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PROPIETARIO\Documents\Planeación\1. Entregas trimestrales\2026\1erTrimestre 2026\3.1 SG\1. MIR SG\"/>
    </mc:Choice>
  </mc:AlternateContent>
  <xr:revisionPtr revIDLastSave="0" documentId="13_ncr:1_{CBDB59D8-C535-44A3-952F-23BA6E88226A}" xr6:coauthVersionLast="47" xr6:coauthVersionMax="47" xr10:uidLastSave="{00000000-0000-0000-0000-000000000000}"/>
  <bookViews>
    <workbookView xWindow="-120" yWindow="-120" windowWidth="29040" windowHeight="15720" tabRatio="950" firstSheet="7" activeTab="7" xr2:uid="{5AAE478C-4A04-4E37-B17A-7DE86019E7F7}"/>
  </bookViews>
  <sheets>
    <sheet name="1.Árbol del problema" sheetId="41" state="hidden" r:id="rId1"/>
    <sheet name="2.Árbol de objetivos" sheetId="42" state="hidden" r:id="rId2"/>
    <sheet name="3.Árbol de alternativas" sheetId="43" state="hidden" r:id="rId3"/>
    <sheet name="4.Matriz de alternativas" sheetId="44" state="hidden" r:id="rId4"/>
    <sheet name="Estructura Analítica del Pp" sheetId="53" state="hidden" r:id="rId5"/>
    <sheet name="Matriz de similitudes" sheetId="56" state="hidden" r:id="rId6"/>
    <sheet name=" Sintaxis MIR (no se llena)" sheetId="6" state="hidden" r:id="rId7"/>
    <sheet name="5. Pp (3 años)" sheetId="9" r:id="rId8"/>
    <sheet name=" 7. Pp (2026)" sheetId="22" state="hidden" r:id="rId9"/>
    <sheet name="9. METAS" sheetId="12" r:id="rId10"/>
    <sheet name="11. SEGUIMIENTO 2026" sheetId="24" state="hidden" r:id="rId11"/>
    <sheet name="17. CEDULA0126" sheetId="32" state="hidden" r:id="rId12"/>
    <sheet name="21. CEDULA0127" sheetId="36" state="hidden" r:id="rId13"/>
    <sheet name="22. CEDULA0227" sheetId="37" state="hidden" r:id="rId14"/>
    <sheet name="23. CEDULA0327" sheetId="38" state="hidden" r:id="rId15"/>
    <sheet name="24. CEDULA0427" sheetId="40" state="hidden" r:id="rId16"/>
  </sheets>
  <definedNames>
    <definedName name="_3" localSheetId="0">#REF!</definedName>
    <definedName name="_3" localSheetId="1">#REF!</definedName>
    <definedName name="_3" localSheetId="2">#REF!</definedName>
    <definedName name="_3">#REF!</definedName>
    <definedName name="_xlnm._FilterDatabase" localSheetId="8" hidden="1">' 7. Pp (2026)'!$B$43:$P$147</definedName>
    <definedName name="_xlnm._FilterDatabase" localSheetId="10" hidden="1">'11. SEGUIMIENTO 2026'!$C$13:$AC$243</definedName>
    <definedName name="_xlnm._FilterDatabase" localSheetId="11" hidden="1">'17. CEDULA0126'!$C$12:$P$216</definedName>
    <definedName name="_xlnm._FilterDatabase" localSheetId="12" hidden="1">'21. CEDULA0127'!$C$12:$P$251</definedName>
    <definedName name="_xlnm._FilterDatabase" localSheetId="13" hidden="1">'22. CEDULA0227'!$C$12:$P$251</definedName>
    <definedName name="_xlnm._FilterDatabase" localSheetId="14" hidden="1">'23. CEDULA0327'!$C$12:$P$251</definedName>
    <definedName name="_xlnm._FilterDatabase" localSheetId="15" hidden="1">'24. CEDULA0427'!$C$12:$P$251</definedName>
    <definedName name="_xlnm._FilterDatabase" localSheetId="7" hidden="1">'5. Pp (3 años)'!$B$44:$P$275</definedName>
    <definedName name="_xlnm._FilterDatabase" localSheetId="9" hidden="1">'9. METAS'!$C$18:$X$249</definedName>
    <definedName name="_xlnm._FilterDatabase" localSheetId="4" hidden="1">'Estructura Analítica del Pp'!$B$10:$F$54</definedName>
    <definedName name="adadad" localSheetId="0">#REF!</definedName>
    <definedName name="adadad" localSheetId="1">#REF!</definedName>
    <definedName name="adadad" localSheetId="2">#REF!</definedName>
    <definedName name="adadad">#REF!</definedName>
    <definedName name="adadgtd" localSheetId="0">#REF!</definedName>
    <definedName name="adadgtd" localSheetId="1">#REF!</definedName>
    <definedName name="adadgtd" localSheetId="2">#REF!</definedName>
    <definedName name="adadgtd">#REF!</definedName>
    <definedName name="ADFASDF" localSheetId="8">#REF!</definedName>
    <definedName name="ADFASDF" localSheetId="6">#REF!</definedName>
    <definedName name="ADFASDF" localSheetId="7">#REF!</definedName>
    <definedName name="ADFASDF">#REF!</definedName>
    <definedName name="_xlnm.Print_Area" localSheetId="8">' 7. Pp (2026)'!$B$4:$P$155</definedName>
    <definedName name="_xlnm.Print_Area" localSheetId="6">' Sintaxis MIR (no se llena)'!$A$2:$S$11</definedName>
    <definedName name="_xlnm.Print_Area" localSheetId="0">'1.Árbol del problema'!$A$1:$AJ$125</definedName>
    <definedName name="_xlnm.Print_Area" localSheetId="10">'11. SEGUIMIENTO 2026'!$C$5:$Z$243</definedName>
    <definedName name="_xlnm.Print_Area" localSheetId="11">'17. CEDULA0126'!$C$5:$P$224</definedName>
    <definedName name="_xlnm.Print_Area" localSheetId="1">'2.Árbol de objetivos'!$A$1:$AJ$125</definedName>
    <definedName name="_xlnm.Print_Area" localSheetId="12">'21. CEDULA0127'!$C$5:$O$251</definedName>
    <definedName name="_xlnm.Print_Area" localSheetId="13">'22. CEDULA0227'!$C$5:$O$251</definedName>
    <definedName name="_xlnm.Print_Area" localSheetId="14">'23. CEDULA0327'!$C$5:$O$251</definedName>
    <definedName name="_xlnm.Print_Area" localSheetId="15">'24. CEDULA0427'!$C$5:$O$251</definedName>
    <definedName name="_xlnm.Print_Area" localSheetId="2">'3.Árbol de alternativas'!$A$1:$AJ$125</definedName>
    <definedName name="_xlnm.Print_Area" localSheetId="3">'4.Matriz de alternativas'!$B$10:$Q$198</definedName>
    <definedName name="_xlnm.Print_Area" localSheetId="7">'5. Pp (3 años)'!$B$4:$P$59</definedName>
    <definedName name="_xlnm.Print_Area" localSheetId="9">'9. METAS'!$C$5:$X$249</definedName>
    <definedName name="_xlnm.Print_Area" localSheetId="4">'Estructura Analítica del Pp'!$B$10:$F$55</definedName>
    <definedName name="_xlnm.Print_Area" localSheetId="5">'Matriz de similitudes'!$B$4:$I$19</definedName>
    <definedName name="averiguar" localSheetId="8">#REF!</definedName>
    <definedName name="averiguar" localSheetId="6">#REF!</definedName>
    <definedName name="averiguar" localSheetId="7">#REF!</definedName>
    <definedName name="averiguar">#REF!</definedName>
    <definedName name="averiguar2" localSheetId="8">#REF!</definedName>
    <definedName name="averiguar2" localSheetId="6">#REF!</definedName>
    <definedName name="averiguar2" localSheetId="7">#REF!</definedName>
    <definedName name="averiguar2">#REF!</definedName>
    <definedName name="averiguar3" localSheetId="8">#REF!</definedName>
    <definedName name="averiguar3" localSheetId="6">#REF!</definedName>
    <definedName name="averiguar3" localSheetId="7">#REF!</definedName>
    <definedName name="averiguar3">#REF!</definedName>
    <definedName name="cfdfda" localSheetId="0">#REF!</definedName>
    <definedName name="cfdfda" localSheetId="1">#REF!</definedName>
    <definedName name="cfdfda" localSheetId="2">#REF!</definedName>
    <definedName name="cfdfda">#REF!</definedName>
    <definedName name="d" localSheetId="0">#REF!</definedName>
    <definedName name="d" localSheetId="1">#REF!</definedName>
    <definedName name="d" localSheetId="2">#REF!</definedName>
    <definedName name="d">#REF!</definedName>
    <definedName name="ddddddd" localSheetId="0">#REF!</definedName>
    <definedName name="ddddddd" localSheetId="1">#REF!</definedName>
    <definedName name="ddddddd" localSheetId="2">#REF!</definedName>
    <definedName name="ddddddd">#REF!</definedName>
    <definedName name="e" localSheetId="0">#REF!</definedName>
    <definedName name="e" localSheetId="1">#REF!</definedName>
    <definedName name="e" localSheetId="2">#REF!</definedName>
    <definedName name="e">#REF!</definedName>
    <definedName name="ELI" localSheetId="0">#REF!</definedName>
    <definedName name="ELI" localSheetId="1">#REF!</definedName>
    <definedName name="ELI" localSheetId="2">#REF!</definedName>
    <definedName name="ELI">#REF!</definedName>
    <definedName name="fin" localSheetId="0">#REF!</definedName>
    <definedName name="fin" localSheetId="1">#REF!</definedName>
    <definedName name="fin" localSheetId="2">#REF!</definedName>
    <definedName name="fin">#REF!</definedName>
    <definedName name="final" localSheetId="0">#REF!</definedName>
    <definedName name="final" localSheetId="1">#REF!</definedName>
    <definedName name="final" localSheetId="2">#REF!</definedName>
    <definedName name="final">#REF!</definedName>
    <definedName name="finalidad" localSheetId="0">#REF!</definedName>
    <definedName name="finalidad" localSheetId="1">#REF!</definedName>
    <definedName name="finalidad" localSheetId="2">#REF!</definedName>
    <definedName name="finalidad">#REF!</definedName>
    <definedName name="finalidad10000" localSheetId="0">#REF!</definedName>
    <definedName name="finalidad10000" localSheetId="1">#REF!</definedName>
    <definedName name="finalidad10000" localSheetId="2">#REF!</definedName>
    <definedName name="finalidad10000">#REF!</definedName>
    <definedName name="finalidad10001" localSheetId="0">#REF!</definedName>
    <definedName name="finalidad10001" localSheetId="1">#REF!</definedName>
    <definedName name="finalidad10001" localSheetId="2">#REF!</definedName>
    <definedName name="finalidad10001">#REF!</definedName>
    <definedName name="FINALIDAD3" localSheetId="0">#REF!</definedName>
    <definedName name="FINALIDAD3" localSheetId="1">#REF!</definedName>
    <definedName name="FINALIDAD3" localSheetId="2">#REF!</definedName>
    <definedName name="FINALIDAD3">#REF!</definedName>
    <definedName name="FINALIDAD4" localSheetId="0">#REF!</definedName>
    <definedName name="FINALIDAD4" localSheetId="1">#REF!</definedName>
    <definedName name="FINALIDAD4" localSheetId="2">#REF!</definedName>
    <definedName name="FINALIDAD4">#REF!</definedName>
    <definedName name="finalidad82" localSheetId="0">#REF!</definedName>
    <definedName name="finalidad82" localSheetId="1">#REF!</definedName>
    <definedName name="finalidad82" localSheetId="2">#REF!</definedName>
    <definedName name="finalidad82">#REF!</definedName>
    <definedName name="formato2" localSheetId="8">#REF!</definedName>
    <definedName name="formato2" localSheetId="6">#REF!</definedName>
    <definedName name="formato2" localSheetId="7">#REF!</definedName>
    <definedName name="formato2">#REF!</definedName>
    <definedName name="fun" localSheetId="0">#REF!</definedName>
    <definedName name="fun" localSheetId="1">#REF!</definedName>
    <definedName name="fun" localSheetId="2">#REF!</definedName>
    <definedName name="fun">#REF!</definedName>
    <definedName name="funcion" localSheetId="0">#REF!</definedName>
    <definedName name="funcion" localSheetId="1">#REF!</definedName>
    <definedName name="funcion" localSheetId="2">#REF!</definedName>
    <definedName name="funcion">#REF!</definedName>
    <definedName name="funcion0" localSheetId="0">#REF!</definedName>
    <definedName name="funcion0" localSheetId="1">#REF!</definedName>
    <definedName name="funcion0" localSheetId="2">#REF!</definedName>
    <definedName name="funcion0">#REF!</definedName>
    <definedName name="FUNCION09" localSheetId="0">#REF!</definedName>
    <definedName name="FUNCION09" localSheetId="1">#REF!</definedName>
    <definedName name="FUNCION09" localSheetId="2">#REF!</definedName>
    <definedName name="FUNCION09">#REF!</definedName>
    <definedName name="funcion1" localSheetId="0">#REF!</definedName>
    <definedName name="funcion1" localSheetId="1">#REF!</definedName>
    <definedName name="funcion1" localSheetId="2">#REF!</definedName>
    <definedName name="funcion1">#REF!</definedName>
    <definedName name="funcion10" localSheetId="0">#REF!</definedName>
    <definedName name="funcion10" localSheetId="1">#REF!</definedName>
    <definedName name="funcion10" localSheetId="2">#REF!</definedName>
    <definedName name="funcion10">#REF!</definedName>
    <definedName name="funcion121" localSheetId="0">#REF!</definedName>
    <definedName name="funcion121" localSheetId="1">#REF!</definedName>
    <definedName name="funcion121" localSheetId="2">#REF!</definedName>
    <definedName name="funcion121">#REF!</definedName>
    <definedName name="funcion2" localSheetId="0">#REF!</definedName>
    <definedName name="funcion2" localSheetId="1">#REF!</definedName>
    <definedName name="funcion2" localSheetId="2">#REF!</definedName>
    <definedName name="funcion2">#REF!</definedName>
    <definedName name="funcion2000" localSheetId="0">#REF!</definedName>
    <definedName name="funcion2000" localSheetId="1">#REF!</definedName>
    <definedName name="funcion2000" localSheetId="2">#REF!</definedName>
    <definedName name="funcion2000">#REF!</definedName>
    <definedName name="funcion3" localSheetId="0">#REF!</definedName>
    <definedName name="funcion3" localSheetId="1">#REF!</definedName>
    <definedName name="funcion3" localSheetId="2">#REF!</definedName>
    <definedName name="funcion3">#REF!</definedName>
    <definedName name="funcion4" localSheetId="0">#REF!</definedName>
    <definedName name="funcion4" localSheetId="1">#REF!</definedName>
    <definedName name="funcion4" localSheetId="2">#REF!</definedName>
    <definedName name="funcion4">#REF!</definedName>
    <definedName name="funcion5" localSheetId="0">#REF!</definedName>
    <definedName name="funcion5" localSheetId="1">#REF!</definedName>
    <definedName name="funcion5" localSheetId="2">#REF!</definedName>
    <definedName name="funcion5">#REF!</definedName>
    <definedName name="funcion7842" localSheetId="0">#REF!</definedName>
    <definedName name="funcion7842" localSheetId="1">#REF!</definedName>
    <definedName name="funcion7842" localSheetId="2">#REF!</definedName>
    <definedName name="funcion7842">#REF!</definedName>
    <definedName name="FUNCION787" localSheetId="0">#REF!</definedName>
    <definedName name="FUNCION787" localSheetId="1">#REF!</definedName>
    <definedName name="FUNCION787" localSheetId="2">#REF!</definedName>
    <definedName name="FUNCION787">#REF!</definedName>
    <definedName name="FUNCION7894" localSheetId="0">#REF!</definedName>
    <definedName name="FUNCION7894" localSheetId="1">#REF!</definedName>
    <definedName name="FUNCION7894" localSheetId="2">#REF!</definedName>
    <definedName name="FUNCION7894">#REF!</definedName>
    <definedName name="funcion9" localSheetId="0">#REF!</definedName>
    <definedName name="funcion9" localSheetId="1">#REF!</definedName>
    <definedName name="funcion9" localSheetId="2">#REF!</definedName>
    <definedName name="funcion9">#REF!</definedName>
    <definedName name="g" localSheetId="0">#REF!</definedName>
    <definedName name="g" localSheetId="1">#REF!</definedName>
    <definedName name="g" localSheetId="2">#REF!</definedName>
    <definedName name="g">#REF!</definedName>
    <definedName name="jjj" localSheetId="0">#REF!</definedName>
    <definedName name="jjj" localSheetId="1">#REF!</definedName>
    <definedName name="jjj" localSheetId="2">#REF!</definedName>
    <definedName name="jjj">#REF!</definedName>
    <definedName name="jjjjjjjjjjjjjjjjjjjjjjjjjjjjjjjjjjjjjjjjjjjjjjj" localSheetId="0">#REF!</definedName>
    <definedName name="jjjjjjjjjjjjjjjjjjjjjjjjjjjjjjjjjjjjjjjjjjjjjjj" localSheetId="1">#REF!</definedName>
    <definedName name="jjjjjjjjjjjjjjjjjjjjjjjjjjjjjjjjjjjjjjjjjjjjjjj" localSheetId="2">#REF!</definedName>
    <definedName name="jjjjjjjjjjjjjjjjjjjjjjjjjjjjjjjjjjjjjjjjjjjjjjj">#REF!</definedName>
    <definedName name="jyutyutyu" localSheetId="0">#REF!</definedName>
    <definedName name="jyutyutyu" localSheetId="1">#REF!</definedName>
    <definedName name="jyutyutyu" localSheetId="2">#REF!</definedName>
    <definedName name="jyutyutyu">#REF!</definedName>
    <definedName name="M" localSheetId="8">#REF!</definedName>
    <definedName name="M" localSheetId="6">#REF!</definedName>
    <definedName name="M" localSheetId="7">#REF!</definedName>
    <definedName name="M">#REF!</definedName>
    <definedName name="MIRPRUEBA" localSheetId="8">#REF!</definedName>
    <definedName name="MIRPRUEBA" localSheetId="6">#REF!</definedName>
    <definedName name="MIRPRUEBA" localSheetId="7">#REF!</definedName>
    <definedName name="MIRPRUEBA">#REF!</definedName>
    <definedName name="programa" localSheetId="0">#REF!</definedName>
    <definedName name="programa" localSheetId="1">#REF!</definedName>
    <definedName name="programa" localSheetId="2">#REF!</definedName>
    <definedName name="programa">#REF!</definedName>
    <definedName name="programa7" localSheetId="0">#REF!</definedName>
    <definedName name="programa7" localSheetId="1">#REF!</definedName>
    <definedName name="programa7" localSheetId="2">#REF!</definedName>
    <definedName name="programa7">#REF!</definedName>
    <definedName name="programa8" localSheetId="0">#REF!</definedName>
    <definedName name="programa8" localSheetId="1">#REF!</definedName>
    <definedName name="programa8" localSheetId="2">#REF!</definedName>
    <definedName name="programa8">#REF!</definedName>
    <definedName name="Rfinalidad" localSheetId="0">#REF!</definedName>
    <definedName name="Rfinalidad" localSheetId="1">#REF!</definedName>
    <definedName name="Rfinalidad" localSheetId="2">#REF!</definedName>
    <definedName name="Rfinalidad">#REF!</definedName>
    <definedName name="Rfinalidad2" localSheetId="0">#REF!</definedName>
    <definedName name="Rfinalidad2" localSheetId="1">#REF!</definedName>
    <definedName name="Rfinalidad2" localSheetId="2">#REF!</definedName>
    <definedName name="Rfinalidad2">#REF!</definedName>
    <definedName name="Rfinalidad5" localSheetId="0">#REF!</definedName>
    <definedName name="Rfinalidad5" localSheetId="1">#REF!</definedName>
    <definedName name="Rfinalidad5" localSheetId="2">#REF!</definedName>
    <definedName name="Rfinalidad5">#REF!</definedName>
    <definedName name="rFINALIDAD6">#REF!</definedName>
    <definedName name="rfinalidad98" localSheetId="0">#REF!</definedName>
    <definedName name="rfinalidad98" localSheetId="1">#REF!</definedName>
    <definedName name="rfinalidad98" localSheetId="2">#REF!</definedName>
    <definedName name="rfinalidad98">#REF!</definedName>
    <definedName name="rfuncio4" localSheetId="0">#REF!</definedName>
    <definedName name="rfuncio4" localSheetId="1">#REF!</definedName>
    <definedName name="rfuncio4" localSheetId="2">#REF!</definedName>
    <definedName name="rfuncio4">#REF!</definedName>
    <definedName name="Rfuncion1" localSheetId="0">#REF!</definedName>
    <definedName name="Rfuncion1" localSheetId="1">#REF!</definedName>
    <definedName name="Rfuncion1" localSheetId="2">#REF!</definedName>
    <definedName name="Rfuncion1">#REF!</definedName>
    <definedName name="Rfuncion3" localSheetId="0">#REF!</definedName>
    <definedName name="Rfuncion3" localSheetId="1">#REF!</definedName>
    <definedName name="Rfuncion3" localSheetId="2">#REF!</definedName>
    <definedName name="Rfuncion3">#REF!</definedName>
    <definedName name="runcion" localSheetId="0">#REF!</definedName>
    <definedName name="runcion" localSheetId="1">#REF!</definedName>
    <definedName name="runcion" localSheetId="2">#REF!</definedName>
    <definedName name="runcion">#REF!</definedName>
    <definedName name="SN_S">#REF!</definedName>
    <definedName name="_xlnm.Print_Titles" localSheetId="8">' 7. Pp (2026)'!$41:$44</definedName>
    <definedName name="_xlnm.Print_Titles" localSheetId="6">' Sintaxis MIR (no se llena)'!$2:$5</definedName>
    <definedName name="_xlnm.Print_Titles" localSheetId="10">'11. SEGUIMIENTO 2026'!$5:$13</definedName>
    <definedName name="_xlnm.Print_Titles" localSheetId="11">'17. CEDULA0126'!$5:$12</definedName>
    <definedName name="_xlnm.Print_Titles" localSheetId="12">'21. CEDULA0127'!$5:$12</definedName>
    <definedName name="_xlnm.Print_Titles" localSheetId="13">'22. CEDULA0227'!$5:$12</definedName>
    <definedName name="_xlnm.Print_Titles" localSheetId="14">'23. CEDULA0327'!$5:$12</definedName>
    <definedName name="_xlnm.Print_Titles" localSheetId="15">'24. CEDULA0427'!$5:$12</definedName>
    <definedName name="_xlnm.Print_Titles" localSheetId="7">'5. Pp (3 años)'!$42:$45</definedName>
    <definedName name="_xlnm.Print_Titles" localSheetId="9">'9. METAS'!$5:$19</definedName>
    <definedName name="twgtdg" localSheetId="0">#REF!</definedName>
    <definedName name="twgtdg" localSheetId="1">#REF!</definedName>
    <definedName name="twgtdg" localSheetId="2">#REF!</definedName>
    <definedName name="twgtdg">#REF!</definedName>
    <definedName name="uimv" localSheetId="0">#REF!</definedName>
    <definedName name="uimv" localSheetId="1">#REF!</definedName>
    <definedName name="uimv" localSheetId="2">#REF!</definedName>
    <definedName name="uimv">#REF!</definedName>
    <definedName name="ya" localSheetId="0">#REF!</definedName>
    <definedName name="ya" localSheetId="1">#REF!</definedName>
    <definedName name="ya" localSheetId="2">#REF!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69" i="22" l="1"/>
  <c r="N68" i="22"/>
  <c r="N53" i="24"/>
  <c r="N50" i="24"/>
  <c r="N49" i="24"/>
  <c r="D99" i="12"/>
  <c r="I29" i="12"/>
  <c r="F49" i="22"/>
  <c r="E20" i="12" l="1"/>
  <c r="B46" i="22"/>
  <c r="C46" i="22"/>
  <c r="D46" i="22"/>
  <c r="E46" i="22"/>
  <c r="F46" i="22"/>
  <c r="G46" i="22"/>
  <c r="H46" i="22"/>
  <c r="I46" i="22"/>
  <c r="J46" i="22"/>
  <c r="K46" i="22"/>
  <c r="N46" i="22"/>
  <c r="O46" i="22"/>
  <c r="P46" i="22"/>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J14" i="32"/>
  <c r="K14" i="32"/>
  <c r="L14" i="32"/>
  <c r="M14" i="32"/>
  <c r="J15" i="32"/>
  <c r="K15" i="32"/>
  <c r="L15" i="32"/>
  <c r="M15" i="32"/>
  <c r="J16" i="32"/>
  <c r="K16" i="32"/>
  <c r="L16" i="32"/>
  <c r="M16" i="32"/>
  <c r="J17" i="32"/>
  <c r="K17" i="32"/>
  <c r="L17" i="32"/>
  <c r="M17" i="32"/>
  <c r="J18" i="32"/>
  <c r="K18" i="32"/>
  <c r="L18" i="32"/>
  <c r="M18" i="32"/>
  <c r="J19" i="32"/>
  <c r="K19" i="32"/>
  <c r="L19" i="32"/>
  <c r="M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J29" i="32"/>
  <c r="K29" i="32"/>
  <c r="L29" i="32"/>
  <c r="M29" i="32"/>
  <c r="J30" i="32"/>
  <c r="K30" i="32"/>
  <c r="L30" i="32"/>
  <c r="M30" i="32"/>
  <c r="J31" i="32"/>
  <c r="K31" i="32"/>
  <c r="L31" i="32"/>
  <c r="M31" i="32"/>
  <c r="J32" i="32"/>
  <c r="K32" i="32"/>
  <c r="L32" i="32"/>
  <c r="M32" i="32"/>
  <c r="J33" i="32"/>
  <c r="K33" i="32"/>
  <c r="L33" i="32"/>
  <c r="M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J41" i="32"/>
  <c r="K41" i="32"/>
  <c r="L41" i="32"/>
  <c r="M41" i="32"/>
  <c r="J42" i="32"/>
  <c r="K42" i="32"/>
  <c r="L42" i="32"/>
  <c r="M42" i="32"/>
  <c r="J43" i="32"/>
  <c r="K43" i="32"/>
  <c r="L43" i="32"/>
  <c r="M43" i="32"/>
  <c r="J44" i="32"/>
  <c r="K44" i="32"/>
  <c r="L44" i="32"/>
  <c r="M44" i="32"/>
  <c r="J45" i="32"/>
  <c r="K45" i="32"/>
  <c r="L45" i="32"/>
  <c r="M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L53" i="32"/>
  <c r="M53" i="32"/>
  <c r="J54" i="32"/>
  <c r="K54" i="32"/>
  <c r="L54" i="32"/>
  <c r="M54" i="32"/>
  <c r="J55" i="32"/>
  <c r="K55" i="32"/>
  <c r="L55" i="32"/>
  <c r="M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L65" i="32"/>
  <c r="M65" i="32"/>
  <c r="J66" i="32"/>
  <c r="K66" i="32"/>
  <c r="L66" i="32"/>
  <c r="M66" i="32"/>
  <c r="J67" i="32"/>
  <c r="K67" i="32"/>
  <c r="L67" i="32"/>
  <c r="M67" i="32"/>
  <c r="J68" i="32"/>
  <c r="K68" i="32"/>
  <c r="L68" i="32"/>
  <c r="M68" i="32"/>
  <c r="J69" i="32"/>
  <c r="K69" i="32"/>
  <c r="L69" i="32"/>
  <c r="M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L77" i="32"/>
  <c r="M77" i="32"/>
  <c r="J78" i="32"/>
  <c r="K78" i="32"/>
  <c r="L78" i="32"/>
  <c r="M78" i="32"/>
  <c r="J79" i="32"/>
  <c r="K79" i="32"/>
  <c r="L79" i="32"/>
  <c r="M79" i="32"/>
  <c r="J80" i="32"/>
  <c r="K80" i="32"/>
  <c r="L80" i="32"/>
  <c r="M80" i="32"/>
  <c r="J81" i="32"/>
  <c r="K81" i="32"/>
  <c r="L81" i="32"/>
  <c r="M81" i="32"/>
  <c r="J82" i="32"/>
  <c r="K82" i="32"/>
  <c r="L82" i="32"/>
  <c r="M82" i="32"/>
  <c r="J83" i="32"/>
  <c r="K83" i="32"/>
  <c r="L83" i="32"/>
  <c r="M83" i="32"/>
  <c r="J84" i="32"/>
  <c r="K84" i="32"/>
  <c r="L84" i="32"/>
  <c r="M84" i="32"/>
  <c r="J85" i="32"/>
  <c r="K85" i="32"/>
  <c r="L85" i="32"/>
  <c r="M85" i="32"/>
  <c r="J86" i="32"/>
  <c r="K86" i="32"/>
  <c r="L86" i="32"/>
  <c r="M86" i="32"/>
  <c r="J87" i="32"/>
  <c r="K87" i="32"/>
  <c r="L87" i="32"/>
  <c r="M87" i="32"/>
  <c r="J88" i="32"/>
  <c r="K88" i="32"/>
  <c r="L88" i="32"/>
  <c r="M88" i="32"/>
  <c r="J89" i="32"/>
  <c r="K89" i="32"/>
  <c r="L89" i="32"/>
  <c r="M89" i="32"/>
  <c r="J90" i="32"/>
  <c r="K90" i="32"/>
  <c r="L90" i="32"/>
  <c r="M90" i="32"/>
  <c r="J91" i="32"/>
  <c r="K91" i="32"/>
  <c r="L91" i="32"/>
  <c r="M91" i="32"/>
  <c r="J92" i="32"/>
  <c r="K92" i="32"/>
  <c r="L92" i="32"/>
  <c r="M92" i="32"/>
  <c r="J93" i="32"/>
  <c r="K93" i="32"/>
  <c r="L93" i="32"/>
  <c r="M93" i="32"/>
  <c r="J94" i="32"/>
  <c r="K94" i="32"/>
  <c r="L94" i="32"/>
  <c r="M94" i="32"/>
  <c r="J95" i="32"/>
  <c r="K95" i="32"/>
  <c r="L95" i="32"/>
  <c r="M95" i="32"/>
  <c r="J96" i="32"/>
  <c r="K96" i="32"/>
  <c r="L96" i="32"/>
  <c r="M96" i="32"/>
  <c r="J97" i="32"/>
  <c r="K97" i="32"/>
  <c r="L97" i="32"/>
  <c r="M97" i="32"/>
  <c r="J98" i="32"/>
  <c r="K98" i="32"/>
  <c r="L98" i="32"/>
  <c r="M98" i="32"/>
  <c r="J99" i="32"/>
  <c r="K99" i="32"/>
  <c r="L99" i="32"/>
  <c r="M99" i="32"/>
  <c r="J100" i="32"/>
  <c r="K100" i="32"/>
  <c r="L100" i="32"/>
  <c r="M100" i="32"/>
  <c r="J101" i="32"/>
  <c r="K101" i="32"/>
  <c r="L101" i="32"/>
  <c r="M101" i="32"/>
  <c r="J102" i="32"/>
  <c r="K102" i="32"/>
  <c r="L102" i="32"/>
  <c r="M102" i="32"/>
  <c r="J103" i="32"/>
  <c r="K103" i="32"/>
  <c r="L103" i="32"/>
  <c r="M103" i="32"/>
  <c r="J104" i="32"/>
  <c r="K104" i="32"/>
  <c r="L104" i="32"/>
  <c r="M104" i="32"/>
  <c r="J105" i="32"/>
  <c r="K105" i="32"/>
  <c r="L105" i="32"/>
  <c r="M105" i="32"/>
  <c r="J106" i="32"/>
  <c r="K106" i="32"/>
  <c r="L106" i="32"/>
  <c r="M106" i="32"/>
  <c r="J107" i="32"/>
  <c r="K107" i="32"/>
  <c r="L107" i="32"/>
  <c r="M107" i="32"/>
  <c r="J108" i="32"/>
  <c r="K108" i="32"/>
  <c r="L108" i="32"/>
  <c r="M108" i="32"/>
  <c r="J109" i="32"/>
  <c r="K109" i="32"/>
  <c r="L109" i="32"/>
  <c r="M109" i="32"/>
  <c r="J110" i="32"/>
  <c r="K110" i="32"/>
  <c r="L110" i="32"/>
  <c r="M110" i="32"/>
  <c r="J111" i="32"/>
  <c r="K111" i="32"/>
  <c r="L111" i="32"/>
  <c r="M111" i="32"/>
  <c r="J112" i="32"/>
  <c r="K112" i="32"/>
  <c r="L112" i="32"/>
  <c r="M112" i="32"/>
  <c r="J113" i="32"/>
  <c r="K113" i="32"/>
  <c r="L113" i="32"/>
  <c r="M113" i="32"/>
  <c r="J114" i="32"/>
  <c r="K114" i="32"/>
  <c r="L114" i="32"/>
  <c r="M114" i="32"/>
  <c r="J115" i="32"/>
  <c r="K115" i="32"/>
  <c r="L115" i="32"/>
  <c r="M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L125" i="32"/>
  <c r="M125" i="32"/>
  <c r="J126" i="32"/>
  <c r="K126" i="32"/>
  <c r="L126" i="32"/>
  <c r="M126" i="32"/>
  <c r="J127" i="32"/>
  <c r="K127" i="32"/>
  <c r="L127" i="32"/>
  <c r="M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L137" i="32"/>
  <c r="M137" i="32"/>
  <c r="J138" i="32"/>
  <c r="K138" i="32"/>
  <c r="L138" i="32"/>
  <c r="M138" i="32"/>
  <c r="J139" i="32"/>
  <c r="K139" i="32"/>
  <c r="L139" i="32"/>
  <c r="M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L149" i="32"/>
  <c r="M149" i="32"/>
  <c r="J150" i="32"/>
  <c r="K150" i="32"/>
  <c r="L150" i="32"/>
  <c r="M150" i="32"/>
  <c r="J151" i="32"/>
  <c r="K151" i="32"/>
  <c r="L151" i="32"/>
  <c r="M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L161" i="32"/>
  <c r="M161" i="32"/>
  <c r="J162" i="32"/>
  <c r="K162" i="32"/>
  <c r="L162" i="32"/>
  <c r="M162" i="32"/>
  <c r="J163" i="32"/>
  <c r="K163" i="32"/>
  <c r="L163" i="32"/>
  <c r="M163" i="32"/>
  <c r="J164" i="32"/>
  <c r="K164" i="32"/>
  <c r="L164" i="32"/>
  <c r="M164" i="32"/>
  <c r="J165" i="32"/>
  <c r="K165" i="32"/>
  <c r="L165" i="32"/>
  <c r="M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L173" i="32"/>
  <c r="M173" i="32"/>
  <c r="J174" i="32"/>
  <c r="K174" i="32"/>
  <c r="L174" i="32"/>
  <c r="M174" i="32"/>
  <c r="J175" i="32"/>
  <c r="K175" i="32"/>
  <c r="L175" i="32"/>
  <c r="M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L185" i="32"/>
  <c r="M185" i="32"/>
  <c r="J186" i="32"/>
  <c r="K186" i="32"/>
  <c r="L186" i="32"/>
  <c r="M186" i="32"/>
  <c r="J187" i="32"/>
  <c r="K187" i="32"/>
  <c r="L187" i="32"/>
  <c r="M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L197" i="32"/>
  <c r="M197" i="32"/>
  <c r="J198" i="32"/>
  <c r="K198" i="32"/>
  <c r="L198" i="32"/>
  <c r="M198" i="32"/>
  <c r="J199" i="32"/>
  <c r="K199" i="32"/>
  <c r="L199" i="32"/>
  <c r="M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L209" i="32"/>
  <c r="M209" i="32"/>
  <c r="J210" i="32"/>
  <c r="K210" i="32"/>
  <c r="L210" i="32"/>
  <c r="M210" i="32"/>
  <c r="J211" i="32"/>
  <c r="K211" i="32"/>
  <c r="L211" i="32"/>
  <c r="M211" i="32"/>
  <c r="J212" i="32"/>
  <c r="K212" i="32"/>
  <c r="L212" i="32"/>
  <c r="M212" i="32"/>
  <c r="J213" i="32"/>
  <c r="K213" i="32"/>
  <c r="L213" i="32"/>
  <c r="M213" i="32"/>
  <c r="J214" i="32"/>
  <c r="K214" i="32"/>
  <c r="L214" i="32"/>
  <c r="M214" i="32"/>
  <c r="J215" i="32"/>
  <c r="K215" i="32"/>
  <c r="L215" i="32"/>
  <c r="M215" i="32"/>
  <c r="J216" i="32"/>
  <c r="K216" i="32"/>
  <c r="L216" i="32"/>
  <c r="M216" i="32"/>
  <c r="M13" i="32"/>
  <c r="L13" i="32"/>
  <c r="K13" i="32"/>
  <c r="J13"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13"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D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C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D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O179" i="32" l="1"/>
  <c r="N179" i="32"/>
  <c r="O125" i="32"/>
  <c r="O103" i="32"/>
  <c r="N13" i="32"/>
  <c r="O13" i="32"/>
  <c r="O15" i="32"/>
  <c r="N17" i="32"/>
  <c r="N15" i="32"/>
  <c r="O215" i="32"/>
  <c r="O213" i="32"/>
  <c r="O207" i="32"/>
  <c r="O205" i="32"/>
  <c r="O199" i="32"/>
  <c r="O197" i="32"/>
  <c r="O195" i="32"/>
  <c r="O189" i="32"/>
  <c r="O185" i="32"/>
  <c r="O171" i="32"/>
  <c r="O167" i="32"/>
  <c r="O165" i="32"/>
  <c r="O161" i="32"/>
  <c r="O157" i="32"/>
  <c r="O151" i="32"/>
  <c r="O147" i="32"/>
  <c r="O143" i="32"/>
  <c r="O139" i="32"/>
  <c r="O135" i="32"/>
  <c r="O133" i="32"/>
  <c r="O129" i="32"/>
  <c r="O123" i="32"/>
  <c r="O119" i="32"/>
  <c r="O115" i="32"/>
  <c r="O111" i="32"/>
  <c r="O105" i="32"/>
  <c r="O99" i="32"/>
  <c r="O95" i="32"/>
  <c r="O93" i="32"/>
  <c r="O89" i="32"/>
  <c r="O85" i="32"/>
  <c r="O83" i="32"/>
  <c r="O79" i="32"/>
  <c r="O73" i="32"/>
  <c r="O69" i="32"/>
  <c r="O63" i="32"/>
  <c r="O61" i="32"/>
  <c r="O57" i="32"/>
  <c r="O53" i="32"/>
  <c r="O49" i="32"/>
  <c r="O43" i="32"/>
  <c r="O39" i="32"/>
  <c r="O33" i="32"/>
  <c r="O31" i="32"/>
  <c r="O27" i="32"/>
  <c r="O23" i="32"/>
  <c r="O21" i="32"/>
  <c r="O211" i="32"/>
  <c r="O209" i="32"/>
  <c r="O203" i="32"/>
  <c r="O201" i="32"/>
  <c r="O193" i="32"/>
  <c r="O191" i="32"/>
  <c r="O187" i="32"/>
  <c r="O183" i="32"/>
  <c r="O181" i="32"/>
  <c r="O177" i="32"/>
  <c r="O175" i="32"/>
  <c r="O173" i="32"/>
  <c r="O169" i="32"/>
  <c r="O163" i="32"/>
  <c r="O159" i="32"/>
  <c r="O155" i="32"/>
  <c r="O153" i="32"/>
  <c r="O149" i="32"/>
  <c r="O145" i="32"/>
  <c r="O141" i="32"/>
  <c r="O137" i="32"/>
  <c r="O131" i="32"/>
  <c r="O127" i="32"/>
  <c r="O121" i="32"/>
  <c r="O117" i="32"/>
  <c r="O113" i="32"/>
  <c r="O109" i="32"/>
  <c r="O107" i="32"/>
  <c r="O101" i="32"/>
  <c r="O97" i="32"/>
  <c r="O91" i="32"/>
  <c r="O87" i="32"/>
  <c r="O81" i="32"/>
  <c r="O77" i="32"/>
  <c r="O75" i="32"/>
  <c r="O71" i="32"/>
  <c r="O67" i="32"/>
  <c r="O65" i="32"/>
  <c r="O59" i="32"/>
  <c r="O55" i="32"/>
  <c r="O51" i="32"/>
  <c r="O47" i="32"/>
  <c r="O45" i="32"/>
  <c r="O41" i="32"/>
  <c r="O37" i="32"/>
  <c r="O35" i="32"/>
  <c r="O29" i="32"/>
  <c r="O25" i="32"/>
  <c r="O19" i="32"/>
  <c r="O17" i="32"/>
  <c r="N59" i="32"/>
  <c r="N47" i="32"/>
  <c r="N45" i="32"/>
  <c r="N43" i="32"/>
  <c r="N25" i="32"/>
  <c r="N21" i="32"/>
  <c r="N199" i="32"/>
  <c r="N195" i="32"/>
  <c r="N189" i="32"/>
  <c r="N169" i="32"/>
  <c r="N159" i="32"/>
  <c r="N157" i="32"/>
  <c r="N129" i="32"/>
  <c r="N123" i="32"/>
  <c r="N113" i="32"/>
  <c r="N87" i="32"/>
  <c r="N215" i="32"/>
  <c r="N211" i="32"/>
  <c r="N207" i="32"/>
  <c r="N205" i="32"/>
  <c r="N193" i="32"/>
  <c r="N183" i="32"/>
  <c r="N173" i="32"/>
  <c r="N163" i="32"/>
  <c r="N143" i="32"/>
  <c r="N141" i="32"/>
  <c r="N137" i="32"/>
  <c r="N133" i="32"/>
  <c r="N121" i="32"/>
  <c r="N117" i="32"/>
  <c r="N107" i="32"/>
  <c r="N93" i="32"/>
  <c r="N73" i="32"/>
  <c r="N71" i="32"/>
  <c r="N67" i="32"/>
  <c r="N63" i="32"/>
  <c r="N53" i="32"/>
  <c r="N51" i="32"/>
  <c r="N37" i="32"/>
  <c r="N33" i="32"/>
  <c r="N29" i="32"/>
  <c r="N27" i="32"/>
  <c r="N19" i="32"/>
  <c r="N203" i="32"/>
  <c r="N201" i="32"/>
  <c r="N197" i="32"/>
  <c r="N191" i="32"/>
  <c r="N187" i="32"/>
  <c r="N175" i="32"/>
  <c r="N171" i="32"/>
  <c r="N167" i="32"/>
  <c r="N139" i="32"/>
  <c r="N135" i="32"/>
  <c r="N115" i="32"/>
  <c r="N111" i="32"/>
  <c r="N89" i="32"/>
  <c r="N85" i="32"/>
  <c r="N81" i="32"/>
  <c r="N77" i="32"/>
  <c r="N61" i="32"/>
  <c r="N57" i="32"/>
  <c r="N39" i="32"/>
  <c r="N31" i="32"/>
  <c r="N23" i="32"/>
  <c r="N213" i="32"/>
  <c r="N209" i="32"/>
  <c r="N185" i="32"/>
  <c r="N165" i="32"/>
  <c r="N155" i="32"/>
  <c r="N151" i="32"/>
  <c r="N147" i="32"/>
  <c r="N131" i="32"/>
  <c r="N127" i="32"/>
  <c r="N119" i="32"/>
  <c r="N109" i="32"/>
  <c r="N105" i="32"/>
  <c r="N101" i="32"/>
  <c r="N97" i="32"/>
  <c r="N83" i="32"/>
  <c r="N69" i="32"/>
  <c r="N41" i="32"/>
  <c r="N35" i="32"/>
  <c r="N181" i="32"/>
  <c r="N177" i="32"/>
  <c r="N161" i="32"/>
  <c r="N153" i="32"/>
  <c r="N149" i="32"/>
  <c r="N145" i="32"/>
  <c r="N125" i="32"/>
  <c r="N103" i="32"/>
  <c r="N99" i="32"/>
  <c r="N95" i="32"/>
  <c r="N91" i="32"/>
  <c r="N79" i="32"/>
  <c r="N75" i="32"/>
  <c r="N65" i="32"/>
  <c r="N55" i="32"/>
  <c r="N49" i="32"/>
  <c r="O273" i="40"/>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13" i="36"/>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23" i="36"/>
  <c r="O209" i="36"/>
  <c r="O331" i="36"/>
  <c r="O339" i="36"/>
  <c r="O259" i="36"/>
  <c r="N263" i="36"/>
  <c r="N131" i="36"/>
  <c r="N139" i="36"/>
  <c r="O175" i="36"/>
  <c r="N249" i="36"/>
  <c r="N261" i="36"/>
  <c r="N265" i="36"/>
  <c r="N293" i="36"/>
  <c r="O355" i="36"/>
  <c r="N369" i="36"/>
  <c r="O141" i="36"/>
  <c r="N149" i="36"/>
  <c r="N167" i="36"/>
  <c r="N201" i="36"/>
  <c r="N291" i="36"/>
  <c r="N121" i="36"/>
  <c r="N373" i="36"/>
  <c r="N385" i="36"/>
  <c r="O281" i="36"/>
  <c r="O299" i="36"/>
  <c r="O403" i="36"/>
  <c r="O111" i="36"/>
  <c r="O129" i="36"/>
  <c r="O199" i="36"/>
  <c r="O341" i="36"/>
  <c r="O371" i="36"/>
  <c r="O401" i="36"/>
  <c r="N309" i="36"/>
  <c r="N353" i="36"/>
  <c r="N407" i="36"/>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35" i="36"/>
  <c r="O135" i="36"/>
  <c r="O337" i="36"/>
  <c r="N337" i="36"/>
  <c r="N103" i="36"/>
  <c r="O103" i="36"/>
  <c r="O317" i="36"/>
  <c r="N317" i="36"/>
  <c r="N119" i="36"/>
  <c r="O119" i="36"/>
  <c r="O289" i="36"/>
  <c r="N289" i="36"/>
  <c r="O269" i="36"/>
  <c r="N269" i="36"/>
  <c r="N101" i="36"/>
  <c r="N117" i="36"/>
  <c r="N133" i="36"/>
  <c r="O305" i="36"/>
  <c r="N305" i="36"/>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J15" i="24" l="1"/>
  <c r="R15" i="24" s="1"/>
  <c r="K15" i="24"/>
  <c r="S15" i="24" s="1"/>
  <c r="L15" i="24"/>
  <c r="T15" i="24" s="1"/>
  <c r="M15" i="24"/>
  <c r="U15" i="24" s="1"/>
  <c r="J16" i="24"/>
  <c r="R16" i="24" s="1"/>
  <c r="K16" i="24"/>
  <c r="S16" i="24" s="1"/>
  <c r="L16" i="24"/>
  <c r="T16" i="24" s="1"/>
  <c r="M16" i="24"/>
  <c r="U16" i="24" s="1"/>
  <c r="J17" i="24"/>
  <c r="R17" i="24" s="1"/>
  <c r="K17" i="24"/>
  <c r="S17" i="24" s="1"/>
  <c r="L17" i="24"/>
  <c r="T17" i="24" s="1"/>
  <c r="M17" i="24"/>
  <c r="U17" i="24" s="1"/>
  <c r="J18" i="24"/>
  <c r="R18" i="24" s="1"/>
  <c r="K18" i="24"/>
  <c r="S18" i="24" s="1"/>
  <c r="L18" i="24"/>
  <c r="T18" i="24" s="1"/>
  <c r="M18" i="24"/>
  <c r="U18" i="24" s="1"/>
  <c r="J19" i="24"/>
  <c r="R19" i="24" s="1"/>
  <c r="K19" i="24"/>
  <c r="S19" i="24" s="1"/>
  <c r="L19" i="24"/>
  <c r="T19" i="24" s="1"/>
  <c r="M19" i="24"/>
  <c r="U19" i="24" s="1"/>
  <c r="J20" i="24"/>
  <c r="R20" i="24" s="1"/>
  <c r="K20" i="24"/>
  <c r="S20" i="24" s="1"/>
  <c r="L20" i="24"/>
  <c r="T20" i="24" s="1"/>
  <c r="M20" i="24"/>
  <c r="U20" i="24" s="1"/>
  <c r="J21" i="24"/>
  <c r="R21" i="24" s="1"/>
  <c r="K21" i="24"/>
  <c r="S21" i="24" s="1"/>
  <c r="L21" i="24"/>
  <c r="T21" i="24" s="1"/>
  <c r="M21" i="24"/>
  <c r="U21" i="24" s="1"/>
  <c r="J22" i="24"/>
  <c r="R22" i="24" s="1"/>
  <c r="K22" i="24"/>
  <c r="S22" i="24" s="1"/>
  <c r="L22" i="24"/>
  <c r="T22" i="24" s="1"/>
  <c r="M22" i="24"/>
  <c r="U22" i="24" s="1"/>
  <c r="J23" i="24"/>
  <c r="R23" i="24" s="1"/>
  <c r="K23" i="24"/>
  <c r="S23" i="24" s="1"/>
  <c r="L23" i="24"/>
  <c r="T23" i="24" s="1"/>
  <c r="M23" i="24"/>
  <c r="U23" i="24" s="1"/>
  <c r="J24" i="24"/>
  <c r="R24" i="24" s="1"/>
  <c r="K24" i="24"/>
  <c r="S24" i="24" s="1"/>
  <c r="L24" i="24"/>
  <c r="T24" i="24" s="1"/>
  <c r="M24" i="24"/>
  <c r="U24" i="24" s="1"/>
  <c r="J25" i="24"/>
  <c r="R25" i="24" s="1"/>
  <c r="K25" i="24"/>
  <c r="S25" i="24" s="1"/>
  <c r="L25" i="24"/>
  <c r="T25" i="24" s="1"/>
  <c r="M25" i="24"/>
  <c r="U25" i="24" s="1"/>
  <c r="J26" i="24"/>
  <c r="R26" i="24" s="1"/>
  <c r="K26" i="24"/>
  <c r="S26" i="24" s="1"/>
  <c r="L26" i="24"/>
  <c r="T26" i="24" s="1"/>
  <c r="M26" i="24"/>
  <c r="U26" i="24" s="1"/>
  <c r="J27" i="24"/>
  <c r="R27" i="24" s="1"/>
  <c r="K27" i="24"/>
  <c r="S27" i="24" s="1"/>
  <c r="L27" i="24"/>
  <c r="T27" i="24" s="1"/>
  <c r="M27" i="24"/>
  <c r="U27" i="24" s="1"/>
  <c r="J28" i="24"/>
  <c r="R28" i="24" s="1"/>
  <c r="K28" i="24"/>
  <c r="S28" i="24" s="1"/>
  <c r="L28" i="24"/>
  <c r="T28" i="24" s="1"/>
  <c r="M28" i="24"/>
  <c r="U28" i="24" s="1"/>
  <c r="J29" i="24"/>
  <c r="R29" i="24" s="1"/>
  <c r="K29" i="24"/>
  <c r="S29" i="24" s="1"/>
  <c r="L29" i="24"/>
  <c r="T29" i="24" s="1"/>
  <c r="M29" i="24"/>
  <c r="U29" i="24" s="1"/>
  <c r="J30" i="24"/>
  <c r="R30" i="24" s="1"/>
  <c r="K30" i="24"/>
  <c r="S30" i="24" s="1"/>
  <c r="L30" i="24"/>
  <c r="T30" i="24" s="1"/>
  <c r="M30" i="24"/>
  <c r="U30" i="24" s="1"/>
  <c r="J31" i="24"/>
  <c r="R31" i="24" s="1"/>
  <c r="K31" i="24"/>
  <c r="S31" i="24" s="1"/>
  <c r="L31" i="24"/>
  <c r="T31" i="24" s="1"/>
  <c r="M31" i="24"/>
  <c r="U31" i="24" s="1"/>
  <c r="J32" i="24"/>
  <c r="R32" i="24" s="1"/>
  <c r="K32" i="24"/>
  <c r="S32" i="24" s="1"/>
  <c r="L32" i="24"/>
  <c r="T32" i="24" s="1"/>
  <c r="M32" i="24"/>
  <c r="U32" i="24" s="1"/>
  <c r="J33" i="24"/>
  <c r="R33" i="24" s="1"/>
  <c r="K33" i="24"/>
  <c r="S33" i="24" s="1"/>
  <c r="L33" i="24"/>
  <c r="T33" i="24" s="1"/>
  <c r="M33" i="24"/>
  <c r="U33" i="24" s="1"/>
  <c r="J34" i="24"/>
  <c r="R34" i="24" s="1"/>
  <c r="K34" i="24"/>
  <c r="S34" i="24" s="1"/>
  <c r="L34" i="24"/>
  <c r="T34" i="24" s="1"/>
  <c r="M34" i="24"/>
  <c r="U34" i="24" s="1"/>
  <c r="J35" i="24"/>
  <c r="R35" i="24" s="1"/>
  <c r="K35" i="24"/>
  <c r="S35" i="24" s="1"/>
  <c r="L35" i="24"/>
  <c r="T35" i="24" s="1"/>
  <c r="M35" i="24"/>
  <c r="U35" i="24" s="1"/>
  <c r="J36" i="24"/>
  <c r="R36" i="24" s="1"/>
  <c r="K36" i="24"/>
  <c r="S36" i="24" s="1"/>
  <c r="L36" i="24"/>
  <c r="T36" i="24" s="1"/>
  <c r="M36" i="24"/>
  <c r="U36" i="24" s="1"/>
  <c r="J37" i="24"/>
  <c r="R37" i="24" s="1"/>
  <c r="K37" i="24"/>
  <c r="S37" i="24" s="1"/>
  <c r="L37" i="24"/>
  <c r="T37" i="24" s="1"/>
  <c r="M37" i="24"/>
  <c r="U37" i="24" s="1"/>
  <c r="J38" i="24"/>
  <c r="R38" i="24" s="1"/>
  <c r="K38" i="24"/>
  <c r="S38" i="24" s="1"/>
  <c r="L38" i="24"/>
  <c r="T38" i="24" s="1"/>
  <c r="M38" i="24"/>
  <c r="U38" i="24" s="1"/>
  <c r="J39" i="24"/>
  <c r="R39" i="24" s="1"/>
  <c r="K39" i="24"/>
  <c r="S39" i="24" s="1"/>
  <c r="L39" i="24"/>
  <c r="T39" i="24" s="1"/>
  <c r="M39" i="24"/>
  <c r="U39" i="24" s="1"/>
  <c r="J40" i="24"/>
  <c r="R40" i="24" s="1"/>
  <c r="K40" i="24"/>
  <c r="S40" i="24" s="1"/>
  <c r="L40" i="24"/>
  <c r="T40" i="24" s="1"/>
  <c r="M40" i="24"/>
  <c r="U40" i="24" s="1"/>
  <c r="J41" i="24"/>
  <c r="R41" i="24" s="1"/>
  <c r="K41" i="24"/>
  <c r="S41" i="24" s="1"/>
  <c r="L41" i="24"/>
  <c r="T41" i="24" s="1"/>
  <c r="M41" i="24"/>
  <c r="U41" i="24" s="1"/>
  <c r="J42" i="24"/>
  <c r="R42" i="24" s="1"/>
  <c r="K42" i="24"/>
  <c r="S42" i="24" s="1"/>
  <c r="L42" i="24"/>
  <c r="T42" i="24" s="1"/>
  <c r="M42" i="24"/>
  <c r="U42" i="24" s="1"/>
  <c r="J43" i="24"/>
  <c r="R43" i="24" s="1"/>
  <c r="K43" i="24"/>
  <c r="S43" i="24" s="1"/>
  <c r="L43" i="24"/>
  <c r="T43" i="24" s="1"/>
  <c r="M43" i="24"/>
  <c r="U43" i="24" s="1"/>
  <c r="J44" i="24"/>
  <c r="R44" i="24" s="1"/>
  <c r="K44" i="24"/>
  <c r="S44" i="24" s="1"/>
  <c r="L44" i="24"/>
  <c r="T44" i="24" s="1"/>
  <c r="M44" i="24"/>
  <c r="U44" i="24" s="1"/>
  <c r="J45" i="24"/>
  <c r="R45" i="24" s="1"/>
  <c r="K45" i="24"/>
  <c r="S45" i="24" s="1"/>
  <c r="L45" i="24"/>
  <c r="T45" i="24" s="1"/>
  <c r="M45" i="24"/>
  <c r="U45" i="24" s="1"/>
  <c r="J46" i="24"/>
  <c r="R46" i="24" s="1"/>
  <c r="K46" i="24"/>
  <c r="S46" i="24" s="1"/>
  <c r="L46" i="24"/>
  <c r="T46" i="24" s="1"/>
  <c r="M46" i="24"/>
  <c r="U46" i="24" s="1"/>
  <c r="J47" i="24"/>
  <c r="R47" i="24" s="1"/>
  <c r="K47" i="24"/>
  <c r="S47" i="24" s="1"/>
  <c r="L47" i="24"/>
  <c r="T47" i="24" s="1"/>
  <c r="M47" i="24"/>
  <c r="U47" i="24" s="1"/>
  <c r="J48" i="24"/>
  <c r="R48" i="24" s="1"/>
  <c r="K48" i="24"/>
  <c r="S48" i="24" s="1"/>
  <c r="L48" i="24"/>
  <c r="T48" i="24" s="1"/>
  <c r="M48" i="24"/>
  <c r="U48" i="24" s="1"/>
  <c r="J49" i="24"/>
  <c r="R49" i="24" s="1"/>
  <c r="K49" i="24"/>
  <c r="S49" i="24" s="1"/>
  <c r="L49" i="24"/>
  <c r="T49" i="24" s="1"/>
  <c r="M49" i="24"/>
  <c r="U49" i="24" s="1"/>
  <c r="J50" i="24"/>
  <c r="R50" i="24" s="1"/>
  <c r="K50" i="24"/>
  <c r="S50" i="24" s="1"/>
  <c r="L50" i="24"/>
  <c r="T50" i="24" s="1"/>
  <c r="M50" i="24"/>
  <c r="U50" i="24" s="1"/>
  <c r="J51" i="24"/>
  <c r="R51" i="24" s="1"/>
  <c r="K51" i="24"/>
  <c r="S51" i="24" s="1"/>
  <c r="L51" i="24"/>
  <c r="T51" i="24" s="1"/>
  <c r="M51" i="24"/>
  <c r="U51" i="24" s="1"/>
  <c r="J52" i="24"/>
  <c r="R52" i="24" s="1"/>
  <c r="K52" i="24"/>
  <c r="S52" i="24" s="1"/>
  <c r="L52" i="24"/>
  <c r="T52" i="24" s="1"/>
  <c r="M52" i="24"/>
  <c r="U52" i="24" s="1"/>
  <c r="J53" i="24"/>
  <c r="R53" i="24" s="1"/>
  <c r="K53" i="24"/>
  <c r="S53" i="24" s="1"/>
  <c r="L53" i="24"/>
  <c r="T53" i="24" s="1"/>
  <c r="M53" i="24"/>
  <c r="U53" i="24" s="1"/>
  <c r="J54" i="24"/>
  <c r="R54" i="24" s="1"/>
  <c r="K54" i="24"/>
  <c r="S54" i="24" s="1"/>
  <c r="L54" i="24"/>
  <c r="T54" i="24" s="1"/>
  <c r="M54" i="24"/>
  <c r="U54" i="24" s="1"/>
  <c r="J55" i="24"/>
  <c r="R55" i="24" s="1"/>
  <c r="K55" i="24"/>
  <c r="S55" i="24" s="1"/>
  <c r="L55" i="24"/>
  <c r="T55" i="24" s="1"/>
  <c r="M55" i="24"/>
  <c r="U55" i="24" s="1"/>
  <c r="J56" i="24"/>
  <c r="R56" i="24" s="1"/>
  <c r="K56" i="24"/>
  <c r="S56" i="24" s="1"/>
  <c r="L56" i="24"/>
  <c r="T56" i="24" s="1"/>
  <c r="M56" i="24"/>
  <c r="U56" i="24" s="1"/>
  <c r="J57" i="24"/>
  <c r="R57" i="24" s="1"/>
  <c r="K57" i="24"/>
  <c r="S57" i="24" s="1"/>
  <c r="L57" i="24"/>
  <c r="T57" i="24" s="1"/>
  <c r="M57" i="24"/>
  <c r="U57" i="24" s="1"/>
  <c r="J58" i="24"/>
  <c r="R58" i="24" s="1"/>
  <c r="K58" i="24"/>
  <c r="S58" i="24" s="1"/>
  <c r="L58" i="24"/>
  <c r="T58" i="24" s="1"/>
  <c r="M58" i="24"/>
  <c r="U58" i="24" s="1"/>
  <c r="J59" i="24"/>
  <c r="R59" i="24" s="1"/>
  <c r="K59" i="24"/>
  <c r="S59" i="24" s="1"/>
  <c r="L59" i="24"/>
  <c r="T59" i="24" s="1"/>
  <c r="M59" i="24"/>
  <c r="U59" i="24" s="1"/>
  <c r="J60" i="24"/>
  <c r="R60" i="24" s="1"/>
  <c r="K60" i="24"/>
  <c r="S60" i="24" s="1"/>
  <c r="L60" i="24"/>
  <c r="T60" i="24" s="1"/>
  <c r="M60" i="24"/>
  <c r="U60" i="24" s="1"/>
  <c r="J61" i="24"/>
  <c r="R61" i="24" s="1"/>
  <c r="K61" i="24"/>
  <c r="S61" i="24" s="1"/>
  <c r="L61" i="24"/>
  <c r="T61" i="24" s="1"/>
  <c r="M61" i="24"/>
  <c r="U61" i="24" s="1"/>
  <c r="J62" i="24"/>
  <c r="R62" i="24" s="1"/>
  <c r="K62" i="24"/>
  <c r="S62" i="24" s="1"/>
  <c r="L62" i="24"/>
  <c r="T62" i="24" s="1"/>
  <c r="M62" i="24"/>
  <c r="U62" i="24" s="1"/>
  <c r="J63" i="24"/>
  <c r="R63" i="24" s="1"/>
  <c r="K63" i="24"/>
  <c r="S63" i="24" s="1"/>
  <c r="L63" i="24"/>
  <c r="T63" i="24" s="1"/>
  <c r="M63" i="24"/>
  <c r="U63" i="24" s="1"/>
  <c r="J64" i="24"/>
  <c r="R64" i="24" s="1"/>
  <c r="K64" i="24"/>
  <c r="S64" i="24" s="1"/>
  <c r="L64" i="24"/>
  <c r="T64" i="24" s="1"/>
  <c r="M64" i="24"/>
  <c r="U64" i="24" s="1"/>
  <c r="J65" i="24"/>
  <c r="R65" i="24" s="1"/>
  <c r="K65" i="24"/>
  <c r="S65" i="24" s="1"/>
  <c r="L65" i="24"/>
  <c r="T65" i="24" s="1"/>
  <c r="M65" i="24"/>
  <c r="U65" i="24" s="1"/>
  <c r="J66" i="24"/>
  <c r="R66" i="24" s="1"/>
  <c r="K66" i="24"/>
  <c r="S66" i="24" s="1"/>
  <c r="L66" i="24"/>
  <c r="T66" i="24" s="1"/>
  <c r="M66" i="24"/>
  <c r="U66" i="24" s="1"/>
  <c r="J67" i="24"/>
  <c r="R67" i="24" s="1"/>
  <c r="K67" i="24"/>
  <c r="S67" i="24" s="1"/>
  <c r="L67" i="24"/>
  <c r="T67" i="24" s="1"/>
  <c r="M67" i="24"/>
  <c r="U67" i="24" s="1"/>
  <c r="J68" i="24"/>
  <c r="R68" i="24" s="1"/>
  <c r="K68" i="24"/>
  <c r="S68" i="24" s="1"/>
  <c r="L68" i="24"/>
  <c r="T68" i="24" s="1"/>
  <c r="M68" i="24"/>
  <c r="U68" i="24" s="1"/>
  <c r="J69" i="24"/>
  <c r="R69" i="24" s="1"/>
  <c r="K69" i="24"/>
  <c r="S69" i="24" s="1"/>
  <c r="L69" i="24"/>
  <c r="T69" i="24" s="1"/>
  <c r="M69" i="24"/>
  <c r="U69" i="24" s="1"/>
  <c r="J70" i="24"/>
  <c r="R70" i="24" s="1"/>
  <c r="K70" i="24"/>
  <c r="S70" i="24" s="1"/>
  <c r="L70" i="24"/>
  <c r="T70" i="24" s="1"/>
  <c r="M70" i="24"/>
  <c r="U70" i="24" s="1"/>
  <c r="J71" i="24"/>
  <c r="R71" i="24" s="1"/>
  <c r="K71" i="24"/>
  <c r="S71" i="24" s="1"/>
  <c r="L71" i="24"/>
  <c r="T71" i="24" s="1"/>
  <c r="M71" i="24"/>
  <c r="U71" i="24" s="1"/>
  <c r="J72" i="24"/>
  <c r="R72" i="24" s="1"/>
  <c r="K72" i="24"/>
  <c r="S72" i="24" s="1"/>
  <c r="L72" i="24"/>
  <c r="T72" i="24" s="1"/>
  <c r="M72" i="24"/>
  <c r="U72" i="24" s="1"/>
  <c r="J73" i="24"/>
  <c r="R73" i="24" s="1"/>
  <c r="K73" i="24"/>
  <c r="S73" i="24" s="1"/>
  <c r="L73" i="24"/>
  <c r="T73" i="24" s="1"/>
  <c r="M73" i="24"/>
  <c r="U73" i="24" s="1"/>
  <c r="J74" i="24"/>
  <c r="R74" i="24" s="1"/>
  <c r="K74" i="24"/>
  <c r="S74" i="24" s="1"/>
  <c r="L74" i="24"/>
  <c r="T74" i="24" s="1"/>
  <c r="M74" i="24"/>
  <c r="U74" i="24" s="1"/>
  <c r="J75" i="24"/>
  <c r="R75" i="24" s="1"/>
  <c r="K75" i="24"/>
  <c r="S75" i="24" s="1"/>
  <c r="L75" i="24"/>
  <c r="T75" i="24" s="1"/>
  <c r="M75" i="24"/>
  <c r="U75" i="24" s="1"/>
  <c r="J76" i="24"/>
  <c r="R76" i="24" s="1"/>
  <c r="K76" i="24"/>
  <c r="S76" i="24" s="1"/>
  <c r="L76" i="24"/>
  <c r="T76" i="24" s="1"/>
  <c r="M76" i="24"/>
  <c r="U76" i="24" s="1"/>
  <c r="J77" i="24"/>
  <c r="R77" i="24" s="1"/>
  <c r="K77" i="24"/>
  <c r="S77" i="24" s="1"/>
  <c r="L77" i="24"/>
  <c r="T77" i="24" s="1"/>
  <c r="M77" i="24"/>
  <c r="U77" i="24" s="1"/>
  <c r="J78" i="24"/>
  <c r="R78" i="24" s="1"/>
  <c r="K78" i="24"/>
  <c r="S78" i="24" s="1"/>
  <c r="L78" i="24"/>
  <c r="T78" i="24" s="1"/>
  <c r="M78" i="24"/>
  <c r="U78" i="24" s="1"/>
  <c r="J79" i="24"/>
  <c r="R79" i="24" s="1"/>
  <c r="K79" i="24"/>
  <c r="S79" i="24" s="1"/>
  <c r="L79" i="24"/>
  <c r="T79" i="24" s="1"/>
  <c r="M79" i="24"/>
  <c r="U79" i="24" s="1"/>
  <c r="J80" i="24"/>
  <c r="R80" i="24" s="1"/>
  <c r="K80" i="24"/>
  <c r="S80" i="24" s="1"/>
  <c r="L80" i="24"/>
  <c r="T80" i="24" s="1"/>
  <c r="M80" i="24"/>
  <c r="U80" i="24" s="1"/>
  <c r="J81" i="24"/>
  <c r="R81" i="24" s="1"/>
  <c r="K81" i="24"/>
  <c r="S81" i="24" s="1"/>
  <c r="L81" i="24"/>
  <c r="T81" i="24" s="1"/>
  <c r="M81" i="24"/>
  <c r="U81" i="24" s="1"/>
  <c r="J82" i="24"/>
  <c r="R82" i="24" s="1"/>
  <c r="K82" i="24"/>
  <c r="S82" i="24" s="1"/>
  <c r="L82" i="24"/>
  <c r="T82" i="24" s="1"/>
  <c r="M82" i="24"/>
  <c r="U82" i="24" s="1"/>
  <c r="J83" i="24"/>
  <c r="R83" i="24" s="1"/>
  <c r="K83" i="24"/>
  <c r="S83" i="24" s="1"/>
  <c r="L83" i="24"/>
  <c r="T83" i="24" s="1"/>
  <c r="M83" i="24"/>
  <c r="U83" i="24" s="1"/>
  <c r="J84" i="24"/>
  <c r="R84" i="24" s="1"/>
  <c r="K84" i="24"/>
  <c r="S84" i="24" s="1"/>
  <c r="L84" i="24"/>
  <c r="T84" i="24" s="1"/>
  <c r="M84" i="24"/>
  <c r="U84" i="24" s="1"/>
  <c r="J85" i="24"/>
  <c r="R85" i="24" s="1"/>
  <c r="K85" i="24"/>
  <c r="S85" i="24" s="1"/>
  <c r="L85" i="24"/>
  <c r="T85" i="24" s="1"/>
  <c r="M85" i="24"/>
  <c r="U85" i="24" s="1"/>
  <c r="J86" i="24"/>
  <c r="R86" i="24" s="1"/>
  <c r="K86" i="24"/>
  <c r="S86" i="24" s="1"/>
  <c r="L86" i="24"/>
  <c r="T86" i="24" s="1"/>
  <c r="M86" i="24"/>
  <c r="U86" i="24" s="1"/>
  <c r="J87" i="24"/>
  <c r="R87" i="24" s="1"/>
  <c r="K87" i="24"/>
  <c r="S87" i="24" s="1"/>
  <c r="L87" i="24"/>
  <c r="T87" i="24" s="1"/>
  <c r="M87" i="24"/>
  <c r="U87" i="24" s="1"/>
  <c r="J88" i="24"/>
  <c r="R88" i="24" s="1"/>
  <c r="K88" i="24"/>
  <c r="S88" i="24" s="1"/>
  <c r="L88" i="24"/>
  <c r="T88" i="24" s="1"/>
  <c r="M88" i="24"/>
  <c r="U88" i="24" s="1"/>
  <c r="J89" i="24"/>
  <c r="R89" i="24" s="1"/>
  <c r="K89" i="24"/>
  <c r="S89" i="24" s="1"/>
  <c r="L89" i="24"/>
  <c r="T89" i="24" s="1"/>
  <c r="M89" i="24"/>
  <c r="U89" i="24" s="1"/>
  <c r="J90" i="24"/>
  <c r="R90" i="24" s="1"/>
  <c r="K90" i="24"/>
  <c r="S90" i="24" s="1"/>
  <c r="L90" i="24"/>
  <c r="T90" i="24" s="1"/>
  <c r="M90" i="24"/>
  <c r="U90" i="24" s="1"/>
  <c r="J91" i="24"/>
  <c r="R91" i="24" s="1"/>
  <c r="K91" i="24"/>
  <c r="S91" i="24" s="1"/>
  <c r="L91" i="24"/>
  <c r="T91" i="24" s="1"/>
  <c r="M91" i="24"/>
  <c r="U91" i="24" s="1"/>
  <c r="J92" i="24"/>
  <c r="R92" i="24" s="1"/>
  <c r="K92" i="24"/>
  <c r="S92" i="24" s="1"/>
  <c r="L92" i="24"/>
  <c r="T92" i="24" s="1"/>
  <c r="M92" i="24"/>
  <c r="U92" i="24" s="1"/>
  <c r="J93" i="24"/>
  <c r="R93" i="24" s="1"/>
  <c r="K93" i="24"/>
  <c r="S93" i="24" s="1"/>
  <c r="L93" i="24"/>
  <c r="T93" i="24" s="1"/>
  <c r="M93" i="24"/>
  <c r="U93" i="24" s="1"/>
  <c r="J94" i="24"/>
  <c r="R94" i="24" s="1"/>
  <c r="K94" i="24"/>
  <c r="S94" i="24" s="1"/>
  <c r="L94" i="24"/>
  <c r="T94" i="24" s="1"/>
  <c r="M94" i="24"/>
  <c r="U94" i="24" s="1"/>
  <c r="J95" i="24"/>
  <c r="R95" i="24" s="1"/>
  <c r="K95" i="24"/>
  <c r="S95" i="24" s="1"/>
  <c r="L95" i="24"/>
  <c r="T95" i="24" s="1"/>
  <c r="M95" i="24"/>
  <c r="U95" i="24" s="1"/>
  <c r="J96" i="24"/>
  <c r="R96" i="24" s="1"/>
  <c r="K96" i="24"/>
  <c r="S96" i="24" s="1"/>
  <c r="L96" i="24"/>
  <c r="T96" i="24" s="1"/>
  <c r="M96" i="24"/>
  <c r="U96" i="24" s="1"/>
  <c r="J97" i="24"/>
  <c r="R97" i="24" s="1"/>
  <c r="K97" i="24"/>
  <c r="S97" i="24" s="1"/>
  <c r="L97" i="24"/>
  <c r="T97" i="24" s="1"/>
  <c r="M97" i="24"/>
  <c r="U97" i="24" s="1"/>
  <c r="J98" i="24"/>
  <c r="R98" i="24" s="1"/>
  <c r="K98" i="24"/>
  <c r="S98" i="24" s="1"/>
  <c r="L98" i="24"/>
  <c r="T98" i="24" s="1"/>
  <c r="M98" i="24"/>
  <c r="U98" i="24" s="1"/>
  <c r="J99" i="24"/>
  <c r="R99" i="24" s="1"/>
  <c r="K99" i="24"/>
  <c r="S99" i="24" s="1"/>
  <c r="L99" i="24"/>
  <c r="T99" i="24" s="1"/>
  <c r="M99" i="24"/>
  <c r="U99" i="24" s="1"/>
  <c r="J100" i="24"/>
  <c r="R100" i="24" s="1"/>
  <c r="K100" i="24"/>
  <c r="S100" i="24" s="1"/>
  <c r="L100" i="24"/>
  <c r="T100" i="24" s="1"/>
  <c r="M100" i="24"/>
  <c r="U100" i="24" s="1"/>
  <c r="J101" i="24"/>
  <c r="R101" i="24" s="1"/>
  <c r="K101" i="24"/>
  <c r="S101" i="24" s="1"/>
  <c r="L101" i="24"/>
  <c r="T101" i="24" s="1"/>
  <c r="M101" i="24"/>
  <c r="U101" i="24" s="1"/>
  <c r="J102" i="24"/>
  <c r="R102" i="24" s="1"/>
  <c r="K102" i="24"/>
  <c r="S102" i="24" s="1"/>
  <c r="L102" i="24"/>
  <c r="T102" i="24" s="1"/>
  <c r="M102" i="24"/>
  <c r="U102" i="24" s="1"/>
  <c r="J103" i="24"/>
  <c r="R103" i="24" s="1"/>
  <c r="K103" i="24"/>
  <c r="S103" i="24" s="1"/>
  <c r="L103" i="24"/>
  <c r="T103" i="24" s="1"/>
  <c r="M103" i="24"/>
  <c r="U103" i="24" s="1"/>
  <c r="J104" i="24"/>
  <c r="R104" i="24" s="1"/>
  <c r="K104" i="24"/>
  <c r="S104" i="24" s="1"/>
  <c r="L104" i="24"/>
  <c r="T104" i="24" s="1"/>
  <c r="M104" i="24"/>
  <c r="U104" i="24" s="1"/>
  <c r="J105" i="24"/>
  <c r="R105" i="24" s="1"/>
  <c r="K105" i="24"/>
  <c r="S105" i="24" s="1"/>
  <c r="L105" i="24"/>
  <c r="T105" i="24" s="1"/>
  <c r="M105" i="24"/>
  <c r="U105" i="24" s="1"/>
  <c r="J106" i="24"/>
  <c r="R106" i="24" s="1"/>
  <c r="K106" i="24"/>
  <c r="S106" i="24" s="1"/>
  <c r="L106" i="24"/>
  <c r="T106" i="24" s="1"/>
  <c r="M106" i="24"/>
  <c r="U106" i="24" s="1"/>
  <c r="J107" i="24"/>
  <c r="R107" i="24" s="1"/>
  <c r="K107" i="24"/>
  <c r="S107" i="24" s="1"/>
  <c r="L107" i="24"/>
  <c r="T107" i="24" s="1"/>
  <c r="M107" i="24"/>
  <c r="U107" i="24" s="1"/>
  <c r="J108" i="24"/>
  <c r="R108" i="24" s="1"/>
  <c r="K108" i="24"/>
  <c r="S108" i="24" s="1"/>
  <c r="L108" i="24"/>
  <c r="T108" i="24" s="1"/>
  <c r="M108" i="24"/>
  <c r="U108" i="24" s="1"/>
  <c r="J109" i="24"/>
  <c r="R109" i="24" s="1"/>
  <c r="K109" i="24"/>
  <c r="S109" i="24" s="1"/>
  <c r="L109" i="24"/>
  <c r="T109" i="24" s="1"/>
  <c r="M109" i="24"/>
  <c r="U109" i="24" s="1"/>
  <c r="J110" i="24"/>
  <c r="R110" i="24" s="1"/>
  <c r="K110" i="24"/>
  <c r="S110" i="24" s="1"/>
  <c r="L110" i="24"/>
  <c r="T110" i="24" s="1"/>
  <c r="M110" i="24"/>
  <c r="U110" i="24" s="1"/>
  <c r="J111" i="24"/>
  <c r="R111" i="24" s="1"/>
  <c r="K111" i="24"/>
  <c r="S111" i="24" s="1"/>
  <c r="L111" i="24"/>
  <c r="T111" i="24" s="1"/>
  <c r="M111" i="24"/>
  <c r="U111" i="24" s="1"/>
  <c r="J112" i="24"/>
  <c r="R112" i="24" s="1"/>
  <c r="K112" i="24"/>
  <c r="S112" i="24" s="1"/>
  <c r="L112" i="24"/>
  <c r="T112" i="24" s="1"/>
  <c r="M112" i="24"/>
  <c r="U112" i="24" s="1"/>
  <c r="J113" i="24"/>
  <c r="R113" i="24" s="1"/>
  <c r="K113" i="24"/>
  <c r="S113" i="24" s="1"/>
  <c r="L113" i="24"/>
  <c r="T113" i="24" s="1"/>
  <c r="M113" i="24"/>
  <c r="U113" i="24" s="1"/>
  <c r="J114" i="24"/>
  <c r="R114" i="24" s="1"/>
  <c r="K114" i="24"/>
  <c r="S114" i="24" s="1"/>
  <c r="L114" i="24"/>
  <c r="T114" i="24" s="1"/>
  <c r="M114" i="24"/>
  <c r="U114" i="24" s="1"/>
  <c r="J115" i="24"/>
  <c r="R115" i="24" s="1"/>
  <c r="K115" i="24"/>
  <c r="S115" i="24" s="1"/>
  <c r="L115" i="24"/>
  <c r="T115" i="24" s="1"/>
  <c r="M115" i="24"/>
  <c r="U115" i="24" s="1"/>
  <c r="J116" i="24"/>
  <c r="R116" i="24" s="1"/>
  <c r="K116" i="24"/>
  <c r="S116" i="24" s="1"/>
  <c r="L116" i="24"/>
  <c r="T116" i="24" s="1"/>
  <c r="M116" i="24"/>
  <c r="U116" i="24" s="1"/>
  <c r="J117" i="24"/>
  <c r="R117" i="24" s="1"/>
  <c r="K117" i="24"/>
  <c r="S117" i="24" s="1"/>
  <c r="L117" i="24"/>
  <c r="T117" i="24" s="1"/>
  <c r="M117" i="24"/>
  <c r="U117" i="24" s="1"/>
  <c r="J118" i="24"/>
  <c r="R118" i="24" s="1"/>
  <c r="K118" i="24"/>
  <c r="S118" i="24" s="1"/>
  <c r="L118" i="24"/>
  <c r="T118" i="24" s="1"/>
  <c r="M118" i="24"/>
  <c r="U118" i="24" s="1"/>
  <c r="J119" i="24"/>
  <c r="R119" i="24" s="1"/>
  <c r="K119" i="24"/>
  <c r="S119" i="24" s="1"/>
  <c r="L119" i="24"/>
  <c r="T119" i="24" s="1"/>
  <c r="M119" i="24"/>
  <c r="U119" i="24" s="1"/>
  <c r="J120" i="24"/>
  <c r="R120" i="24" s="1"/>
  <c r="K120" i="24"/>
  <c r="S120" i="24" s="1"/>
  <c r="L120" i="24"/>
  <c r="T120" i="24" s="1"/>
  <c r="M120" i="24"/>
  <c r="U120" i="24" s="1"/>
  <c r="J121" i="24"/>
  <c r="R121" i="24" s="1"/>
  <c r="K121" i="24"/>
  <c r="S121" i="24" s="1"/>
  <c r="L121" i="24"/>
  <c r="T121" i="24" s="1"/>
  <c r="M121" i="24"/>
  <c r="U121" i="24" s="1"/>
  <c r="J122" i="24"/>
  <c r="R122" i="24" s="1"/>
  <c r="K122" i="24"/>
  <c r="S122" i="24" s="1"/>
  <c r="L122" i="24"/>
  <c r="T122" i="24" s="1"/>
  <c r="M122" i="24"/>
  <c r="U122" i="24" s="1"/>
  <c r="J123" i="24"/>
  <c r="R123" i="24" s="1"/>
  <c r="K123" i="24"/>
  <c r="S123" i="24" s="1"/>
  <c r="L123" i="24"/>
  <c r="T123" i="24" s="1"/>
  <c r="M123" i="24"/>
  <c r="U123" i="24" s="1"/>
  <c r="J124" i="24"/>
  <c r="R124" i="24" s="1"/>
  <c r="K124" i="24"/>
  <c r="S124" i="24" s="1"/>
  <c r="L124" i="24"/>
  <c r="T124" i="24" s="1"/>
  <c r="M124" i="24"/>
  <c r="U124" i="24" s="1"/>
  <c r="J125" i="24"/>
  <c r="R125" i="24" s="1"/>
  <c r="K125" i="24"/>
  <c r="S125" i="24" s="1"/>
  <c r="L125" i="24"/>
  <c r="T125" i="24" s="1"/>
  <c r="M125" i="24"/>
  <c r="U125" i="24" s="1"/>
  <c r="J126" i="24"/>
  <c r="R126" i="24" s="1"/>
  <c r="K126" i="24"/>
  <c r="S126" i="24" s="1"/>
  <c r="L126" i="24"/>
  <c r="T126" i="24" s="1"/>
  <c r="M126" i="24"/>
  <c r="U126" i="24" s="1"/>
  <c r="J127" i="24"/>
  <c r="R127" i="24" s="1"/>
  <c r="K127" i="24"/>
  <c r="S127" i="24" s="1"/>
  <c r="L127" i="24"/>
  <c r="T127" i="24" s="1"/>
  <c r="M127" i="24"/>
  <c r="U127" i="24" s="1"/>
  <c r="J128" i="24"/>
  <c r="R128" i="24" s="1"/>
  <c r="K128" i="24"/>
  <c r="S128" i="24" s="1"/>
  <c r="L128" i="24"/>
  <c r="T128" i="24" s="1"/>
  <c r="M128" i="24"/>
  <c r="U128" i="24" s="1"/>
  <c r="J129" i="24"/>
  <c r="R129" i="24" s="1"/>
  <c r="K129" i="24"/>
  <c r="S129" i="24" s="1"/>
  <c r="L129" i="24"/>
  <c r="T129" i="24" s="1"/>
  <c r="M129" i="24"/>
  <c r="U129" i="24" s="1"/>
  <c r="J130" i="24"/>
  <c r="R130" i="24" s="1"/>
  <c r="K130" i="24"/>
  <c r="S130" i="24" s="1"/>
  <c r="L130" i="24"/>
  <c r="T130" i="24" s="1"/>
  <c r="M130" i="24"/>
  <c r="U130" i="24" s="1"/>
  <c r="J131" i="24"/>
  <c r="R131" i="24" s="1"/>
  <c r="K131" i="24"/>
  <c r="S131" i="24" s="1"/>
  <c r="L131" i="24"/>
  <c r="T131" i="24" s="1"/>
  <c r="M131" i="24"/>
  <c r="U131" i="24" s="1"/>
  <c r="J132" i="24"/>
  <c r="R132" i="24" s="1"/>
  <c r="K132" i="24"/>
  <c r="S132" i="24" s="1"/>
  <c r="L132" i="24"/>
  <c r="T132" i="24" s="1"/>
  <c r="M132" i="24"/>
  <c r="U132" i="24" s="1"/>
  <c r="J133" i="24"/>
  <c r="R133" i="24" s="1"/>
  <c r="K133" i="24"/>
  <c r="S133" i="24" s="1"/>
  <c r="L133" i="24"/>
  <c r="T133" i="24" s="1"/>
  <c r="M133" i="24"/>
  <c r="U133" i="24" s="1"/>
  <c r="J134" i="24"/>
  <c r="R134" i="24" s="1"/>
  <c r="K134" i="24"/>
  <c r="S134" i="24" s="1"/>
  <c r="L134" i="24"/>
  <c r="T134" i="24" s="1"/>
  <c r="M134" i="24"/>
  <c r="U134" i="24" s="1"/>
  <c r="J135" i="24"/>
  <c r="R135" i="24" s="1"/>
  <c r="K135" i="24"/>
  <c r="S135" i="24" s="1"/>
  <c r="L135" i="24"/>
  <c r="T135" i="24" s="1"/>
  <c r="M135" i="24"/>
  <c r="U135" i="24" s="1"/>
  <c r="J136" i="24"/>
  <c r="R136" i="24" s="1"/>
  <c r="K136" i="24"/>
  <c r="S136" i="24" s="1"/>
  <c r="L136" i="24"/>
  <c r="T136" i="24" s="1"/>
  <c r="M136" i="24"/>
  <c r="U136" i="24" s="1"/>
  <c r="J137" i="24"/>
  <c r="R137" i="24" s="1"/>
  <c r="K137" i="24"/>
  <c r="S137" i="24" s="1"/>
  <c r="L137" i="24"/>
  <c r="T137" i="24" s="1"/>
  <c r="M137" i="24"/>
  <c r="U137" i="24" s="1"/>
  <c r="J138" i="24"/>
  <c r="R138" i="24" s="1"/>
  <c r="K138" i="24"/>
  <c r="S138" i="24" s="1"/>
  <c r="L138" i="24"/>
  <c r="T138" i="24" s="1"/>
  <c r="M138" i="24"/>
  <c r="U138" i="24" s="1"/>
  <c r="J139" i="24"/>
  <c r="R139" i="24" s="1"/>
  <c r="K139" i="24"/>
  <c r="S139" i="24" s="1"/>
  <c r="L139" i="24"/>
  <c r="T139" i="24" s="1"/>
  <c r="M139" i="24"/>
  <c r="U139" i="24" s="1"/>
  <c r="J140" i="24"/>
  <c r="R140" i="24" s="1"/>
  <c r="K140" i="24"/>
  <c r="S140" i="24" s="1"/>
  <c r="L140" i="24"/>
  <c r="T140" i="24" s="1"/>
  <c r="M140" i="24"/>
  <c r="U140" i="24" s="1"/>
  <c r="J141" i="24"/>
  <c r="R141" i="24" s="1"/>
  <c r="K141" i="24"/>
  <c r="S141" i="24" s="1"/>
  <c r="L141" i="24"/>
  <c r="T141" i="24" s="1"/>
  <c r="M141" i="24"/>
  <c r="U141" i="24" s="1"/>
  <c r="J142" i="24"/>
  <c r="R142" i="24" s="1"/>
  <c r="K142" i="24"/>
  <c r="S142" i="24" s="1"/>
  <c r="L142" i="24"/>
  <c r="T142" i="24" s="1"/>
  <c r="M142" i="24"/>
  <c r="U142" i="24" s="1"/>
  <c r="J143" i="24"/>
  <c r="R143" i="24" s="1"/>
  <c r="K143" i="24"/>
  <c r="S143" i="24" s="1"/>
  <c r="L143" i="24"/>
  <c r="T143" i="24" s="1"/>
  <c r="M143" i="24"/>
  <c r="U143" i="24" s="1"/>
  <c r="J144" i="24"/>
  <c r="R144" i="24" s="1"/>
  <c r="K144" i="24"/>
  <c r="S144" i="24" s="1"/>
  <c r="L144" i="24"/>
  <c r="T144" i="24" s="1"/>
  <c r="M144" i="24"/>
  <c r="U144" i="24" s="1"/>
  <c r="J145" i="24"/>
  <c r="R145" i="24" s="1"/>
  <c r="K145" i="24"/>
  <c r="S145" i="24" s="1"/>
  <c r="L145" i="24"/>
  <c r="T145" i="24" s="1"/>
  <c r="M145" i="24"/>
  <c r="U145" i="24" s="1"/>
  <c r="J146" i="24"/>
  <c r="R146" i="24" s="1"/>
  <c r="K146" i="24"/>
  <c r="S146" i="24" s="1"/>
  <c r="L146" i="24"/>
  <c r="T146" i="24" s="1"/>
  <c r="M146" i="24"/>
  <c r="U146" i="24" s="1"/>
  <c r="J147" i="24"/>
  <c r="R147" i="24" s="1"/>
  <c r="K147" i="24"/>
  <c r="S147" i="24" s="1"/>
  <c r="L147" i="24"/>
  <c r="T147" i="24" s="1"/>
  <c r="M147" i="24"/>
  <c r="U147" i="24" s="1"/>
  <c r="J148" i="24"/>
  <c r="R148" i="24" s="1"/>
  <c r="K148" i="24"/>
  <c r="S148" i="24" s="1"/>
  <c r="L148" i="24"/>
  <c r="T148" i="24" s="1"/>
  <c r="M148" i="24"/>
  <c r="U148" i="24" s="1"/>
  <c r="J149" i="24"/>
  <c r="R149" i="24" s="1"/>
  <c r="K149" i="24"/>
  <c r="S149" i="24" s="1"/>
  <c r="L149" i="24"/>
  <c r="T149" i="24" s="1"/>
  <c r="M149" i="24"/>
  <c r="U149" i="24" s="1"/>
  <c r="J150" i="24"/>
  <c r="R150" i="24" s="1"/>
  <c r="K150" i="24"/>
  <c r="S150" i="24" s="1"/>
  <c r="L150" i="24"/>
  <c r="T150" i="24" s="1"/>
  <c r="M150" i="24"/>
  <c r="U150" i="24" s="1"/>
  <c r="J151" i="24"/>
  <c r="R151" i="24" s="1"/>
  <c r="K151" i="24"/>
  <c r="S151" i="24" s="1"/>
  <c r="L151" i="24"/>
  <c r="T151" i="24" s="1"/>
  <c r="M151" i="24"/>
  <c r="U151" i="24" s="1"/>
  <c r="J152" i="24"/>
  <c r="R152" i="24" s="1"/>
  <c r="K152" i="24"/>
  <c r="S152" i="24" s="1"/>
  <c r="L152" i="24"/>
  <c r="T152" i="24" s="1"/>
  <c r="M152" i="24"/>
  <c r="U152" i="24" s="1"/>
  <c r="J153" i="24"/>
  <c r="R153" i="24" s="1"/>
  <c r="K153" i="24"/>
  <c r="S153" i="24" s="1"/>
  <c r="L153" i="24"/>
  <c r="T153" i="24" s="1"/>
  <c r="M153" i="24"/>
  <c r="U153" i="24" s="1"/>
  <c r="J154" i="24"/>
  <c r="R154" i="24" s="1"/>
  <c r="K154" i="24"/>
  <c r="S154" i="24" s="1"/>
  <c r="L154" i="24"/>
  <c r="T154" i="24" s="1"/>
  <c r="M154" i="24"/>
  <c r="U154" i="24" s="1"/>
  <c r="J155" i="24"/>
  <c r="R155" i="24" s="1"/>
  <c r="K155" i="24"/>
  <c r="S155" i="24" s="1"/>
  <c r="L155" i="24"/>
  <c r="T155" i="24" s="1"/>
  <c r="M155" i="24"/>
  <c r="U155" i="24" s="1"/>
  <c r="J156" i="24"/>
  <c r="R156" i="24" s="1"/>
  <c r="K156" i="24"/>
  <c r="S156" i="24" s="1"/>
  <c r="L156" i="24"/>
  <c r="T156" i="24" s="1"/>
  <c r="M156" i="24"/>
  <c r="U156" i="24" s="1"/>
  <c r="J157" i="24"/>
  <c r="R157" i="24" s="1"/>
  <c r="K157" i="24"/>
  <c r="S157" i="24" s="1"/>
  <c r="L157" i="24"/>
  <c r="T157" i="24" s="1"/>
  <c r="M157" i="24"/>
  <c r="U157" i="24" s="1"/>
  <c r="J158" i="24"/>
  <c r="R158" i="24" s="1"/>
  <c r="K158" i="24"/>
  <c r="S158" i="24" s="1"/>
  <c r="L158" i="24"/>
  <c r="T158" i="24" s="1"/>
  <c r="M158" i="24"/>
  <c r="U158" i="24" s="1"/>
  <c r="J159" i="24"/>
  <c r="R159" i="24" s="1"/>
  <c r="K159" i="24"/>
  <c r="S159" i="24" s="1"/>
  <c r="L159" i="24"/>
  <c r="T159" i="24" s="1"/>
  <c r="M159" i="24"/>
  <c r="U159" i="24" s="1"/>
  <c r="J160" i="24"/>
  <c r="R160" i="24" s="1"/>
  <c r="K160" i="24"/>
  <c r="S160" i="24" s="1"/>
  <c r="L160" i="24"/>
  <c r="T160" i="24" s="1"/>
  <c r="M160" i="24"/>
  <c r="U160" i="24" s="1"/>
  <c r="J161" i="24"/>
  <c r="R161" i="24" s="1"/>
  <c r="K161" i="24"/>
  <c r="S161" i="24" s="1"/>
  <c r="L161" i="24"/>
  <c r="T161" i="24" s="1"/>
  <c r="M161" i="24"/>
  <c r="U161" i="24" s="1"/>
  <c r="J162" i="24"/>
  <c r="R162" i="24" s="1"/>
  <c r="K162" i="24"/>
  <c r="S162" i="24" s="1"/>
  <c r="L162" i="24"/>
  <c r="T162" i="24" s="1"/>
  <c r="M162" i="24"/>
  <c r="U162" i="24" s="1"/>
  <c r="J163" i="24"/>
  <c r="R163" i="24" s="1"/>
  <c r="K163" i="24"/>
  <c r="S163" i="24" s="1"/>
  <c r="L163" i="24"/>
  <c r="T163" i="24" s="1"/>
  <c r="M163" i="24"/>
  <c r="U163" i="24" s="1"/>
  <c r="J164" i="24"/>
  <c r="R164" i="24" s="1"/>
  <c r="K164" i="24"/>
  <c r="S164" i="24" s="1"/>
  <c r="L164" i="24"/>
  <c r="T164" i="24" s="1"/>
  <c r="M164" i="24"/>
  <c r="U164" i="24" s="1"/>
  <c r="J165" i="24"/>
  <c r="R165" i="24" s="1"/>
  <c r="K165" i="24"/>
  <c r="S165" i="24" s="1"/>
  <c r="L165" i="24"/>
  <c r="T165" i="24" s="1"/>
  <c r="M165" i="24"/>
  <c r="U165" i="24" s="1"/>
  <c r="J166" i="24"/>
  <c r="R166" i="24" s="1"/>
  <c r="K166" i="24"/>
  <c r="S166" i="24" s="1"/>
  <c r="L166" i="24"/>
  <c r="T166" i="24" s="1"/>
  <c r="M166" i="24"/>
  <c r="U166" i="24" s="1"/>
  <c r="J167" i="24"/>
  <c r="R167" i="24" s="1"/>
  <c r="K167" i="24"/>
  <c r="S167" i="24" s="1"/>
  <c r="L167" i="24"/>
  <c r="T167" i="24" s="1"/>
  <c r="M167" i="24"/>
  <c r="U167" i="24" s="1"/>
  <c r="J168" i="24"/>
  <c r="R168" i="24" s="1"/>
  <c r="K168" i="24"/>
  <c r="S168" i="24" s="1"/>
  <c r="L168" i="24"/>
  <c r="T168" i="24" s="1"/>
  <c r="M168" i="24"/>
  <c r="U168" i="24" s="1"/>
  <c r="J169" i="24"/>
  <c r="R169" i="24" s="1"/>
  <c r="K169" i="24"/>
  <c r="S169" i="24" s="1"/>
  <c r="L169" i="24"/>
  <c r="T169" i="24" s="1"/>
  <c r="M169" i="24"/>
  <c r="U169" i="24" s="1"/>
  <c r="J170" i="24"/>
  <c r="R170" i="24" s="1"/>
  <c r="K170" i="24"/>
  <c r="S170" i="24" s="1"/>
  <c r="L170" i="24"/>
  <c r="T170" i="24" s="1"/>
  <c r="M170" i="24"/>
  <c r="U170" i="24" s="1"/>
  <c r="J171" i="24"/>
  <c r="R171" i="24" s="1"/>
  <c r="K171" i="24"/>
  <c r="S171" i="24" s="1"/>
  <c r="L171" i="24"/>
  <c r="T171" i="24" s="1"/>
  <c r="M171" i="24"/>
  <c r="U171" i="24" s="1"/>
  <c r="J172" i="24"/>
  <c r="R172" i="24" s="1"/>
  <c r="K172" i="24"/>
  <c r="S172" i="24" s="1"/>
  <c r="L172" i="24"/>
  <c r="T172" i="24" s="1"/>
  <c r="M172" i="24"/>
  <c r="U172" i="24" s="1"/>
  <c r="J173" i="24"/>
  <c r="R173" i="24" s="1"/>
  <c r="K173" i="24"/>
  <c r="S173" i="24" s="1"/>
  <c r="L173" i="24"/>
  <c r="T173" i="24" s="1"/>
  <c r="M173" i="24"/>
  <c r="U173" i="24" s="1"/>
  <c r="J174" i="24"/>
  <c r="R174" i="24" s="1"/>
  <c r="K174" i="24"/>
  <c r="S174" i="24" s="1"/>
  <c r="L174" i="24"/>
  <c r="T174" i="24" s="1"/>
  <c r="M174" i="24"/>
  <c r="U174" i="24" s="1"/>
  <c r="J175" i="24"/>
  <c r="R175" i="24" s="1"/>
  <c r="K175" i="24"/>
  <c r="S175" i="24" s="1"/>
  <c r="L175" i="24"/>
  <c r="T175" i="24" s="1"/>
  <c r="M175" i="24"/>
  <c r="U175" i="24" s="1"/>
  <c r="J176" i="24"/>
  <c r="R176" i="24" s="1"/>
  <c r="K176" i="24"/>
  <c r="S176" i="24" s="1"/>
  <c r="L176" i="24"/>
  <c r="T176" i="24" s="1"/>
  <c r="M176" i="24"/>
  <c r="U176" i="24" s="1"/>
  <c r="J177" i="24"/>
  <c r="R177" i="24" s="1"/>
  <c r="K177" i="24"/>
  <c r="S177" i="24" s="1"/>
  <c r="L177" i="24"/>
  <c r="T177" i="24" s="1"/>
  <c r="M177" i="24"/>
  <c r="U177" i="24" s="1"/>
  <c r="J178" i="24"/>
  <c r="R178" i="24" s="1"/>
  <c r="K178" i="24"/>
  <c r="S178" i="24" s="1"/>
  <c r="L178" i="24"/>
  <c r="T178" i="24" s="1"/>
  <c r="M178" i="24"/>
  <c r="U178" i="24" s="1"/>
  <c r="J179" i="24"/>
  <c r="R179" i="24" s="1"/>
  <c r="K179" i="24"/>
  <c r="S179" i="24" s="1"/>
  <c r="L179" i="24"/>
  <c r="T179" i="24" s="1"/>
  <c r="M179" i="24"/>
  <c r="U179" i="24" s="1"/>
  <c r="J180" i="24"/>
  <c r="R180" i="24" s="1"/>
  <c r="K180" i="24"/>
  <c r="S180" i="24" s="1"/>
  <c r="L180" i="24"/>
  <c r="T180" i="24" s="1"/>
  <c r="M180" i="24"/>
  <c r="U180" i="24" s="1"/>
  <c r="J181" i="24"/>
  <c r="R181" i="24" s="1"/>
  <c r="K181" i="24"/>
  <c r="S181" i="24" s="1"/>
  <c r="L181" i="24"/>
  <c r="T181" i="24" s="1"/>
  <c r="M181" i="24"/>
  <c r="U181" i="24" s="1"/>
  <c r="J182" i="24"/>
  <c r="R182" i="24" s="1"/>
  <c r="K182" i="24"/>
  <c r="S182" i="24" s="1"/>
  <c r="L182" i="24"/>
  <c r="T182" i="24" s="1"/>
  <c r="M182" i="24"/>
  <c r="U182" i="24" s="1"/>
  <c r="J183" i="24"/>
  <c r="R183" i="24" s="1"/>
  <c r="K183" i="24"/>
  <c r="S183" i="24" s="1"/>
  <c r="L183" i="24"/>
  <c r="T183" i="24" s="1"/>
  <c r="M183" i="24"/>
  <c r="U183" i="24" s="1"/>
  <c r="J184" i="24"/>
  <c r="R184" i="24" s="1"/>
  <c r="K184" i="24"/>
  <c r="S184" i="24" s="1"/>
  <c r="L184" i="24"/>
  <c r="T184" i="24" s="1"/>
  <c r="M184" i="24"/>
  <c r="U184" i="24" s="1"/>
  <c r="J185" i="24"/>
  <c r="R185" i="24" s="1"/>
  <c r="K185" i="24"/>
  <c r="S185" i="24" s="1"/>
  <c r="L185" i="24"/>
  <c r="T185" i="24" s="1"/>
  <c r="M185" i="24"/>
  <c r="U185" i="24" s="1"/>
  <c r="J186" i="24"/>
  <c r="R186" i="24" s="1"/>
  <c r="K186" i="24"/>
  <c r="S186" i="24" s="1"/>
  <c r="L186" i="24"/>
  <c r="T186" i="24" s="1"/>
  <c r="M186" i="24"/>
  <c r="U186" i="24" s="1"/>
  <c r="J187" i="24"/>
  <c r="R187" i="24" s="1"/>
  <c r="K187" i="24"/>
  <c r="S187" i="24" s="1"/>
  <c r="L187" i="24"/>
  <c r="T187" i="24" s="1"/>
  <c r="M187" i="24"/>
  <c r="U187" i="24" s="1"/>
  <c r="J188" i="24"/>
  <c r="R188" i="24" s="1"/>
  <c r="K188" i="24"/>
  <c r="S188" i="24" s="1"/>
  <c r="L188" i="24"/>
  <c r="T188" i="24" s="1"/>
  <c r="M188" i="24"/>
  <c r="U188" i="24" s="1"/>
  <c r="J189" i="24"/>
  <c r="R189" i="24" s="1"/>
  <c r="K189" i="24"/>
  <c r="S189" i="24" s="1"/>
  <c r="L189" i="24"/>
  <c r="T189" i="24" s="1"/>
  <c r="M189" i="24"/>
  <c r="U189" i="24" s="1"/>
  <c r="J190" i="24"/>
  <c r="R190" i="24" s="1"/>
  <c r="K190" i="24"/>
  <c r="S190" i="24" s="1"/>
  <c r="L190" i="24"/>
  <c r="T190" i="24" s="1"/>
  <c r="M190" i="24"/>
  <c r="U190" i="24" s="1"/>
  <c r="J191" i="24"/>
  <c r="R191" i="24" s="1"/>
  <c r="K191" i="24"/>
  <c r="S191" i="24" s="1"/>
  <c r="L191" i="24"/>
  <c r="T191" i="24" s="1"/>
  <c r="M191" i="24"/>
  <c r="U191" i="24" s="1"/>
  <c r="J192" i="24"/>
  <c r="R192" i="24" s="1"/>
  <c r="K192" i="24"/>
  <c r="S192" i="24" s="1"/>
  <c r="L192" i="24"/>
  <c r="T192" i="24" s="1"/>
  <c r="M192" i="24"/>
  <c r="U192" i="24" s="1"/>
  <c r="J193" i="24"/>
  <c r="R193" i="24" s="1"/>
  <c r="K193" i="24"/>
  <c r="S193" i="24" s="1"/>
  <c r="L193" i="24"/>
  <c r="T193" i="24" s="1"/>
  <c r="M193" i="24"/>
  <c r="U193" i="24" s="1"/>
  <c r="J194" i="24"/>
  <c r="R194" i="24" s="1"/>
  <c r="K194" i="24"/>
  <c r="S194" i="24" s="1"/>
  <c r="L194" i="24"/>
  <c r="T194" i="24" s="1"/>
  <c r="M194" i="24"/>
  <c r="U194" i="24" s="1"/>
  <c r="J195" i="24"/>
  <c r="R195" i="24" s="1"/>
  <c r="K195" i="24"/>
  <c r="S195" i="24" s="1"/>
  <c r="L195" i="24"/>
  <c r="T195" i="24" s="1"/>
  <c r="M195" i="24"/>
  <c r="U195" i="24" s="1"/>
  <c r="J196" i="24"/>
  <c r="R196" i="24" s="1"/>
  <c r="K196" i="24"/>
  <c r="S196" i="24" s="1"/>
  <c r="L196" i="24"/>
  <c r="T196" i="24" s="1"/>
  <c r="M196" i="24"/>
  <c r="U196" i="24" s="1"/>
  <c r="J197" i="24"/>
  <c r="R197" i="24" s="1"/>
  <c r="K197" i="24"/>
  <c r="S197" i="24" s="1"/>
  <c r="L197" i="24"/>
  <c r="T197" i="24" s="1"/>
  <c r="M197" i="24"/>
  <c r="U197" i="24" s="1"/>
  <c r="J198" i="24"/>
  <c r="R198" i="24" s="1"/>
  <c r="K198" i="24"/>
  <c r="S198" i="24" s="1"/>
  <c r="L198" i="24"/>
  <c r="T198" i="24" s="1"/>
  <c r="M198" i="24"/>
  <c r="U198" i="24" s="1"/>
  <c r="J199" i="24"/>
  <c r="R199" i="24" s="1"/>
  <c r="K199" i="24"/>
  <c r="S199" i="24" s="1"/>
  <c r="L199" i="24"/>
  <c r="T199" i="24" s="1"/>
  <c r="M199" i="24"/>
  <c r="U199" i="24" s="1"/>
  <c r="J200" i="24"/>
  <c r="R200" i="24" s="1"/>
  <c r="K200" i="24"/>
  <c r="S200" i="24" s="1"/>
  <c r="L200" i="24"/>
  <c r="T200" i="24" s="1"/>
  <c r="M200" i="24"/>
  <c r="U200" i="24" s="1"/>
  <c r="J201" i="24"/>
  <c r="R201" i="24" s="1"/>
  <c r="K201" i="24"/>
  <c r="S201" i="24" s="1"/>
  <c r="L201" i="24"/>
  <c r="T201" i="24" s="1"/>
  <c r="M201" i="24"/>
  <c r="U201" i="24" s="1"/>
  <c r="J202" i="24"/>
  <c r="R202" i="24" s="1"/>
  <c r="K202" i="24"/>
  <c r="S202" i="24" s="1"/>
  <c r="L202" i="24"/>
  <c r="T202" i="24" s="1"/>
  <c r="M202" i="24"/>
  <c r="U202" i="24" s="1"/>
  <c r="J203" i="24"/>
  <c r="R203" i="24" s="1"/>
  <c r="K203" i="24"/>
  <c r="S203" i="24" s="1"/>
  <c r="L203" i="24"/>
  <c r="T203" i="24" s="1"/>
  <c r="M203" i="24"/>
  <c r="U203" i="24" s="1"/>
  <c r="J204" i="24"/>
  <c r="R204" i="24" s="1"/>
  <c r="K204" i="24"/>
  <c r="S204" i="24" s="1"/>
  <c r="L204" i="24"/>
  <c r="T204" i="24" s="1"/>
  <c r="M204" i="24"/>
  <c r="U204" i="24" s="1"/>
  <c r="J205" i="24"/>
  <c r="R205" i="24" s="1"/>
  <c r="K205" i="24"/>
  <c r="S205" i="24" s="1"/>
  <c r="L205" i="24"/>
  <c r="T205" i="24" s="1"/>
  <c r="M205" i="24"/>
  <c r="U205" i="24" s="1"/>
  <c r="J206" i="24"/>
  <c r="R206" i="24" s="1"/>
  <c r="K206" i="24"/>
  <c r="S206" i="24" s="1"/>
  <c r="L206" i="24"/>
  <c r="T206" i="24" s="1"/>
  <c r="M206" i="24"/>
  <c r="U206" i="24" s="1"/>
  <c r="J207" i="24"/>
  <c r="R207" i="24" s="1"/>
  <c r="K207" i="24"/>
  <c r="S207" i="24" s="1"/>
  <c r="L207" i="24"/>
  <c r="T207" i="24" s="1"/>
  <c r="M207" i="24"/>
  <c r="U207" i="24" s="1"/>
  <c r="J208" i="24"/>
  <c r="R208" i="24" s="1"/>
  <c r="K208" i="24"/>
  <c r="S208" i="24" s="1"/>
  <c r="L208" i="24"/>
  <c r="T208" i="24" s="1"/>
  <c r="M208" i="24"/>
  <c r="U208" i="24" s="1"/>
  <c r="J209" i="24"/>
  <c r="R209" i="24" s="1"/>
  <c r="K209" i="24"/>
  <c r="S209" i="24" s="1"/>
  <c r="L209" i="24"/>
  <c r="T209" i="24" s="1"/>
  <c r="M209" i="24"/>
  <c r="U209" i="24" s="1"/>
  <c r="J210" i="24"/>
  <c r="R210" i="24" s="1"/>
  <c r="K210" i="24"/>
  <c r="S210" i="24" s="1"/>
  <c r="L210" i="24"/>
  <c r="T210" i="24" s="1"/>
  <c r="M210" i="24"/>
  <c r="U210" i="24" s="1"/>
  <c r="J211" i="24"/>
  <c r="R211" i="24" s="1"/>
  <c r="K211" i="24"/>
  <c r="S211" i="24" s="1"/>
  <c r="L211" i="24"/>
  <c r="T211" i="24" s="1"/>
  <c r="M211" i="24"/>
  <c r="U211" i="24" s="1"/>
  <c r="J212" i="24"/>
  <c r="R212" i="24" s="1"/>
  <c r="K212" i="24"/>
  <c r="S212" i="24" s="1"/>
  <c r="L212" i="24"/>
  <c r="T212" i="24" s="1"/>
  <c r="M212" i="24"/>
  <c r="U212" i="24" s="1"/>
  <c r="J213" i="24"/>
  <c r="R213" i="24" s="1"/>
  <c r="K213" i="24"/>
  <c r="S213" i="24" s="1"/>
  <c r="L213" i="24"/>
  <c r="T213" i="24" s="1"/>
  <c r="M213" i="24"/>
  <c r="U213" i="24" s="1"/>
  <c r="J214" i="24"/>
  <c r="R214" i="24" s="1"/>
  <c r="K214" i="24"/>
  <c r="S214" i="24" s="1"/>
  <c r="L214" i="24"/>
  <c r="T214" i="24" s="1"/>
  <c r="M214" i="24"/>
  <c r="U214" i="24" s="1"/>
  <c r="J215" i="24"/>
  <c r="R215" i="24" s="1"/>
  <c r="K215" i="24"/>
  <c r="S215" i="24" s="1"/>
  <c r="L215" i="24"/>
  <c r="T215" i="24" s="1"/>
  <c r="M215" i="24"/>
  <c r="U215" i="24" s="1"/>
  <c r="J216" i="24"/>
  <c r="R216" i="24" s="1"/>
  <c r="K216" i="24"/>
  <c r="S216" i="24" s="1"/>
  <c r="L216" i="24"/>
  <c r="T216" i="24" s="1"/>
  <c r="M216" i="24"/>
  <c r="U216" i="24" s="1"/>
  <c r="J217" i="24"/>
  <c r="R217" i="24" s="1"/>
  <c r="K217" i="24"/>
  <c r="S217" i="24" s="1"/>
  <c r="L217" i="24"/>
  <c r="T217" i="24" s="1"/>
  <c r="M217" i="24"/>
  <c r="U217" i="24" s="1"/>
  <c r="J218" i="24"/>
  <c r="R218" i="24" s="1"/>
  <c r="K218" i="24"/>
  <c r="S218" i="24" s="1"/>
  <c r="L218" i="24"/>
  <c r="T218" i="24" s="1"/>
  <c r="M218" i="24"/>
  <c r="U218" i="24" s="1"/>
  <c r="J219" i="24"/>
  <c r="R219" i="24" s="1"/>
  <c r="K219" i="24"/>
  <c r="S219" i="24" s="1"/>
  <c r="L219" i="24"/>
  <c r="T219" i="24" s="1"/>
  <c r="M219" i="24"/>
  <c r="U219" i="24" s="1"/>
  <c r="J220" i="24"/>
  <c r="R220" i="24" s="1"/>
  <c r="K220" i="24"/>
  <c r="S220" i="24" s="1"/>
  <c r="L220" i="24"/>
  <c r="T220" i="24" s="1"/>
  <c r="M220" i="24"/>
  <c r="U220" i="24" s="1"/>
  <c r="J221" i="24"/>
  <c r="R221" i="24" s="1"/>
  <c r="K221" i="24"/>
  <c r="S221" i="24" s="1"/>
  <c r="L221" i="24"/>
  <c r="T221" i="24" s="1"/>
  <c r="M221" i="24"/>
  <c r="U221" i="24" s="1"/>
  <c r="J222" i="24"/>
  <c r="R222" i="24" s="1"/>
  <c r="K222" i="24"/>
  <c r="S222" i="24" s="1"/>
  <c r="L222" i="24"/>
  <c r="T222" i="24" s="1"/>
  <c r="M222" i="24"/>
  <c r="U222" i="24" s="1"/>
  <c r="J223" i="24"/>
  <c r="R223" i="24" s="1"/>
  <c r="K223" i="24"/>
  <c r="S223" i="24" s="1"/>
  <c r="L223" i="24"/>
  <c r="T223" i="24" s="1"/>
  <c r="M223" i="24"/>
  <c r="U223" i="24" s="1"/>
  <c r="J224" i="24"/>
  <c r="R224" i="24" s="1"/>
  <c r="K224" i="24"/>
  <c r="S224" i="24" s="1"/>
  <c r="L224" i="24"/>
  <c r="T224" i="24" s="1"/>
  <c r="M224" i="24"/>
  <c r="U224" i="24" s="1"/>
  <c r="J225" i="24"/>
  <c r="R225" i="24" s="1"/>
  <c r="K225" i="24"/>
  <c r="S225" i="24" s="1"/>
  <c r="L225" i="24"/>
  <c r="T225" i="24" s="1"/>
  <c r="M225" i="24"/>
  <c r="U225" i="24" s="1"/>
  <c r="J226" i="24"/>
  <c r="R226" i="24" s="1"/>
  <c r="K226" i="24"/>
  <c r="S226" i="24" s="1"/>
  <c r="L226" i="24"/>
  <c r="T226" i="24" s="1"/>
  <c r="M226" i="24"/>
  <c r="U226" i="24" s="1"/>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M14" i="24"/>
  <c r="U14" i="24" s="1"/>
  <c r="L14" i="24"/>
  <c r="T14" i="24" s="1"/>
  <c r="K14" i="24"/>
  <c r="S14" i="24" s="1"/>
  <c r="J14" i="24"/>
  <c r="R14" i="24" s="1"/>
  <c r="I15" i="24"/>
  <c r="I16" i="24"/>
  <c r="I17" i="24"/>
  <c r="I18" i="24"/>
  <c r="I19" i="24"/>
  <c r="I20" i="24"/>
  <c r="I21" i="24"/>
  <c r="I22" i="24"/>
  <c r="I23" i="24"/>
  <c r="I24" i="24"/>
  <c r="I25" i="24"/>
  <c r="I26" i="24"/>
  <c r="I27" i="24"/>
  <c r="I28" i="24"/>
  <c r="I29" i="24"/>
  <c r="I30" i="24"/>
  <c r="I31" i="24"/>
  <c r="I32" i="24"/>
  <c r="I33" i="24"/>
  <c r="I34" i="24"/>
  <c r="I35" i="24"/>
  <c r="I36" i="24"/>
  <c r="I37" i="24"/>
  <c r="I38" i="24"/>
  <c r="I39" i="24"/>
  <c r="I40" i="24"/>
  <c r="I41" i="24"/>
  <c r="I42" i="24"/>
  <c r="I43" i="24"/>
  <c r="I44" i="24"/>
  <c r="I45" i="24"/>
  <c r="I46" i="24"/>
  <c r="I47" i="24"/>
  <c r="I48" i="24"/>
  <c r="I49" i="24"/>
  <c r="I50" i="24"/>
  <c r="I51" i="24"/>
  <c r="I52" i="24"/>
  <c r="I53" i="24"/>
  <c r="I54" i="24"/>
  <c r="I55" i="24"/>
  <c r="I56" i="24"/>
  <c r="I57" i="24"/>
  <c r="I58" i="24"/>
  <c r="I59" i="24"/>
  <c r="I60" i="24"/>
  <c r="I61" i="24"/>
  <c r="I62" i="24"/>
  <c r="I63" i="24"/>
  <c r="I64" i="24"/>
  <c r="I65" i="24"/>
  <c r="I66" i="24"/>
  <c r="I67" i="24"/>
  <c r="I68" i="24"/>
  <c r="I69" i="24"/>
  <c r="I70" i="24"/>
  <c r="I71" i="24"/>
  <c r="I72" i="24"/>
  <c r="I73" i="24"/>
  <c r="I74" i="24"/>
  <c r="I75" i="24"/>
  <c r="I76" i="24"/>
  <c r="I77" i="24"/>
  <c r="I78" i="24"/>
  <c r="I79" i="24"/>
  <c r="I80" i="24"/>
  <c r="I81" i="24"/>
  <c r="I82" i="24"/>
  <c r="I83" i="24"/>
  <c r="I84" i="24"/>
  <c r="I85" i="24"/>
  <c r="I86" i="24"/>
  <c r="I87" i="24"/>
  <c r="I88" i="24"/>
  <c r="I89" i="24"/>
  <c r="I90" i="24"/>
  <c r="I91" i="24"/>
  <c r="I92" i="24"/>
  <c r="I93" i="24"/>
  <c r="I94" i="24"/>
  <c r="I95" i="24"/>
  <c r="I96" i="24"/>
  <c r="I97" i="24"/>
  <c r="I98" i="24"/>
  <c r="I99" i="24"/>
  <c r="I100" i="24"/>
  <c r="I101" i="24"/>
  <c r="I102" i="24"/>
  <c r="I103" i="24"/>
  <c r="I104" i="24"/>
  <c r="I105" i="24"/>
  <c r="I106" i="24"/>
  <c r="I107" i="24"/>
  <c r="I108" i="24"/>
  <c r="I109" i="24"/>
  <c r="I110" i="24"/>
  <c r="I111" i="24"/>
  <c r="I112" i="24"/>
  <c r="I113" i="24"/>
  <c r="I114" i="24"/>
  <c r="I115" i="24"/>
  <c r="I116" i="24"/>
  <c r="I117" i="24"/>
  <c r="I118" i="24"/>
  <c r="I119" i="24"/>
  <c r="I120" i="24"/>
  <c r="I121" i="24"/>
  <c r="I122" i="24"/>
  <c r="Y122" i="24" s="1"/>
  <c r="I123" i="24"/>
  <c r="V123" i="24" s="1"/>
  <c r="I124" i="24"/>
  <c r="I125" i="24"/>
  <c r="I126" i="24"/>
  <c r="I127" i="24"/>
  <c r="I128" i="24"/>
  <c r="I129" i="24"/>
  <c r="I130" i="24"/>
  <c r="I131" i="24"/>
  <c r="Y131" i="24" s="1"/>
  <c r="I132" i="24"/>
  <c r="Y132" i="24" s="1"/>
  <c r="I133" i="24"/>
  <c r="I134" i="24"/>
  <c r="I135" i="24"/>
  <c r="I136" i="24"/>
  <c r="I137" i="24"/>
  <c r="I138" i="24"/>
  <c r="I139" i="24"/>
  <c r="I140" i="24"/>
  <c r="Y140" i="24" s="1"/>
  <c r="I141" i="24"/>
  <c r="I142" i="24"/>
  <c r="I143" i="24"/>
  <c r="I144" i="24"/>
  <c r="I145" i="24"/>
  <c r="I146" i="24"/>
  <c r="I147" i="24"/>
  <c r="V147" i="24" s="1"/>
  <c r="I148" i="24"/>
  <c r="Y148" i="24" s="1"/>
  <c r="I149" i="24"/>
  <c r="I150" i="24"/>
  <c r="I151" i="24"/>
  <c r="I152" i="24"/>
  <c r="I153" i="24"/>
  <c r="I154" i="24"/>
  <c r="I155" i="24"/>
  <c r="Y155" i="24" s="1"/>
  <c r="I156" i="24"/>
  <c r="Y156" i="24" s="1"/>
  <c r="I157" i="24"/>
  <c r="I158" i="24"/>
  <c r="I159" i="24"/>
  <c r="I160" i="24"/>
  <c r="I161" i="24"/>
  <c r="I162" i="24"/>
  <c r="I163" i="24"/>
  <c r="W163" i="24" s="1"/>
  <c r="I164" i="24"/>
  <c r="I165" i="24"/>
  <c r="I166" i="24"/>
  <c r="I167" i="24"/>
  <c r="I168" i="24"/>
  <c r="I169" i="24"/>
  <c r="I170" i="24"/>
  <c r="I171" i="24"/>
  <c r="W171" i="24" s="1"/>
  <c r="I172" i="24"/>
  <c r="W172" i="24" s="1"/>
  <c r="I173" i="24"/>
  <c r="I174" i="24"/>
  <c r="I175" i="24"/>
  <c r="I176" i="24"/>
  <c r="I177" i="24"/>
  <c r="I178" i="24"/>
  <c r="I179" i="24"/>
  <c r="I180" i="24"/>
  <c r="W180" i="24" s="1"/>
  <c r="I181" i="24"/>
  <c r="I182" i="24"/>
  <c r="I183" i="24"/>
  <c r="I184" i="24"/>
  <c r="I185" i="24"/>
  <c r="I186" i="24"/>
  <c r="V186" i="24" s="1"/>
  <c r="I187" i="24"/>
  <c r="I188" i="24"/>
  <c r="X188" i="24" s="1"/>
  <c r="I189" i="24"/>
  <c r="I190" i="24"/>
  <c r="I191" i="24"/>
  <c r="I192" i="24"/>
  <c r="I193" i="24"/>
  <c r="I194" i="24"/>
  <c r="I195" i="24"/>
  <c r="I196" i="24"/>
  <c r="X196" i="24" s="1"/>
  <c r="I197" i="24"/>
  <c r="I198" i="24"/>
  <c r="I199" i="24"/>
  <c r="I200" i="24"/>
  <c r="I201" i="24"/>
  <c r="I202" i="24"/>
  <c r="I203" i="24"/>
  <c r="X203" i="24" s="1"/>
  <c r="I204" i="24"/>
  <c r="V204" i="24" s="1"/>
  <c r="I205" i="24"/>
  <c r="I206" i="24"/>
  <c r="I207" i="24"/>
  <c r="I208" i="24"/>
  <c r="I209" i="24"/>
  <c r="I210" i="24"/>
  <c r="I211" i="24"/>
  <c r="X211" i="24" s="1"/>
  <c r="I212" i="24"/>
  <c r="V212" i="24" s="1"/>
  <c r="I213" i="24"/>
  <c r="I214" i="24"/>
  <c r="I215" i="24"/>
  <c r="I216" i="24"/>
  <c r="I217" i="24"/>
  <c r="I218" i="24"/>
  <c r="I219" i="24"/>
  <c r="X219" i="24" s="1"/>
  <c r="I220" i="24"/>
  <c r="V220" i="24" s="1"/>
  <c r="I221" i="24"/>
  <c r="I222" i="24"/>
  <c r="I223" i="24"/>
  <c r="I224" i="24"/>
  <c r="I225" i="24"/>
  <c r="W225" i="24" s="1"/>
  <c r="I226" i="24"/>
  <c r="I227" i="24"/>
  <c r="X227" i="24" s="1"/>
  <c r="I228" i="24"/>
  <c r="I229" i="24"/>
  <c r="I230" i="24"/>
  <c r="I231" i="24"/>
  <c r="I232" i="24"/>
  <c r="I233" i="24"/>
  <c r="I234" i="24"/>
  <c r="I235" i="24"/>
  <c r="I236" i="24"/>
  <c r="I237" i="24"/>
  <c r="I238" i="24"/>
  <c r="I239" i="24"/>
  <c r="I240" i="24"/>
  <c r="I241" i="24"/>
  <c r="I242" i="24"/>
  <c r="I243" i="24"/>
  <c r="Y243" i="24" s="1"/>
  <c r="I1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7" i="24"/>
  <c r="G207" i="24"/>
  <c r="F207" i="24"/>
  <c r="E207" i="24"/>
  <c r="D207" i="24"/>
  <c r="C207" i="24"/>
  <c r="H206" i="24"/>
  <c r="G206" i="24"/>
  <c r="F206" i="24"/>
  <c r="E206" i="24"/>
  <c r="D206" i="24"/>
  <c r="C206" i="24"/>
  <c r="H205" i="24"/>
  <c r="G205" i="24"/>
  <c r="F205" i="24"/>
  <c r="E205" i="24"/>
  <c r="D205" i="24"/>
  <c r="C205"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D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D20" i="12"/>
  <c r="C20" i="1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F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K69" i="22"/>
  <c r="J69" i="22"/>
  <c r="I69" i="22"/>
  <c r="H69" i="22"/>
  <c r="G69" i="22"/>
  <c r="F69" i="22"/>
  <c r="E69" i="22"/>
  <c r="D69" i="22"/>
  <c r="C69" i="22"/>
  <c r="B69" i="22"/>
  <c r="P68" i="22"/>
  <c r="O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I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E47" i="22"/>
  <c r="D47" i="22"/>
  <c r="C47" i="22"/>
  <c r="B47" i="22"/>
  <c r="H24" i="12"/>
  <c r="I24" i="12"/>
  <c r="H25" i="12"/>
  <c r="I25" i="12"/>
  <c r="H26" i="12"/>
  <c r="I26" i="12"/>
  <c r="H27" i="12"/>
  <c r="I27" i="12"/>
  <c r="H28" i="12"/>
  <c r="I28" i="12"/>
  <c r="H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H67" i="12"/>
  <c r="H68" i="12"/>
  <c r="H70" i="12"/>
  <c r="H71" i="12"/>
  <c r="H72" i="12"/>
  <c r="H73" i="12"/>
  <c r="H74" i="12"/>
  <c r="H75" i="12"/>
  <c r="H76" i="12"/>
  <c r="I76" i="12"/>
  <c r="H77" i="12"/>
  <c r="I77" i="12"/>
  <c r="H78" i="12"/>
  <c r="I78" i="12"/>
  <c r="H79" i="12"/>
  <c r="I79" i="12"/>
  <c r="H80" i="12"/>
  <c r="I80" i="12"/>
  <c r="H81" i="12"/>
  <c r="I81" i="12"/>
  <c r="H82" i="12"/>
  <c r="I82" i="12"/>
  <c r="H83" i="12"/>
  <c r="I83" i="12"/>
  <c r="H84" i="12"/>
  <c r="I84" i="12"/>
  <c r="H85" i="12"/>
  <c r="I85" i="12"/>
  <c r="H86" i="12"/>
  <c r="H87" i="12"/>
  <c r="I87" i="12"/>
  <c r="H88" i="12"/>
  <c r="I88" i="12"/>
  <c r="H89" i="12"/>
  <c r="I89" i="12"/>
  <c r="H90" i="12"/>
  <c r="I90" i="12"/>
  <c r="H91" i="12"/>
  <c r="I91" i="12"/>
  <c r="H92" i="12"/>
  <c r="I92" i="12"/>
  <c r="H93" i="12"/>
  <c r="I93" i="12"/>
  <c r="H94" i="12"/>
  <c r="I94" i="12"/>
  <c r="H95" i="12"/>
  <c r="I95" i="12"/>
  <c r="H117" i="12"/>
  <c r="I117"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X113" i="24" l="1"/>
  <c r="Y113" i="24"/>
  <c r="X109" i="24"/>
  <c r="Y109" i="24"/>
  <c r="X105" i="24"/>
  <c r="Y105" i="24"/>
  <c r="W101" i="24"/>
  <c r="X101" i="24"/>
  <c r="Y101" i="24"/>
  <c r="X97" i="24"/>
  <c r="Y97" i="24"/>
  <c r="X93" i="24"/>
  <c r="Y93" i="24"/>
  <c r="X89" i="24"/>
  <c r="Y89" i="24"/>
  <c r="Y85" i="24"/>
  <c r="X85" i="24"/>
  <c r="X81" i="24"/>
  <c r="Y81" i="24"/>
  <c r="Y77" i="24"/>
  <c r="X77" i="24"/>
  <c r="X73" i="24"/>
  <c r="Y73" i="24"/>
  <c r="Y69" i="24"/>
  <c r="X69" i="24"/>
  <c r="Y65" i="24"/>
  <c r="X65" i="24"/>
  <c r="X61" i="24"/>
  <c r="Y61" i="24"/>
  <c r="X54" i="24"/>
  <c r="Y54" i="24"/>
  <c r="Y50" i="24"/>
  <c r="X50" i="24"/>
  <c r="Y46" i="24"/>
  <c r="X46" i="24"/>
  <c r="X42" i="24"/>
  <c r="Y42" i="24"/>
  <c r="Y38" i="24"/>
  <c r="X38" i="24"/>
  <c r="X34" i="24"/>
  <c r="Y34" i="24"/>
  <c r="Y30" i="24"/>
  <c r="X30" i="24"/>
  <c r="X26" i="24"/>
  <c r="Y26" i="24"/>
  <c r="X22" i="24"/>
  <c r="Y22" i="24"/>
  <c r="W18" i="24"/>
  <c r="Y18" i="24"/>
  <c r="X18" i="24"/>
  <c r="V18" i="24"/>
  <c r="Y14" i="24"/>
  <c r="X14" i="24"/>
  <c r="W14" i="24"/>
  <c r="V14" i="24"/>
  <c r="X112" i="24"/>
  <c r="Y112" i="24"/>
  <c r="X108" i="24"/>
  <c r="Y108" i="24"/>
  <c r="X104" i="24"/>
  <c r="Y104" i="24"/>
  <c r="X100" i="24"/>
  <c r="Y100" i="24"/>
  <c r="X96" i="24"/>
  <c r="Y96" i="24"/>
  <c r="X92" i="24"/>
  <c r="Y92" i="24"/>
  <c r="X88" i="24"/>
  <c r="Y88" i="24"/>
  <c r="X84" i="24"/>
  <c r="Y84" i="24"/>
  <c r="X80" i="24"/>
  <c r="Y80" i="24"/>
  <c r="X76" i="24"/>
  <c r="Y76" i="24"/>
  <c r="X72" i="24"/>
  <c r="Y72" i="24"/>
  <c r="X68" i="24"/>
  <c r="Y68" i="24"/>
  <c r="X64" i="24"/>
  <c r="Y64" i="24"/>
  <c r="X60" i="24"/>
  <c r="Y60" i="24"/>
  <c r="X57" i="24"/>
  <c r="Y57" i="24"/>
  <c r="X53" i="24"/>
  <c r="Y53" i="24"/>
  <c r="X49" i="24"/>
  <c r="Y49" i="24"/>
  <c r="X45" i="24"/>
  <c r="Y45" i="24"/>
  <c r="X41" i="24"/>
  <c r="Y41" i="24"/>
  <c r="X37" i="24"/>
  <c r="Y37" i="24"/>
  <c r="X33" i="24"/>
  <c r="Y33" i="24"/>
  <c r="X29" i="24"/>
  <c r="Y29" i="24"/>
  <c r="X25" i="24"/>
  <c r="Y25" i="24"/>
  <c r="X21" i="24"/>
  <c r="Y21" i="24"/>
  <c r="X17" i="24"/>
  <c r="Y17" i="24"/>
  <c r="V115" i="24"/>
  <c r="X115" i="24"/>
  <c r="Y115" i="24"/>
  <c r="X111" i="24"/>
  <c r="Y111" i="24"/>
  <c r="V107" i="24"/>
  <c r="X107" i="24"/>
  <c r="Y107" i="24"/>
  <c r="X103" i="24"/>
  <c r="Y103" i="24"/>
  <c r="X99" i="24"/>
  <c r="Y99" i="24"/>
  <c r="X95" i="24"/>
  <c r="Y95" i="24"/>
  <c r="W91" i="24"/>
  <c r="X91" i="24"/>
  <c r="Y91" i="24"/>
  <c r="X87" i="24"/>
  <c r="Y87" i="24"/>
  <c r="X83" i="24"/>
  <c r="Y83" i="24"/>
  <c r="X79" i="24"/>
  <c r="Y79" i="24"/>
  <c r="X75" i="24"/>
  <c r="Y75" i="24"/>
  <c r="X71" i="24"/>
  <c r="Y71" i="24"/>
  <c r="X67" i="24"/>
  <c r="Y67" i="24"/>
  <c r="X63" i="24"/>
  <c r="Y63" i="24"/>
  <c r="X59" i="24"/>
  <c r="Y59" i="24"/>
  <c r="X56" i="24"/>
  <c r="Y56" i="24"/>
  <c r="X52" i="24"/>
  <c r="Y52" i="24"/>
  <c r="X48" i="24"/>
  <c r="Y48" i="24"/>
  <c r="X44" i="24"/>
  <c r="Y44" i="24"/>
  <c r="X40" i="24"/>
  <c r="Y40" i="24"/>
  <c r="X36" i="24"/>
  <c r="Y36" i="24"/>
  <c r="X32" i="24"/>
  <c r="Y32" i="24"/>
  <c r="X28" i="24"/>
  <c r="Y28" i="24"/>
  <c r="X24" i="24"/>
  <c r="Y24" i="24"/>
  <c r="X20" i="24"/>
  <c r="Y20" i="24"/>
  <c r="Y16" i="24"/>
  <c r="X16" i="24"/>
  <c r="W16" i="24"/>
  <c r="Y114" i="24"/>
  <c r="X114" i="24"/>
  <c r="Y110" i="24"/>
  <c r="X110" i="24"/>
  <c r="Y106" i="24"/>
  <c r="X106" i="24"/>
  <c r="Y102" i="24"/>
  <c r="X102" i="24"/>
  <c r="Y98" i="24"/>
  <c r="X98" i="24"/>
  <c r="Y94" i="24"/>
  <c r="X94" i="24"/>
  <c r="Y90" i="24"/>
  <c r="X90" i="24"/>
  <c r="Y86" i="24"/>
  <c r="X86" i="24"/>
  <c r="W82" i="24"/>
  <c r="Y82" i="24"/>
  <c r="X82" i="24"/>
  <c r="Y78" i="24"/>
  <c r="X78" i="24"/>
  <c r="Y74" i="24"/>
  <c r="X74" i="24"/>
  <c r="Y70" i="24"/>
  <c r="X70" i="24"/>
  <c r="Y66" i="24"/>
  <c r="X66" i="24"/>
  <c r="Y62" i="24"/>
  <c r="X62" i="24"/>
  <c r="Y58" i="24"/>
  <c r="X58" i="24"/>
  <c r="Y55" i="24"/>
  <c r="X55" i="24"/>
  <c r="Y51" i="24"/>
  <c r="X51" i="24"/>
  <c r="Y47" i="24"/>
  <c r="X47" i="24"/>
  <c r="Y43" i="24"/>
  <c r="X43" i="24"/>
  <c r="Y39" i="24"/>
  <c r="X39" i="24"/>
  <c r="Y35" i="24"/>
  <c r="X35" i="24"/>
  <c r="Y31" i="24"/>
  <c r="X31" i="24"/>
  <c r="V31" i="24"/>
  <c r="Y27" i="24"/>
  <c r="X27" i="24"/>
  <c r="Y23" i="24"/>
  <c r="X23" i="24"/>
  <c r="Y19" i="24"/>
  <c r="X19" i="24"/>
  <c r="Y15" i="24"/>
  <c r="X15" i="24"/>
  <c r="X128" i="24"/>
  <c r="V128" i="24"/>
  <c r="W128" i="24"/>
  <c r="Y128" i="24"/>
  <c r="W129" i="24"/>
  <c r="X129" i="24"/>
  <c r="Y129" i="24"/>
  <c r="V129" i="24"/>
  <c r="Y130" i="24"/>
  <c r="V130" i="24"/>
  <c r="X130" i="24"/>
  <c r="W130" i="24"/>
  <c r="X133" i="24"/>
  <c r="W133" i="24"/>
  <c r="V133" i="24"/>
  <c r="Y135" i="24"/>
  <c r="X135" i="24"/>
  <c r="W135" i="24"/>
  <c r="X136" i="24"/>
  <c r="W136" i="24"/>
  <c r="V136" i="24"/>
  <c r="Y136" i="24"/>
  <c r="V137" i="24"/>
  <c r="X137" i="24"/>
  <c r="Y137" i="24"/>
  <c r="W137" i="24"/>
  <c r="W138" i="24"/>
  <c r="V138" i="24"/>
  <c r="X138" i="24"/>
  <c r="Y138" i="24"/>
  <c r="Y139" i="24"/>
  <c r="V139" i="24"/>
  <c r="X125" i="24"/>
  <c r="W125" i="24"/>
  <c r="V125" i="24"/>
  <c r="Y127" i="24"/>
  <c r="W127" i="24"/>
  <c r="X127" i="24"/>
  <c r="Y242" i="24"/>
  <c r="V242" i="24"/>
  <c r="W103" i="24"/>
  <c r="W104" i="24"/>
  <c r="V104" i="24"/>
  <c r="W105" i="24"/>
  <c r="V105" i="24"/>
  <c r="V106" i="24"/>
  <c r="W106" i="24"/>
  <c r="W111" i="24"/>
  <c r="W112" i="24"/>
  <c r="V112" i="24"/>
  <c r="W113" i="24"/>
  <c r="V113" i="24"/>
  <c r="W114" i="24"/>
  <c r="V114" i="24"/>
  <c r="V117" i="24"/>
  <c r="W117" i="24"/>
  <c r="X117" i="24"/>
  <c r="X119" i="24"/>
  <c r="W119" i="24"/>
  <c r="Y119" i="24"/>
  <c r="W120" i="24"/>
  <c r="Y120" i="24"/>
  <c r="X120" i="24"/>
  <c r="V120" i="24"/>
  <c r="W121" i="24"/>
  <c r="X121" i="24"/>
  <c r="Y121" i="24"/>
  <c r="V121" i="24"/>
  <c r="W122" i="24"/>
  <c r="V122" i="24"/>
  <c r="X122" i="24"/>
  <c r="W141" i="24"/>
  <c r="V141" i="24"/>
  <c r="X141" i="24"/>
  <c r="X143" i="24"/>
  <c r="Y143" i="24"/>
  <c r="W143" i="24"/>
  <c r="Y144" i="24"/>
  <c r="W144" i="24"/>
  <c r="V144" i="24"/>
  <c r="X144" i="24"/>
  <c r="Y145" i="24"/>
  <c r="X145" i="24"/>
  <c r="W145" i="24"/>
  <c r="V145" i="24"/>
  <c r="Y146" i="24"/>
  <c r="X146" i="24"/>
  <c r="V146" i="24"/>
  <c r="W146" i="24"/>
  <c r="V149" i="24"/>
  <c r="W149" i="24"/>
  <c r="X149" i="24"/>
  <c r="X151" i="24"/>
  <c r="Y151" i="24"/>
  <c r="X152" i="24"/>
  <c r="W152" i="24"/>
  <c r="Y152" i="24"/>
  <c r="V152" i="24"/>
  <c r="W153" i="24"/>
  <c r="X153" i="24"/>
  <c r="Y153" i="24"/>
  <c r="V153" i="24"/>
  <c r="W154" i="24"/>
  <c r="V154" i="24"/>
  <c r="X154" i="24"/>
  <c r="Y154" i="24"/>
  <c r="V157" i="24"/>
  <c r="W157" i="24"/>
  <c r="X157" i="24"/>
  <c r="Y159" i="24"/>
  <c r="V159" i="24"/>
  <c r="W160" i="24"/>
  <c r="X160" i="24"/>
  <c r="Y161" i="24"/>
  <c r="W161" i="24"/>
  <c r="Y162" i="24"/>
  <c r="W162" i="24"/>
  <c r="X162" i="24"/>
  <c r="W165" i="24"/>
  <c r="X165" i="24"/>
  <c r="Y165" i="24"/>
  <c r="Y166" i="24"/>
  <c r="W166" i="24"/>
  <c r="V166" i="24"/>
  <c r="X166" i="24"/>
  <c r="X167" i="24"/>
  <c r="W167" i="24"/>
  <c r="V167" i="24"/>
  <c r="Y167" i="24"/>
  <c r="Y168" i="24"/>
  <c r="X168" i="24"/>
  <c r="W168" i="24"/>
  <c r="X169" i="24"/>
  <c r="W169" i="24"/>
  <c r="Y169" i="24"/>
  <c r="Y170" i="24"/>
  <c r="X170" i="24"/>
  <c r="W170" i="24"/>
  <c r="Y173" i="24"/>
  <c r="W173" i="24"/>
  <c r="X173" i="24"/>
  <c r="Y174" i="24"/>
  <c r="V174" i="24"/>
  <c r="X174" i="24"/>
  <c r="W174" i="24"/>
  <c r="V175" i="24"/>
  <c r="W175" i="24"/>
  <c r="X175" i="24"/>
  <c r="Y175" i="24"/>
  <c r="X176" i="24"/>
  <c r="W176" i="24"/>
  <c r="Y176" i="24"/>
  <c r="W177" i="24"/>
  <c r="X177" i="24"/>
  <c r="Y177" i="24"/>
  <c r="X178" i="24"/>
  <c r="Y178" i="24"/>
  <c r="W178" i="24"/>
  <c r="X182" i="24"/>
  <c r="Y182" i="24"/>
  <c r="W182" i="24"/>
  <c r="V182" i="24"/>
  <c r="W183" i="24"/>
  <c r="V183" i="24"/>
  <c r="X183" i="24"/>
  <c r="Y183" i="24"/>
  <c r="X184" i="24"/>
  <c r="V184" i="24"/>
  <c r="Y184" i="24"/>
  <c r="W185" i="24"/>
  <c r="V185" i="24"/>
  <c r="X185" i="24"/>
  <c r="Y185" i="24"/>
  <c r="V190" i="24"/>
  <c r="W190" i="24"/>
  <c r="Y190" i="24"/>
  <c r="X190" i="24"/>
  <c r="X191" i="24"/>
  <c r="V191" i="24"/>
  <c r="W191" i="24"/>
  <c r="Y191" i="24"/>
  <c r="V192" i="24"/>
  <c r="X192" i="24"/>
  <c r="Y192" i="24"/>
  <c r="W193" i="24"/>
  <c r="X193" i="24"/>
  <c r="V193" i="24"/>
  <c r="Y193" i="24"/>
  <c r="X194" i="24"/>
  <c r="Y194" i="24"/>
  <c r="V194" i="24"/>
  <c r="X198" i="24"/>
  <c r="V198" i="24"/>
  <c r="W198" i="24"/>
  <c r="Y198" i="24"/>
  <c r="V199" i="24"/>
  <c r="W199" i="24"/>
  <c r="X199" i="24"/>
  <c r="Y199" i="24"/>
  <c r="V200" i="24"/>
  <c r="W200" i="24"/>
  <c r="X200" i="24"/>
  <c r="Y200" i="24"/>
  <c r="X201" i="24"/>
  <c r="Y201" i="24"/>
  <c r="V201" i="24"/>
  <c r="W201" i="24"/>
  <c r="V202" i="24"/>
  <c r="Y202" i="24"/>
  <c r="X202" i="24"/>
  <c r="X206" i="24"/>
  <c r="Y206" i="24"/>
  <c r="W206" i="24"/>
  <c r="V206" i="24"/>
  <c r="X207" i="24"/>
  <c r="W207" i="24"/>
  <c r="Y207" i="24"/>
  <c r="V207" i="24"/>
  <c r="Y208" i="24"/>
  <c r="X208" i="24"/>
  <c r="V208" i="24"/>
  <c r="W208" i="24"/>
  <c r="V209" i="24"/>
  <c r="X209" i="24"/>
  <c r="Y209" i="24"/>
  <c r="W209" i="24"/>
  <c r="Y210" i="24"/>
  <c r="V210" i="24"/>
  <c r="X210" i="24"/>
  <c r="V214" i="24"/>
  <c r="X214" i="24"/>
  <c r="W214" i="24"/>
  <c r="Y214" i="24"/>
  <c r="Y215" i="24"/>
  <c r="X215" i="24"/>
  <c r="W215" i="24"/>
  <c r="V215" i="24"/>
  <c r="W216" i="24"/>
  <c r="V216" i="24"/>
  <c r="X216" i="24"/>
  <c r="Y216" i="24"/>
  <c r="Y217" i="24"/>
  <c r="X217" i="24"/>
  <c r="W217" i="24"/>
  <c r="V217" i="24"/>
  <c r="V218" i="24"/>
  <c r="X218" i="24"/>
  <c r="Y218" i="24"/>
  <c r="Y222" i="24"/>
  <c r="W222" i="24"/>
  <c r="X222" i="24"/>
  <c r="V222" i="24"/>
  <c r="V223" i="24"/>
  <c r="W223" i="24"/>
  <c r="X223" i="24"/>
  <c r="Y223" i="24"/>
  <c r="V224" i="24"/>
  <c r="X224" i="24"/>
  <c r="Y224" i="24"/>
  <c r="W224" i="24"/>
  <c r="Y226" i="24"/>
  <c r="V226" i="24"/>
  <c r="X226" i="24"/>
  <c r="V228" i="24"/>
  <c r="X228" i="24"/>
  <c r="X230" i="24"/>
  <c r="V230" i="24"/>
  <c r="W230" i="24"/>
  <c r="Y230" i="24"/>
  <c r="Y231" i="24"/>
  <c r="V231" i="24"/>
  <c r="X231" i="24"/>
  <c r="W231" i="24"/>
  <c r="X232" i="24"/>
  <c r="V232" i="24"/>
  <c r="W232" i="24"/>
  <c r="Y232" i="24"/>
  <c r="V233" i="24"/>
  <c r="X233" i="24"/>
  <c r="Y233" i="24"/>
  <c r="W233" i="24"/>
  <c r="X234" i="24"/>
  <c r="Y234" i="24"/>
  <c r="V234" i="24"/>
  <c r="Y235" i="24"/>
  <c r="X235" i="24"/>
  <c r="X236" i="24"/>
  <c r="V236" i="24"/>
  <c r="X238" i="24"/>
  <c r="W238" i="24"/>
  <c r="V238" i="24"/>
  <c r="Y239" i="24"/>
  <c r="W239" i="24"/>
  <c r="X239" i="24"/>
  <c r="Y240" i="24"/>
  <c r="V240" i="24"/>
  <c r="X240" i="24"/>
  <c r="Y241" i="24"/>
  <c r="V241" i="24"/>
  <c r="W241" i="24"/>
  <c r="W15" i="24"/>
  <c r="V15" i="24"/>
  <c r="W17" i="24"/>
  <c r="V17" i="24"/>
  <c r="V23" i="24"/>
  <c r="W23" i="24"/>
  <c r="W25" i="24"/>
  <c r="V25" i="24"/>
  <c r="W26" i="24"/>
  <c r="V26" i="24"/>
  <c r="W31" i="24"/>
  <c r="V33" i="24"/>
  <c r="W33" i="24"/>
  <c r="V34" i="24"/>
  <c r="W34" i="24"/>
  <c r="W36" i="24"/>
  <c r="V36" i="24"/>
  <c r="W37" i="24"/>
  <c r="V37" i="24"/>
  <c r="W39" i="24"/>
  <c r="V39" i="24"/>
  <c r="V41" i="24"/>
  <c r="W41" i="24"/>
  <c r="V42" i="24"/>
  <c r="W42" i="24"/>
  <c r="V44" i="24"/>
  <c r="V45" i="24"/>
  <c r="V47" i="24"/>
  <c r="W47" i="24"/>
  <c r="V49" i="24"/>
  <c r="W49" i="24"/>
  <c r="W50" i="24"/>
  <c r="V50" i="24"/>
  <c r="V55" i="24"/>
  <c r="W55" i="24"/>
  <c r="W57" i="24"/>
  <c r="V57" i="24"/>
  <c r="V62" i="24"/>
  <c r="W62" i="24"/>
  <c r="V65" i="24"/>
  <c r="W65" i="24"/>
  <c r="V67" i="24"/>
  <c r="V68" i="24"/>
  <c r="W70" i="24"/>
  <c r="V70" i="24"/>
  <c r="W73" i="24"/>
  <c r="V73" i="24"/>
  <c r="V78" i="24"/>
  <c r="W78" i="24"/>
  <c r="V81" i="24"/>
  <c r="W81" i="24"/>
  <c r="V83" i="24"/>
  <c r="V88" i="24"/>
  <c r="W88" i="24"/>
  <c r="V89" i="24"/>
  <c r="W89" i="24"/>
  <c r="W90" i="24"/>
  <c r="V90" i="24"/>
  <c r="V96" i="24"/>
  <c r="W96" i="24"/>
  <c r="V97" i="24"/>
  <c r="W97" i="24"/>
  <c r="V98" i="24"/>
  <c r="W98" i="24"/>
  <c r="V225" i="24"/>
  <c r="Y225" i="24"/>
  <c r="X225" i="24"/>
  <c r="X220" i="24"/>
  <c r="W44" i="24"/>
  <c r="W45" i="24"/>
  <c r="W67" i="24"/>
  <c r="W68" i="24"/>
  <c r="Y147" i="24"/>
  <c r="V28" i="24"/>
  <c r="V29" i="24"/>
  <c r="V59" i="24"/>
  <c r="V60" i="24"/>
  <c r="V75" i="24"/>
  <c r="V76" i="24"/>
  <c r="V155" i="24"/>
  <c r="X212" i="24"/>
  <c r="Y227" i="24"/>
  <c r="W28" i="24"/>
  <c r="W29" i="24"/>
  <c r="W59" i="24"/>
  <c r="W60" i="24"/>
  <c r="W75" i="24"/>
  <c r="W76" i="24"/>
  <c r="X204" i="24"/>
  <c r="Y219" i="24"/>
  <c r="V20" i="24"/>
  <c r="V21" i="24"/>
  <c r="V52" i="24"/>
  <c r="V53" i="24"/>
  <c r="V91" i="24"/>
  <c r="V131" i="24"/>
  <c r="Y211" i="24"/>
  <c r="W20" i="24"/>
  <c r="W21" i="24"/>
  <c r="W52" i="24"/>
  <c r="W53" i="24"/>
  <c r="V84" i="24"/>
  <c r="Y203" i="24"/>
  <c r="W99" i="24"/>
  <c r="V109" i="24"/>
  <c r="Y118" i="24"/>
  <c r="X118" i="24"/>
  <c r="V118" i="24"/>
  <c r="W118" i="24"/>
  <c r="Y134" i="24"/>
  <c r="X134" i="24"/>
  <c r="W134" i="24"/>
  <c r="V134" i="24"/>
  <c r="V164" i="24"/>
  <c r="Y164" i="24"/>
  <c r="X164" i="24"/>
  <c r="V172" i="24"/>
  <c r="Y172" i="24"/>
  <c r="X172" i="24"/>
  <c r="V16" i="24"/>
  <c r="V24" i="24"/>
  <c r="V32" i="24"/>
  <c r="V40" i="24"/>
  <c r="V48" i="24"/>
  <c r="V56" i="24"/>
  <c r="V63" i="24"/>
  <c r="V71" i="24"/>
  <c r="V79" i="24"/>
  <c r="W107" i="24"/>
  <c r="V19" i="24"/>
  <c r="W24" i="24"/>
  <c r="V27" i="24"/>
  <c r="W32" i="24"/>
  <c r="V35" i="24"/>
  <c r="W40" i="24"/>
  <c r="V43" i="24"/>
  <c r="W48" i="24"/>
  <c r="V51" i="24"/>
  <c r="W56" i="24"/>
  <c r="V58" i="24"/>
  <c r="W63" i="24"/>
  <c r="V66" i="24"/>
  <c r="W71" i="24"/>
  <c r="V74" i="24"/>
  <c r="W79" i="24"/>
  <c r="V82" i="24"/>
  <c r="Y116" i="24"/>
  <c r="X116" i="24"/>
  <c r="W116" i="24"/>
  <c r="V116" i="24"/>
  <c r="W19" i="24"/>
  <c r="V22" i="24"/>
  <c r="W27" i="24"/>
  <c r="V30" i="24"/>
  <c r="W35" i="24"/>
  <c r="V38" i="24"/>
  <c r="W43" i="24"/>
  <c r="V46" i="24"/>
  <c r="W51" i="24"/>
  <c r="V54" i="24"/>
  <c r="W58" i="24"/>
  <c r="V61" i="24"/>
  <c r="W66" i="24"/>
  <c r="V69" i="24"/>
  <c r="W74" i="24"/>
  <c r="V77" i="24"/>
  <c r="W83" i="24"/>
  <c r="W115" i="24"/>
  <c r="Y124" i="24"/>
  <c r="X124" i="24"/>
  <c r="W124" i="24"/>
  <c r="V124" i="24"/>
  <c r="Y158" i="24"/>
  <c r="X158" i="24"/>
  <c r="W158" i="24"/>
  <c r="V158" i="24"/>
  <c r="Y126" i="24"/>
  <c r="X126" i="24"/>
  <c r="W126" i="24"/>
  <c r="V126" i="24"/>
  <c r="W22" i="24"/>
  <c r="W30" i="24"/>
  <c r="W38" i="24"/>
  <c r="W46" i="24"/>
  <c r="W54" i="24"/>
  <c r="W61" i="24"/>
  <c r="V64" i="24"/>
  <c r="W69" i="24"/>
  <c r="V72" i="24"/>
  <c r="W77" i="24"/>
  <c r="V80" i="24"/>
  <c r="W84" i="24"/>
  <c r="V102" i="24"/>
  <c r="W102" i="24"/>
  <c r="Y123" i="24"/>
  <c r="W123" i="24"/>
  <c r="X123" i="24"/>
  <c r="V188" i="24"/>
  <c r="Y188" i="24"/>
  <c r="W188" i="24"/>
  <c r="W108" i="24"/>
  <c r="V108" i="24"/>
  <c r="Y197" i="24"/>
  <c r="X197" i="24"/>
  <c r="W197" i="24"/>
  <c r="V197" i="24"/>
  <c r="W64" i="24"/>
  <c r="W72" i="24"/>
  <c r="W80" i="24"/>
  <c r="V85" i="24"/>
  <c r="W85" i="24"/>
  <c r="V86" i="24"/>
  <c r="W86" i="24"/>
  <c r="V87" i="24"/>
  <c r="W87" i="24"/>
  <c r="V101" i="24"/>
  <c r="Y150" i="24"/>
  <c r="X150" i="24"/>
  <c r="W150" i="24"/>
  <c r="V150" i="24"/>
  <c r="W92" i="24"/>
  <c r="V92" i="24"/>
  <c r="V93" i="24"/>
  <c r="W93" i="24"/>
  <c r="V94" i="24"/>
  <c r="W94" i="24"/>
  <c r="V95" i="24"/>
  <c r="W95" i="24"/>
  <c r="V99" i="24"/>
  <c r="W100" i="24"/>
  <c r="V100" i="24"/>
  <c r="W109" i="24"/>
  <c r="V110" i="24"/>
  <c r="W110" i="24"/>
  <c r="Y142" i="24"/>
  <c r="X142" i="24"/>
  <c r="W142" i="24"/>
  <c r="V142" i="24"/>
  <c r="W164" i="24"/>
  <c r="Y163" i="24"/>
  <c r="V163" i="24"/>
  <c r="Y171" i="24"/>
  <c r="V171" i="24"/>
  <c r="Y179" i="24"/>
  <c r="W179" i="24"/>
  <c r="V179" i="24"/>
  <c r="X179" i="24"/>
  <c r="Y189" i="24"/>
  <c r="X189" i="24"/>
  <c r="V189" i="24"/>
  <c r="W189" i="24"/>
  <c r="Y117" i="24"/>
  <c r="Y125" i="24"/>
  <c r="W131" i="24"/>
  <c r="Y133" i="24"/>
  <c r="W139" i="24"/>
  <c r="Y141" i="24"/>
  <c r="W147" i="24"/>
  <c r="Y149" i="24"/>
  <c r="W155" i="24"/>
  <c r="Y157" i="24"/>
  <c r="X163" i="24"/>
  <c r="V165" i="24"/>
  <c r="X171" i="24"/>
  <c r="V173" i="24"/>
  <c r="Y187" i="24"/>
  <c r="W187" i="24"/>
  <c r="V187" i="24"/>
  <c r="X187" i="24"/>
  <c r="Y205" i="24"/>
  <c r="X205" i="24"/>
  <c r="W205" i="24"/>
  <c r="V205" i="24"/>
  <c r="X131" i="24"/>
  <c r="X139" i="24"/>
  <c r="X147" i="24"/>
  <c r="X155" i="24"/>
  <c r="Y186" i="24"/>
  <c r="W186" i="24"/>
  <c r="X186" i="24"/>
  <c r="V196" i="24"/>
  <c r="Y196" i="24"/>
  <c r="W196" i="24"/>
  <c r="Y213" i="24"/>
  <c r="X213" i="24"/>
  <c r="W213" i="24"/>
  <c r="V213" i="24"/>
  <c r="V132" i="24"/>
  <c r="V140" i="24"/>
  <c r="V148" i="24"/>
  <c r="V156" i="24"/>
  <c r="W159" i="24"/>
  <c r="Y195" i="24"/>
  <c r="W195" i="24"/>
  <c r="V195" i="24"/>
  <c r="X195" i="24"/>
  <c r="Y221" i="24"/>
  <c r="X221" i="24"/>
  <c r="W221" i="24"/>
  <c r="V221" i="24"/>
  <c r="V103" i="24"/>
  <c r="V111" i="24"/>
  <c r="V119" i="24"/>
  <c r="V127" i="24"/>
  <c r="W132" i="24"/>
  <c r="V135" i="24"/>
  <c r="W140" i="24"/>
  <c r="V143" i="24"/>
  <c r="W148" i="24"/>
  <c r="V151" i="24"/>
  <c r="W156" i="24"/>
  <c r="X159" i="24"/>
  <c r="V160" i="24"/>
  <c r="V168" i="24"/>
  <c r="V176" i="24"/>
  <c r="Y229" i="24"/>
  <c r="X229" i="24"/>
  <c r="W229" i="24"/>
  <c r="V229" i="24"/>
  <c r="X132" i="24"/>
  <c r="X140" i="24"/>
  <c r="X148" i="24"/>
  <c r="W151" i="24"/>
  <c r="X156" i="24"/>
  <c r="V161" i="24"/>
  <c r="V169" i="24"/>
  <c r="V177" i="24"/>
  <c r="Y181" i="24"/>
  <c r="X181" i="24"/>
  <c r="V181" i="24"/>
  <c r="W181" i="24"/>
  <c r="Y237" i="24"/>
  <c r="X237" i="24"/>
  <c r="W237" i="24"/>
  <c r="V237" i="24"/>
  <c r="Y160" i="24"/>
  <c r="X161" i="24"/>
  <c r="V162" i="24"/>
  <c r="V170" i="24"/>
  <c r="V178" i="24"/>
  <c r="V180" i="24"/>
  <c r="Y180" i="24"/>
  <c r="X180" i="24"/>
  <c r="W204" i="24"/>
  <c r="W212" i="24"/>
  <c r="W220" i="24"/>
  <c r="W228" i="24"/>
  <c r="W236" i="24"/>
  <c r="Y238" i="24"/>
  <c r="V239" i="24"/>
  <c r="X241" i="24"/>
  <c r="W194" i="24"/>
  <c r="W202" i="24"/>
  <c r="Y204" i="24"/>
  <c r="W210" i="24"/>
  <c r="Y212" i="24"/>
  <c r="W218" i="24"/>
  <c r="Y220" i="24"/>
  <c r="W226" i="24"/>
  <c r="Y228" i="24"/>
  <c r="W234" i="24"/>
  <c r="Y236" i="24"/>
  <c r="W242" i="24"/>
  <c r="X242" i="24"/>
  <c r="W184" i="24"/>
  <c r="W192" i="24"/>
  <c r="V203" i="24"/>
  <c r="V211" i="24"/>
  <c r="V219" i="24"/>
  <c r="V227" i="24"/>
  <c r="V235" i="24"/>
  <c r="W240" i="24"/>
  <c r="V243" i="24"/>
  <c r="W203" i="24"/>
  <c r="W211" i="24"/>
  <c r="W219" i="24"/>
  <c r="W227" i="24"/>
  <c r="W235" i="24"/>
  <c r="W243" i="24"/>
  <c r="X243" i="24"/>
  <c r="I96" i="12" l="1"/>
  <c r="H96" i="12"/>
  <c r="H97" i="12"/>
  <c r="I97" i="12"/>
  <c r="H104" i="12"/>
  <c r="I104" i="12"/>
  <c r="H105" i="12"/>
  <c r="I105" i="12"/>
  <c r="H107" i="12"/>
  <c r="I107" i="12"/>
  <c r="H108" i="12"/>
  <c r="I108" i="12"/>
  <c r="H109" i="12"/>
  <c r="I109" i="12"/>
  <c r="H245" i="12"/>
  <c r="I245" i="12"/>
  <c r="H246" i="12"/>
  <c r="I246" i="12"/>
  <c r="H247" i="12"/>
  <c r="I247" i="12"/>
  <c r="H248" i="12"/>
  <c r="I248" i="12"/>
  <c r="H20" i="12"/>
  <c r="I20" i="12"/>
  <c r="H21" i="12"/>
  <c r="H22" i="12"/>
  <c r="I22" i="12"/>
  <c r="H23" i="12"/>
  <c r="I23" i="12"/>
  <c r="H98" i="12"/>
  <c r="I98" i="12"/>
  <c r="H99" i="12"/>
  <c r="I99" i="12"/>
  <c r="H100" i="12"/>
  <c r="I100" i="12"/>
  <c r="H101" i="12"/>
  <c r="I101" i="12"/>
  <c r="H102" i="12"/>
  <c r="I102" i="12"/>
  <c r="H103" i="12"/>
  <c r="H106" i="12"/>
  <c r="I106" i="12"/>
  <c r="H110" i="12"/>
  <c r="I110" i="12"/>
  <c r="H111" i="12"/>
  <c r="I111" i="12"/>
  <c r="H112" i="12"/>
  <c r="I112" i="12"/>
  <c r="H113" i="12"/>
  <c r="I113" i="12"/>
  <c r="H114" i="12"/>
  <c r="I114" i="12"/>
  <c r="H115" i="12"/>
  <c r="I115" i="12"/>
  <c r="H116" i="12"/>
  <c r="I116" i="12"/>
  <c r="H242" i="12"/>
  <c r="I242" i="12"/>
  <c r="H243" i="12"/>
  <c r="I243" i="12"/>
  <c r="H244" i="12"/>
  <c r="I244" i="12"/>
  <c r="H249" i="12"/>
  <c r="I249" i="12"/>
</calcChain>
</file>

<file path=xl/sharedStrings.xml><?xml version="1.0" encoding="utf-8"?>
<sst xmlns="http://schemas.openxmlformats.org/spreadsheetml/2006/main" count="2660" uniqueCount="1683">
  <si>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</si>
  <si>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</si>
  <si>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</si>
  <si>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</si>
  <si>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</si>
  <si>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</si>
  <si>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</si>
  <si>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</si>
  <si>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</si>
  <si>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</si>
  <si>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</si>
  <si>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</si>
  <si>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</si>
  <si>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</si>
  <si>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</si>
  <si>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</si>
  <si>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</si>
  <si>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</si>
  <si>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</si>
  <si>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</si>
  <si>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</si>
  <si>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</si>
  <si>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</si>
  <si>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</si>
  <si>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</si>
  <si>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</si>
  <si>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</si>
  <si>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</si>
  <si>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</si>
  <si>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</si>
  <si>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</si>
  <si>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</si>
  <si>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</si>
  <si>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</si>
  <si>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</si>
  <si>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</si>
  <si>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</si>
  <si>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</si>
  <si>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</si>
  <si>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</si>
  <si>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</si>
  <si>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</si>
  <si>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</si>
  <si>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</si>
  <si>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</si>
  <si>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</si>
  <si>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</si>
  <si>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</si>
  <si>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</si>
  <si>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</si>
  <si>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</si>
  <si>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</si>
  <si>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</si>
  <si>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</si>
  <si>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</si>
  <si>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</si>
  <si>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</si>
  <si>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</si>
  <si>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</si>
  <si>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</si>
  <si>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</si>
  <si>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 xml:space="preserve">PROGRAMACIÓN DE METAS </t>
  </si>
  <si>
    <t>PROGRAMACIÓN ANUAL</t>
  </si>
  <si>
    <t>PROGRAMACIÓN TRIMESTRAL</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</si>
  <si>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</si>
  <si>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</si>
  <si>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</si>
  <si>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</si>
  <si>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</si>
  <si>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</si>
  <si>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</si>
  <si>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</si>
  <si>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</si>
  <si>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</si>
  <si>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</si>
  <si>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</si>
  <si>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</si>
  <si>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</si>
  <si>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</si>
  <si>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</si>
  <si>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</si>
  <si>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</si>
  <si>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</si>
  <si>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</si>
  <si>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</si>
  <si>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E-PP 4.1 IMPULSO AL BIENESTAR SOCIAL</t>
  </si>
  <si>
    <t>Dirección de Planeación Municipal</t>
  </si>
  <si>
    <t>PROGRAMA PRESUPUESTARIO 2025 - 2027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</si>
  <si>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</si>
  <si>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</si>
  <si>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</si>
  <si>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</si>
  <si>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</si>
  <si>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</si>
  <si>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</si>
  <si>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</si>
  <si>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</si>
  <si>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</si>
  <si>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</si>
  <si>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</si>
  <si>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</si>
  <si>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</si>
  <si>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</si>
  <si>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</si>
  <si>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</si>
  <si>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</si>
  <si>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</si>
  <si>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</si>
  <si>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</si>
  <si>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</si>
  <si>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</si>
  <si>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</si>
  <si>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</si>
  <si>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</si>
  <si>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</si>
  <si>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</si>
  <si>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</si>
  <si>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</si>
  <si>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</si>
  <si>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</si>
  <si>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</si>
  <si>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</si>
  <si>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</si>
  <si>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PERÍODO QUE SE INFORMA: DEL 1 DE ENERO AL 31 DE MARZO 2026</t>
  </si>
  <si>
    <t>NO</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</si>
  <si>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</si>
  <si>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</si>
  <si>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</si>
  <si>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</si>
  <si>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</si>
  <si>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</si>
  <si>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</si>
  <si>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</si>
  <si>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</si>
  <si>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</si>
  <si>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</si>
  <si>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</si>
  <si>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</si>
  <si>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</si>
  <si>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</si>
  <si>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</si>
  <si>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</si>
  <si>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</si>
  <si>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</si>
  <si>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</si>
  <si>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</si>
  <si>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</si>
  <si>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</si>
  <si>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</si>
  <si>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</si>
  <si>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</si>
  <si>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</si>
  <si>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</si>
  <si>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</si>
  <si>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</si>
  <si>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</si>
  <si>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</si>
  <si>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</si>
  <si>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</si>
  <si>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</si>
  <si>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</si>
  <si>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</si>
  <si>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</si>
  <si>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</si>
  <si>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</si>
  <si>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</si>
  <si>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</si>
  <si>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</si>
  <si>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</si>
  <si>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</si>
  <si>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</si>
  <si>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</si>
  <si>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</si>
  <si>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</si>
  <si>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</si>
  <si>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</si>
  <si>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</si>
  <si>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</si>
  <si>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</si>
  <si>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</si>
  <si>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</si>
  <si>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</si>
  <si>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</si>
  <si>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</si>
  <si>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</si>
  <si>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</si>
  <si>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</si>
  <si>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</si>
  <si>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</si>
  <si>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</si>
  <si>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</si>
  <si>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</si>
  <si>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</si>
  <si>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</si>
  <si>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</si>
  <si>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</si>
  <si>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</si>
  <si>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</si>
  <si>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</si>
  <si>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</si>
  <si>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</si>
  <si>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</si>
  <si>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</si>
  <si>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</si>
  <si>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</si>
  <si>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</si>
  <si>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</si>
  <si>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</si>
  <si>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</si>
  <si>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</si>
  <si>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</si>
  <si>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</si>
  <si>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</si>
  <si>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FIN</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</si>
  <si>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</si>
  <si>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</si>
  <si>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</si>
  <si>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</si>
  <si>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</si>
  <si>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</si>
  <si>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</si>
  <si>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</si>
  <si>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</si>
  <si>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</si>
  <si>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</si>
  <si>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</si>
  <si>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</si>
  <si>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</si>
  <si>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</si>
  <si>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</si>
  <si>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</si>
  <si>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</si>
  <si>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</si>
  <si>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</si>
  <si>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</si>
  <si>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PROGRAMACIÓN DE LAS METAS 2025-2027 POR TRIMESTRE</t>
  </si>
  <si>
    <t>OBJETIVOS DE LA MIR, METAS Y LÍNEA BASE</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</si>
  <si>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</si>
  <si>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</si>
  <si>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</si>
  <si>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</si>
  <si>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</si>
  <si>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</si>
  <si>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</si>
  <si>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</si>
  <si>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</si>
  <si>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</si>
  <si>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</si>
  <si>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</si>
  <si>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</si>
  <si>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</si>
  <si>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</si>
  <si>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</si>
  <si>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</si>
  <si>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</si>
  <si>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</si>
  <si>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</si>
  <si>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</si>
  <si>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</si>
  <si>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</si>
  <si>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</si>
  <si>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</si>
  <si>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</si>
  <si>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</si>
  <si>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</si>
  <si>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</si>
  <si>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</si>
  <si>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</si>
  <si>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</si>
  <si>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</si>
  <si>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</si>
  <si>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</si>
  <si>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</si>
  <si>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</si>
  <si>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</si>
  <si>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</si>
  <si>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</si>
  <si>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</si>
  <si>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</si>
  <si>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</si>
  <si>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</si>
  <si>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</si>
  <si>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</si>
  <si>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</si>
  <si>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</si>
  <si>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</si>
  <si>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VINCULACIÓN PROGRAMA DERIVADO DEL PLAN MUNICIPAL DE DESARROLLO  2024-2027</t>
  </si>
  <si>
    <t>NOMBRE DEL PROGRAMA DERIVADO</t>
  </si>
  <si>
    <t>LÍNEA DE ACCIÓN</t>
  </si>
  <si>
    <t>ESTRATEGIA</t>
  </si>
  <si>
    <t>JUSTIFICACION  TRIMESTRAL DE AVANCE DE RESULTADOS 2026</t>
  </si>
  <si>
    <t>Trianual</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</si>
  <si>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</si>
  <si>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t>EJE 3. TODOS POR LA PAZ</t>
  </si>
  <si>
    <t>(NOMBRE DEL PROGRAMA)</t>
  </si>
  <si>
    <t>(NOMBRE DE LA DEPENDENCIA)</t>
  </si>
  <si>
    <t>NOMBRE DEL PROGRAMA</t>
  </si>
  <si>
    <t>NOMBRE DE LA DEPENDENCIA</t>
  </si>
  <si>
    <t>Gobierno</t>
  </si>
  <si>
    <t>A diciembre de 2027 se cuenta con la información actualizada de los 8 indicadores que integran el Indice.</t>
  </si>
  <si>
    <r>
      <t xml:space="preserve">3.3.1 </t>
    </r>
    <r>
      <rPr>
        <sz val="11"/>
        <color rgb="FF000000"/>
        <rFont val="Arial"/>
        <family val="2"/>
      </rPr>
      <t>Contribuir a una sociedad más segura, cohesionada y pacífica en el municipio de Benito Juárez mediante estrategias de prevención de la violencia, impulso a la convivencia y fortalecimiento del bienestar social.</t>
    </r>
  </si>
  <si>
    <r>
      <rPr>
        <b/>
        <sz val="11"/>
        <color rgb="FF000000"/>
        <rFont val="Arial"/>
        <family val="2"/>
      </rPr>
      <t xml:space="preserve">I_TOD_PAZ: </t>
    </r>
    <r>
      <rPr>
        <sz val="11"/>
        <color rgb="FF000000"/>
        <rFont val="Arial"/>
        <family val="2"/>
      </rPr>
      <t>Índice de Todos por la Paz</t>
    </r>
  </si>
  <si>
    <t>El Índice Todos por la Paz mide el grado de avance en tres grandes dimensiones: Seguridad y Justicia, Cohesión Social y Educación para la Paz.</t>
  </si>
  <si>
    <r>
      <rPr>
        <b/>
        <sz val="11"/>
        <color theme="1"/>
        <rFont val="Arial"/>
        <family val="2"/>
      </rPr>
      <t xml:space="preserve">Unidad de medida del indicador: </t>
    </r>
    <r>
      <rPr>
        <sz val="11"/>
        <color theme="1"/>
        <rFont val="Arial"/>
        <family val="2"/>
      </rPr>
      <t xml:space="preserve">
Porcentaje</t>
    </r>
  </si>
  <si>
    <r>
      <rPr>
        <b/>
        <sz val="11"/>
        <color theme="1"/>
        <rFont val="Arial"/>
        <family val="2"/>
      </rPr>
      <t xml:space="preserve">META DE ENERO 2025 A DICIEMBRE 2027
I_TOD_PAZ: </t>
    </r>
    <r>
      <rPr>
        <sz val="11"/>
        <color theme="1"/>
        <rFont val="Arial"/>
        <family val="2"/>
      </rPr>
      <t xml:space="preserve"> Se espera alcanzar el 96.01% del índice de todos por la paz para diciembre del 2027.</t>
    </r>
  </si>
  <si>
    <r>
      <rPr>
        <b/>
        <sz val="11"/>
        <color theme="1"/>
        <rFont val="Arial"/>
        <family val="2"/>
      </rPr>
      <t xml:space="preserve">Línea base del Indicador
I_TOD_PAZ:  </t>
    </r>
    <r>
      <rPr>
        <sz val="11"/>
        <color theme="1"/>
        <rFont val="Arial"/>
        <family val="2"/>
      </rPr>
      <t>94.42% a diciembre del 2024</t>
    </r>
  </si>
  <si>
    <r>
      <rPr>
        <b/>
        <sz val="11"/>
        <color rgb="FF000000"/>
        <rFont val="Arial"/>
        <family val="2"/>
      </rPr>
      <t xml:space="preserve">Nombre completo del Documento que sustenta la información: 
</t>
    </r>
    <r>
      <rPr>
        <sz val="11"/>
        <color rgb="FF000000"/>
        <rFont val="Arial"/>
        <family val="2"/>
      </rPr>
      <t xml:space="preserve">-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t>
    </r>
    <r>
      <rPr>
        <b/>
        <sz val="11"/>
        <color rgb="FF000000"/>
        <rFont val="Arial"/>
        <family val="2"/>
      </rPr>
      <t xml:space="preserve">Nombre del área que genera o publica la información: 
</t>
    </r>
    <r>
      <rPr>
        <sz val="11"/>
        <color rgb="FF000000"/>
        <rFont val="Arial"/>
        <family val="2"/>
      </rPr>
      <t xml:space="preserve">Dirección de planeación
</t>
    </r>
    <r>
      <rPr>
        <b/>
        <sz val="11"/>
        <color rgb="FF000000"/>
        <rFont val="Arial"/>
        <family val="2"/>
      </rPr>
      <t xml:space="preserve">Periodicidad con que se genera el documento: 
</t>
    </r>
    <r>
      <rPr>
        <sz val="11"/>
        <color rgb="FF000000"/>
        <rFont val="Arial"/>
        <family val="2"/>
      </rPr>
      <t xml:space="preserve">Trianual
</t>
    </r>
    <r>
      <rPr>
        <b/>
        <sz val="11"/>
        <color rgb="FF000000"/>
        <rFont val="Arial"/>
        <family val="2"/>
      </rPr>
      <t xml:space="preserve">
Liga de la página de la que se obtiene la información:
</t>
    </r>
    <r>
      <rPr>
        <sz val="11"/>
        <color rgb="FF000000"/>
        <rFont val="Arial"/>
        <family val="2"/>
      </rPr>
      <t>https://onedrive.live.com/view.aspx?resid=84F4E4FFF988A5F5%21105392&amp;authkey=!AAI512qQ2fNa5As</t>
    </r>
  </si>
  <si>
    <t>LÍNEA BASE TRIANUAL</t>
  </si>
  <si>
    <t>Oficina de la Secretaría General</t>
  </si>
  <si>
    <t xml:space="preserve">Componente </t>
  </si>
  <si>
    <t>Coordinación De Apoyo Iinterinstiticional Como Autoridad Transmisora Para La Búsqueda De Personas No Localizadas</t>
  </si>
  <si>
    <t>Dirección General de la Coordinación General Administrativa</t>
  </si>
  <si>
    <t>Coordinación del Registro Civil</t>
  </si>
  <si>
    <t>Direccion de Derechos Humanos y Grupos Prioritarios</t>
  </si>
  <si>
    <t>Dirección General de Asuntos Juridicos</t>
  </si>
  <si>
    <t>Dirección General de Juzgados Cívicos</t>
  </si>
  <si>
    <t>Dirección General del Centro de Retenciones y Sanciones Administrativas</t>
  </si>
  <si>
    <t>Dirección General de Gobierno</t>
  </si>
  <si>
    <t>Sistema de Protección Integral de Protección Integral a las Niñas, Niños y Adolescentes</t>
  </si>
  <si>
    <t>Dirección General de Transporte y Vialidad</t>
  </si>
  <si>
    <t>Dirección General del Honorable Cuerpo de Bomberos, Desastres, Emergencias Medicas y Desastres</t>
  </si>
  <si>
    <t>Unidad Técnica Jurídica y Documental</t>
  </si>
  <si>
    <t>Dirección del Archivo Municipal</t>
  </si>
  <si>
    <t xml:space="preserve"> Protección Civil</t>
  </si>
  <si>
    <r>
      <rPr>
        <b/>
        <sz val="13"/>
        <color theme="1"/>
        <rFont val="Calibri"/>
        <family val="2"/>
      </rPr>
      <t>PGE:</t>
    </r>
    <r>
      <rPr>
        <sz val="13"/>
        <color theme="1"/>
        <rFont val="Calibri"/>
        <family val="2"/>
      </rPr>
      <t xml:space="preserve"> Porcentaje de Guardavidas Evaluados</t>
    </r>
  </si>
  <si>
    <r>
      <rPr>
        <b/>
        <sz val="13"/>
        <color theme="1"/>
        <rFont val="Calibri"/>
        <family val="2"/>
      </rPr>
      <t xml:space="preserve">PDAE: </t>
    </r>
    <r>
      <rPr>
        <sz val="13"/>
        <color theme="1"/>
        <rFont val="Calibri"/>
        <family val="2"/>
      </rPr>
      <t>Porcentaje de dictámenes aprobatorios entregados  de bajo, mediano y alto riesgo.</t>
    </r>
  </si>
  <si>
    <r>
      <rPr>
        <b/>
        <sz val="13"/>
        <color theme="1"/>
        <rFont val="Calibri"/>
        <family val="2"/>
      </rPr>
      <t xml:space="preserve">PPIE: </t>
    </r>
    <r>
      <rPr>
        <sz val="13"/>
        <color theme="1"/>
        <rFont val="Calibri"/>
        <family val="2"/>
      </rPr>
      <t>Porcentaje de programas internos evaluados de los diversos locales comerciales.</t>
    </r>
  </si>
  <si>
    <r>
      <rPr>
        <b/>
        <sz val="13"/>
        <color theme="1"/>
        <rFont val="Calibri"/>
        <family val="2"/>
      </rPr>
      <t xml:space="preserve">PIRC: </t>
    </r>
    <r>
      <rPr>
        <sz val="13"/>
        <color theme="1"/>
        <rFont val="Calibri"/>
        <family val="2"/>
      </rPr>
      <t xml:space="preserve">Porcentaje de inspecciones realizadas a comercios de mediano y alto riesgo. </t>
    </r>
  </si>
  <si>
    <r>
      <rPr>
        <b/>
        <sz val="13"/>
        <color theme="1"/>
        <rFont val="Calibri"/>
        <family val="2"/>
      </rPr>
      <t xml:space="preserve">PPSA: </t>
    </r>
    <r>
      <rPr>
        <sz val="13"/>
        <color theme="1"/>
        <rFont val="Calibri"/>
        <family val="2"/>
      </rPr>
      <t xml:space="preserve">Porcentaje de prestadores de servicio autorizados </t>
    </r>
  </si>
  <si>
    <r>
      <rPr>
        <b/>
        <sz val="13"/>
        <color theme="1"/>
        <rFont val="Calibri"/>
        <family val="2"/>
      </rPr>
      <t xml:space="preserve">PREA: </t>
    </r>
    <r>
      <rPr>
        <sz val="13"/>
        <color theme="1"/>
        <rFont val="Calibri"/>
        <family val="2"/>
      </rPr>
      <t>Porcentaje de reportes de emergencia atendidos.</t>
    </r>
  </si>
  <si>
    <r>
      <rPr>
        <b/>
        <sz val="13"/>
        <color theme="1"/>
        <rFont val="Calibri"/>
        <family val="2"/>
      </rPr>
      <t xml:space="preserve">PPAM: </t>
    </r>
    <r>
      <rPr>
        <sz val="13"/>
        <color theme="1"/>
        <rFont val="Calibri"/>
        <family val="2"/>
      </rPr>
      <t>Porcentaja de personas con atención médica</t>
    </r>
  </si>
  <si>
    <r>
      <rPr>
        <b/>
        <sz val="13"/>
        <color theme="1"/>
        <rFont val="Calibri"/>
        <family val="2"/>
      </rPr>
      <t xml:space="preserve">PEPPS: </t>
    </r>
    <r>
      <rPr>
        <sz val="13"/>
        <color theme="1"/>
        <rFont val="Calibri"/>
        <family val="2"/>
      </rPr>
      <t>Porcentaje de eventos públicos y privados supervisados.</t>
    </r>
  </si>
  <si>
    <r>
      <rPr>
        <b/>
        <sz val="13"/>
        <color theme="1"/>
        <rFont val="Calibri"/>
        <family val="2"/>
      </rPr>
      <t xml:space="preserve">PRTV: </t>
    </r>
    <r>
      <rPr>
        <sz val="13"/>
        <color theme="1"/>
        <rFont val="Calibri"/>
        <family val="2"/>
      </rPr>
      <t>Porcentaje  de refugios temporales verificados</t>
    </r>
  </si>
  <si>
    <r>
      <rPr>
        <b/>
        <sz val="13"/>
        <color theme="1"/>
        <rFont val="Calibri"/>
        <family val="2"/>
      </rPr>
      <t>POI:</t>
    </r>
    <r>
      <rPr>
        <sz val="13"/>
        <color theme="1"/>
        <rFont val="Calibri"/>
        <family val="2"/>
      </rPr>
      <t xml:space="preserve"> Porcentaje de operativos implementados.</t>
    </r>
  </si>
  <si>
    <r>
      <rPr>
        <b/>
        <sz val="13"/>
        <color theme="1"/>
        <rFont val="Calibri"/>
        <family val="2"/>
      </rPr>
      <t>PSRPI:</t>
    </r>
    <r>
      <rPr>
        <sz val="13"/>
        <color theme="1"/>
        <rFont val="Calibri"/>
        <family val="2"/>
      </rPr>
      <t xml:space="preserve"> Porcentaje de salvamentos, rescates y primeros auxilios implementados en las playas, cenotes y lagunas. </t>
    </r>
  </si>
  <si>
    <r>
      <rPr>
        <b/>
        <sz val="13"/>
        <color theme="1"/>
        <rFont val="Calibri"/>
        <family val="2"/>
      </rPr>
      <t xml:space="preserve">PAPB: </t>
    </r>
    <r>
      <rPr>
        <sz val="13"/>
        <color theme="1"/>
        <rFont val="Calibri"/>
        <family val="2"/>
      </rPr>
      <t>Porcentaje acciones preventivas brindadas a la población benitojuarense y vacacionistas.</t>
    </r>
  </si>
  <si>
    <r>
      <rPr>
        <b/>
        <sz val="13"/>
        <color theme="1"/>
        <rFont val="Calibri"/>
        <family val="2"/>
      </rPr>
      <t xml:space="preserve">PQCA: </t>
    </r>
    <r>
      <rPr>
        <sz val="13"/>
        <color theme="1"/>
        <rFont val="Calibri"/>
        <family val="2"/>
      </rPr>
      <t>Porcentaje de quejas ciudadanas atendidas.</t>
    </r>
  </si>
  <si>
    <r>
      <rPr>
        <b/>
        <sz val="13"/>
        <color theme="1"/>
        <rFont val="Calibri"/>
        <family val="2"/>
      </rPr>
      <t>PDCI:</t>
    </r>
    <r>
      <rPr>
        <sz val="13"/>
        <color theme="1"/>
        <rFont val="Calibri"/>
        <family val="2"/>
      </rPr>
      <t xml:space="preserve"> Porcentaje de los diversos comités integrados</t>
    </r>
  </si>
  <si>
    <r>
      <rPr>
        <b/>
        <sz val="13"/>
        <color theme="1"/>
        <rFont val="Calibri"/>
        <family val="2"/>
      </rPr>
      <t>PARPMR:</t>
    </r>
    <r>
      <rPr>
        <sz val="13"/>
        <color theme="1"/>
        <rFont val="Calibri"/>
        <family val="2"/>
      </rPr>
      <t xml:space="preserve"> Porcentaje de acciones realizadas para la mitigación de los riesgos</t>
    </r>
  </si>
  <si>
    <r>
      <rPr>
        <b/>
        <sz val="13"/>
        <color theme="1"/>
        <rFont val="Calibri"/>
        <family val="2"/>
      </rPr>
      <t>PCAI:</t>
    </r>
    <r>
      <rPr>
        <sz val="13"/>
        <color theme="1"/>
        <rFont val="Calibri"/>
        <family val="2"/>
      </rPr>
      <t xml:space="preserve"> Porcentaje de las capacitaciones en materia de archivo impartidas. </t>
    </r>
  </si>
  <si>
    <r>
      <rPr>
        <b/>
        <sz val="13"/>
        <color theme="1"/>
        <rFont val="Calibri"/>
        <family val="2"/>
      </rPr>
      <t xml:space="preserve">PVGEP: </t>
    </r>
    <r>
      <rPr>
        <sz val="13"/>
        <color theme="1"/>
        <rFont val="Calibri"/>
        <family val="2"/>
      </rPr>
      <t>Porcentaje de Servicios de Prestamo y Consulta al Público.</t>
    </r>
  </si>
  <si>
    <r>
      <rPr>
        <b/>
        <sz val="13"/>
        <color theme="1"/>
        <rFont val="Calibri"/>
        <family val="2"/>
      </rPr>
      <t>PVGEP:</t>
    </r>
    <r>
      <rPr>
        <sz val="13"/>
        <color theme="1"/>
        <rFont val="Calibri"/>
        <family val="2"/>
      </rPr>
      <t xml:space="preserve"> Porcentaje de Visitas de Guidas a Escuelas Públicas.</t>
    </r>
  </si>
  <si>
    <t xml:space="preserve">El indicador mide la eficacia en la atención brindada por la Secretaría General a la población Benito Juarence. </t>
  </si>
  <si>
    <t xml:space="preserve">El indicador mide el número de resoluciones emitidas respecto a las solicitudes, dudas, sugerencias, quejas y denuncias ciudadanas realizados en tiempo y forma. Las resoluciones contarán con el proceso adecuado el cual implica la recepción, atención, análisis, seguimiento y conclusión emitidas por parte de la Secretaría hacia las y los solicitantes. </t>
  </si>
  <si>
    <t xml:space="preserve">El indicador mide el número de apoyos administrativos y financieros otorgados a la ciudadanía. </t>
  </si>
  <si>
    <t>El indicador mide el número de sesiones ordinarias presentadas por el Cabildo Municipal, las cuales proporcionan información relacionada con las diversas áreas de la Secretaría General. 
Estas sesiones ordinarias de cabildo tratan asuntos para beneficios del municipio de benito juarez</t>
  </si>
  <si>
    <t>El indicador mide el número de solicitudes gestionadas por las y los ciudadanos correspondientes a permisos de cierres de calle, autorizaciones de eventos y espectáculos, constancias de supervivencia, entre otros.</t>
  </si>
  <si>
    <t xml:space="preserve">Mide la efectividad de atención a las solicitudes de personas no localizadas </t>
  </si>
  <si>
    <t xml:space="preserve">Eficiencia </t>
  </si>
  <si>
    <t xml:space="preserve">Mide la efectividad de atención de asesorias y acompañamiento en reportes de personas no localizadas </t>
  </si>
  <si>
    <t>Mide la efectividad de atención de asistencia de reportes de personas no localizadas</t>
  </si>
  <si>
    <t>El indicador mide el número de solicitudes administrativas emitidas, las cuales se reciben por parte de la Secretaría General así como de sus Direcciones adscritas. 
Dichas solicitudes consisten en dotar de Movimiento de Personal, Asesorías Técnicas, Gestiones de Recursos Materiales.</t>
  </si>
  <si>
    <t xml:space="preserve">El indicador mide el número de documentos gestionados con respecto a la altas, bajas y demás movimientos de personal que se reciben por parte de la Secretaría General y de las Direcciones Adscritas.
 </t>
  </si>
  <si>
    <t>El indicador mide el número de asesorias técnicas impartidas que ayuden al correcto funcionamiento administrativo y operacional de la Secretaría General así como de sus Direcciones Adscritas</t>
  </si>
  <si>
    <t>El indicador mide el número de solicitudes de Recursos Materiales gestionados que se reciben por parte de la Secretaría General así como de sus Direcciones adscritas. 
Dichas solicitudes consisten en dotar de solicitud de pago de arrendamiento, solicitud de combustible, requisiciones, solictud de papeleria.</t>
  </si>
  <si>
    <t>Este indicador mide el numero de trámites que generan las 09 Oficialias del Registro Civil del municipio de Benito Juárez.</t>
  </si>
  <si>
    <t>Este indicador mide el número de herramientas tecnologicas como equipos de computo  escaners e  impresoras para la mejora de calidad y eficiencia en el servicio que otorgan las 09 oficialias del Regiatro Civil.</t>
  </si>
  <si>
    <t>Este indicador mide el número de formatos valorados adquiridos para poder cubrir la demnada que la ciudadania solicita en cada uno de los tramites que generan las 09 Ofcialias del Registro civil.</t>
  </si>
  <si>
    <t>Este indicador mide el número de cursos de capacitacion para el personal que labora en las 9 Oficialias del Registro Civil, con la finalidad de mantener actualizados los conocimientos de dicho personal.</t>
  </si>
  <si>
    <t>Este indicador mide el número de instalaciones dignas y en codiciones optimas para recibir a los ciudadanos que acuden a las 09 Oficialias del Registro Civil a realizar sus tramites registrales de manera agil por una buena distribucion del personal en las instalaciones de cada oficialia.</t>
  </si>
  <si>
    <t>Mide la efectividad de atención a quejas y recomendaciones en Derechos Humanos.</t>
  </si>
  <si>
    <t>Mide la cantidad de asesorias jurdicas en materia de Derechos Humanos.</t>
  </si>
  <si>
    <t>Mide la cantidad de capacitaciones en Materia de Derechos Humanos.</t>
  </si>
  <si>
    <t>Mide la cantidad de mesas de trabajo realizadas en Materia de Derechos Humanos.</t>
  </si>
  <si>
    <t>El indicador mide el numero de porcentaje de efectividad de los Procedimientos Juridicos.</t>
  </si>
  <si>
    <t xml:space="preserve"> Mide la efectividad de las revision de los instrumentos legales</t>
  </si>
  <si>
    <t>Mide la efectividad de la atencion de los proyectos jurídicos atendidos</t>
  </si>
  <si>
    <t>Mide la efectividad del seguimiento de los juicios de garantia</t>
  </si>
  <si>
    <t>El indicador mide el número de infractores que alteren la paz pública, la tranquilidad o el orden del Municipio de Benito Juárez establecidas en el  Art  56 al 69 del Reglamento de Justicia Cívica para el municipio de Benito Juárez, Quintana Roo que se clasifican I. Al Orden Público, II. A la Seguridad de la Población, III. A la Conducta Cívica, IV. Al Derecho de Propiedad, V. Al Ejercicio del Comercio y del Trabajo, VI. Contra la Salud y VII. Contra el Ambiente y Equilibrio Ecológico.</t>
  </si>
  <si>
    <t>El indicador mide el número de convenios conciliatorios celebrados  entre la parte quejosa e Inculpada en materia de faltas administrativas.</t>
  </si>
  <si>
    <t>El indicador mide el número de asesorías psicológicas para las y los menores infractores así como sus familias otorgadas para prevenir la comisión de faltas administrativas o delitos.</t>
  </si>
  <si>
    <t>El indicador mide el número de cursos de capacitación impartidos al personal adscrito a la Dirección General de Juzgados Cívicos.</t>
  </si>
  <si>
    <t>El indicador mide el número de Talleres dirigidos a las familias de menores infractores, es decir a  padres y madres, tutores(as) y representantes legales de las y los menores infractores.</t>
  </si>
  <si>
    <t>El indicador mide el número de supervisiones de guarda y custodia a los ciudadanos que infrinjan el Reglamento de Justicia Cívica para el municipio de Benito Juárez, Quintana Roo que de acuerdo el Art. 55 y lo dispuesto en sus fracciones se clasifican en:
I. Orden público. 
II. Seguridad a la población. 
III. Conducta cívica.
IV. Derecho a la Propiedad. 
V. Ejercicio del comercio y del trabajo. 
VI. Contra la salud. 
VII. Contra el orden público y equililbrio ecológico.</t>
  </si>
  <si>
    <t xml:space="preserve">El indicador mide el número de incidencias, que consisten en actividades que preservan la salvaguarda de la integridad física y moral de las y los infractores retenidos. 
Por lo anterior, se utiliza como referencia lo dispuesto en la Regla 20 de las Reglas Mínimas para el Tratamiento de Reclusos del Tratado de la ONU, todo con el objetivo de brindar servicios con un Enfoque Basado en los Derechos Humanos. </t>
  </si>
  <si>
    <t>El indicador mide el número de equipos conservados para su buen y adecuado funcionamiento  dentro del Centro de Retención.</t>
  </si>
  <si>
    <t>El indicador mide el número de órdenes de alimentos proporcionados, que sean necesarios y  suficientes para infractores retenidos y personal institucional. 
Para lo anterior, se tomará lo dispuesto en el Tratado de la ONU, en su Regla No. 20, la cual dispone alimentación en horas acostumbradas, de buena calidad, preparada y servida para el mantenimiento de su salud y sus fuerzas.</t>
  </si>
  <si>
    <t xml:space="preserve">El indicador mide el número de acciones de las polìticas poblacionales y las demandas sociales ciudadanas atendidas ante las dependencias correspondientes para el funcionamiento de los programas y las acciónes poblacionales con Enfoque Basado en Derechos Humanos y Perspectiva de Género atendidas. </t>
  </si>
  <si>
    <t>El indicador mide el número de cartillas militares entregadas a tráves de la reclutación a los varones en los periodos establecidos por la SEDENA que cumplan con los requisitos establecidos para realizar el servicio militar nacional y así los solicitantes participen en el sorteo anual de conscriptos para liberacion de las mismas.</t>
  </si>
  <si>
    <t>El indicador mide el número de sesiones de COESPO donde ser atiendan los avances y logros para darle el seguimiento correspondiente en base a la calendarizacion de las sesiones ordinarias que indique el Consejo Estatal de Poblacion (COESPO), para el Fortalecimento de las Estadisticas Poblaciones..</t>
  </si>
  <si>
    <t>Este indicador mide el número de atenciones y seguimientos de demandas ciudadanas realizadas en la Delegacion Alfredo V. Bonfil y la Subdelegación de Puerto Juárez,</t>
  </si>
  <si>
    <t>Este indicador mide el número de manifestaciones y cierres de vias de comunicación en el ambito municipal atendidos.</t>
  </si>
  <si>
    <t>Este indicador mide el número de  atenciones de trámites y servicios solicitadas por parte de la población para garantizar el pleno ejercicio de la libertad de credos y prácticas religiosas en un marco de pluralidad, armonía y paz social basado en la normatividad vigente, el carácter laico y el principio histórico de la separación del Estado y las iglesias.</t>
  </si>
  <si>
    <t xml:space="preserve">Este indicador mide el número de  participantes benficiados en las actividades comunitarias para la construccion de paz.  </t>
  </si>
  <si>
    <t>Este indicador mide el número de participantes de los cursos, pláticas, foros y mesas de trabajo en donde se establece tanto  la libertad de credos y prácticas religiosas en un marco de pluralidad así como el carácter laico y el principio histórico de la separación del Estado y las iglesias.</t>
  </si>
  <si>
    <t xml:space="preserve">Este indicador mide el número de  expedientes que alimentará el Padrón Municipal de Templos a fin de contar con un registro y control de agrupaciones y asociaciones religiosas actualizados. </t>
  </si>
  <si>
    <t>Este indicador mide el número de  trámites realizados por la Dirección de Asuntos Religiosos en cuantos los servicios solicitados por las agrupaciones y asociaciones religiosas del municipio.</t>
  </si>
  <si>
    <t xml:space="preserve">Este indicador mide el número de asesorias jurídicas y de Registro solicitados por las agrupaciones religiosas con base a la normatividad vigente. </t>
  </si>
  <si>
    <t xml:space="preserve"> Este  indicador mide el número de actividades que promueve el respeto y la tolerancia religiosaa.</t>
  </si>
  <si>
    <t>Este indicador mide el porcentaje de mecanismos de coordinación interinstitucional implementados y el fortalecimiento de las capacidades del SIPINNA Municipal, con el fin de mejorar la articulación institucional para la protección integral de los derechos de niñas, niños y adolescentes.</t>
  </si>
  <si>
    <t>Este indicador mide el número de sesiones del Sistema Municipal y sus Comisiones realizadas para fortalecer la coordinación institucional en materia de derechos de niñas, niños y adolescentes.</t>
  </si>
  <si>
    <t>Este indicador mide el número de canalizaciones y registros de reportes o posibles vulneraciones de derechos de niñas, niños y adolescentes, con el fin de garantizar su atención oportuna.</t>
  </si>
  <si>
    <t>Este indicador mide el número de niñas, niños y adolescentes que participan en las actividades convocadas y organizadas, con el fin de fomentar su involucramiento en espacios de participación y el ejercicio de sus derechos.</t>
  </si>
  <si>
    <t>Este indicador mide el número de campañas digitales sobre los derechos de niñas, niños y adolescentes realizadas conforme a la programación establecida, con el fin de difundir y promover el conocimiento de sus derechos.</t>
  </si>
  <si>
    <t>El indicador mide el número de solicitudes recibidas en la Direccion General.</t>
  </si>
  <si>
    <t>El indicador mide el número de señaletica horizontal o vertical instalada.</t>
  </si>
  <si>
    <t>El indicador mide el número de solicitudes de anuencias recibidas en la Direccion General, se consideran todos las peticiones recibidas para realizar una visita por parte del area.</t>
  </si>
  <si>
    <t>El indicador mide el número de supervisiones realizadas durante el trimestre a la red semaforica de la ciudad.</t>
  </si>
  <si>
    <t>Este Indicador mide el número total de personas que reciben atención por parte del H. Cuerpo de Bomberos durante la ocurrencia de emergencias, tales como incendios, accidentes y rescates. Permite evaluar el alcance de los servicios brindados a la población y la capacidad institucional de respuesta ante situaciones de riesgo.</t>
  </si>
  <si>
    <t>Este indicador mide el número de personal integrante de organizaciones publicas y/o privadas capacitadas en conocimientos básicos de prevención y autoprotección para mitigar los riesgos en los establecimientos ante los diferentes suscesos catástroficos.</t>
  </si>
  <si>
    <t>Este indicador mide el número de eventos másivos verificados en cuanto a sus medidas de seguridad en sus instalaciones y corroborando la reducción de riesgos. 
 Acciones: Servicio de prevencion en Playas Publicas, Servicio de Prevencion en Marchas,Atencion a Ciudadanos que asisten a eventos masivos publicos, Servicios de Prevencion de Puestos Carreteros.</t>
  </si>
  <si>
    <t>Este indicador mide el número de niñas y niños capacitados por el Honorable Cuerpo de Bomberos sobre las medidas de prevención y riesgos en el hogar y en la escuela.</t>
  </si>
  <si>
    <t>Este indicador mide el número de establecimientos hoteleros, restauranteras y comerciales a los que se han revisado sus instalaciones del sistema contra incendios así como que cuenten con condiciones operables para caso de una situación de emergencia.</t>
  </si>
  <si>
    <t>Este indicador mide el número de elementos del Honorable Cuerpo de Bomberos que ha sido capacitado en materia de prevención de incendios con el objetivo de mejorar la calidad en el servicio.</t>
  </si>
  <si>
    <t>Este indicador permite medir el total de equipos de protección corporal para elementos del Honorable Cuerpo de Bomberos que necesita para su propia protección y operatividad.</t>
  </si>
  <si>
    <t>El indicador mide el número de sesiones celebradas por el Cabildo en modalidades ordinarias o extraordinarias, públicas o privadas, solemnes y permanentes. 
Con esta información se busca  impulsar acuerdos y reglamentos a favor de las necesidades de la comunidad benitojuarense, lo que implica impulsar un gobierno abierto y transparente así como dar cumplimiento a la Ley de los Municipios del Estado de Quintana Roo.</t>
  </si>
  <si>
    <t>El indicador mide el número de asistencias de quienes presiden las Regidurías Municipales, con esta información se transparentar el nivel de participación de las y los regidores en las sesiones de Cabildo así como dar cumplimiento al artículo 59 de la Ley de los Municipios del Estado de Quintana Roo.</t>
  </si>
  <si>
    <t>El indicador mide el número de actas de cabildo para resguardo y consulta de las autoridades municipales. 
Con esta información se transparentar el trabajo del Cabildo, así como dar cumplimiento al artículo 61 de la Ley de los Municipios del Estado de Quintana Roo.</t>
  </si>
  <si>
    <t>El indicador mide el número de acuerdos pomulgados y publicados para su observancia general de lo acordado en las sesiones de cabildo y acuerdos delegatorios otorgados por la Presidencia las diferentes direcciones.</t>
  </si>
  <si>
    <t xml:space="preserve">El indicador mide el número de reuniones realizadas por el Cabildo para acordar temas del orden del día de las siguiente sesion en sus diferentes modalidades ordinarias o extraordinarias, por lo que programan una o dos reuniones ante de cada sesión según sea el caso de urgencia o prioridad. </t>
  </si>
  <si>
    <t xml:space="preserve">Este indicador mide la cantidad de los proyectos de acuerdos que serán aprobados en las sesiones de Cabildo. </t>
  </si>
  <si>
    <t>Este indicador mide el número de archivos municipales conservados, resguardados y custodiados denominados como Patrimonio Documental, con ello se determinará la organización y administración homogénea dentro de la Dirección de Archivo Municipal.</t>
  </si>
  <si>
    <t xml:space="preserve">Este indicador mide el número de las bajas de la documentación en estado activo o semiactivo, que pueden ser depurados para  atender las bajas documentales que iran hacia los Archivos de Concentración. </t>
  </si>
  <si>
    <t>Este indicador mide el número de transferencias primarias permite identificar el traslado controlado y sistemático de expedientes de consulta esporádica de un archivo de trámite a uno de concentración y de expedientes que deben conservarse de manera permanente que realiza cada Unidad Administrativa del municipio de Benito Juárez.</t>
  </si>
  <si>
    <t>Este indicador mide el número de instrumentos para control y consulta, que muestra el cumplimiento de cada Unidad Administrativa del Municipio de Benito Juárez en relación a la elaboración y entrega de instrumentos de consulta que puedan revelar el contenido y el carácter de sus documentos para facilitar su localización, esto permite identificar a unidades administrativas que no cumplen con esta solicitud.</t>
  </si>
  <si>
    <t>Este indicador mide el número de asesorias en materia de archivo municipal y mejorar los procesos derivados del archivo y sus trabajos continuos en concordacion la Ley de Archivos del Estado de Quintana Roo.</t>
  </si>
  <si>
    <t>Este indicador mide el número de eliminación de los documentos de apoyo en las unidades administrativas.</t>
  </si>
  <si>
    <t>Este indicador mide el número de visitas agendadas a las unidades administrativas para el proceso de baja documental.</t>
  </si>
  <si>
    <t>Este indicador mide el total de bajas documentales concluidas.</t>
  </si>
  <si>
    <t>Este indicador mide el total de asesorias en materia de bajas documentales.</t>
  </si>
  <si>
    <t>Este indicador mide el total de Exposiciónes y actividades historicas en eventos.</t>
  </si>
  <si>
    <t>Este indicador mide el total de Visitas Guiadas a Escuelas Públicas.</t>
  </si>
  <si>
    <t>Este indicador mide el total de Servicios de Prestamo y Consulta al Público.</t>
  </si>
  <si>
    <t>Este indicador mide el número de capacitaciones impartidas en materia de archivos dirigida a los sujetos obligados responsables de las áreas de archivo.</t>
  </si>
  <si>
    <t>Mide las acciones realizadas para mitigar los riesgos y proteger a la población y  establecimientos comerciales con medidas de seguridad, con el objetivo de  garantizar en todo momento los derechos humanos fundamentales de seguridad y convivencia promovidas.</t>
  </si>
  <si>
    <t>Indica el total de difusión de prevenciones y alertas de siniestros por efectos naturales y humanos emitidas por medio de redes sociales.</t>
  </si>
  <si>
    <t xml:space="preserve">Mide el número de personas capacitadas durante las sesiones realizadas, respecto a primeros auxilios, uso y manejo de extintores y procedimientos de evacuación en el Municipio de Benito Juárez..
</t>
  </si>
  <si>
    <t>Mide el número de guardavidas que son evaluados con habilidades físicas, conocimientos técnicos y capacidad para reaccionar ante emergencias acuáticas</t>
  </si>
  <si>
    <t>Mide el total de dictámenes aprobatorios de bajo, mediano y alto riesgo entregados.</t>
  </si>
  <si>
    <t>Mide el total de programas internos evaluados de los diversos locales comerciales..</t>
  </si>
  <si>
    <t>Mide el número de inspecciones realizadas en los diversos comercios de mediano y alto riesgo en el Municipio de Benito Juárez, Quintana Roo.</t>
  </si>
  <si>
    <t>Mide el total de revisiones, supervisiones y  evaluaciones de simulacros públicos y provados realizados por diferentes supuestos.</t>
  </si>
  <si>
    <t>Mide el numero de prestadores de servicio eléctrico, gas, manejo de extintores, capacitación y seguridad acuática autorizados.</t>
  </si>
  <si>
    <t>Mide el número de reportes atendidos en materia de gestion integral de riesgos y de proteccion civil, recibidos a través de la línea 911.</t>
  </si>
  <si>
    <t>Midel el número de personas a las que se le brinda la atención médica prehospitalaria ocasionada por un incidente reportado a travéz de la línea 911 o algun evento público o provado.</t>
  </si>
  <si>
    <t>Mide el total de eventos públicos y privados realizados y verificados, salvaguardando la seguridad de los participantes.</t>
  </si>
  <si>
    <t>Mide el total de refugios temporales verificados para ser utilizados durante la temporada de fenómenos hidrometeorológicos..</t>
  </si>
  <si>
    <t>Mide el total de operativos implementados, con motivos de los diversos fenómenos naturales y antrópicos que se presenten.</t>
  </si>
  <si>
    <t>Mide la atención de salvamentos, rescates y primeros auxilios que se realizan en las playas públicas, cenotes y lagunas en el municipio</t>
  </si>
  <si>
    <t>Mide el porcentaje de acciones realizadas brindadas a la poblacion benitojuarence y vacacionistas, en las diversas playas públicas del minicipio a travez del programa playas seguras.</t>
  </si>
  <si>
    <t>Mide el total de quejas ciudadanas atendidas, las cuales son recibidas por oficio, redes sociales y vía telefónica..</t>
  </si>
  <si>
    <t>Mide el total de los diversos comités integrados en materia de protección civil.</t>
  </si>
  <si>
    <t>Trimestral</t>
  </si>
  <si>
    <t>trimestral</t>
  </si>
  <si>
    <t>UNIDAD DE MEDIDA DEL INDICADOR:  
Porcentaje.            
UNIDAD DE MEDIDA DE LA VARIABLE:        
Solicitudes de bajas documentales.</t>
  </si>
  <si>
    <t>Ascedente</t>
  </si>
  <si>
    <t>Descendente</t>
  </si>
  <si>
    <t>Constante</t>
  </si>
  <si>
    <t>Ascendnete</t>
  </si>
  <si>
    <t>PIA: La meta de Enero 2025 a Diciembre de 2027 serán 36 incidencias atendidas.
Variación con respecto a la Línea Base.
Meta Absoluta: 12 incidencias
Meta Relativa: 50%  a la línea base</t>
  </si>
  <si>
    <t>PEC: La meta de Enero 2025 a Diciembre de 2027 serán 21 equipos conservados. 
Variación con respecto a la Línea Base.
Meta Absoluta: 7 equipos
Meta Relativa: 50%  a la línea base</t>
  </si>
  <si>
    <t>POAO: La meta de Enero 2025 a Diciembre de 2027 serán 340,000 órdenes de alimentos otorgados, lo que representa un decremento trianual acumulado de 49.34% en comparación con la línea base, esto es debido al incremento en el costo de la orden, sin embargo, se tiene como objetivo dar cumplimiento a las normas de alimentación establecidas para infractores.
Variación con respecto a la Línea Base.
Meta Absoluta: 112,327 órdenes de alimentos
Meta Relativa: 49.34% a la línea base</t>
  </si>
  <si>
    <t>PNNC: La meta de Enero 2025 a Diciembre de 2027 serán 23,500 niñas y niños capacitados.
 Variación con respecto a la Línea Base
 Meta relativa : 63.77%
 Meta absoluta : 9,151</t>
  </si>
  <si>
    <t>PAMC: La meta de Enero 2025 a Diciembre de 2027 serán 4,500 archivos municipales conservados
Variación con respecto a la Línea Base.
Meta Absoluta: 1,676 archivos municipales conservados
Meta Relativa: 40.65% inferior a la línea base</t>
  </si>
  <si>
    <t>PSBD: La meta de Enero 2025 a Diciembre de 2027 serán 360 solicitudes de bajas documentales atendidas.
Variación con respecto a la Línea Base.
Meta Absoluta: 240 solicitudes de bajas documentales
Meta Relativa: 100% superior a la línea base</t>
  </si>
  <si>
    <t>PTPA: La meta de Enero de 2025 a Diciembre de 2027 serán 45 transferencias primarias aprobadas.
Variación con respecto a la Línea Base.
Meta Absoluta: 31 transferencias primarias
Meta Relativa: 121.43% superior a la línea base</t>
  </si>
  <si>
    <t>PICCE: La meta de Enero 2025 a Diciembre de 2027 serán 1,635 Instrumentos de Control y Consulta elaborados.
Variación con respecto a la Línea Base.
Meta Absoluta: 1,086 instrumentos de control y consulta
Meta Relativa: 97.81% superior a la línea base</t>
  </si>
  <si>
    <t>AMAT: La meta de Enero 2025 a Diciembre de 2027 serán 1,800 capacitaciones en materia de archivo en tramite.
Variación con respecto a la Línea Base.
Meta Absoluta: 1,200 capacitaciones en materia de archivo en tramite
Meta Relativa: 100% superior a la línea base</t>
  </si>
  <si>
    <t>EDAI: La meta de Enero 2025 a Diciembre de 2027 serán 120 en eliminación de documentos de apoyo informativo.
Variación con respecto a la Línea Base.
Meta Absoluta: 80 en eliminación de documentos de apoyo informativo
Meta Relativa: 100% superior a la línea base</t>
  </si>
  <si>
    <t>VAUDB: La meta de Enero 2025 a Diciembre de 2027 serán 360 en visitas agendadas a las unidades administrativas para baja.
Variación con respecto a la Línea Base.
Meta Absoluta: 240 visitas agendadas a las unidades administrativas para baja
Meta Relativa: 100% superior a la línea base</t>
  </si>
  <si>
    <t>BDC: La meta de Enero 2025 a Diciembre de 2027 serán 360 Bajas documentales concluidas (Actas de baja documental). 
Variación con respecto a la Línea Base.
Meta Absoluta: 240 bajas documentales concluidas
Meta Relativa: 100% superior a la línea base</t>
  </si>
  <si>
    <t>AMBD: La meta de Enero 2025 a Diciembre de 2027 serán 600 en  Total de Asesorias en materia de bajas documentales.  
Variación con respecto a la Línea Base.
Meta Absoluta: 400 asesorias en materia de bajas documentales
Meta Relativa: 100% superior a la línea base</t>
  </si>
  <si>
    <t>EAHE: La meta de Enero 2025  a Diciembre de 2027 serán 45 en Total de Exposiciónes y actividades historicas en eventos.    
Variación con respecto a la Línea Base.
Meta Absoluta: 40 exposiciones y actividades historicas en eventos
Meta Relativa: 700% superior a la línea base</t>
  </si>
  <si>
    <t>VGEP: La meta de Enero  2025 a Diciembre de 2027 serán 36 en Total de Visitas Guiadas a Escuelas Públicas.
Variación con respecto a la Línea Base.
Meta Absoluta: 24 visitas guiadas a escuelas públicas
Meta Relativa: 100% superior a la línea base</t>
  </si>
  <si>
    <t>SPCP: La meta de Enero  2025 a Diciembre de 2027 serán 30 de Servicios de Prestamo y Consulta al Público
Variación con respecto a la Línea Base.
Meta Absoluta: 20 servicios de prestamo y consulta al público
Meta Relativa: 100% superior a la línea base</t>
  </si>
  <si>
    <t>PCAI: La meta de Enero de  2025 a Diciembre de 2027 serán impartir 1,800 capacitaciones en materia de archivo.
Variación con respecto a la Línea Base.
Meta Absoluta: 1,793 capacitaciones en materia de archivo
Meta Relativa: 25,514.3% superior a la línea base</t>
  </si>
  <si>
    <t>PSAE: De Enero 2024 a Diciembre 2025 se emitieron 2258 solicitudes administrativas.
 2024: 1103
 2025: 1155
 total: 2258</t>
  </si>
  <si>
    <t>DGMP: De Enero 2024 a Diciembre 2025 se gestionaron 328 documentos de movimientos de personal.
 2024: 158
 2025: 170
 total: 328</t>
  </si>
  <si>
    <t>PGTR: De Enero 2024 a Diciembre 2025 se emitieron 795 gestiones técnicas.
 2024: 378
 2025: 417
 total: 795</t>
  </si>
  <si>
    <t>PRMG: De Enero 2024 a Diciembre 2025 se gestionaron 1135 solicitudes de recursos materiales.
 2024: 567
 2025: 567 
 total: 1135</t>
  </si>
  <si>
    <t>PARI: De Enero 2024 a Diciembre 2025 se inscribieron 149,476 Actos Registrales. 
2024: 75357
2025: 74119                                                                                                                                                                         Total: 149,476</t>
  </si>
  <si>
    <t>PIA: De Enero 2024  a Diciembre 2025 se atendieron 24  incidencias.
2024:12
2024:12
Total: 24</t>
  </si>
  <si>
    <t>PEC: De Enero 2024  a Diciembre 2025 se conservaron 14 equipos.
2024: 7
2025: 7
Total: 14</t>
  </si>
  <si>
    <t>POAO: De Enero 2024  a Diciembre 2025 se otorgaron 227,673 órdenes de alimentos.
2024:115,548
2025:112,125
Total: 227,673</t>
  </si>
  <si>
    <t>Línea base del Indicador:
Este indicador no cuenta con línea base debido a que es un indicador nuevo.</t>
  </si>
  <si>
    <t xml:space="preserve">
Línea base del Indicador:
Este indicador no cuenta con línea base debido a que es un indicador nuevo.</t>
  </si>
  <si>
    <t>PNNC: De Enero 2024 a Diciembre 2025 se capacitaron a 14,349 niñas y niños capacitados. 
 2024: 6,432
 2025: 7,917
 Total: 14,349</t>
  </si>
  <si>
    <t>PRAS: De Enero 2024  a Diciembre de 2025 se verificaron 639 asistencias a sesiones de cabildo. 
2024: 134
2025: 505
total: 639</t>
  </si>
  <si>
    <t xml:space="preserve">PAMC: De Enero a Diciembre 2020 se conservaron 2824 archivos municipales. </t>
  </si>
  <si>
    <t>PSBD: De Enero 2022 a Diciembre 2024 se atendieron 120 solicitudes de bajas documentales.
2022:0
2023: 0
2024: 120</t>
  </si>
  <si>
    <t>PTPA: De Enero 2022  a Diciembre 2024 se aprobaron 14 Transfererencias Primarias.
2022:0
2023: 0
2024: 15</t>
  </si>
  <si>
    <t>PICCE: De Enero 2022 a Diciembre 2024 se elaboraron 549 Instrumentos de Control y Consulta.
2022:0
2023: 0
2024: 549</t>
  </si>
  <si>
    <t>AMAT: De Enero 2022 a Diciembre 2024 se elaboraron 600 Asesorias en Materia de Archivo en Tramite.
2022:0
2023: 0
2024: 600</t>
  </si>
  <si>
    <t>EDAI: De Enero 2022 a Diciembre 2024 se elaboraron 40 eliminación de documentos de apoyo informativo.
2022:0
2023: 0
2024: 40</t>
  </si>
  <si>
    <t>VAUDB: De Enero 2022 a Diciembre 2024 se elaboraron 120 visitas agendadas a las unidades administratrivas para baja.
2022:0
2023: 0
2024: 120</t>
  </si>
  <si>
    <t>BDC: De Enero a Diciembre 2024 se elaboraron 120 Bajas documentales concluidas (Actas de baja documental). 
2022:0
2023: 0
2024: 120</t>
  </si>
  <si>
    <t>AMBD: De Enero 2022 a Diciembre 2024 se elaboraron 200 Asesorias en materia de bajas documentales.
2022:0
2023: 0
2024: 200</t>
  </si>
  <si>
    <t>EAHE: De Enero a Diciembre 2024 se elaboraron 5  Exposiciónes y actividades historicas en eventos.    
2022:0
2023: 0
2024: 5</t>
  </si>
  <si>
    <t>VGEP: De Enero a Diciembre 2024 se elaboraron 12 visitas guidas 
2022:0
2023: 0
2024: 12</t>
  </si>
  <si>
    <t>SPCP: De Enero a Diciembre 2024 se elaboraron 10 servicios de prestamos y consulta al público
2022:0
2023: 0
2024: 10</t>
  </si>
  <si>
    <t>PCAI: De Enero  a Diciembre 2020 se impartieron 7 capacitaciones en materia de archivo. 
2022:0
2023: 0
2024: 7</t>
  </si>
  <si>
    <t xml:space="preserve">Nombre del Documento:  Registro de ingreso de infractores.  2025-2027
Nombre de quien genera la información:  
Aduana (Centro de Retención)
Periodicidad con que se genera la información: 
Diaria.
Liga de la página donde se localiza la información o ubicación: 
Lefort, Registro de ingreso de Infractores. </t>
  </si>
  <si>
    <t xml:space="preserve">Nombre del Documento: Tarjetas informativas  2025-2027
Nombre de quien genera la información: 
Área Operativa (Centro de Retención)
Periodicidad con que se genera la información: 
Cuando se presente una situación se genera el reporte y/o tarjeta
Liga de la página donde se localiza la información o ubicación: 
Lefort Tarjetas informativas 2025-2027
</t>
  </si>
  <si>
    <t xml:space="preserve">Nombre del Documento: Registros administrativos de mantenimiento para la conservación del equipo 2025-2027
Nombre de quien genera la información: 
Área de Mantenimiento (Centro de Retención)
Periodicidad con que se genera la información: 
Mensual
Liga de la página donde se localiza la información o ubicación: 
Lefort Registros administrativos de mantenimiento para la conservación del equipo </t>
  </si>
  <si>
    <t xml:space="preserve">Nombre del Documento: Registros del número de alimentos otorgados y facturación mensual 2025-2027.
Nombre de quien genera la información:  Área Operativa (Centro de Retención)
Periodicidad con que se genera la información: 
Diaria
Liga de la página donde se localiza la información o ubicación: 
Lefort Registros del número de alimentos otorgados y facturación mensual.
</t>
  </si>
  <si>
    <t>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t>
  </si>
  <si>
    <t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t>
  </si>
  <si>
    <t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</si>
  <si>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</si>
  <si>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</si>
  <si>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"Nombre del Documento: 
Bitacora de Asesorias
Nombre de quien genera la información: 
Dirección General de Archivo Municipal.
Periodicidad con que se genera la información: 
Trimestral.
Liga de la página donde se localiza la información o ubicación: NA</t>
  </si>
  <si>
    <t>"Nombre del Documento: 
Control en carpeta de solicitudes de eliminación de documentos de apoyo.
Nombre de quien genera la información: 
Dirección General de Archivo Municipal.
Periodicidad con que se genera la información: 
Trimestral.
Liga de la página donde se localiza la información o ubicación: NA</t>
  </si>
  <si>
    <t>"Nombre del Documento: 
Bitacora de visitas agendadas para baja.
Nombre de quien genera la información: 
Dirección General de Archivo Municipal.
Periodicidad con que se genera la información: 
Trimestral.
Liga de la página donde se localiza la información o ubicación: Dirección de Archivo.</t>
  </si>
  <si>
    <t>"Nombre del Documento: 
Bitacora de actas de baja documetal.
Nombre de quien genera la información: 
Dirección General de Archivo Municipal.
Periodicidad con que se genera la información: 
Trimestral.
Liga de la página donde se localiza la información o ubicación: Dirección de Archivo.</t>
  </si>
  <si>
    <t>"Nombre del Documento: 
Bitacora de asesorias en materia de bajas documentales.
Nombre de quien genera la información: 
Dirección General de Archivo Municipal.
Periodicidad con que se genera la información: 
Trimestral.
Liga de la página donde se localiza la información o ubicación: Dirección de Archivo.</t>
  </si>
  <si>
    <t>"Nombre del Documento: 
Bitacora de Exposiciónes y actividades historicas en eventos.    
Nombre de quien genera la información: 
Dirección General de Archivo Municipal.
Periodicidad con que se genera la información: 
Trimestral.
Liga de la página donde se localiza la información o ubicación: Dirección de Archivo.</t>
  </si>
  <si>
    <t>"Nombre del Documento: 
Bitacora de Visitas Guiadas
Dirección General de Archivo Municipal.
Periodicidad con que se genera la información: 
Trimestral.
Liga de la página donde se localiza la información o ubicación: Dirección de Archivo.</t>
  </si>
  <si>
    <t>"Nombre del Documento: 
Bitacora de Servicios de Prestamo y Consulta al Público
Dirección General de Archivo Municipal.
Periodicidad con que se genera la información: 
Trimestral.
Liga de la página donde se localiza la información o ubicación: Dirección de Archivo.</t>
  </si>
  <si>
    <t>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t>
  </si>
  <si>
    <t xml:space="preserve">Las condiciones de salud y climáticas son adecuadas para que la ciudadania acuda a la Secretaría General. </t>
  </si>
  <si>
    <t xml:space="preserve">Se cumplen de manera cabal los requisitos por parte de la población en cuanto a la tramitología de sus solicitudes.  </t>
  </si>
  <si>
    <t>Las condiciones presupuestarias y administrativas benefician la atención que es brindada a la ciudadania.</t>
  </si>
  <si>
    <t>El Cabildo presentan en tiempo y forma sus peticiones de información, por lo que se da el débido despacho para cumplir con sus peticiones.</t>
  </si>
  <si>
    <t>La ciudadanía acude a la Secretaria General a gestionar sus solicitudes.</t>
  </si>
  <si>
    <t>Recepcion y ateciones a los reportes que ingresan por el 911 respecto a personas no localizadas.</t>
  </si>
  <si>
    <t xml:space="preserve">Las dependencias adscritas a la Secretaria General no presentan sus solicitudes administrativas con sus requerimientos en tiempo y forma.
Las y los proveedores no entregan a tiempo los materiales solicitados por la Dirección General de la Coordinación Administrativa. </t>
  </si>
  <si>
    <t xml:space="preserve">Las direcciones adscritas a la Secretaría General no presentan los documentos con los lineamientos que requiere la Dirección de Recursos Humanos para dar seguimiento a la Gestión de Movimiento de Personal. </t>
  </si>
  <si>
    <t>No se cuenta con el personal capacitado para proporcionar a la Direcciones Adscritas a la Secretaría General las gestiones técnicas que requieran para su correcto funcionamiento.</t>
  </si>
  <si>
    <t>Las direcciones adscritas a la Secretaría General no presentan en tiempo y forma la información pertinente para llevar a cabo la gestión de las solicitudes de recursos materiales.</t>
  </si>
  <si>
    <t>La ciudadania acude a las instalaciones de las Oficialias de registo civil a realizar sus tramites de registro</t>
  </si>
  <si>
    <t>La Tesorería autoriza la adquisición de los equipos de computo, electronicos y muebles.</t>
  </si>
  <si>
    <t>La Tesorería autoriza el incremento para la adquisición de formatos valorados para la emisionde los actos registrales en este Municipio</t>
  </si>
  <si>
    <t xml:space="preserve">La Oficialía Mayor y la Tesoreria autorizan el presupuesto y acondiciones necesarias para otorgar las capatitaciones necesarias con instructores de calidad para el personal del Registro Civil. </t>
  </si>
  <si>
    <t>La Oficialia Mayor y la Tesoreria Municipal otorguen el recurso para la remodelacion de las Oficialias del Registro Civil</t>
  </si>
  <si>
    <t>La ciudadanía no acude a las oficinas y las Dependencias no envían expedientes para la Recepcion y ateción a las recomendaciones en Materia de Derechos Humanos</t>
  </si>
  <si>
    <t>La ciudadanía no acude a la oficina para su atención con respecto a Asesorías en Materia de Derechos Humanos</t>
  </si>
  <si>
    <t>Las Dependencias no participan en las capacitaciones programadas.</t>
  </si>
  <si>
    <t>Las Instituciones y Organizaciones civiles no participan en las mesas de trabajo programadas.</t>
  </si>
  <si>
    <t>Las demas Secretarias , Direcciones generales y demas dependencias de la Administracion Municipal solicitan apoyo para atender sus proyectos juridicos</t>
  </si>
  <si>
    <t>La ciudadania respeta lo establecido en  el Reglamento de Justicia Cívica para el Municipio de Benito Juárez, Quintana Roo y demas disposiciones Municipales.</t>
  </si>
  <si>
    <t>La ciudadanía lleve a cabo el cumplimiento de los convenios y asiste a las reuniones conciliatorias.</t>
  </si>
  <si>
    <t>Las y los adolescentes así como sus familias respetan  el Reglamento de Justicia Cívica para el municipio de Benito Juárez, Quintana Ro y asisten a las asesoría psicológicas.</t>
  </si>
  <si>
    <t>El personal adscrito a la Dirección General de Juzgados Cívicos asisten a los cursos que son impartidos por las diferentes instituciones.</t>
  </si>
  <si>
    <t>Las madres y los padres de familias así como tutores(as) y representantes legales de las y los menores infractores asisten a los Talleres realizados por la Dirección General de Juzgados Cívicos.</t>
  </si>
  <si>
    <t>Las y los ciudadanos cumplen el Reglamento de Justicia Cívica.</t>
  </si>
  <si>
    <t>Los infractores e infractoras presentan buena conducta.</t>
  </si>
  <si>
    <t xml:space="preserve">Existen las condiciones climatológicas y sociales adecuadas.
Existen los proveedores y materiales para reparar dichos equipos. </t>
  </si>
  <si>
    <t>El proveedor entrega los alimentos para infractores y personal institucional</t>
  </si>
  <si>
    <t>Se cuenta con la participación de la ciudadanía para realizar su demandas sociales</t>
  </si>
  <si>
    <t>Se cuenta con la participación e interés de la población objetivo para realización de este tramite</t>
  </si>
  <si>
    <t>Que exista las condiciones sanitarias, sociales y climatológicas adecuadas para la realización y participación de dichas sesiones</t>
  </si>
  <si>
    <t>Participación e interés de la población objetivo para realización de este tramite</t>
  </si>
  <si>
    <t>Manisfestacione realizadas por los ciudadanos en el municipio.</t>
  </si>
  <si>
    <t>La población solicita la infomación, atencion y gestion  en temas religiosos.</t>
  </si>
  <si>
    <t xml:space="preserve">Las y los feligreses tienen intéres y participan en las actividades comunitarias para la construcción de paz  </t>
  </si>
  <si>
    <t>Las personas reciben la invitación y asisten a los cursos, pláticas, foros y mesas de trabajo</t>
  </si>
  <si>
    <t>Las y los ministros cumplen con las indicaciones y proporcionan información actualizada de sus expedientes en el Padron  Municipal de Templos.</t>
  </si>
  <si>
    <t>Las y los feligreses tienen intéres y solicitan trámites y gestiones.</t>
  </si>
  <si>
    <t>Las y los Ministros de Culto tienen intéres y solicitan Asesoría Jurídica o de Registro de las agrupaciones religiosas.</t>
  </si>
  <si>
    <t>Las y los ministros de culto, asi como su feligresia  tienen intéres de participar en actividades de promoción respeto y tolerancia religiosa.</t>
  </si>
  <si>
    <t>Cambios administrativos o rotación de personal que afecten la continuidad de los trabajos.
Débil seguimiento a acuerdos establecidos entre instituciones.</t>
  </si>
  <si>
    <t>Falta de quórum por inasistencia de las dependencias integrantes del Sistema Municipal y sus Comisiones.
Cambios administrativos o rotación de personal que afecten la continuidad de las sesiones.</t>
  </si>
  <si>
    <t>Falta de denuncia o reporte de posibles vulneraciones de derechos de niñas, niños y adolescentes.
Desconocimiento de la población sobre los mecanismos de reporte y atención.</t>
  </si>
  <si>
    <t>Baja asistencia de niñas, niños y adolescentes a las actividades convocadas.
Falta de interés o autorización de madres, padres, tutores o instituciones educativas para su participación.</t>
  </si>
  <si>
    <t>Incumplimiento de la programación de campañas digitales.
Limitaciones técnicas o fallas en plataformas digitales.</t>
  </si>
  <si>
    <t>Falta de seguimiento en las solicitudes recibidas por parte de Obras Publicas.</t>
  </si>
  <si>
    <t>No existen las condiciones climatológicas para la instalacion de las señalizaciones verticales y/o horizontales.</t>
  </si>
  <si>
    <t>No se aprueban las propuestas de Seguridad Vial y de Movilidad Urbana Sostenible por el Cabildo Municipal y son publicadas en el Periódico Oficial del Estado de Quintana Roo.</t>
  </si>
  <si>
    <t>Falta de recurso para realizar las visitas a los diferentes puntos de semaforizacion de la ciudad.</t>
  </si>
  <si>
    <t>La dependencia no se mantiene en coordinación efectiva con otras instituciones de apoyo en la atención de emergencias.</t>
  </si>
  <si>
    <t>El personal de organizaciones públicas y privadas no muestran interés en capacitarse en materia de prevención y protección de riesgos.</t>
  </si>
  <si>
    <t>Los eventos másivos no se desarrollan por que no se cuentan con las condiciones sociales y climatológicas.</t>
  </si>
  <si>
    <t>Las niñas y los niños así como familiares y docentes no muestran interés en capacitarse en materia de prevención y protección de riesgos.</t>
  </si>
  <si>
    <t>Los establecimientos hoteleros, restauranteros y comerciales no solicitan la revisión de sus medidas de seguridad.</t>
  </si>
  <si>
    <t>La población benitojuarense no realiza las llamadas de auxilio y servicios de emergencia hacia el Honorable Cuerpo de Bomberos.</t>
  </si>
  <si>
    <t>Las y los elementos del Honorable Cuerpo de Bomberos no muestran disposición e interés en las capacitaciones.</t>
  </si>
  <si>
    <t>Los proveedores no cuentan con el suministro de equipo de protección corporal necesario para el Honorable Cuerpo de Bomberos.</t>
  </si>
  <si>
    <t>Se cuenta con la existencia de Quorum para realizar la sesión así como con las condiciones sociales y climatológicas</t>
  </si>
  <si>
    <t>Las y los regidores acuden a las sesiones y se cumple con el quorum</t>
  </si>
  <si>
    <t>Se cuentan con las firmas en las actas de Cabildo y cuentan con la ratificación de la Presidente y la Secretaria.</t>
  </si>
  <si>
    <t>Los acuerdos de cabildo cuentan con los requisitos, firmas y autorizaciones para la publicación en la Gaceta y Periódico Oficial. 
El Periódico Oficial publica en tiempo y formas los acuerdos.</t>
  </si>
  <si>
    <t xml:space="preserve">Se cuenta con las condiciones sociales y climatológicas para la realización del Precabildeo. </t>
  </si>
  <si>
    <t xml:space="preserve">El cabildo, dependencias y entidades municipales cumplen con los requisitos establecidos por la normativa estatal y federal para la realizacion de reglamentos municipales. </t>
  </si>
  <si>
    <t>La infraestructura física y tecnológica está en óptimas condiciones para el resguardo y custodia de los archivos.</t>
  </si>
  <si>
    <t xml:space="preserve">Las Unidades Administrativas realizan la solicitud correspondiente para llevar a cabo la visita de transferencia primaria y la depuración de los archivos que cumplieron con su tiempo de guarda y custodia, de acuerdo a la Ley General de Archivos.
</t>
  </si>
  <si>
    <t>Las Unidades Administrativas cumplen con los requerimientos necesarios para realizar la transferencia de archivos y se cuenta con la autorización de Función Pública su procedimiento.</t>
  </si>
  <si>
    <t>Las Unidades administrativas y Sujetos Obligados del Municipio de Benito Juárez, emiten su catálogo de disposición documental en tiempo y forma</t>
  </si>
  <si>
    <t>Las Unidades Administrativas cumplen con los requerimientos necesarios para realizar sus archivos en tramite.</t>
  </si>
  <si>
    <t>Las Unidades Administrativas solicitan la eliminación de documentos de apoyo informativo.</t>
  </si>
  <si>
    <t>Las Unidades Administrativas solicitan visitas para el proceso baja documental de sus áreas.</t>
  </si>
  <si>
    <t>Las Unidades Administrativas solicitan bajas documentales.</t>
  </si>
  <si>
    <t xml:space="preserve">Las Unidades Administrativas solicitan asesorias en materia de bajas documentales. </t>
  </si>
  <si>
    <t>Se realizan exposiciones Exposiciónes y actividades historicas en eventos en direntes puntos del Ayuntamiento de Benito Juárez.</t>
  </si>
  <si>
    <t xml:space="preserve">Se realizarán visitas guiadas a las escuelas públicas del municipio para conocer el archivo hsitorico de la ciudadad. </t>
  </si>
  <si>
    <t>Se atenderán las solicitudes de Servicios de Prestamo y Consulta al Público que soliciten a la Dirección General de Archivo Municipal.</t>
  </si>
  <si>
    <t>Las Unidades Administrativas de las dependendcias y entidades municipales participan en las Capacitaciones.</t>
  </si>
  <si>
    <t>Se realizan las acciones necesarias para mitigar los riesgos con el objeto de proteger a la población y establecimientos comerciales.</t>
  </si>
  <si>
    <t>La ciudadania muestra atención y cumple con las recomendaciones establecidas.</t>
  </si>
  <si>
    <t>La población muestra interés por tener una cultura de prevención.</t>
  </si>
  <si>
    <t>Los guardavidas muestran interes en reforzar y obtener nuevos conocimientos y técnicas en materia de seguridad acuática.</t>
  </si>
  <si>
    <t>Los establecimientos comerciales cumplen con las medidas de seguridad establecidas para su funcionamiento.</t>
  </si>
  <si>
    <t>El local comercial  cuenta con las medidas de seguridad requeridas para su funsionamiento.</t>
  </si>
  <si>
    <t>El comercio cumple con las normas mexicanas de protección civil.</t>
  </si>
  <si>
    <t>Los establecimientos comerciales se encuentran preparados patra cualquier eventualidad o emergencia que se presente.</t>
  </si>
  <si>
    <t>El prestador de servicios es autorizado para la expedición de constancias y certificados en el municipio</t>
  </si>
  <si>
    <t>La población recibe atencion de primeros auxilios y rescates ante cualquier eventualidad presentada.</t>
  </si>
  <si>
    <t>La población recibe atencion médica prehospitalaria ante cualquier incidente que se presente.</t>
  </si>
  <si>
    <t>Se garantiza la seguridad de los participantes a travéz de las recoemndaciones de protección civil.</t>
  </si>
  <si>
    <t>Los refugios cumplen con las condiciones necesarias para el resguardo de la ciudadania en caso de ser necesario en temporada de húracanes.</t>
  </si>
  <si>
    <t>Los ciudadanos y visitantes reciben medidas preventivas así como  atención ante la eventualudad presentada.</t>
  </si>
  <si>
    <t>Los ciudadanos y visitantes reciben atención de primeros auxilios ante la eventualudad presentada.</t>
  </si>
  <si>
    <t>La ciudadania muestra interes en las recomendaciones que se establece la Dirección General de Protección.</t>
  </si>
  <si>
    <t>La ciudadania contribuye apoyando con denuncias por posibles hechos que dañen la integridad de la población.</t>
  </si>
  <si>
    <t>Se coordina con las áreas involucradas en caso de de los diversos fenomenos naturales, para salvaguardar la integridad de la ciudadania.</t>
  </si>
  <si>
    <t>ODS 16: Promover sociedades pacíficas e inclusivas para el desarrollo sostenible, facilitar el acceso a la justicia para todos y crear instituciones eficaces, responsables e inclusivas a todos los niveles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t>
  </si>
  <si>
    <t>ODS 16
 Meta 16.6: Crear instituciones eficaces, responsables y transparentes a todos los niveles.
 Meta 16.7: Garantizar la adopción de decisiones inclusivas, participativas y representativas que respondan a las necesidades a todos los niveles.</t>
  </si>
  <si>
    <t>ODS 1: Poner fin a la pobreza en todas sus formas en todo el mundo
 Meta 1.4: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
 ODS 16
 Meta 16.6: Crear instituciones eficaces, responsables y transparentes a todos los niveles.</t>
  </si>
  <si>
    <t>ODS 16
 Meta 16.6: Crear instituciones eficaces, responsables y transparentes a todos los niveles.
 Meta 16.10: Garantizar el acceso público a la información y proteger las libertades fundamentales, de conformidad con las leyes nacionales y los acuerdos internacionales.</t>
  </si>
  <si>
    <t>ODS 16
 Meta 16.1: Reducir considerablemente todas las formas de violencia y las tasas de mortalidad conexas en todo el mundo.
 Meta 16.2: Poner fin al maltrato, la explotación, la trata, la tortura y todas las formas de violencia contra los niños.
 Meta 16.10: Garantizar el acceso público a la información y proteger las libertades fundamentales, de conformidad con las leyes nacionales y los acuerdos internacionales.</t>
  </si>
  <si>
    <t>ODS 16
 Meta 16.1: Reducir considerablemente todas las formas de violencia y las tasas de mortalidad conexas en todo el mundo.
 Meta 16.2: Poner fin al maltrato, la explotación, la trata, la tortura y todas las formas de violencia contra los niños.</t>
  </si>
  <si>
    <t>ODS 16
 Meta 16.1: Reducir considerablemente todas las formas de violencia y las tasas de mortalidad conexas en todo el mundo.
 Meta 16.10: Garantizar el acceso público a la información y proteger las libertades fundamentales, de conformidad con las leyes nacionales y los acuerdos internacionales.</t>
  </si>
  <si>
    <t>ODS 16
 Meta 16.6: Crear instituciones eficaces, responsables y transparentes a todos los niveles.</t>
  </si>
  <si>
    <t>ODS 16
 Meta 16.6: Crear instituciones eficaces, responsables y transparentes a todos los niveles.
 ODS 17: Fortalecer los medios de ejecución y revitalizar la Alianza Mundial para el Desarrollo Sostenible
 Meta 17.17: Alentar y promover la constitución de alianzas eficaces en las esferas pública, público-privada y de la sociedad civil, aprovechando la experiencia y las estrategias de obtención de recursos de las asociaciones.</t>
  </si>
  <si>
    <t>ODS 16
 Meta 16.9: Para 2030, proporcionar acceso a una identidad jurídica para todos, en particular mediante el registro de nacimientos.
 ODS 5: Lograr la igualdad entre los géneros y empoderar a todas las mujeres y las niñas
 Meta 5.1: Poner fin a todas las formas de discriminación contra todas las mujeres y las niñas en todo el mundo.</t>
  </si>
  <si>
    <t>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t>
  </si>
  <si>
    <t>ODS 16
 Meta 16.9: Para 2030, proporcionar acceso a una identidad jurídica para todos, en particular mediante el registro de nacimientos.</t>
  </si>
  <si>
    <t>ODS 9
 Meta 9.1: Desarrollar infraestructuras fiables, sostenibles, resilientes y de calidad, incluidas infraestructuras regionales y transfronterizas, para apoyar el desarrollo económico y el bienestar humano, con especial hincapié en el acceso equitativo y asequible para todos.</t>
  </si>
  <si>
    <t>ODS 16
 Meta 16.3: Promover el estado de derecho en los planos nacional e internacional y garantizar la igualdad de acceso a la justicia para todos.
 Meta 16.6: Crear instituciones eficaces, responsables y transparentes a todos los niveles.
 Meta 16.10: Garantizar el acceso público a la información y proteger las libertades fundamentales, de conformidad con las leyes nacionales y los acuerdos internacionales.</t>
  </si>
  <si>
    <t>ODS 16
 Meta 16.3: Promover el estado de derecho en los planos nacional e internacional y garantizar la igualdad de acceso a la justicia para todos.</t>
  </si>
  <si>
    <t>ODS 17
 Meta 17.17: Alentar y promover la constitución de alianzas eficaces en las esferas pública, público-privada y de la sociedad civil, aprovechando la experiencia y las estrategias de obtención de recursos de las asociaciones.</t>
  </si>
  <si>
    <t>ODS 16
 Meta 16.3: Promover el estado de derecho en los planos nacional e internacional y garantizar la igualdad de acceso a la justicia para todos.
 Meta 16.6: Crear instituciones eficaces, responsables y transparentes a todos los niveles.</t>
  </si>
  <si>
    <t>ODS 16
 Meta 16.1: Reducir considerablemente todas las formas de violencia y las tasas de mortalidad conexas en todo el mundo.
 Meta 16.3: Promover el estado de derecho en los planos nacional e internacional y garantizar la igualdad de acceso a la justicia para todos.</t>
  </si>
  <si>
    <t>ODS 16 Meta 16.1: Reducir considerablemente todas las formas de violencia y las tasas de mortalidad conexas en todo el mundo.
 Meta 16.3: Promover el estado de derecho en los planos nacional e internacional y garantizar la igualdad de acceso a la justicia para todos.</t>
  </si>
  <si>
    <t>ODS 16
 Meta 16.2: Poner fin al maltrato, la explotación, la trata, la tortura y todas las formas de violencia contra los niños .Meta 16.3: Promover el estado de derecho en los planos nacional e internacional y garantizar la igualdad de acceso a la justicia para todos.</t>
  </si>
  <si>
    <t>ODS 16 Meta 16.3: Promover el estado de derecho en los planos nacional e internacional y garantizar la igualdad de acceso a la justicia para todos.
 Meta 16.6: Crear instituciones eficaces, responsables y transparentes a todos los niveles.</t>
  </si>
  <si>
    <t>ODS 16
 Meta 16.2: Poner fin al maltrato, la explotación, la trata, la tortura y todas las formas de violencia contra los niños. Meta 16.3: Promover el estado de derecho en los planos nacional e internacional y garantizar la igualdad de acceso a la justicia para todos.</t>
  </si>
  <si>
    <t>ODS 16
 Meta 16.1: Reducir considerablemente todas las formas de violencia y las tasas de mortalidad conexas en todo el mundo.</t>
  </si>
  <si>
    <t>ODS 16
 Meta 16.7: Garantizar la adopción de decisiones inclusivas, participativas y representativas que respondan a las necesidades a todos los niveles.
 ODS 11: Lograr que las ciudades y los asentamientos humanos sean inclusivos, seguros, resilientes y sostenibles
 Meta 11.3: Para 2030, aumentar la urbanización inclusiva y sostenible y la capacidad para una planificación y gestión participativas, integradas y sostenibles de los asentamientos humanos en todos los países.</t>
  </si>
  <si>
    <t>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t>
  </si>
  <si>
    <t>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t>
  </si>
  <si>
    <t>ODS 16
 Meta 16.2: Poner fin al maltrato, la explotación, la trata, la tortura y todas las formas de violencia contra los niños.
 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</si>
  <si>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ODS 8: Promover el crecimiento económico sostenido, inclusivo y sostenible, el empleo pleno y productivo y el trabajo decente para todos
 Meta 8.7: 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
 ODS 16
 Meta 16.2: Poner fin al maltrato, la explotación, la trata, la tortura y todas las formas de violencia contra los niños.</t>
  </si>
  <si>
    <t>ODS 3: Garantizar una vida sana y promover el bienestar para todos en todas las edades
 Meta 3.7: Para 2030, garantizar el acceso universal a los servicios de salud sexual y reproductiva, incluidos los de planificación de la familia, información y educación, y la integración de la salud reproductiva en las estrategias y los programas nacionales.</t>
  </si>
  <si>
    <t>ODS 4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
 ODS 16
 Meta 16.2: Poner fin al maltrato, la explotación, la trata, la tortura y todas las formas de violencia contra los niños.</t>
  </si>
  <si>
    <t>ODS 16
 Meta 16.10: Garantizar el acceso público a la información y proteger las libertades fundamentales, de conformidad con las leyes nacionales y los acuerdos internacionales.</t>
  </si>
  <si>
    <t>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
 ODS 3
 Meta 3.6: Para 2020, reducir a la mitad el número de muertes y lesiones causadas por accidentes de tráfico en el mundo.</t>
  </si>
  <si>
    <t>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ODS 3
 Meta 3.6: Para 2020, reducir a la mitad el número de muertes y lesiones causadas por accidentes de tráfico en el mundo.</t>
  </si>
  <si>
    <t>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t>
  </si>
  <si>
    <t>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t>
  </si>
  <si>
    <t>ODS 13
 Meta 13.3: Mejorar la educación, la sensibilización y la capacidad humana e institucional en relación con la mitigación del cambio climático, la adaptación a él, la reducción de sus efectos y la alerta temprana.</t>
  </si>
  <si>
    <t>ODS 16
 Meta 16.7: Garantizar la adopción de decisiones inclusivas, participativas y representativas que respondan a las necesidades a todos los niveles.</t>
  </si>
  <si>
    <t>ODS 16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t>
  </si>
  <si>
    <t>ODS 16
  Meta 16.6: Crear instituciones eficaces, responsables y transparentes a todos los niveles.
  Meta 16.10: Garantizar el acceso público a la información y proteger las libertades fundamentales, de conformidad con las leyes nacionales y los acuerdos internacionales.</t>
  </si>
  <si>
    <t>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t>
  </si>
  <si>
    <r>
      <rPr>
        <b/>
        <sz val="13"/>
        <color theme="1"/>
        <rFont val="Calibri"/>
        <family val="2"/>
      </rPr>
      <t>3.1.1.1.1.1</t>
    </r>
    <r>
      <rPr>
        <sz val="13"/>
        <color theme="1"/>
        <rFont val="Calibri"/>
        <family val="2"/>
      </rPr>
      <t xml:space="preserve"> Otorgamiento de apoyos administrativos y financieros brindados a la ciudadanía.</t>
    </r>
  </si>
  <si>
    <r>
      <rPr>
        <b/>
        <sz val="13"/>
        <color theme="1"/>
        <rFont val="Calibri"/>
        <family val="2"/>
      </rPr>
      <t xml:space="preserve">PSCA: </t>
    </r>
    <r>
      <rPr>
        <sz val="13"/>
        <color theme="1"/>
        <rFont val="Calibri"/>
        <family val="2"/>
      </rPr>
      <t>Porcentaje de sesiones ordinarias de Cabildo realizadas.</t>
    </r>
  </si>
  <si>
    <r>
      <rPr>
        <b/>
        <sz val="13"/>
        <color theme="1"/>
        <rFont val="Calibri"/>
        <family val="2"/>
      </rPr>
      <t xml:space="preserve">PSCG: </t>
    </r>
    <r>
      <rPr>
        <sz val="13"/>
        <color theme="1"/>
        <rFont val="Calibri"/>
        <family val="2"/>
      </rPr>
      <t>Porcentaje de Solicitudes Ciudadanas gestionadas.</t>
    </r>
  </si>
  <si>
    <r>
      <rPr>
        <b/>
        <sz val="13"/>
        <color theme="1"/>
        <rFont val="Calibri"/>
        <family val="2"/>
      </rPr>
      <t xml:space="preserve">3.1.1.1.2.2 </t>
    </r>
    <r>
      <rPr>
        <sz val="13"/>
        <color theme="1"/>
        <rFont val="Calibri"/>
        <family val="2"/>
      </rPr>
      <t>Asistencia de Reportes de Personas No Localizadas</t>
    </r>
  </si>
  <si>
    <r>
      <rPr>
        <b/>
        <sz val="13"/>
        <color theme="1"/>
        <rFont val="Calibri"/>
        <family val="2"/>
      </rPr>
      <t xml:space="preserve">3.1.1.1.3 </t>
    </r>
    <r>
      <rPr>
        <sz val="13"/>
        <color theme="1"/>
        <rFont val="Calibri"/>
        <family val="2"/>
      </rPr>
      <t>Solicitudes administrativas de las Direcciones adscritas a la Secretaría General emitidas.</t>
    </r>
  </si>
  <si>
    <r>
      <rPr>
        <b/>
        <sz val="13"/>
        <color theme="1"/>
        <rFont val="Calibri"/>
        <family val="2"/>
      </rPr>
      <t xml:space="preserve">PSAAPNLBJ: </t>
    </r>
    <r>
      <rPr>
        <sz val="13"/>
        <color theme="1"/>
        <rFont val="Calibri"/>
        <family val="2"/>
      </rPr>
      <t>Porcentaje de</t>
    </r>
    <r>
      <rPr>
        <b/>
        <sz val="13"/>
        <color theme="1"/>
        <rFont val="Calibri"/>
        <family val="2"/>
      </rPr>
      <t xml:space="preserve"> </t>
    </r>
    <r>
      <rPr>
        <sz val="13"/>
        <color theme="1"/>
        <rFont val="Calibri"/>
        <family val="2"/>
      </rPr>
      <t>Seguimiento,asesoria y apoyo en reportes de personas no localizadas en el municipio de Benito Juárez</t>
    </r>
  </si>
  <si>
    <r>
      <rPr>
        <b/>
        <sz val="13"/>
        <color theme="1"/>
        <rFont val="Calibri"/>
        <family val="2"/>
      </rPr>
      <t xml:space="preserve">PARPNL: </t>
    </r>
    <r>
      <rPr>
        <sz val="13"/>
        <color theme="1"/>
        <rFont val="Calibri"/>
        <family val="2"/>
      </rPr>
      <t>Porcentaje de Asistencia de Reportes de Personas No Localizadas</t>
    </r>
  </si>
  <si>
    <r>
      <rPr>
        <b/>
        <sz val="13"/>
        <color theme="1"/>
        <rFont val="Calibri"/>
        <family val="2"/>
      </rPr>
      <t>PSAE:</t>
    </r>
    <r>
      <rPr>
        <sz val="13"/>
        <color theme="1"/>
        <rFont val="Calibri"/>
        <family val="2"/>
      </rPr>
      <t xml:space="preserve"> Porcentaje de solicitudes administrativas emitidas.</t>
    </r>
  </si>
  <si>
    <r>
      <rPr>
        <b/>
        <sz val="13"/>
        <color theme="1"/>
        <rFont val="Calibri"/>
        <family val="2"/>
      </rPr>
      <t>3.1.1.1.3.1</t>
    </r>
    <r>
      <rPr>
        <sz val="13"/>
        <color theme="1"/>
        <rFont val="Calibri"/>
        <family val="2"/>
      </rPr>
      <t xml:space="preserve"> Gestión en la documentación de los movimientos de personal de la Oficina de la Secretaría General. 
</t>
    </r>
  </si>
  <si>
    <r>
      <rPr>
        <b/>
        <sz val="13"/>
        <color theme="1"/>
        <rFont val="Calibri"/>
        <family val="2"/>
      </rPr>
      <t xml:space="preserve">DGMP:  </t>
    </r>
    <r>
      <rPr>
        <sz val="13"/>
        <color theme="1"/>
        <rFont val="Calibri"/>
        <family val="2"/>
      </rPr>
      <t>Porcentaje de Documentos de movimientos de personal gestionados.</t>
    </r>
  </si>
  <si>
    <r>
      <rPr>
        <b/>
        <sz val="13"/>
        <color theme="1"/>
        <rFont val="Calibri"/>
        <family val="2"/>
      </rPr>
      <t xml:space="preserve">PGTR: </t>
    </r>
    <r>
      <rPr>
        <sz val="13"/>
        <color theme="1"/>
        <rFont val="Calibri"/>
        <family val="2"/>
      </rPr>
      <t>Porcentaje de Gestiones Técnicas realizadas.</t>
    </r>
  </si>
  <si>
    <r>
      <rPr>
        <b/>
        <sz val="13"/>
        <color theme="1"/>
        <rFont val="Calibri"/>
        <family val="2"/>
      </rPr>
      <t>PRMG:</t>
    </r>
    <r>
      <rPr>
        <sz val="13"/>
        <color theme="1"/>
        <rFont val="Calibri"/>
        <family val="2"/>
      </rPr>
      <t xml:space="preserve"> Porcentaje de solicitudes de recursos materiales gestionados.</t>
    </r>
  </si>
  <si>
    <r>
      <rPr>
        <b/>
        <sz val="13"/>
        <color theme="1"/>
        <rFont val="Calibri"/>
        <family val="2"/>
      </rPr>
      <t xml:space="preserve">PARI: </t>
    </r>
    <r>
      <rPr>
        <sz val="13"/>
        <color theme="1"/>
        <rFont val="Calibri"/>
        <family val="2"/>
      </rPr>
      <t>Porcentaje de actos registrales inscritos</t>
    </r>
  </si>
  <si>
    <r>
      <rPr>
        <b/>
        <sz val="13"/>
        <color theme="1"/>
        <rFont val="Calibri"/>
        <family val="2"/>
      </rPr>
      <t xml:space="preserve">PAECE: </t>
    </r>
    <r>
      <rPr>
        <sz val="13"/>
        <color theme="1"/>
        <rFont val="Calibri"/>
        <family val="2"/>
      </rPr>
      <t xml:space="preserve">Porcentaje de adquisición de equipos de cómputo y electrónicos.      </t>
    </r>
  </si>
  <si>
    <r>
      <rPr>
        <b/>
        <sz val="13"/>
        <color theme="1"/>
        <rFont val="Calibri"/>
        <family val="2"/>
      </rPr>
      <t xml:space="preserve">3.1.1.1.4.2 </t>
    </r>
    <r>
      <rPr>
        <sz val="13"/>
        <color theme="1"/>
        <rFont val="Calibri"/>
        <family val="2"/>
      </rPr>
      <t>Incremento en la adquisición de formatos valorados Adquiridos.</t>
    </r>
  </si>
  <si>
    <r>
      <rPr>
        <b/>
        <sz val="13"/>
        <color theme="1"/>
        <rFont val="Calibri"/>
        <family val="2"/>
      </rPr>
      <t>PFVA:</t>
    </r>
    <r>
      <rPr>
        <sz val="13"/>
        <color theme="1"/>
        <rFont val="Calibri"/>
        <family val="2"/>
      </rPr>
      <t xml:space="preserve"> Porcentaje de formatos valoradas  adquiridas. </t>
    </r>
  </si>
  <si>
    <r>
      <rPr>
        <b/>
        <sz val="13"/>
        <color theme="1"/>
        <rFont val="Calibri"/>
        <family val="2"/>
      </rPr>
      <t xml:space="preserve">PIRM: </t>
    </r>
    <r>
      <rPr>
        <sz val="13"/>
        <color theme="1"/>
        <rFont val="Calibri"/>
        <family val="2"/>
      </rPr>
      <t>Porcentaje de instalaciones del Registro Civil mejoradas.</t>
    </r>
  </si>
  <si>
    <r>
      <rPr>
        <b/>
        <sz val="13"/>
        <color theme="1"/>
        <rFont val="Calibri"/>
        <family val="2"/>
      </rPr>
      <t xml:space="preserve">PQRDH: </t>
    </r>
    <r>
      <rPr>
        <sz val="13"/>
        <color theme="1"/>
        <rFont val="Calibri"/>
        <family val="2"/>
      </rPr>
      <t>Porcentaje de quejas y recomendaciones en materia de Derechos Humanos atendidas.</t>
    </r>
  </si>
  <si>
    <r>
      <rPr>
        <b/>
        <sz val="13"/>
        <color theme="1"/>
        <rFont val="Calibri"/>
        <family val="2"/>
      </rPr>
      <t xml:space="preserve">PJQDH: </t>
    </r>
    <r>
      <rPr>
        <sz val="13"/>
        <color theme="1"/>
        <rFont val="Calibri"/>
        <family val="2"/>
      </rPr>
      <t>Porcentaje de asesorías jurídicas y atenciones a quejas en materia de Derechos Humanos realizadas.</t>
    </r>
  </si>
  <si>
    <r>
      <rPr>
        <b/>
        <sz val="13"/>
        <color theme="1"/>
        <rFont val="Calibri"/>
        <family val="2"/>
      </rPr>
      <t>3.1.1.1.5.3</t>
    </r>
    <r>
      <rPr>
        <sz val="13"/>
        <color theme="1"/>
        <rFont val="Calibri"/>
        <family val="2"/>
      </rPr>
      <t xml:space="preserve"> Realización de mesas de trabajo en materia de Derechos Humanos con instituciones y organizaciones de la sociedad civil.</t>
    </r>
  </si>
  <si>
    <r>
      <rPr>
        <b/>
        <sz val="13"/>
        <color theme="1"/>
        <rFont val="Calibri"/>
        <family val="2"/>
      </rPr>
      <t>PMTDH:</t>
    </r>
    <r>
      <rPr>
        <sz val="13"/>
        <color theme="1"/>
        <rFont val="Calibri"/>
        <family val="2"/>
      </rPr>
      <t xml:space="preserve"> Porcentaje de Mesas de Trabajo en materia de Derechos Humanos realizadas.</t>
    </r>
  </si>
  <si>
    <r>
      <rPr>
        <b/>
        <sz val="13"/>
        <color theme="1"/>
        <rFont val="Calibri"/>
        <family val="2"/>
      </rPr>
      <t>PPJA:</t>
    </r>
    <r>
      <rPr>
        <sz val="13"/>
        <color theme="1"/>
        <rFont val="Calibri"/>
        <family val="2"/>
      </rPr>
      <t xml:space="preserve"> Porcentaje de procedimientos jurídicos atendidos</t>
    </r>
  </si>
  <si>
    <r>
      <rPr>
        <b/>
        <sz val="13"/>
        <color theme="1"/>
        <rFont val="Calibri"/>
        <family val="2"/>
      </rPr>
      <t xml:space="preserve">PIJR: </t>
    </r>
    <r>
      <rPr>
        <sz val="13"/>
        <color theme="1"/>
        <rFont val="Calibri"/>
        <family val="2"/>
      </rPr>
      <t>Porcentaje de instrumentos jurídicos revisados</t>
    </r>
  </si>
  <si>
    <r>
      <rPr>
        <b/>
        <sz val="13"/>
        <color theme="1"/>
        <rFont val="Calibri"/>
        <family val="2"/>
      </rPr>
      <t>PAJA:</t>
    </r>
    <r>
      <rPr>
        <sz val="13"/>
        <color theme="1"/>
        <rFont val="Calibri"/>
        <family val="2"/>
      </rPr>
      <t xml:space="preserve"> Porcentaje de actuaciones jurídicas atendidas</t>
    </r>
  </si>
  <si>
    <r>
      <rPr>
        <b/>
        <sz val="13"/>
        <color theme="1"/>
        <rFont val="Calibri"/>
        <family val="2"/>
      </rPr>
      <t>PRJG:</t>
    </r>
    <r>
      <rPr>
        <sz val="13"/>
        <color theme="1"/>
        <rFont val="Calibri"/>
        <family val="2"/>
      </rPr>
      <t xml:space="preserve"> Porcentaje de recursos en juicios de garantía atendidos</t>
    </r>
  </si>
  <si>
    <r>
      <rPr>
        <b/>
        <sz val="13"/>
        <color theme="1"/>
        <rFont val="Calibri"/>
        <family val="2"/>
      </rPr>
      <t xml:space="preserve">PSA: </t>
    </r>
    <r>
      <rPr>
        <sz val="13"/>
        <color theme="1"/>
        <rFont val="Calibri"/>
        <family val="2"/>
      </rPr>
      <t>Porcentaje de sanciones aplicadas</t>
    </r>
  </si>
  <si>
    <r>
      <rPr>
        <b/>
        <sz val="13"/>
        <color theme="1"/>
        <rFont val="Calibri"/>
        <family val="2"/>
      </rPr>
      <t xml:space="preserve">3.1.1.1.7.1 </t>
    </r>
    <r>
      <rPr>
        <sz val="13"/>
        <color theme="1"/>
        <rFont val="Calibri"/>
        <family val="2"/>
      </rPr>
      <t>Celebración de convenios a través de audiencias conciliatorias.</t>
    </r>
  </si>
  <si>
    <r>
      <rPr>
        <b/>
        <sz val="13"/>
        <color theme="1"/>
        <rFont val="Calibri"/>
        <family val="2"/>
      </rPr>
      <t>PCCC:</t>
    </r>
    <r>
      <rPr>
        <sz val="13"/>
        <color theme="1"/>
        <rFont val="Calibri"/>
        <family val="2"/>
      </rPr>
      <t xml:space="preserve"> Porcentaje de convenios conciliatorios celebrados.               </t>
    </r>
  </si>
  <si>
    <r>
      <rPr>
        <b/>
        <sz val="13"/>
        <color theme="1"/>
        <rFont val="Calibri"/>
        <family val="2"/>
      </rPr>
      <t xml:space="preserve">3.1.1.1.7.2 </t>
    </r>
    <r>
      <rPr>
        <sz val="13"/>
        <color theme="1"/>
        <rFont val="Calibri"/>
        <family val="2"/>
      </rPr>
      <t>Otorgamiento de asesorías psicológicas a menores infractores y sus familias.</t>
    </r>
  </si>
  <si>
    <r>
      <rPr>
        <b/>
        <sz val="13"/>
        <color theme="1"/>
        <rFont val="Calibri"/>
        <family val="2"/>
      </rPr>
      <t>PAPO:</t>
    </r>
    <r>
      <rPr>
        <sz val="13"/>
        <color theme="1"/>
        <rFont val="Calibri"/>
        <family val="2"/>
      </rPr>
      <t xml:space="preserve"> Porcentaje de asesorías psicológicas otorgadas.   </t>
    </r>
  </si>
  <si>
    <r>
      <rPr>
        <b/>
        <sz val="13"/>
        <color theme="1"/>
        <rFont val="Calibri"/>
        <family val="2"/>
      </rPr>
      <t xml:space="preserve">PACI: </t>
    </r>
    <r>
      <rPr>
        <sz val="13"/>
        <color theme="1"/>
        <rFont val="Calibri"/>
        <family val="2"/>
      </rPr>
      <t>Porcentaje de cursos de capacitación impartidos.</t>
    </r>
  </si>
  <si>
    <r>
      <rPr>
        <b/>
        <sz val="13"/>
        <color theme="1"/>
        <rFont val="Calibri"/>
        <family val="2"/>
      </rPr>
      <t xml:space="preserve">PTFR: </t>
    </r>
    <r>
      <rPr>
        <sz val="13"/>
        <color theme="1"/>
        <rFont val="Calibri"/>
        <family val="2"/>
      </rPr>
      <t xml:space="preserve">Porcentaje de Talleres para familias realizados.         </t>
    </r>
  </si>
  <si>
    <r>
      <rPr>
        <b/>
        <sz val="13"/>
        <color theme="1"/>
        <rFont val="Calibri"/>
        <family val="2"/>
      </rPr>
      <t xml:space="preserve">PSA: </t>
    </r>
    <r>
      <rPr>
        <sz val="13"/>
        <color theme="1"/>
        <rFont val="Calibri"/>
        <family val="2"/>
      </rPr>
      <t>Porcentaje de supervisiones aplicadas.</t>
    </r>
  </si>
  <si>
    <r>
      <rPr>
        <b/>
        <sz val="13"/>
        <color theme="1"/>
        <rFont val="Calibri"/>
        <family val="2"/>
      </rPr>
      <t xml:space="preserve">3.1.1.1.8.1 </t>
    </r>
    <r>
      <rPr>
        <sz val="13"/>
        <color theme="1"/>
        <rFont val="Calibri"/>
        <family val="2"/>
      </rPr>
      <t>Supervisión de la integridad de los infractores</t>
    </r>
  </si>
  <si>
    <r>
      <rPr>
        <b/>
        <sz val="13"/>
        <color theme="1"/>
        <rFont val="Calibri"/>
        <family val="2"/>
      </rPr>
      <t>3.1.1.1.8.2</t>
    </r>
    <r>
      <rPr>
        <sz val="13"/>
        <color theme="1"/>
        <rFont val="Calibri"/>
        <family val="2"/>
      </rPr>
      <t xml:space="preserve"> Conservación y mantenimiento de equipos del Centro Retencion.</t>
    </r>
  </si>
  <si>
    <r>
      <rPr>
        <b/>
        <sz val="13"/>
        <color theme="1"/>
        <rFont val="Calibri"/>
        <family val="2"/>
      </rPr>
      <t xml:space="preserve">PEC: </t>
    </r>
    <r>
      <rPr>
        <sz val="13"/>
        <color theme="1"/>
        <rFont val="Calibri"/>
        <family val="2"/>
      </rPr>
      <t>Porcentaje de Equipo Conservado.</t>
    </r>
  </si>
  <si>
    <r>
      <rPr>
        <b/>
        <sz val="13"/>
        <color theme="1"/>
        <rFont val="Calibri"/>
        <family val="2"/>
      </rPr>
      <t xml:space="preserve">3.1.1.1.8.3 </t>
    </r>
    <r>
      <rPr>
        <sz val="13"/>
        <color theme="1"/>
        <rFont val="Calibri"/>
        <family val="2"/>
      </rPr>
      <t>Otorgamiento de alimentos  a infractores retenidos y personal Institucional</t>
    </r>
  </si>
  <si>
    <r>
      <rPr>
        <b/>
        <sz val="13"/>
        <color theme="1"/>
        <rFont val="Calibri"/>
        <family val="2"/>
      </rPr>
      <t xml:space="preserve">POAO: </t>
    </r>
    <r>
      <rPr>
        <sz val="13"/>
        <color theme="1"/>
        <rFont val="Calibri"/>
        <family val="2"/>
      </rPr>
      <t>Porcentaje de Órdenes de Alimentos Otorgados</t>
    </r>
  </si>
  <si>
    <r>
      <rPr>
        <b/>
        <sz val="13"/>
        <color theme="1"/>
        <rFont val="Calibri"/>
        <family val="2"/>
      </rPr>
      <t xml:space="preserve">3.1.1.1.9 </t>
    </r>
    <r>
      <rPr>
        <sz val="13"/>
        <color theme="1"/>
        <rFont val="Calibri"/>
        <family val="2"/>
      </rPr>
      <t xml:space="preserve">Acciones de las políticas poblaciónales y demandas Sociales atendidas. </t>
    </r>
  </si>
  <si>
    <r>
      <rPr>
        <b/>
        <sz val="13"/>
        <color theme="1"/>
        <rFont val="Calibri"/>
        <family val="2"/>
      </rPr>
      <t xml:space="preserve">PADS: </t>
    </r>
    <r>
      <rPr>
        <sz val="13"/>
        <color theme="1"/>
        <rFont val="Calibri"/>
        <family val="2"/>
      </rPr>
      <t>Porcentaje de Atención de las Demandas Sociales</t>
    </r>
  </si>
  <si>
    <r>
      <rPr>
        <b/>
        <sz val="13"/>
        <color theme="1"/>
        <rFont val="Calibri"/>
        <family val="2"/>
      </rPr>
      <t xml:space="preserve">PCCM: </t>
    </r>
    <r>
      <rPr>
        <sz val="13"/>
        <color theme="1"/>
        <rFont val="Calibri"/>
        <family val="2"/>
      </rPr>
      <t>Porcentaje  de cartillas militares entregadas.</t>
    </r>
  </si>
  <si>
    <r>
      <rPr>
        <b/>
        <sz val="13"/>
        <color theme="1"/>
        <rFont val="Calibri"/>
        <family val="2"/>
      </rPr>
      <t xml:space="preserve">PCSC: </t>
    </r>
    <r>
      <rPr>
        <sz val="13"/>
        <color theme="1"/>
        <rFont val="Calibri"/>
        <family val="2"/>
      </rPr>
      <t>Porcentaje de Sesiones de COESPO participadas.</t>
    </r>
  </si>
  <si>
    <r>
      <rPr>
        <b/>
        <sz val="13"/>
        <color theme="1"/>
        <rFont val="Calibri"/>
        <family val="2"/>
      </rPr>
      <t xml:space="preserve">3.1.1.1.9.3 </t>
    </r>
    <r>
      <rPr>
        <sz val="13"/>
        <color theme="1"/>
        <rFont val="Calibri"/>
        <family val="2"/>
      </rPr>
      <t>Atención y seguimiento a la Delegación Alfredo V. Bonfil y Sub Delegación de  Puerto Juárez</t>
    </r>
  </si>
  <si>
    <r>
      <rPr>
        <b/>
        <sz val="13"/>
        <color theme="1"/>
        <rFont val="Calibri"/>
        <family val="2"/>
      </rPr>
      <t xml:space="preserve">PRDS: </t>
    </r>
    <r>
      <rPr>
        <sz val="13"/>
        <color theme="1"/>
        <rFont val="Calibri"/>
        <family val="2"/>
      </rPr>
      <t xml:space="preserve">Porcentaje de atenciones y seguimientos con DAVB y SbPJ realizadas. </t>
    </r>
  </si>
  <si>
    <r>
      <rPr>
        <b/>
        <sz val="13"/>
        <color theme="1"/>
        <rFont val="Calibri"/>
        <family val="2"/>
      </rPr>
      <t xml:space="preserve">3.1.1.1.9.4 </t>
    </r>
    <r>
      <rPr>
        <sz val="13"/>
        <color theme="1"/>
        <rFont val="Calibri"/>
        <family val="2"/>
      </rPr>
      <t>Atención a manifestaciones y cierres de vias de comunicación en el Ambito Municipal</t>
    </r>
  </si>
  <si>
    <r>
      <rPr>
        <b/>
        <sz val="13"/>
        <color theme="1"/>
        <rFont val="Calibri"/>
        <family val="2"/>
      </rPr>
      <t xml:space="preserve">PRDS: </t>
    </r>
    <r>
      <rPr>
        <sz val="13"/>
        <color theme="1"/>
        <rFont val="Calibri"/>
        <family val="2"/>
      </rPr>
      <t>Porcentaje de atenciones a manisfestaciones y cierres de vias de comunicación en el ambito municipal.</t>
    </r>
  </si>
  <si>
    <r>
      <rPr>
        <b/>
        <sz val="13"/>
        <color theme="1"/>
        <rFont val="Calibri"/>
        <family val="2"/>
      </rPr>
      <t xml:space="preserve">PARB: </t>
    </r>
    <r>
      <rPr>
        <sz val="13"/>
        <color theme="1"/>
        <rFont val="Calibri"/>
        <family val="2"/>
      </rPr>
      <t xml:space="preserve">Porcentaje de Atenciones en Asuntos Religiosos brindadas. </t>
    </r>
  </si>
  <si>
    <r>
      <rPr>
        <b/>
        <sz val="13"/>
        <color theme="1"/>
        <rFont val="Calibri"/>
        <family val="2"/>
      </rPr>
      <t xml:space="preserve">3.1.1.1.9.6 </t>
    </r>
    <r>
      <rPr>
        <sz val="13"/>
        <color theme="1"/>
        <rFont val="Calibri"/>
        <family val="2"/>
      </rPr>
      <t xml:space="preserve">Realización de actividades comunitarias enfocadas a la construccion de paz con apoyo de grupos religiosos. (sinergia por la paz) </t>
    </r>
  </si>
  <si>
    <r>
      <rPr>
        <b/>
        <sz val="13"/>
        <color theme="1"/>
        <rFont val="Calibri"/>
        <family val="2"/>
      </rPr>
      <t xml:space="preserve">PAEX: </t>
    </r>
    <r>
      <rPr>
        <sz val="13"/>
        <color theme="1"/>
        <rFont val="Calibri"/>
        <family val="2"/>
      </rPr>
      <t>Porcentaje de expedientes del Padrón Municipal de Templos actualizados.</t>
    </r>
  </si>
  <si>
    <r>
      <rPr>
        <b/>
        <sz val="13"/>
        <color theme="1"/>
        <rFont val="Calibri"/>
        <family val="2"/>
      </rPr>
      <t xml:space="preserve">3.1.1.1.9.10 </t>
    </r>
    <r>
      <rPr>
        <sz val="13"/>
        <color theme="1"/>
        <rFont val="Calibri"/>
        <family val="2"/>
      </rPr>
      <t>Realización de los trámites solicitados por las asociaciones y agrupaciones religiosas.</t>
    </r>
  </si>
  <si>
    <r>
      <rPr>
        <b/>
        <sz val="13"/>
        <color theme="1"/>
        <rFont val="Calibri"/>
        <family val="2"/>
      </rPr>
      <t>3.1.1.1.9.11</t>
    </r>
    <r>
      <rPr>
        <sz val="13"/>
        <color theme="1"/>
        <rFont val="Calibri"/>
        <family val="2"/>
      </rPr>
      <t xml:space="preserve"> Asesoramiento para el registro de las agrupaciones religiosas.</t>
    </r>
  </si>
  <si>
    <r>
      <rPr>
        <b/>
        <sz val="13"/>
        <color theme="1"/>
        <rFont val="Calibri"/>
        <family val="2"/>
      </rPr>
      <t>3.1.1.1.1.9.12</t>
    </r>
    <r>
      <rPr>
        <sz val="13"/>
        <color theme="1"/>
        <rFont val="Calibri"/>
        <family val="2"/>
      </rPr>
      <t xml:space="preserve"> Realización de actividades enfocadas a la Promoción, Respeto y Tolerancia Religiosa realizadas</t>
    </r>
  </si>
  <si>
    <r>
      <rPr>
        <b/>
        <sz val="13"/>
        <color theme="1"/>
        <rFont val="Calibri"/>
        <family val="2"/>
      </rPr>
      <t xml:space="preserve">PTSR: </t>
    </r>
    <r>
      <rPr>
        <sz val="13"/>
        <color theme="1"/>
        <rFont val="Calibri"/>
        <family val="2"/>
      </rPr>
      <t>Porcentaje de trámites del sector religioso realizados.</t>
    </r>
  </si>
  <si>
    <r>
      <rPr>
        <b/>
        <sz val="13"/>
        <color theme="1"/>
        <rFont val="Calibri"/>
        <family val="2"/>
      </rPr>
      <t xml:space="preserve">PAAC: </t>
    </r>
    <r>
      <rPr>
        <sz val="13"/>
        <color theme="1"/>
        <rFont val="Calibri"/>
        <family val="2"/>
      </rPr>
      <t>Porcentaje de asesorías jurídicas hacia asociaciones y agrupaciones religiosas.</t>
    </r>
  </si>
  <si>
    <r>
      <rPr>
        <b/>
        <sz val="13"/>
        <color theme="1"/>
        <rFont val="Calibri"/>
        <family val="2"/>
      </rPr>
      <t>PAPRT:</t>
    </r>
    <r>
      <rPr>
        <sz val="13"/>
        <color theme="1"/>
        <rFont val="Calibri"/>
        <family val="2"/>
      </rPr>
      <t xml:space="preserve"> Porcentaje de actividades  de Promoción, respeto y Tolerancia Religiosa, realizada</t>
    </r>
  </si>
  <si>
    <r>
      <rPr>
        <b/>
        <sz val="13"/>
        <color theme="1"/>
        <rFont val="Calibri"/>
        <family val="2"/>
      </rPr>
      <t xml:space="preserve">PCI: </t>
    </r>
    <r>
      <rPr>
        <sz val="13"/>
        <color theme="1"/>
        <rFont val="Calibri"/>
        <family val="2"/>
      </rPr>
      <t xml:space="preserve">Porcentaje de mecanismos de coordinación interinstitucional y de fortalecimiento de capacidades implementados. </t>
    </r>
  </si>
  <si>
    <r>
      <rPr>
        <b/>
        <sz val="13"/>
        <color theme="1"/>
        <rFont val="Calibri"/>
        <family val="2"/>
      </rPr>
      <t xml:space="preserve">PSO: </t>
    </r>
    <r>
      <rPr>
        <sz val="13"/>
        <color theme="1"/>
        <rFont val="Calibri"/>
        <family val="2"/>
      </rPr>
      <t>Porcentaje de sesiones realizadas conforme al calendario.</t>
    </r>
  </si>
  <si>
    <r>
      <rPr>
        <b/>
        <sz val="13"/>
        <color theme="1"/>
        <rFont val="Calibri"/>
        <family val="2"/>
      </rPr>
      <t xml:space="preserve">PCR: </t>
    </r>
    <r>
      <rPr>
        <sz val="13"/>
        <color theme="1"/>
        <rFont val="Calibri"/>
        <family val="2"/>
      </rPr>
      <t>Porcentaje de reportes canalizados dentro de 48 horas.</t>
    </r>
  </si>
  <si>
    <r>
      <rPr>
        <b/>
        <sz val="13"/>
        <color theme="1"/>
        <rFont val="Calibri"/>
        <family val="2"/>
      </rPr>
      <t xml:space="preserve">3.1.1.1.10.3 </t>
    </r>
    <r>
      <rPr>
        <sz val="13"/>
        <color theme="1"/>
        <rFont val="Calibri"/>
        <family val="2"/>
      </rPr>
      <t>Convocatoria y organización de actividades de participación dirigidas a niñas, niños y adolescentes.</t>
    </r>
  </si>
  <si>
    <r>
      <rPr>
        <b/>
        <sz val="13"/>
        <color theme="1"/>
        <rFont val="Calibri"/>
        <family val="2"/>
      </rPr>
      <t>PPA:</t>
    </r>
    <r>
      <rPr>
        <sz val="13"/>
        <color theme="1"/>
        <rFont val="Calibri"/>
        <family val="2"/>
      </rPr>
      <t xml:space="preserve"> Porcentaje de participación de NNA en actividades convocadas.</t>
    </r>
  </si>
  <si>
    <r>
      <rPr>
        <b/>
        <sz val="13"/>
        <color theme="1"/>
        <rFont val="Calibri"/>
        <family val="2"/>
      </rPr>
      <t xml:space="preserve">PDR: </t>
    </r>
    <r>
      <rPr>
        <sz val="13"/>
        <color theme="1"/>
        <rFont val="Calibri"/>
        <family val="2"/>
      </rPr>
      <t>Porcentaje de campañas realizadas conforme a la planeación.</t>
    </r>
  </si>
  <si>
    <r>
      <rPr>
        <b/>
        <sz val="13"/>
        <color theme="1"/>
        <rFont val="Calibri"/>
        <family val="2"/>
      </rPr>
      <t>PREV:</t>
    </r>
    <r>
      <rPr>
        <sz val="13"/>
        <color theme="1"/>
        <rFont val="Calibri"/>
        <family val="2"/>
      </rPr>
      <t xml:space="preserve"> Porcentaje de proyectos de estructuración vial revisados</t>
    </r>
  </si>
  <si>
    <r>
      <rPr>
        <b/>
        <sz val="13"/>
        <color theme="1"/>
        <rFont val="Calibri"/>
        <family val="2"/>
      </rPr>
      <t xml:space="preserve">PSHV: </t>
    </r>
    <r>
      <rPr>
        <sz val="13"/>
        <color theme="1"/>
        <rFont val="Calibri"/>
        <family val="2"/>
      </rPr>
      <t>Porcentaje de señalización vial horizontal y vertical instalada</t>
    </r>
  </si>
  <si>
    <r>
      <rPr>
        <b/>
        <sz val="13"/>
        <color theme="1"/>
        <rFont val="Calibri"/>
        <family val="2"/>
      </rPr>
      <t xml:space="preserve">PASMG: </t>
    </r>
    <r>
      <rPr>
        <sz val="13"/>
        <color theme="1"/>
        <rFont val="Calibri"/>
        <family val="2"/>
      </rPr>
      <t>Porcentaje de anuencias de seguridad vial y movilidad urbana gestionadas</t>
    </r>
  </si>
  <si>
    <r>
      <rPr>
        <b/>
        <sz val="13"/>
        <color theme="1"/>
        <rFont val="Calibri"/>
        <family val="2"/>
      </rPr>
      <t>PSRS:</t>
    </r>
    <r>
      <rPr>
        <sz val="13"/>
        <color theme="1"/>
        <rFont val="Calibri"/>
        <family val="2"/>
      </rPr>
      <t xml:space="preserve"> Porcentaje de supervisiones realizadas a la red semafórica</t>
    </r>
  </si>
  <si>
    <r>
      <rPr>
        <b/>
        <sz val="13"/>
        <color theme="1"/>
        <rFont val="Calibri"/>
        <family val="2"/>
      </rPr>
      <t xml:space="preserve">PPAE: </t>
    </r>
    <r>
      <rPr>
        <sz val="13"/>
        <color theme="1"/>
        <rFont val="Calibri"/>
        <family val="2"/>
      </rPr>
      <t>Porcentaje de personas atendidas en emergencias.</t>
    </r>
  </si>
  <si>
    <r>
      <rPr>
        <b/>
        <sz val="13"/>
        <color theme="1"/>
        <rFont val="Calibri"/>
        <family val="2"/>
      </rPr>
      <t xml:space="preserve">POPC: </t>
    </r>
    <r>
      <rPr>
        <sz val="13"/>
        <color theme="1"/>
        <rFont val="Calibri"/>
        <family val="2"/>
      </rPr>
      <t>Porcentaje de personal de organizaciones públicas y privadas capacitadas.</t>
    </r>
  </si>
  <si>
    <r>
      <rPr>
        <b/>
        <sz val="13"/>
        <color theme="1"/>
        <rFont val="Calibri"/>
        <family val="2"/>
      </rPr>
      <t>PSPR:</t>
    </r>
    <r>
      <rPr>
        <sz val="13"/>
        <color theme="1"/>
        <rFont val="Calibri"/>
        <family val="2"/>
      </rPr>
      <t xml:space="preserve"> Porcentaje de servicios de supervisión y prevención de riesgos realizados.</t>
    </r>
  </si>
  <si>
    <r>
      <rPr>
        <b/>
        <sz val="13"/>
        <color theme="1"/>
        <rFont val="Calibri"/>
        <family val="2"/>
      </rPr>
      <t xml:space="preserve">PNNC: </t>
    </r>
    <r>
      <rPr>
        <sz val="13"/>
        <color theme="1"/>
        <rFont val="Calibri"/>
        <family val="2"/>
      </rPr>
      <t>Porcentaje de niñas y niños capacitados.</t>
    </r>
  </si>
  <si>
    <r>
      <rPr>
        <b/>
        <sz val="13"/>
        <color theme="1"/>
        <rFont val="Calibri"/>
        <family val="2"/>
      </rPr>
      <t xml:space="preserve">PEMS: </t>
    </r>
    <r>
      <rPr>
        <sz val="13"/>
        <color theme="1"/>
        <rFont val="Calibri"/>
        <family val="2"/>
      </rPr>
      <t>Porcentaje de establecimientos con medidas de seguridad revisados.</t>
    </r>
  </si>
  <si>
    <r>
      <rPr>
        <b/>
        <sz val="13"/>
        <color theme="1"/>
        <rFont val="Calibri"/>
        <family val="2"/>
      </rPr>
      <t>PLLA:</t>
    </r>
    <r>
      <rPr>
        <sz val="13"/>
        <color theme="1"/>
        <rFont val="Calibri"/>
        <family val="2"/>
      </rPr>
      <t xml:space="preserve"> Porcentaje de Llamadas de auxilio atendidas</t>
    </r>
  </si>
  <si>
    <r>
      <rPr>
        <b/>
        <sz val="13"/>
        <color theme="1"/>
        <rFont val="Calibri"/>
        <family val="2"/>
      </rPr>
      <t>3.1.1.1.12.6</t>
    </r>
    <r>
      <rPr>
        <sz val="13"/>
        <color theme="1"/>
        <rFont val="Calibri"/>
        <family val="2"/>
      </rPr>
      <t xml:space="preserve"> Capacitación a elementos del H. Cuerpo de Bomberos, rescate, Emergencias Medicas y Desastres.</t>
    </r>
  </si>
  <si>
    <r>
      <rPr>
        <b/>
        <sz val="13"/>
        <color theme="1"/>
        <rFont val="Calibri"/>
        <family val="2"/>
      </rPr>
      <t>PHBC:</t>
    </r>
    <r>
      <rPr>
        <sz val="13"/>
        <color theme="1"/>
        <rFont val="Calibri"/>
        <family val="2"/>
      </rPr>
      <t xml:space="preserve"> Porcentaje de elementos del Honorable Cuerpo de Bomberos capacitados.</t>
    </r>
  </si>
  <si>
    <r>
      <rPr>
        <b/>
        <sz val="13"/>
        <color theme="1"/>
        <rFont val="Calibri"/>
        <family val="2"/>
      </rPr>
      <t xml:space="preserve">PEPP: </t>
    </r>
    <r>
      <rPr>
        <sz val="13"/>
        <color theme="1"/>
        <rFont val="Calibri"/>
        <family val="2"/>
      </rPr>
      <t>Porcentaje de equipos de protección personal entregados.</t>
    </r>
  </si>
  <si>
    <r>
      <rPr>
        <b/>
        <sz val="13"/>
        <color theme="1"/>
        <rFont val="Calibri"/>
        <family val="2"/>
      </rPr>
      <t xml:space="preserve">PSCC: </t>
    </r>
    <r>
      <rPr>
        <sz val="13"/>
        <color theme="1"/>
        <rFont val="Calibri"/>
        <family val="2"/>
      </rPr>
      <t>Porcentaje de sesiones de cabildo celebradas.</t>
    </r>
  </si>
  <si>
    <r>
      <rPr>
        <b/>
        <sz val="13"/>
        <color theme="1"/>
        <rFont val="Calibri"/>
        <family val="2"/>
      </rPr>
      <t>PRAS:</t>
    </r>
    <r>
      <rPr>
        <sz val="13"/>
        <color theme="1"/>
        <rFont val="Calibri"/>
        <family val="2"/>
      </rPr>
      <t xml:space="preserve"> Porcentaje de asistencias a sesiones verificadas. </t>
    </r>
  </si>
  <si>
    <r>
      <rPr>
        <b/>
        <sz val="13"/>
        <color theme="1"/>
        <rFont val="Calibri"/>
        <family val="2"/>
      </rPr>
      <t xml:space="preserve">PACE: </t>
    </r>
    <r>
      <rPr>
        <sz val="13"/>
        <color theme="1"/>
        <rFont val="Calibri"/>
        <family val="2"/>
      </rPr>
      <t xml:space="preserve">Porcentaje de actas de cabildo encuadernadas.  </t>
    </r>
  </si>
  <si>
    <r>
      <rPr>
        <b/>
        <sz val="13"/>
        <color theme="1"/>
        <rFont val="Calibri"/>
        <family val="2"/>
      </rPr>
      <t xml:space="preserve">PAP: </t>
    </r>
    <r>
      <rPr>
        <sz val="13"/>
        <color theme="1"/>
        <rFont val="Calibri"/>
        <family val="2"/>
      </rPr>
      <t xml:space="preserve">Porcentaje de Acuerdos de Cabildo publicados. </t>
    </r>
  </si>
  <si>
    <r>
      <rPr>
        <b/>
        <sz val="13"/>
        <color theme="1"/>
        <rFont val="Calibri"/>
        <family val="2"/>
      </rPr>
      <t>3.1.1.1.13.4</t>
    </r>
    <r>
      <rPr>
        <sz val="13"/>
        <color theme="1"/>
        <rFont val="Calibri"/>
        <family val="2"/>
      </rPr>
      <t xml:space="preserve"> Realización de Precabildeos para dar a conocer los temas más relevantes según el Cabildo. </t>
    </r>
  </si>
  <si>
    <r>
      <rPr>
        <b/>
        <sz val="13"/>
        <color theme="1"/>
        <rFont val="Calibri"/>
        <family val="2"/>
      </rPr>
      <t xml:space="preserve">PPR: </t>
    </r>
    <r>
      <rPr>
        <sz val="13"/>
        <color theme="1"/>
        <rFont val="Calibri"/>
        <family val="2"/>
      </rPr>
      <t xml:space="preserve">Porcentaje de precabildeos realizados </t>
    </r>
  </si>
  <si>
    <r>
      <rPr>
        <b/>
        <sz val="13"/>
        <color theme="1"/>
        <rFont val="Calibri"/>
        <family val="2"/>
      </rPr>
      <t xml:space="preserve">PAA: </t>
    </r>
    <r>
      <rPr>
        <sz val="13"/>
        <color theme="1"/>
        <rFont val="Calibri"/>
        <family val="2"/>
      </rPr>
      <t xml:space="preserve">Porcentaje de proyectos de acuerdos aprobados.   </t>
    </r>
  </si>
  <si>
    <r>
      <rPr>
        <b/>
        <sz val="13"/>
        <color theme="1"/>
        <rFont val="Calibri"/>
        <family val="2"/>
      </rPr>
      <t>PAMC:</t>
    </r>
    <r>
      <rPr>
        <sz val="13"/>
        <color theme="1"/>
        <rFont val="Calibri"/>
        <family val="2"/>
      </rPr>
      <t xml:space="preserve"> Porcentaje de Archivos Municipales en concentración.</t>
    </r>
  </si>
  <si>
    <r>
      <rPr>
        <b/>
        <sz val="13"/>
        <color theme="1"/>
        <rFont val="Calibri"/>
        <family val="2"/>
      </rPr>
      <t xml:space="preserve">PSBD: </t>
    </r>
    <r>
      <rPr>
        <sz val="13"/>
        <color theme="1"/>
        <rFont val="Calibri"/>
        <family val="2"/>
      </rPr>
      <t xml:space="preserve">Porcentaje de solicitudes de bajas documentales atendidas. </t>
    </r>
  </si>
  <si>
    <r>
      <rPr>
        <b/>
        <sz val="13"/>
        <color theme="1"/>
        <rFont val="Calibri"/>
        <family val="2"/>
      </rPr>
      <t xml:space="preserve">PTPA: </t>
    </r>
    <r>
      <rPr>
        <sz val="13"/>
        <color theme="1"/>
        <rFont val="Calibri"/>
        <family val="2"/>
      </rPr>
      <t xml:space="preserve">Porcentaje de Transferencias Primarias aprobadas.  </t>
    </r>
  </si>
  <si>
    <r>
      <rPr>
        <b/>
        <sz val="13"/>
        <color theme="1"/>
        <rFont val="Calibri"/>
        <family val="2"/>
      </rPr>
      <t xml:space="preserve">PICCE: </t>
    </r>
    <r>
      <rPr>
        <sz val="13"/>
        <color theme="1"/>
        <rFont val="Calibri"/>
        <family val="2"/>
      </rPr>
      <t xml:space="preserve">Porcentaje de instrumentos de control y consulta elaborados </t>
    </r>
  </si>
  <si>
    <r>
      <rPr>
        <b/>
        <sz val="13"/>
        <color theme="1"/>
        <rFont val="Calibri"/>
        <family val="2"/>
      </rPr>
      <t xml:space="preserve">PAMAT: </t>
    </r>
    <r>
      <rPr>
        <sz val="13"/>
        <color theme="1"/>
        <rFont val="Calibri"/>
        <family val="2"/>
      </rPr>
      <t>Porcentaje de capacitaciones en materia de archivo de tramite.</t>
    </r>
  </si>
  <si>
    <r>
      <rPr>
        <b/>
        <sz val="13"/>
        <color theme="1"/>
        <rFont val="Calibri"/>
        <family val="2"/>
      </rPr>
      <t xml:space="preserve">PEDAI: </t>
    </r>
    <r>
      <rPr>
        <sz val="13"/>
        <color theme="1"/>
        <rFont val="Calibri"/>
        <family val="2"/>
      </rPr>
      <t>Porcentaje de eliminación de Documentos de Apoyo informativo.</t>
    </r>
  </si>
  <si>
    <r>
      <rPr>
        <b/>
        <sz val="13"/>
        <color theme="1"/>
        <rFont val="Calibri"/>
        <family val="2"/>
      </rPr>
      <t>PVAUAPBD:</t>
    </r>
    <r>
      <rPr>
        <sz val="13"/>
        <color theme="1"/>
        <rFont val="Calibri"/>
        <family val="2"/>
      </rPr>
      <t xml:space="preserve"> Porcentaje de visitas agendadas a las unidades administrativas para el proceso de baja documental.</t>
    </r>
  </si>
  <si>
    <r>
      <rPr>
        <b/>
        <sz val="13"/>
        <color theme="1"/>
        <rFont val="Calibri"/>
        <family val="2"/>
      </rPr>
      <t>PTBDC:</t>
    </r>
    <r>
      <rPr>
        <sz val="13"/>
        <color theme="1"/>
        <rFont val="Calibri"/>
        <family val="2"/>
      </rPr>
      <t xml:space="preserve"> Porcentaje de Total de Bajas documentales concluidas (Actas de baja documental).</t>
    </r>
  </si>
  <si>
    <r>
      <rPr>
        <b/>
        <sz val="13"/>
        <color theme="1"/>
        <rFont val="Calibri"/>
        <family val="2"/>
      </rPr>
      <t xml:space="preserve">PAMBD: </t>
    </r>
    <r>
      <rPr>
        <sz val="13"/>
        <color theme="1"/>
        <rFont val="Calibri"/>
        <family val="2"/>
      </rPr>
      <t>Porcentaje de Asesorias en materia de bajas documentales.</t>
    </r>
  </si>
  <si>
    <r>
      <rPr>
        <b/>
        <sz val="13"/>
        <color theme="1"/>
        <rFont val="Calibri"/>
        <family val="2"/>
      </rPr>
      <t>PAMBD:</t>
    </r>
    <r>
      <rPr>
        <sz val="13"/>
        <color theme="1"/>
        <rFont val="Calibri"/>
        <family val="2"/>
      </rPr>
      <t xml:space="preserve"> Porcentaje de Exposiciónes y actividades historicas en eventos.</t>
    </r>
  </si>
  <si>
    <t xml:space="preserve">Eficacia </t>
  </si>
  <si>
    <r>
      <rPr>
        <b/>
        <sz val="13"/>
        <color theme="1"/>
        <rFont val="Calibri"/>
        <family val="2"/>
      </rPr>
      <t xml:space="preserve">3.1.1.1.15.1 </t>
    </r>
    <r>
      <rPr>
        <sz val="13"/>
        <color theme="1"/>
        <rFont val="Calibri"/>
        <family val="2"/>
      </rPr>
      <t>Difusión en los medios de comunicación las prevenciones y alertas de siniestros por efectos naturales y humanos.</t>
    </r>
  </si>
  <si>
    <r>
      <rPr>
        <b/>
        <sz val="11"/>
        <color theme="1"/>
        <rFont val="Arial"/>
        <family val="2"/>
      </rPr>
      <t xml:space="preserve">MÉTODO DE CÁLCULO: 
PRDC= </t>
    </r>
    <r>
      <rPr>
        <sz val="11"/>
        <color theme="1"/>
        <rFont val="Arial"/>
        <family val="2"/>
      </rPr>
      <t>(NREM/NRRE)*100</t>
    </r>
    <r>
      <rPr>
        <b/>
        <sz val="11"/>
        <color theme="1"/>
        <rFont val="Arial"/>
        <family val="2"/>
      </rPr>
      <t xml:space="preserve">
VARIABLES:
PRDC: </t>
    </r>
    <r>
      <rPr>
        <sz val="11"/>
        <color theme="1"/>
        <rFont val="Arial"/>
        <family val="2"/>
      </rPr>
      <t xml:space="preserve">Porcentaje de resoluciones de las demandas ciudadanas emitidas.        </t>
    </r>
    <r>
      <rPr>
        <b/>
        <sz val="11"/>
        <color theme="1"/>
        <rFont val="Arial"/>
        <family val="2"/>
      </rPr>
      <t xml:space="preserve">                         
NREM: </t>
    </r>
    <r>
      <rPr>
        <sz val="11"/>
        <color theme="1"/>
        <rFont val="Arial"/>
        <family val="2"/>
      </rPr>
      <t>Número de resoluciones emitidas.</t>
    </r>
    <r>
      <rPr>
        <b/>
        <sz val="11"/>
        <color theme="1"/>
        <rFont val="Arial"/>
        <family val="2"/>
      </rPr>
      <t xml:space="preserve">
NRRE: </t>
    </r>
    <r>
      <rPr>
        <sz val="11"/>
        <color theme="1"/>
        <rFont val="Arial"/>
        <family val="2"/>
      </rPr>
      <t>Número de resoluciones recepcionadas.</t>
    </r>
    <r>
      <rPr>
        <b/>
        <sz val="11"/>
        <color theme="1"/>
        <rFont val="Arial"/>
        <family val="2"/>
      </rPr>
      <t xml:space="preserve"> </t>
    </r>
  </si>
  <si>
    <r>
      <rPr>
        <b/>
        <sz val="11"/>
        <color theme="1"/>
        <rFont val="Arial"/>
        <family val="2"/>
      </rPr>
      <t>MÉTODO DE CÁLCULO:</t>
    </r>
    <r>
      <rPr>
        <sz val="11"/>
        <color theme="1"/>
        <rFont val="Arial"/>
        <family val="2"/>
      </rPr>
      <t xml:space="preserve">                                                             
</t>
    </r>
    <r>
      <rPr>
        <b/>
        <sz val="11"/>
        <color theme="1"/>
        <rFont val="Arial"/>
        <family val="2"/>
      </rPr>
      <t>PAOC</t>
    </r>
    <r>
      <rPr>
        <sz val="11"/>
        <color theme="1"/>
        <rFont val="Arial"/>
        <family val="2"/>
      </rPr>
      <t xml:space="preserve">= (TAO/TAS)*100 
</t>
    </r>
    <r>
      <rPr>
        <b/>
        <sz val="11"/>
        <color theme="1"/>
        <rFont val="Arial"/>
        <family val="2"/>
      </rPr>
      <t xml:space="preserve">VARIABLES:  </t>
    </r>
    <r>
      <rPr>
        <sz val="11"/>
        <color theme="1"/>
        <rFont val="Arial"/>
        <family val="2"/>
      </rPr>
      <t xml:space="preserve">
</t>
    </r>
    <r>
      <rPr>
        <b/>
        <sz val="11"/>
        <color theme="1"/>
        <rFont val="Arial"/>
        <family val="2"/>
      </rPr>
      <t xml:space="preserve">PAOC: </t>
    </r>
    <r>
      <rPr>
        <sz val="11"/>
        <color theme="1"/>
        <rFont val="Arial"/>
        <family val="2"/>
      </rPr>
      <t xml:space="preserve">Porcentaje de apoyos administrativos y financieros otorgados.                                    
</t>
    </r>
    <r>
      <rPr>
        <b/>
        <sz val="11"/>
        <color theme="1"/>
        <rFont val="Arial"/>
        <family val="2"/>
      </rPr>
      <t xml:space="preserve">TAO: </t>
    </r>
    <r>
      <rPr>
        <sz val="11"/>
        <color theme="1"/>
        <rFont val="Arial"/>
        <family val="2"/>
      </rPr>
      <t xml:space="preserve">Total de apoyos otorgados.
</t>
    </r>
    <r>
      <rPr>
        <b/>
        <sz val="11"/>
        <color theme="1"/>
        <rFont val="Arial"/>
        <family val="2"/>
      </rPr>
      <t>TAS</t>
    </r>
    <r>
      <rPr>
        <sz val="11"/>
        <color theme="1"/>
        <rFont val="Arial"/>
        <family val="2"/>
      </rPr>
      <t xml:space="preserve">: Total de apoyos solicitados.                                       
                                                     </t>
    </r>
  </si>
  <si>
    <r>
      <rPr>
        <b/>
        <sz val="11"/>
        <color theme="1"/>
        <rFont val="Arial"/>
        <family val="2"/>
      </rPr>
      <t xml:space="preserve">MÉTODO DE CÁLCULO 
</t>
    </r>
    <r>
      <rPr>
        <sz val="11"/>
        <color theme="1"/>
        <rFont val="Arial"/>
        <family val="2"/>
      </rPr>
      <t>PSAE= (NSAE/NSAR)*100</t>
    </r>
    <r>
      <rPr>
        <b/>
        <sz val="11"/>
        <color theme="1"/>
        <rFont val="Arial"/>
        <family val="2"/>
      </rPr>
      <t xml:space="preserve">
VARIABLES:
PSAE: </t>
    </r>
    <r>
      <rPr>
        <sz val="11"/>
        <color theme="1"/>
        <rFont val="Arial"/>
        <family val="2"/>
      </rPr>
      <t>Porcentaje de solicitudes administrativas emitidas.</t>
    </r>
    <r>
      <rPr>
        <b/>
        <sz val="11"/>
        <color theme="1"/>
        <rFont val="Arial"/>
        <family val="2"/>
      </rPr>
      <t xml:space="preserve">
NSAE: </t>
    </r>
    <r>
      <rPr>
        <sz val="11"/>
        <color theme="1"/>
        <rFont val="Arial"/>
        <family val="2"/>
      </rPr>
      <t>Número de solicitudes administrativas emitidas.</t>
    </r>
    <r>
      <rPr>
        <b/>
        <sz val="11"/>
        <color theme="1"/>
        <rFont val="Arial"/>
        <family val="2"/>
      </rPr>
      <t xml:space="preserve">
NSAR: </t>
    </r>
    <r>
      <rPr>
        <sz val="11"/>
        <color theme="1"/>
        <rFont val="Arial"/>
        <family val="2"/>
      </rPr>
      <t>Número de solicitudes administrativas recibidas.</t>
    </r>
  </si>
  <si>
    <r>
      <rPr>
        <b/>
        <sz val="11"/>
        <color theme="1"/>
        <rFont val="Arial"/>
        <family val="2"/>
      </rPr>
      <t>MÉTODO DE CÁLCULO:</t>
    </r>
    <r>
      <rPr>
        <sz val="11"/>
        <color theme="1"/>
        <rFont val="Arial"/>
        <family val="2"/>
      </rPr>
      <t xml:space="preserve">
</t>
    </r>
    <r>
      <rPr>
        <b/>
        <sz val="11"/>
        <color theme="1"/>
        <rFont val="Arial"/>
        <family val="2"/>
      </rPr>
      <t>DGMP</t>
    </r>
    <r>
      <rPr>
        <sz val="11"/>
        <color theme="1"/>
        <rFont val="Arial"/>
        <family val="2"/>
      </rPr>
      <t xml:space="preserve">=(NDGE/NDRE)*100
</t>
    </r>
    <r>
      <rPr>
        <b/>
        <sz val="11"/>
        <color theme="1"/>
        <rFont val="Arial"/>
        <family val="2"/>
      </rPr>
      <t>INDICADOR:</t>
    </r>
    <r>
      <rPr>
        <sz val="11"/>
        <color theme="1"/>
        <rFont val="Arial"/>
        <family val="2"/>
      </rPr>
      <t xml:space="preserve">
</t>
    </r>
    <r>
      <rPr>
        <b/>
        <sz val="11"/>
        <color theme="1"/>
        <rFont val="Arial"/>
        <family val="2"/>
      </rPr>
      <t>DGMP:</t>
    </r>
    <r>
      <rPr>
        <sz val="11"/>
        <color theme="1"/>
        <rFont val="Arial"/>
        <family val="2"/>
      </rPr>
      <t xml:space="preserve"> Porcentaje de Documentos de movimientos de personal gestionados.
</t>
    </r>
    <r>
      <rPr>
        <b/>
        <sz val="11"/>
        <color theme="1"/>
        <rFont val="Arial"/>
        <family val="2"/>
      </rPr>
      <t>NDGE:</t>
    </r>
    <r>
      <rPr>
        <sz val="11"/>
        <color theme="1"/>
        <rFont val="Arial"/>
        <family val="2"/>
      </rPr>
      <t xml:space="preserve">Número de documentos gestionados.
</t>
    </r>
    <r>
      <rPr>
        <b/>
        <sz val="11"/>
        <color theme="1"/>
        <rFont val="Arial"/>
        <family val="2"/>
      </rPr>
      <t>NDRE:</t>
    </r>
    <r>
      <rPr>
        <sz val="11"/>
        <color theme="1"/>
        <rFont val="Arial"/>
        <family val="2"/>
      </rPr>
      <t>Número de documentos recibidos.</t>
    </r>
  </si>
  <si>
    <r>
      <rPr>
        <b/>
        <sz val="11"/>
        <color theme="1"/>
        <rFont val="Arial"/>
        <family val="2"/>
      </rPr>
      <t>MÉTODO DE CÁLCULO:</t>
    </r>
    <r>
      <rPr>
        <sz val="11"/>
        <color theme="1"/>
        <rFont val="Arial"/>
        <family val="2"/>
      </rPr>
      <t xml:space="preserve">
</t>
    </r>
    <r>
      <rPr>
        <b/>
        <sz val="11"/>
        <color theme="1"/>
        <rFont val="Arial"/>
        <family val="2"/>
      </rPr>
      <t>PGTR</t>
    </r>
    <r>
      <rPr>
        <sz val="11"/>
        <color theme="1"/>
        <rFont val="Arial"/>
        <family val="2"/>
      </rPr>
      <t xml:space="preserve">=(NATP/NATS)*100
</t>
    </r>
    <r>
      <rPr>
        <b/>
        <sz val="11"/>
        <color theme="1"/>
        <rFont val="Arial"/>
        <family val="2"/>
      </rPr>
      <t xml:space="preserve">INDICADOR: </t>
    </r>
    <r>
      <rPr>
        <sz val="11"/>
        <color theme="1"/>
        <rFont val="Arial"/>
        <family val="2"/>
      </rPr>
      <t xml:space="preserve">
</t>
    </r>
    <r>
      <rPr>
        <b/>
        <sz val="11"/>
        <color theme="1"/>
        <rFont val="Arial"/>
        <family val="2"/>
      </rPr>
      <t xml:space="preserve">PGTR: </t>
    </r>
    <r>
      <rPr>
        <sz val="11"/>
        <color theme="1"/>
        <rFont val="Arial"/>
        <family val="2"/>
      </rPr>
      <t xml:space="preserve">Porcentaje de Gestiones Técnicas realizadas.
</t>
    </r>
    <r>
      <rPr>
        <b/>
        <sz val="11"/>
        <color theme="1"/>
        <rFont val="Arial"/>
        <family val="2"/>
      </rPr>
      <t xml:space="preserve">NATP: </t>
    </r>
    <r>
      <rPr>
        <sz val="11"/>
        <color theme="1"/>
        <rFont val="Arial"/>
        <family val="2"/>
      </rPr>
      <t xml:space="preserve">Número de gestiones técnicas realizadas.
</t>
    </r>
    <r>
      <rPr>
        <b/>
        <sz val="11"/>
        <color theme="1"/>
        <rFont val="Arial"/>
        <family val="2"/>
      </rPr>
      <t xml:space="preserve">NATS: </t>
    </r>
    <r>
      <rPr>
        <sz val="11"/>
        <color theme="1"/>
        <rFont val="Arial"/>
        <family val="2"/>
      </rPr>
      <t>Número de gestiones técnicas estimadas.</t>
    </r>
  </si>
  <si>
    <r>
      <rPr>
        <b/>
        <sz val="11"/>
        <color theme="1"/>
        <rFont val="Arial"/>
        <family val="2"/>
      </rPr>
      <t>MÉTODO DE CÁLCULO:</t>
    </r>
    <r>
      <rPr>
        <sz val="11"/>
        <color theme="1"/>
        <rFont val="Arial"/>
        <family val="2"/>
      </rPr>
      <t xml:space="preserve">
</t>
    </r>
    <r>
      <rPr>
        <b/>
        <sz val="11"/>
        <color theme="1"/>
        <rFont val="Arial"/>
        <family val="2"/>
      </rPr>
      <t xml:space="preserve">PRMG </t>
    </r>
    <r>
      <rPr>
        <sz val="11"/>
        <color theme="1"/>
        <rFont val="Arial"/>
        <family val="2"/>
      </rPr>
      <t xml:space="preserve">=(NRMG/NRME)*100
</t>
    </r>
    <r>
      <rPr>
        <b/>
        <sz val="11"/>
        <color theme="1"/>
        <rFont val="Arial"/>
        <family val="2"/>
      </rPr>
      <t>INDICADOR:</t>
    </r>
    <r>
      <rPr>
        <sz val="11"/>
        <color theme="1"/>
        <rFont val="Arial"/>
        <family val="2"/>
      </rPr>
      <t xml:space="preserve">
</t>
    </r>
    <r>
      <rPr>
        <b/>
        <sz val="11"/>
        <color theme="1"/>
        <rFont val="Arial"/>
        <family val="2"/>
      </rPr>
      <t>PRMG:</t>
    </r>
    <r>
      <rPr>
        <sz val="11"/>
        <color theme="1"/>
        <rFont val="Arial"/>
        <family val="2"/>
      </rPr>
      <t xml:space="preserve"> Porcentaje de solicitudes de recursos materiales gestionados.
</t>
    </r>
    <r>
      <rPr>
        <b/>
        <sz val="11"/>
        <color theme="1"/>
        <rFont val="Arial"/>
        <family val="2"/>
      </rPr>
      <t>NRMG:</t>
    </r>
    <r>
      <rPr>
        <sz val="11"/>
        <color theme="1"/>
        <rFont val="Arial"/>
        <family val="2"/>
      </rPr>
      <t xml:space="preserve">Número de solicitudes de recursos materiales gestionados.
</t>
    </r>
    <r>
      <rPr>
        <b/>
        <sz val="11"/>
        <color theme="1"/>
        <rFont val="Arial"/>
        <family val="2"/>
      </rPr>
      <t xml:space="preserve">NRME: </t>
    </r>
    <r>
      <rPr>
        <sz val="11"/>
        <color theme="1"/>
        <rFont val="Arial"/>
        <family val="2"/>
      </rPr>
      <t>Número de solicitudes de recursos materiales estimadas.</t>
    </r>
  </si>
  <si>
    <r>
      <rPr>
        <b/>
        <sz val="11"/>
        <color theme="1"/>
        <rFont val="Arial"/>
        <family val="2"/>
      </rPr>
      <t xml:space="preserve">METODO DE CALCULO:
PARI= </t>
    </r>
    <r>
      <rPr>
        <sz val="11"/>
        <color theme="1"/>
        <rFont val="Arial"/>
        <family val="2"/>
      </rPr>
      <t>(NARI/NARE)*100</t>
    </r>
    <r>
      <rPr>
        <b/>
        <sz val="11"/>
        <color theme="1"/>
        <rFont val="Arial"/>
        <family val="2"/>
      </rPr>
      <t xml:space="preserve">
</t>
    </r>
    <r>
      <rPr>
        <sz val="11"/>
        <color theme="1"/>
        <rFont val="Arial"/>
        <family val="2"/>
      </rPr>
      <t xml:space="preserve"> </t>
    </r>
    <r>
      <rPr>
        <b/>
        <sz val="11"/>
        <color theme="1"/>
        <rFont val="Arial"/>
        <family val="2"/>
      </rPr>
      <t xml:space="preserve">                                                                                                                 
VARIABLES: 
PARI: </t>
    </r>
    <r>
      <rPr>
        <sz val="11"/>
        <color theme="1"/>
        <rFont val="Arial"/>
        <family val="2"/>
      </rPr>
      <t>Porcentaje de actos inscritos.</t>
    </r>
    <r>
      <rPr>
        <b/>
        <sz val="11"/>
        <color theme="1"/>
        <rFont val="Arial"/>
        <family val="2"/>
      </rPr>
      <t xml:space="preserve"> 
NARI: </t>
    </r>
    <r>
      <rPr>
        <sz val="11"/>
        <color theme="1"/>
        <rFont val="Arial"/>
        <family val="2"/>
      </rPr>
      <t xml:space="preserve">Número de actos registrales inscritos.    
</t>
    </r>
    <r>
      <rPr>
        <b/>
        <sz val="11"/>
        <color theme="1"/>
        <rFont val="Arial"/>
        <family val="2"/>
      </rPr>
      <t>NARE:</t>
    </r>
    <r>
      <rPr>
        <sz val="11"/>
        <color theme="1"/>
        <rFont val="Arial"/>
        <family val="2"/>
      </rPr>
      <t xml:space="preserve"> Número de actos registrales estimados a inscribir.</t>
    </r>
    <r>
      <rPr>
        <b/>
        <sz val="11"/>
        <color theme="1"/>
        <rFont val="Arial"/>
        <family val="2"/>
      </rPr>
      <t xml:space="preserve">                                       </t>
    </r>
  </si>
  <si>
    <r>
      <rPr>
        <b/>
        <sz val="11"/>
        <color theme="1"/>
        <rFont val="Arial"/>
        <family val="2"/>
      </rPr>
      <t xml:space="preserve">METODO DE CALCULO: </t>
    </r>
    <r>
      <rPr>
        <sz val="11"/>
        <color theme="1"/>
        <rFont val="Arial"/>
        <family val="2"/>
      </rPr>
      <t xml:space="preserve">                                                                                                 
</t>
    </r>
    <r>
      <rPr>
        <b/>
        <sz val="11"/>
        <color theme="1"/>
        <rFont val="Arial"/>
        <family val="2"/>
      </rPr>
      <t>PFVA=</t>
    </r>
    <r>
      <rPr>
        <sz val="11"/>
        <color theme="1"/>
        <rFont val="Arial"/>
        <family val="2"/>
      </rPr>
      <t xml:space="preserve"> (NFVA/NFVR)*100
</t>
    </r>
    <r>
      <rPr>
        <b/>
        <sz val="11"/>
        <color theme="1"/>
        <rFont val="Arial"/>
        <family val="2"/>
      </rPr>
      <t xml:space="preserve">VARIABLES: </t>
    </r>
    <r>
      <rPr>
        <sz val="11"/>
        <color theme="1"/>
        <rFont val="Arial"/>
        <family val="2"/>
      </rPr>
      <t xml:space="preserve">                                                                                                             
</t>
    </r>
    <r>
      <rPr>
        <b/>
        <sz val="11"/>
        <color theme="1"/>
        <rFont val="Arial"/>
        <family val="2"/>
      </rPr>
      <t xml:space="preserve">PFVA: </t>
    </r>
    <r>
      <rPr>
        <sz val="11"/>
        <color theme="1"/>
        <rFont val="Arial"/>
        <family val="2"/>
      </rPr>
      <t xml:space="preserve">Porcentaje de formatos valoradas adquiridos.                                     
</t>
    </r>
    <r>
      <rPr>
        <b/>
        <sz val="11"/>
        <color theme="1"/>
        <rFont val="Arial"/>
        <family val="2"/>
      </rPr>
      <t>NFVA:</t>
    </r>
    <r>
      <rPr>
        <sz val="11"/>
        <color theme="1"/>
        <rFont val="Arial"/>
        <family val="2"/>
      </rPr>
      <t xml:space="preserve"> Número de formatos valorados adquiridos. 
</t>
    </r>
    <r>
      <rPr>
        <b/>
        <sz val="11"/>
        <color theme="1"/>
        <rFont val="Arial"/>
        <family val="2"/>
      </rPr>
      <t>NFVR:</t>
    </r>
    <r>
      <rPr>
        <sz val="11"/>
        <color theme="1"/>
        <rFont val="Arial"/>
        <family val="2"/>
      </rPr>
      <t xml:space="preserve"> Número de formatos valorados requeridos.                                                                                                               </t>
    </r>
  </si>
  <si>
    <r>
      <rPr>
        <b/>
        <sz val="11"/>
        <color theme="1"/>
        <rFont val="Arial"/>
        <family val="2"/>
      </rPr>
      <t>METODO DE CALCULO:                                                                                        
PPC</t>
    </r>
    <r>
      <rPr>
        <sz val="11"/>
        <color theme="1"/>
        <rFont val="Arial"/>
        <family val="2"/>
      </rPr>
      <t>= (NPC/NPEC)</t>
    </r>
    <r>
      <rPr>
        <b/>
        <sz val="11"/>
        <color theme="1"/>
        <rFont val="Arial"/>
        <family val="2"/>
      </rPr>
      <t xml:space="preserve">                                                        
VARIABLES:                                                                                                             
PPC: </t>
    </r>
    <r>
      <rPr>
        <sz val="11"/>
        <color theme="1"/>
        <rFont val="Arial"/>
        <family val="2"/>
      </rPr>
      <t xml:space="preserve">Porcentaje de personal del Registro Civil capacitado. </t>
    </r>
    <r>
      <rPr>
        <b/>
        <sz val="11"/>
        <color theme="1"/>
        <rFont val="Arial"/>
        <family val="2"/>
      </rPr>
      <t xml:space="preserve">                                                                                                                      
NPC: </t>
    </r>
    <r>
      <rPr>
        <sz val="11"/>
        <color theme="1"/>
        <rFont val="Arial"/>
        <family val="2"/>
      </rPr>
      <t xml:space="preserve">Número de Personal Capacitado.
</t>
    </r>
    <r>
      <rPr>
        <b/>
        <sz val="11"/>
        <color theme="1"/>
        <rFont val="Arial"/>
        <family val="2"/>
      </rPr>
      <t xml:space="preserve">NPEC: </t>
    </r>
    <r>
      <rPr>
        <sz val="11"/>
        <color theme="1"/>
        <rFont val="Arial"/>
        <family val="2"/>
      </rPr>
      <t>Número del Personal estimado a capacitar.</t>
    </r>
    <r>
      <rPr>
        <b/>
        <sz val="11"/>
        <color theme="1"/>
        <rFont val="Arial"/>
        <family val="2"/>
      </rPr>
      <t xml:space="preserve">                                                                                                        </t>
    </r>
  </si>
  <si>
    <r>
      <rPr>
        <b/>
        <sz val="11"/>
        <color theme="1"/>
        <rFont val="Arial"/>
        <family val="2"/>
      </rPr>
      <t xml:space="preserve">METODO DE CÁLCULO:                                                                     
PIRM= </t>
    </r>
    <r>
      <rPr>
        <sz val="11"/>
        <color theme="1"/>
        <rFont val="Arial"/>
        <family val="2"/>
      </rPr>
      <t>(NIME/NIES)*100</t>
    </r>
    <r>
      <rPr>
        <b/>
        <sz val="11"/>
        <color theme="1"/>
        <rFont val="Arial"/>
        <family val="2"/>
      </rPr>
      <t xml:space="preserve">
VARIABLES:                                                                                                                           
PIRM: </t>
    </r>
    <r>
      <rPr>
        <sz val="11"/>
        <color theme="1"/>
        <rFont val="Arial"/>
        <family val="2"/>
      </rPr>
      <t>Porcentaje de instalaciones del Registro Civil mejoradas.</t>
    </r>
    <r>
      <rPr>
        <b/>
        <sz val="11"/>
        <color theme="1"/>
        <rFont val="Arial"/>
        <family val="2"/>
      </rPr>
      <t xml:space="preserve">                                                                     
NIME: </t>
    </r>
    <r>
      <rPr>
        <sz val="11"/>
        <color theme="1"/>
        <rFont val="Arial"/>
        <family val="2"/>
      </rPr>
      <t xml:space="preserve">Número de instalaciones mejoradas.       </t>
    </r>
    <r>
      <rPr>
        <b/>
        <sz val="11"/>
        <color theme="1"/>
        <rFont val="Arial"/>
        <family val="2"/>
      </rPr>
      <t xml:space="preserve">                                                                        
NIES: </t>
    </r>
    <r>
      <rPr>
        <sz val="11"/>
        <color theme="1"/>
        <rFont val="Arial"/>
        <family val="2"/>
      </rPr>
      <t xml:space="preserve">Número de instalaciones estimadas.     </t>
    </r>
    <r>
      <rPr>
        <b/>
        <sz val="11"/>
        <color theme="1"/>
        <rFont val="Arial"/>
        <family val="2"/>
      </rPr>
      <t xml:space="preserve">                                                                               </t>
    </r>
  </si>
  <si>
    <r>
      <rPr>
        <b/>
        <sz val="11"/>
        <color theme="1"/>
        <rFont val="Arial"/>
        <family val="2"/>
      </rPr>
      <t>MÉTODO DE CÁLCULO</t>
    </r>
    <r>
      <rPr>
        <sz val="11"/>
        <color theme="1"/>
        <rFont val="Arial"/>
        <family val="2"/>
      </rPr>
      <t xml:space="preserve">
</t>
    </r>
    <r>
      <rPr>
        <b/>
        <sz val="11"/>
        <color theme="1"/>
        <rFont val="Arial"/>
        <family val="2"/>
      </rPr>
      <t>PQRDH =</t>
    </r>
    <r>
      <rPr>
        <sz val="11"/>
        <color theme="1"/>
        <rFont val="Arial"/>
        <family val="2"/>
      </rPr>
      <t xml:space="preserve"> (NQRA/NQRR)*100
</t>
    </r>
    <r>
      <rPr>
        <b/>
        <sz val="11"/>
        <color theme="1"/>
        <rFont val="Arial"/>
        <family val="2"/>
      </rPr>
      <t>VARIABLES</t>
    </r>
    <r>
      <rPr>
        <sz val="11"/>
        <color theme="1"/>
        <rFont val="Arial"/>
        <family val="2"/>
      </rPr>
      <t xml:space="preserve">
</t>
    </r>
    <r>
      <rPr>
        <b/>
        <sz val="11"/>
        <color theme="1"/>
        <rFont val="Arial"/>
        <family val="2"/>
      </rPr>
      <t xml:space="preserve">PQRDH: </t>
    </r>
    <r>
      <rPr>
        <sz val="11"/>
        <color theme="1"/>
        <rFont val="Arial"/>
        <family val="2"/>
      </rPr>
      <t xml:space="preserve">Porcentaje de quejas y recomendaciones en materia de Derechos Humanos atendidas.
</t>
    </r>
    <r>
      <rPr>
        <b/>
        <sz val="11"/>
        <color theme="1"/>
        <rFont val="Arial"/>
        <family val="2"/>
      </rPr>
      <t xml:space="preserve">NQRA: </t>
    </r>
    <r>
      <rPr>
        <sz val="11"/>
        <color theme="1"/>
        <rFont val="Arial"/>
        <family val="2"/>
      </rPr>
      <t xml:space="preserve">Número de quejas y recomendaciones atendidas
</t>
    </r>
    <r>
      <rPr>
        <b/>
        <sz val="11"/>
        <color theme="1"/>
        <rFont val="Arial"/>
        <family val="2"/>
      </rPr>
      <t>NQRR:</t>
    </r>
    <r>
      <rPr>
        <sz val="11"/>
        <color theme="1"/>
        <rFont val="Arial"/>
        <family val="2"/>
      </rPr>
      <t xml:space="preserve"> Número de quejas y recomendaciones recibidas</t>
    </r>
  </si>
  <si>
    <r>
      <rPr>
        <b/>
        <sz val="11"/>
        <color theme="1"/>
        <rFont val="Arial"/>
        <family val="2"/>
      </rPr>
      <t>MÉTODO DE CÁLCULO
PJQDH =</t>
    </r>
    <r>
      <rPr>
        <sz val="11"/>
        <color theme="1"/>
        <rFont val="Arial"/>
        <family val="2"/>
      </rPr>
      <t xml:space="preserve"> (NAJAR/NAJAP)*100
</t>
    </r>
    <r>
      <rPr>
        <b/>
        <sz val="11"/>
        <color theme="1"/>
        <rFont val="Arial"/>
        <family val="2"/>
      </rPr>
      <t>VARIABLES</t>
    </r>
    <r>
      <rPr>
        <sz val="11"/>
        <color theme="1"/>
        <rFont val="Arial"/>
        <family val="2"/>
      </rPr>
      <t xml:space="preserve">
</t>
    </r>
    <r>
      <rPr>
        <b/>
        <sz val="11"/>
        <color theme="1"/>
        <rFont val="Arial"/>
        <family val="2"/>
      </rPr>
      <t>PJQDH:</t>
    </r>
    <r>
      <rPr>
        <sz val="11"/>
        <color theme="1"/>
        <rFont val="Arial"/>
        <family val="2"/>
      </rPr>
      <t xml:space="preserve"> Porcentaje de asesorías jurídicas y atenciones a quejas en materia de Derechos Humanos realizadas.
</t>
    </r>
    <r>
      <rPr>
        <b/>
        <sz val="11"/>
        <color theme="1"/>
        <rFont val="Arial"/>
        <family val="2"/>
      </rPr>
      <t>NAJAR:</t>
    </r>
    <r>
      <rPr>
        <sz val="11"/>
        <color theme="1"/>
        <rFont val="Arial"/>
        <family val="2"/>
      </rPr>
      <t xml:space="preserve"> Número de asesorías jurídicas y atenciones realizadas
</t>
    </r>
    <r>
      <rPr>
        <b/>
        <sz val="11"/>
        <color theme="1"/>
        <rFont val="Arial"/>
        <family val="2"/>
      </rPr>
      <t>NAJAP:</t>
    </r>
    <r>
      <rPr>
        <sz val="11"/>
        <color theme="1"/>
        <rFont val="Arial"/>
        <family val="2"/>
      </rPr>
      <t xml:space="preserve"> Número de asesorías jurídicas y atenciones programadas</t>
    </r>
  </si>
  <si>
    <r>
      <rPr>
        <b/>
        <sz val="11"/>
        <color theme="1"/>
        <rFont val="Arial"/>
        <family val="2"/>
      </rPr>
      <t>MÉTODO DE CÁLCULO</t>
    </r>
    <r>
      <rPr>
        <sz val="11"/>
        <color theme="1"/>
        <rFont val="Arial"/>
        <family val="2"/>
      </rPr>
      <t xml:space="preserve">
</t>
    </r>
    <r>
      <rPr>
        <b/>
        <sz val="11"/>
        <color theme="1"/>
        <rFont val="Arial"/>
        <family val="2"/>
      </rPr>
      <t>PCMDH</t>
    </r>
    <r>
      <rPr>
        <sz val="11"/>
        <color theme="1"/>
        <rFont val="Arial"/>
        <family val="2"/>
      </rPr>
      <t xml:space="preserve"> = (NCR/NCP)*100
</t>
    </r>
    <r>
      <rPr>
        <b/>
        <sz val="11"/>
        <color theme="1"/>
        <rFont val="Arial"/>
        <family val="2"/>
      </rPr>
      <t>VARIABLES</t>
    </r>
    <r>
      <rPr>
        <sz val="11"/>
        <color theme="1"/>
        <rFont val="Arial"/>
        <family val="2"/>
      </rPr>
      <t xml:space="preserve">
</t>
    </r>
    <r>
      <rPr>
        <b/>
        <sz val="11"/>
        <color theme="1"/>
        <rFont val="Arial"/>
        <family val="2"/>
      </rPr>
      <t>PCMDH:</t>
    </r>
    <r>
      <rPr>
        <sz val="11"/>
        <color theme="1"/>
        <rFont val="Arial"/>
        <family val="2"/>
      </rPr>
      <t xml:space="preserve"> Porcentaje de capacitaciones en materia de Derechos Humanos realizadas.
</t>
    </r>
    <r>
      <rPr>
        <b/>
        <sz val="11"/>
        <color theme="1"/>
        <rFont val="Arial"/>
        <family val="2"/>
      </rPr>
      <t>NCR:</t>
    </r>
    <r>
      <rPr>
        <sz val="11"/>
        <color theme="1"/>
        <rFont val="Arial"/>
        <family val="2"/>
      </rPr>
      <t xml:space="preserve"> Número de capacitaciones realizadas
</t>
    </r>
    <r>
      <rPr>
        <b/>
        <sz val="11"/>
        <color theme="1"/>
        <rFont val="Arial"/>
        <family val="2"/>
      </rPr>
      <t xml:space="preserve">NCP: </t>
    </r>
    <r>
      <rPr>
        <sz val="11"/>
        <color theme="1"/>
        <rFont val="Arial"/>
        <family val="2"/>
      </rPr>
      <t>Número de capacitaciones programadas</t>
    </r>
  </si>
  <si>
    <r>
      <rPr>
        <b/>
        <sz val="11"/>
        <color theme="1"/>
        <rFont val="Arial"/>
        <family val="2"/>
      </rPr>
      <t>MÉTODO DE CÁLCULO</t>
    </r>
    <r>
      <rPr>
        <sz val="11"/>
        <color theme="1"/>
        <rFont val="Arial"/>
        <family val="2"/>
      </rPr>
      <t xml:space="preserve">
</t>
    </r>
    <r>
      <rPr>
        <b/>
        <sz val="11"/>
        <color theme="1"/>
        <rFont val="Arial"/>
        <family val="2"/>
      </rPr>
      <t>PMTDH</t>
    </r>
    <r>
      <rPr>
        <sz val="11"/>
        <color theme="1"/>
        <rFont val="Arial"/>
        <family val="2"/>
      </rPr>
      <t xml:space="preserve"> = (NMTR/NMTP)*100
</t>
    </r>
    <r>
      <rPr>
        <b/>
        <sz val="11"/>
        <color theme="1"/>
        <rFont val="Arial"/>
        <family val="2"/>
      </rPr>
      <t>VARIABLES</t>
    </r>
    <r>
      <rPr>
        <sz val="11"/>
        <color theme="1"/>
        <rFont val="Arial"/>
        <family val="2"/>
      </rPr>
      <t xml:space="preserve">
</t>
    </r>
    <r>
      <rPr>
        <b/>
        <sz val="11"/>
        <color theme="1"/>
        <rFont val="Arial"/>
        <family val="2"/>
      </rPr>
      <t>PMTDH</t>
    </r>
    <r>
      <rPr>
        <sz val="11"/>
        <color theme="1"/>
        <rFont val="Arial"/>
        <family val="2"/>
      </rPr>
      <t>: Porcentaje de Mesas de Trabajo en materia de Derechos Humanos realizadas.</t>
    </r>
    <r>
      <rPr>
        <b/>
        <sz val="11"/>
        <color theme="1"/>
        <rFont val="Arial"/>
        <family val="2"/>
      </rPr>
      <t xml:space="preserve">
NMTR:</t>
    </r>
    <r>
      <rPr>
        <sz val="11"/>
        <color theme="1"/>
        <rFont val="Arial"/>
        <family val="2"/>
      </rPr>
      <t xml:space="preserve"> Número de mesas de trabajo realizadas
</t>
    </r>
    <r>
      <rPr>
        <b/>
        <sz val="11"/>
        <color theme="1"/>
        <rFont val="Arial"/>
        <family val="2"/>
      </rPr>
      <t>NMTP</t>
    </r>
    <r>
      <rPr>
        <sz val="11"/>
        <color theme="1"/>
        <rFont val="Arial"/>
        <family val="2"/>
      </rPr>
      <t>: Número de mesas de trabajo programadas</t>
    </r>
  </si>
  <si>
    <r>
      <rPr>
        <b/>
        <sz val="11"/>
        <color theme="1"/>
        <rFont val="Arial"/>
        <family val="2"/>
      </rPr>
      <t xml:space="preserve">MÉTODO DE CÁLCULO: 
PSA= </t>
    </r>
    <r>
      <rPr>
        <sz val="11"/>
        <color theme="1"/>
        <rFont val="Arial"/>
        <family val="2"/>
      </rPr>
      <t xml:space="preserve">(NSA/NSE)*100
</t>
    </r>
    <r>
      <rPr>
        <b/>
        <sz val="11"/>
        <color theme="1"/>
        <rFont val="Arial"/>
        <family val="2"/>
      </rPr>
      <t xml:space="preserve">
VARIABLES:
PSA: </t>
    </r>
    <r>
      <rPr>
        <sz val="11"/>
        <color theme="1"/>
        <rFont val="Arial"/>
        <family val="2"/>
      </rPr>
      <t>Porcentaje de Sanciones Aplicadas</t>
    </r>
    <r>
      <rPr>
        <b/>
        <sz val="11"/>
        <color theme="1"/>
        <rFont val="Arial"/>
        <family val="2"/>
      </rPr>
      <t xml:space="preserve">
NSA: </t>
    </r>
    <r>
      <rPr>
        <sz val="11"/>
        <color theme="1"/>
        <rFont val="Arial"/>
        <family val="2"/>
      </rPr>
      <t>Número de Sanciones Aplicadas</t>
    </r>
    <r>
      <rPr>
        <b/>
        <sz val="11"/>
        <color theme="1"/>
        <rFont val="Arial"/>
        <family val="2"/>
      </rPr>
      <t xml:space="preserve">
NSE: </t>
    </r>
    <r>
      <rPr>
        <sz val="11"/>
        <color theme="1"/>
        <rFont val="Arial"/>
        <family val="2"/>
      </rPr>
      <t xml:space="preserve">Número de Sanciones Estimadas  </t>
    </r>
    <r>
      <rPr>
        <b/>
        <sz val="11"/>
        <color theme="1"/>
        <rFont val="Arial"/>
        <family val="2"/>
      </rPr>
      <t xml:space="preserve">                                                                                                  
</t>
    </r>
  </si>
  <si>
    <r>
      <rPr>
        <b/>
        <sz val="11"/>
        <color theme="1"/>
        <rFont val="Arial"/>
        <family val="2"/>
      </rPr>
      <t>MÉTODO DE CÁLCULO: 
PCCC</t>
    </r>
    <r>
      <rPr>
        <sz val="11"/>
        <color theme="1"/>
        <rFont val="Arial"/>
        <family val="2"/>
      </rPr>
      <t>=(NCCC/NCCE)*100</t>
    </r>
    <r>
      <rPr>
        <b/>
        <sz val="11"/>
        <color theme="1"/>
        <rFont val="Arial"/>
        <family val="2"/>
      </rPr>
      <t xml:space="preserve">
VARIABLES:                                                                                                                            
PCCC: </t>
    </r>
    <r>
      <rPr>
        <sz val="11"/>
        <color theme="1"/>
        <rFont val="Arial"/>
        <family val="2"/>
      </rPr>
      <t xml:space="preserve">Porcentaje de convenios conciliatorios celebrados    </t>
    </r>
    <r>
      <rPr>
        <b/>
        <sz val="11"/>
        <color theme="1"/>
        <rFont val="Arial"/>
        <family val="2"/>
      </rPr>
      <t xml:space="preserve">                                                                                                                                  
NCCC:</t>
    </r>
    <r>
      <rPr>
        <sz val="11"/>
        <color theme="1"/>
        <rFont val="Arial"/>
        <family val="2"/>
      </rPr>
      <t xml:space="preserve"> Número de Convenios Conciliatorios Celebrados.</t>
    </r>
    <r>
      <rPr>
        <b/>
        <sz val="11"/>
        <color theme="1"/>
        <rFont val="Arial"/>
        <family val="2"/>
      </rPr>
      <t xml:space="preserve">                                                                                  
NCCE. </t>
    </r>
    <r>
      <rPr>
        <sz val="11"/>
        <color theme="1"/>
        <rFont val="Arial"/>
        <family val="2"/>
      </rPr>
      <t>Número de Convenios Conciliatorios Estimados</t>
    </r>
    <r>
      <rPr>
        <b/>
        <sz val="11"/>
        <color theme="1"/>
        <rFont val="Arial"/>
        <family val="2"/>
      </rPr>
      <t xml:space="preserve">.                                                                                                                                                                                                                       </t>
    </r>
  </si>
  <si>
    <r>
      <rPr>
        <b/>
        <sz val="11"/>
        <color theme="1"/>
        <rFont val="Arial"/>
        <family val="2"/>
      </rPr>
      <t xml:space="preserve">MÉTODO DE CÁLCULO: 
PAPO= </t>
    </r>
    <r>
      <rPr>
        <sz val="11"/>
        <color theme="1"/>
        <rFont val="Arial"/>
        <family val="2"/>
      </rPr>
      <t>(NAPO/NAPS)*100</t>
    </r>
    <r>
      <rPr>
        <b/>
        <sz val="11"/>
        <color theme="1"/>
        <rFont val="Arial"/>
        <family val="2"/>
      </rPr>
      <t xml:space="preserve">
VARIABLES:                                                                                                           
PAPO: </t>
    </r>
    <r>
      <rPr>
        <sz val="11"/>
        <color theme="1"/>
        <rFont val="Arial"/>
        <family val="2"/>
      </rPr>
      <t xml:space="preserve">Porcentaje de asesorías psicológicas otorgadas.  </t>
    </r>
    <r>
      <rPr>
        <b/>
        <sz val="11"/>
        <color theme="1"/>
        <rFont val="Arial"/>
        <family val="2"/>
      </rPr>
      <t xml:space="preserve">                                                                                                                                                
NAPO: </t>
    </r>
    <r>
      <rPr>
        <sz val="11"/>
        <color theme="1"/>
        <rFont val="Arial"/>
        <family val="2"/>
      </rPr>
      <t xml:space="preserve">Número de asesorías psicológicas otorgadas.   </t>
    </r>
    <r>
      <rPr>
        <b/>
        <sz val="11"/>
        <color theme="1"/>
        <rFont val="Arial"/>
        <family val="2"/>
      </rPr>
      <t xml:space="preserve">                                                                                              
NAPS</t>
    </r>
    <r>
      <rPr>
        <sz val="11"/>
        <color theme="1"/>
        <rFont val="Arial"/>
        <family val="2"/>
      </rPr>
      <t xml:space="preserve">: Número de asesorías psicológicas solicitadas.                                                                                                                                                    </t>
    </r>
    <r>
      <rPr>
        <b/>
        <sz val="11"/>
        <color theme="1"/>
        <rFont val="Arial"/>
        <family val="2"/>
      </rPr>
      <t xml:space="preserve">                                                                                                                                                                 </t>
    </r>
  </si>
  <si>
    <r>
      <rPr>
        <b/>
        <sz val="11"/>
        <color theme="1"/>
        <rFont val="Arial"/>
        <family val="2"/>
      </rPr>
      <t>MÉTODO DE CÁLCULO: 
PACI=</t>
    </r>
    <r>
      <rPr>
        <sz val="11"/>
        <color theme="1"/>
        <rFont val="Arial"/>
        <family val="2"/>
      </rPr>
      <t>(NCCI/NCCP)*100</t>
    </r>
    <r>
      <rPr>
        <b/>
        <sz val="11"/>
        <color theme="1"/>
        <rFont val="Arial"/>
        <family val="2"/>
      </rPr>
      <t xml:space="preserve">                                                                                                                       
VARIABLES:                                                                                                                                 
PACI:</t>
    </r>
    <r>
      <rPr>
        <sz val="11"/>
        <color theme="1"/>
        <rFont val="Arial"/>
        <family val="2"/>
      </rPr>
      <t xml:space="preserve">Porcentaje de cursos de capacitación impartidos.  </t>
    </r>
    <r>
      <rPr>
        <b/>
        <sz val="11"/>
        <color theme="1"/>
        <rFont val="Arial"/>
        <family val="2"/>
      </rPr>
      <t xml:space="preserve">                    
NCCI: </t>
    </r>
    <r>
      <rPr>
        <sz val="11"/>
        <color theme="1"/>
        <rFont val="Arial"/>
        <family val="2"/>
      </rPr>
      <t>Número de cursos de capacitación impartidos</t>
    </r>
    <r>
      <rPr>
        <b/>
        <sz val="11"/>
        <color theme="1"/>
        <rFont val="Arial"/>
        <family val="2"/>
      </rPr>
      <t xml:space="preserve">.
NCCP: </t>
    </r>
    <r>
      <rPr>
        <sz val="11"/>
        <color theme="1"/>
        <rFont val="Arial"/>
        <family val="2"/>
      </rPr>
      <t>Número de cursos de capacitación programados.</t>
    </r>
    <r>
      <rPr>
        <b/>
        <sz val="11"/>
        <color theme="1"/>
        <rFont val="Arial"/>
        <family val="2"/>
      </rPr>
      <t xml:space="preserve">
                                                                                                                                       </t>
    </r>
  </si>
  <si>
    <r>
      <rPr>
        <b/>
        <sz val="11"/>
        <color theme="1"/>
        <rFont val="Arial"/>
        <family val="2"/>
      </rPr>
      <t>MÉTODO DE CÁLCULO: 
PTFR=</t>
    </r>
    <r>
      <rPr>
        <sz val="11"/>
        <color theme="1"/>
        <rFont val="Arial"/>
        <family val="2"/>
      </rPr>
      <t>(NTFR/NTFP)*100</t>
    </r>
    <r>
      <rPr>
        <b/>
        <sz val="11"/>
        <color theme="1"/>
        <rFont val="Arial"/>
        <family val="2"/>
      </rPr>
      <t xml:space="preserve">
VARIABLES:  
PTFR: </t>
    </r>
    <r>
      <rPr>
        <sz val="11"/>
        <color theme="1"/>
        <rFont val="Arial"/>
        <family val="2"/>
      </rPr>
      <t xml:space="preserve">Porcentaje de Talleres para familias realizados.   </t>
    </r>
    <r>
      <rPr>
        <b/>
        <sz val="11"/>
        <color theme="1"/>
        <rFont val="Arial"/>
        <family val="2"/>
      </rPr>
      <t xml:space="preserve">                 
NTFR: </t>
    </r>
    <r>
      <rPr>
        <sz val="11"/>
        <color theme="1"/>
        <rFont val="Arial"/>
        <family val="2"/>
      </rPr>
      <t xml:space="preserve">Número de talleres para  familias realizados   </t>
    </r>
    <r>
      <rPr>
        <b/>
        <sz val="11"/>
        <color theme="1"/>
        <rFont val="Arial"/>
        <family val="2"/>
      </rPr>
      <t xml:space="preserve">                                                                                                                          
NTFP: </t>
    </r>
    <r>
      <rPr>
        <sz val="11"/>
        <color theme="1"/>
        <rFont val="Arial"/>
        <family val="2"/>
      </rPr>
      <t xml:space="preserve">Número de talleres para familias planeados.         </t>
    </r>
    <r>
      <rPr>
        <b/>
        <sz val="11"/>
        <color theme="1"/>
        <rFont val="Arial"/>
        <family val="2"/>
      </rPr>
      <t xml:space="preserve">                                                                                                                                                             </t>
    </r>
  </si>
  <si>
    <r>
      <rPr>
        <b/>
        <sz val="11"/>
        <color theme="1"/>
        <rFont val="Arial"/>
        <family val="2"/>
      </rPr>
      <t>MÉTODO DE CÁLCULO
PADS</t>
    </r>
    <r>
      <rPr>
        <sz val="11"/>
        <color theme="1"/>
        <rFont val="Arial"/>
        <family val="2"/>
      </rPr>
      <t>= (DSA/DSR)*100</t>
    </r>
    <r>
      <rPr>
        <b/>
        <sz val="11"/>
        <color theme="1"/>
        <rFont val="Arial"/>
        <family val="2"/>
      </rPr>
      <t xml:space="preserve">
VARIABLES:
PADS: </t>
    </r>
    <r>
      <rPr>
        <sz val="11"/>
        <color theme="1"/>
        <rFont val="Arial"/>
        <family val="2"/>
      </rPr>
      <t xml:space="preserve">Porcentaje de atención de las demandas sociales. </t>
    </r>
    <r>
      <rPr>
        <b/>
        <sz val="11"/>
        <color theme="1"/>
        <rFont val="Arial"/>
        <family val="2"/>
      </rPr>
      <t xml:space="preserve">  
DSA: </t>
    </r>
    <r>
      <rPr>
        <sz val="11"/>
        <color theme="1"/>
        <rFont val="Arial"/>
        <family val="2"/>
      </rPr>
      <t>Demandas sociales atendidas</t>
    </r>
    <r>
      <rPr>
        <b/>
        <sz val="11"/>
        <color theme="1"/>
        <rFont val="Arial"/>
        <family val="2"/>
      </rPr>
      <t xml:space="preserve">
DSR: </t>
    </r>
    <r>
      <rPr>
        <sz val="11"/>
        <color theme="1"/>
        <rFont val="Arial"/>
        <family val="2"/>
      </rPr>
      <t>Demandas sociales recibidas</t>
    </r>
  </si>
  <si>
    <r>
      <rPr>
        <b/>
        <sz val="11"/>
        <color theme="1"/>
        <rFont val="Arial"/>
        <family val="2"/>
      </rPr>
      <t>MÉTODO DE CÁLCULO</t>
    </r>
    <r>
      <rPr>
        <sz val="11"/>
        <color theme="1"/>
        <rFont val="Arial"/>
        <family val="2"/>
      </rPr>
      <t xml:space="preserve">
</t>
    </r>
    <r>
      <rPr>
        <b/>
        <sz val="11"/>
        <color theme="1"/>
        <rFont val="Arial"/>
        <family val="2"/>
      </rPr>
      <t xml:space="preserve">PCCM= </t>
    </r>
    <r>
      <rPr>
        <sz val="11"/>
        <color theme="1"/>
        <rFont val="Arial"/>
        <family val="2"/>
      </rPr>
      <t xml:space="preserve">(NCEN/NCES)*100
</t>
    </r>
    <r>
      <rPr>
        <b/>
        <sz val="11"/>
        <color theme="1"/>
        <rFont val="Arial"/>
        <family val="2"/>
      </rPr>
      <t>VARIABLES:
PCCM:</t>
    </r>
    <r>
      <rPr>
        <sz val="11"/>
        <color theme="1"/>
        <rFont val="Arial"/>
        <family val="2"/>
      </rPr>
      <t xml:space="preserve"> Porcentaje de cartillas militares entregadas.
</t>
    </r>
    <r>
      <rPr>
        <b/>
        <sz val="11"/>
        <color theme="1"/>
        <rFont val="Arial"/>
        <family val="2"/>
      </rPr>
      <t>NCEN</t>
    </r>
    <r>
      <rPr>
        <sz val="11"/>
        <color theme="1"/>
        <rFont val="Arial"/>
        <family val="2"/>
      </rPr>
      <t xml:space="preserve">: Número de cartillas militares entregadas.
</t>
    </r>
    <r>
      <rPr>
        <b/>
        <sz val="11"/>
        <color theme="1"/>
        <rFont val="Arial"/>
        <family val="2"/>
      </rPr>
      <t>NCES:</t>
    </r>
    <r>
      <rPr>
        <sz val="11"/>
        <color theme="1"/>
        <rFont val="Arial"/>
        <family val="2"/>
      </rPr>
      <t xml:space="preserve"> Número de cartillas militantes estimadas.
                                 </t>
    </r>
  </si>
  <si>
    <r>
      <rPr>
        <b/>
        <sz val="11"/>
        <color theme="1"/>
        <rFont val="Arial"/>
        <family val="2"/>
      </rPr>
      <t>MÉTODO DE CÁLCULO</t>
    </r>
    <r>
      <rPr>
        <sz val="11"/>
        <color theme="1"/>
        <rFont val="Arial"/>
        <family val="2"/>
      </rPr>
      <t xml:space="preserve">
</t>
    </r>
    <r>
      <rPr>
        <b/>
        <sz val="11"/>
        <color theme="1"/>
        <rFont val="Arial"/>
        <family val="2"/>
      </rPr>
      <t>PCSC</t>
    </r>
    <r>
      <rPr>
        <sz val="11"/>
        <color theme="1"/>
        <rFont val="Arial"/>
        <family val="2"/>
      </rPr>
      <t xml:space="preserve">= (NSCP/NSCR)*100
</t>
    </r>
    <r>
      <rPr>
        <b/>
        <sz val="11"/>
        <color theme="1"/>
        <rFont val="Arial"/>
        <family val="2"/>
      </rPr>
      <t xml:space="preserve">VARIABLES:
PCSC: </t>
    </r>
    <r>
      <rPr>
        <sz val="11"/>
        <color theme="1"/>
        <rFont val="Arial"/>
        <family val="2"/>
      </rPr>
      <t xml:space="preserve">Porcentaje de Sesiones de COESPO participadas.
</t>
    </r>
    <r>
      <rPr>
        <b/>
        <sz val="11"/>
        <color theme="1"/>
        <rFont val="Arial"/>
        <family val="2"/>
      </rPr>
      <t xml:space="preserve">NSCP: </t>
    </r>
    <r>
      <rPr>
        <sz val="11"/>
        <color theme="1"/>
        <rFont val="Arial"/>
        <family val="2"/>
      </rPr>
      <t xml:space="preserve">Número de sesiones de COESPO participadas.
</t>
    </r>
    <r>
      <rPr>
        <b/>
        <sz val="11"/>
        <color theme="1"/>
        <rFont val="Arial"/>
        <family val="2"/>
      </rPr>
      <t>NSCR</t>
    </r>
    <r>
      <rPr>
        <sz val="11"/>
        <color theme="1"/>
        <rFont val="Arial"/>
        <family val="2"/>
      </rPr>
      <t xml:space="preserve">: Número de sesiones de COESPO recibidas.
                             </t>
    </r>
  </si>
  <si>
    <r>
      <rPr>
        <b/>
        <sz val="11"/>
        <color theme="1"/>
        <rFont val="Arial"/>
        <family val="2"/>
      </rPr>
      <t xml:space="preserve">MÉTODO DE CÁLCULO 
PRP= </t>
    </r>
    <r>
      <rPr>
        <sz val="11"/>
        <color theme="1"/>
        <rFont val="Arial"/>
        <family val="2"/>
      </rPr>
      <t xml:space="preserve">(RER/REP)*100
</t>
    </r>
    <r>
      <rPr>
        <b/>
        <sz val="11"/>
        <color theme="1"/>
        <rFont val="Arial"/>
        <family val="2"/>
      </rPr>
      <t xml:space="preserve"> </t>
    </r>
    <r>
      <rPr>
        <sz val="11"/>
        <color theme="1"/>
        <rFont val="Arial"/>
        <family val="2"/>
      </rPr>
      <t xml:space="preserve">
</t>
    </r>
    <r>
      <rPr>
        <b/>
        <sz val="11"/>
        <color theme="1"/>
        <rFont val="Arial"/>
        <family val="2"/>
      </rPr>
      <t>VARIABLES</t>
    </r>
    <r>
      <rPr>
        <sz val="11"/>
        <color theme="1"/>
        <rFont val="Arial"/>
        <family val="2"/>
      </rPr>
      <t xml:space="preserve">
</t>
    </r>
    <r>
      <rPr>
        <b/>
        <sz val="11"/>
        <color theme="1"/>
        <rFont val="Arial"/>
        <family val="2"/>
      </rPr>
      <t xml:space="preserve">PRDS: </t>
    </r>
    <r>
      <rPr>
        <sz val="11"/>
        <color theme="1"/>
        <rFont val="Arial"/>
        <family val="2"/>
      </rPr>
      <t xml:space="preserve">Porcentaje de atenciones y seguimientos mensuales con DAVB y SbPJ realizadas. 
</t>
    </r>
    <r>
      <rPr>
        <b/>
        <sz val="11"/>
        <color theme="1"/>
        <rFont val="Arial"/>
        <family val="2"/>
      </rPr>
      <t xml:space="preserve">NRER: </t>
    </r>
    <r>
      <rPr>
        <sz val="11"/>
        <color theme="1"/>
        <rFont val="Arial"/>
        <family val="2"/>
      </rPr>
      <t xml:space="preserve">Número de atenciones y seguimientos realizados.        
</t>
    </r>
    <r>
      <rPr>
        <b/>
        <sz val="11"/>
        <color theme="1"/>
        <rFont val="Arial"/>
        <family val="2"/>
      </rPr>
      <t>NREP:</t>
    </r>
    <r>
      <rPr>
        <sz val="11"/>
        <color theme="1"/>
        <rFont val="Arial"/>
        <family val="2"/>
      </rPr>
      <t xml:space="preserve"> Número de atenciones y seguimientos programadas.
</t>
    </r>
  </si>
  <si>
    <r>
      <rPr>
        <b/>
        <sz val="11"/>
        <color theme="1"/>
        <rFont val="Arial"/>
        <family val="2"/>
      </rPr>
      <t xml:space="preserve">MÉTODO DE CÁLCULO 
PMA= </t>
    </r>
    <r>
      <rPr>
        <sz val="11"/>
        <color theme="1"/>
        <rFont val="Arial"/>
        <family val="2"/>
      </rPr>
      <t xml:space="preserve">(NMA/NMAP)*100
</t>
    </r>
    <r>
      <rPr>
        <b/>
        <sz val="11"/>
        <color theme="1"/>
        <rFont val="Arial"/>
        <family val="2"/>
      </rPr>
      <t xml:space="preserve"> </t>
    </r>
    <r>
      <rPr>
        <sz val="11"/>
        <color theme="1"/>
        <rFont val="Arial"/>
        <family val="2"/>
      </rPr>
      <t xml:space="preserve">
</t>
    </r>
    <r>
      <rPr>
        <b/>
        <sz val="11"/>
        <color theme="1"/>
        <rFont val="Arial"/>
        <family val="2"/>
      </rPr>
      <t>VARIABLES</t>
    </r>
    <r>
      <rPr>
        <sz val="11"/>
        <color theme="1"/>
        <rFont val="Arial"/>
        <family val="2"/>
      </rPr>
      <t xml:space="preserve">
</t>
    </r>
    <r>
      <rPr>
        <b/>
        <sz val="11"/>
        <color theme="1"/>
        <rFont val="Arial"/>
        <family val="2"/>
      </rPr>
      <t xml:space="preserve">PMA: </t>
    </r>
    <r>
      <rPr>
        <sz val="11"/>
        <color theme="1"/>
        <rFont val="Arial"/>
        <family val="2"/>
      </rPr>
      <t xml:space="preserve">Porcentaje de manifestaciones atendidas. 
</t>
    </r>
    <r>
      <rPr>
        <b/>
        <sz val="11"/>
        <color theme="1"/>
        <rFont val="Arial"/>
        <family val="2"/>
      </rPr>
      <t xml:space="preserve">NMA: </t>
    </r>
    <r>
      <rPr>
        <sz val="11"/>
        <color theme="1"/>
        <rFont val="Arial"/>
        <family val="2"/>
      </rPr>
      <t xml:space="preserve">Número de manifestaciones atendidas.        
</t>
    </r>
    <r>
      <rPr>
        <b/>
        <sz val="11"/>
        <color theme="1"/>
        <rFont val="Arial"/>
        <family val="2"/>
      </rPr>
      <t>NMAP:</t>
    </r>
    <r>
      <rPr>
        <sz val="11"/>
        <color theme="1"/>
        <rFont val="Arial"/>
        <family val="2"/>
      </rPr>
      <t xml:space="preserve"> Número de manifestaciones atendidas programadas.
</t>
    </r>
  </si>
  <si>
    <r>
      <rPr>
        <b/>
        <sz val="11"/>
        <color theme="1"/>
        <rFont val="Arial"/>
        <family val="2"/>
      </rPr>
      <t xml:space="preserve">MÉTODO DE CÁLCULO                                                                                     
PARB= </t>
    </r>
    <r>
      <rPr>
        <sz val="11"/>
        <color theme="1"/>
        <rFont val="Arial"/>
        <family val="2"/>
      </rPr>
      <t xml:space="preserve">(NARR/NARS)*100         </t>
    </r>
    <r>
      <rPr>
        <b/>
        <sz val="11"/>
        <color theme="1"/>
        <rFont val="Arial"/>
        <family val="2"/>
      </rPr>
      <t xml:space="preserve">                                        
VARIABLES                                                                                                        
PARB: </t>
    </r>
    <r>
      <rPr>
        <sz val="11"/>
        <color theme="1"/>
        <rFont val="Arial"/>
        <family val="2"/>
      </rPr>
      <t xml:space="preserve">Porcentaje de Atenciones en Asuntos Religiosos brindadas. </t>
    </r>
    <r>
      <rPr>
        <b/>
        <sz val="11"/>
        <color theme="1"/>
        <rFont val="Arial"/>
        <family val="2"/>
      </rPr>
      <t xml:space="preserve">                                    
NARR: </t>
    </r>
    <r>
      <rPr>
        <sz val="11"/>
        <color theme="1"/>
        <rFont val="Arial"/>
        <family val="2"/>
      </rPr>
      <t>Número de Atenciones de Asuntos Religiosos brindadas.</t>
    </r>
    <r>
      <rPr>
        <b/>
        <sz val="11"/>
        <color theme="1"/>
        <rFont val="Arial"/>
        <family val="2"/>
      </rPr>
      <t xml:space="preserve">                                         
NARS: </t>
    </r>
    <r>
      <rPr>
        <sz val="11"/>
        <color theme="1"/>
        <rFont val="Arial"/>
        <family val="2"/>
      </rPr>
      <t xml:space="preserve">Número de Atenciones de Asuntos Religiosos Solicitadas. </t>
    </r>
    <r>
      <rPr>
        <b/>
        <sz val="11"/>
        <color theme="1"/>
        <rFont val="Arial"/>
        <family val="2"/>
      </rPr>
      <t xml:space="preserve"> </t>
    </r>
  </si>
  <si>
    <r>
      <rPr>
        <b/>
        <sz val="11"/>
        <color theme="1"/>
        <rFont val="Arial"/>
        <family val="2"/>
      </rPr>
      <t xml:space="preserve">MÉTODO DE CÁLCULO DEL INDICADOR: </t>
    </r>
    <r>
      <rPr>
        <sz val="11"/>
        <color theme="1"/>
        <rFont val="Arial"/>
        <family val="2"/>
      </rPr>
      <t xml:space="preserve">                                                                                                                                                                               
</t>
    </r>
    <r>
      <rPr>
        <b/>
        <sz val="11"/>
        <color theme="1"/>
        <rFont val="Arial"/>
        <family val="2"/>
      </rPr>
      <t>PPACP=</t>
    </r>
    <r>
      <rPr>
        <sz val="11"/>
        <color theme="1"/>
        <rFont val="Arial"/>
        <family val="2"/>
      </rPr>
      <t xml:space="preserve">(NPEP/NPEE)*100                                                                                                                                                                                 
</t>
    </r>
    <r>
      <rPr>
        <b/>
        <sz val="11"/>
        <color theme="1"/>
        <rFont val="Arial"/>
        <family val="2"/>
      </rPr>
      <t>VARIABLES</t>
    </r>
    <r>
      <rPr>
        <sz val="11"/>
        <color theme="1"/>
        <rFont val="Arial"/>
        <family val="2"/>
      </rPr>
      <t xml:space="preserve">.      
</t>
    </r>
    <r>
      <rPr>
        <b/>
        <sz val="11"/>
        <color theme="1"/>
        <rFont val="Arial"/>
        <family val="2"/>
      </rPr>
      <t>PPACP:</t>
    </r>
    <r>
      <rPr>
        <sz val="11"/>
        <color theme="1"/>
        <rFont val="Arial"/>
        <family val="2"/>
      </rPr>
      <t xml:space="preserve"> Porcentaje de participantes en actividades de construcción de Paz.                                                                                                                                                                             
</t>
    </r>
    <r>
      <rPr>
        <b/>
        <sz val="11"/>
        <color theme="1"/>
        <rFont val="Arial"/>
        <family val="2"/>
      </rPr>
      <t>NPEP:</t>
    </r>
    <r>
      <rPr>
        <sz val="11"/>
        <color theme="1"/>
        <rFont val="Arial"/>
        <family val="2"/>
      </rPr>
      <t xml:space="preserve"> Número de  personas participantes.                                                                                                  
</t>
    </r>
    <r>
      <rPr>
        <b/>
        <sz val="11"/>
        <color theme="1"/>
        <rFont val="Arial"/>
        <family val="2"/>
      </rPr>
      <t>NPEE:</t>
    </r>
    <r>
      <rPr>
        <sz val="11"/>
        <color theme="1"/>
        <rFont val="Arial"/>
        <family val="2"/>
      </rPr>
      <t xml:space="preserve"> Número de personas estimadas.</t>
    </r>
  </si>
  <si>
    <r>
      <rPr>
        <b/>
        <sz val="11"/>
        <color theme="1"/>
        <rFont val="Arial"/>
        <family val="2"/>
      </rPr>
      <t xml:space="preserve">MÉTODO DE CÁLCULO                                                                                                                                                                           
PCMR= </t>
    </r>
    <r>
      <rPr>
        <sz val="11"/>
        <color theme="1"/>
        <rFont val="Arial"/>
        <family val="2"/>
      </rPr>
      <t xml:space="preserve">(NPCA/NPCO)*100                                                                                                                                                                                                                                                                                                                                                                                                                                        
</t>
    </r>
    <r>
      <rPr>
        <b/>
        <sz val="11"/>
        <color theme="1"/>
        <rFont val="Arial"/>
        <family val="2"/>
      </rPr>
      <t xml:space="preserve">VARIABLES                                                                                                                                                              
PCMR: </t>
    </r>
    <r>
      <rPr>
        <sz val="11"/>
        <color theme="1"/>
        <rFont val="Arial"/>
        <family val="2"/>
      </rPr>
      <t xml:space="preserve">Porcentaje de participantes en materia religiosa capacitados(as).
</t>
    </r>
    <r>
      <rPr>
        <b/>
        <sz val="11"/>
        <color theme="1"/>
        <rFont val="Arial"/>
        <family val="2"/>
      </rPr>
      <t xml:space="preserve">NPCA: </t>
    </r>
    <r>
      <rPr>
        <sz val="11"/>
        <color theme="1"/>
        <rFont val="Arial"/>
        <family val="2"/>
      </rPr>
      <t xml:space="preserve">Número de personas capacitadas.
</t>
    </r>
    <r>
      <rPr>
        <b/>
        <sz val="11"/>
        <color theme="1"/>
        <rFont val="Arial"/>
        <family val="2"/>
      </rPr>
      <t xml:space="preserve">NPCO: </t>
    </r>
    <r>
      <rPr>
        <sz val="11"/>
        <color theme="1"/>
        <rFont val="Arial"/>
        <family val="2"/>
      </rPr>
      <t xml:space="preserve">Número de personas convocadas.
</t>
    </r>
  </si>
  <si>
    <r>
      <rPr>
        <b/>
        <sz val="11"/>
        <color theme="1"/>
        <rFont val="Arial"/>
        <family val="2"/>
      </rPr>
      <t xml:space="preserve">MÉTODO DE CÁLCULO                                                                                                                                    
PAEX= </t>
    </r>
    <r>
      <rPr>
        <sz val="11"/>
        <color theme="1"/>
        <rFont val="Arial"/>
        <family val="2"/>
      </rPr>
      <t xml:space="preserve">(NEXA/NEXE) *100                                                                                                                                                                                                           
</t>
    </r>
    <r>
      <rPr>
        <b/>
        <sz val="11"/>
        <color theme="1"/>
        <rFont val="Arial"/>
        <family val="2"/>
      </rPr>
      <t xml:space="preserve">
VARIABLES                                                                                                                                                                 
PAEX: </t>
    </r>
    <r>
      <rPr>
        <sz val="11"/>
        <color theme="1"/>
        <rFont val="Arial"/>
        <family val="2"/>
      </rPr>
      <t xml:space="preserve">Porcentaje de expedientes del Padrón Municipal de Templos actualizados.
</t>
    </r>
    <r>
      <rPr>
        <b/>
        <sz val="11"/>
        <color theme="1"/>
        <rFont val="Arial"/>
        <family val="2"/>
      </rPr>
      <t>NEXA:</t>
    </r>
    <r>
      <rPr>
        <sz val="11"/>
        <color theme="1"/>
        <rFont val="Arial"/>
        <family val="2"/>
      </rPr>
      <t xml:space="preserve"> Número de expedientes actualizados.                                                                                                         
</t>
    </r>
    <r>
      <rPr>
        <b/>
        <sz val="11"/>
        <color theme="1"/>
        <rFont val="Arial"/>
        <family val="2"/>
      </rPr>
      <t>NEXE:</t>
    </r>
    <r>
      <rPr>
        <sz val="11"/>
        <color theme="1"/>
        <rFont val="Arial"/>
        <family val="2"/>
      </rPr>
      <t xml:space="preserve"> Número de expedientes estimados.    
</t>
    </r>
  </si>
  <si>
    <r>
      <rPr>
        <b/>
        <sz val="11"/>
        <color theme="1"/>
        <rFont val="Arial"/>
        <family val="2"/>
      </rPr>
      <t>MÉTODO DE CÁLCULO                                                                                                                                                                                 
PTSR=</t>
    </r>
    <r>
      <rPr>
        <sz val="11"/>
        <color theme="1"/>
        <rFont val="Arial"/>
        <family val="2"/>
      </rPr>
      <t xml:space="preserve">(NTSE/NTSS)*100                                                                                                                                                                                 
</t>
    </r>
    <r>
      <rPr>
        <b/>
        <sz val="11"/>
        <color theme="1"/>
        <rFont val="Arial"/>
        <family val="2"/>
      </rPr>
      <t xml:space="preserve">VARIABLES.      
PTSR: </t>
    </r>
    <r>
      <rPr>
        <sz val="11"/>
        <color theme="1"/>
        <rFont val="Arial"/>
        <family val="2"/>
      </rPr>
      <t xml:space="preserve">Porcentaje de trámites del sector religioso realizados.          
</t>
    </r>
    <r>
      <rPr>
        <b/>
        <sz val="11"/>
        <color theme="1"/>
        <rFont val="Arial"/>
        <family val="2"/>
      </rPr>
      <t>NTSE:</t>
    </r>
    <r>
      <rPr>
        <sz val="11"/>
        <color theme="1"/>
        <rFont val="Arial"/>
        <family val="2"/>
      </rPr>
      <t xml:space="preserve"> Número de trámites emitidos.                   
</t>
    </r>
    <r>
      <rPr>
        <b/>
        <sz val="11"/>
        <color theme="1"/>
        <rFont val="Arial"/>
        <family val="2"/>
      </rPr>
      <t xml:space="preserve">NTSS: </t>
    </r>
    <r>
      <rPr>
        <sz val="11"/>
        <color theme="1"/>
        <rFont val="Arial"/>
        <family val="2"/>
      </rPr>
      <t xml:space="preserve">Número de trámites solicitados.                 
</t>
    </r>
  </si>
  <si>
    <r>
      <rPr>
        <b/>
        <sz val="11"/>
        <color theme="1"/>
        <rFont val="Arial"/>
        <family val="2"/>
      </rPr>
      <t>MÉTODO DE CÁLCULO                                                                                                                                                                                 
PAAC=</t>
    </r>
    <r>
      <rPr>
        <sz val="11"/>
        <color theme="1"/>
        <rFont val="Arial"/>
        <family val="2"/>
      </rPr>
      <t xml:space="preserve">(NAJB/NAJE)*100                                                                                                                                                                                 
</t>
    </r>
    <r>
      <rPr>
        <b/>
        <sz val="11"/>
        <color theme="1"/>
        <rFont val="Arial"/>
        <family val="2"/>
      </rPr>
      <t xml:space="preserve">VARIABLES.      
PAAC: </t>
    </r>
    <r>
      <rPr>
        <sz val="11"/>
        <color theme="1"/>
        <rFont val="Arial"/>
        <family val="2"/>
      </rPr>
      <t xml:space="preserve">Porcentaje de asesorías jurídicas hacia asociaciones y agrupaciones religiosas.                                                                          
</t>
    </r>
    <r>
      <rPr>
        <b/>
        <sz val="11"/>
        <color theme="1"/>
        <rFont val="Arial"/>
        <family val="2"/>
      </rPr>
      <t>NAJB:</t>
    </r>
    <r>
      <rPr>
        <sz val="11"/>
        <color theme="1"/>
        <rFont val="Arial"/>
        <family val="2"/>
      </rPr>
      <t xml:space="preserve"> Número de asesorías jurídicas brindadas.                               
</t>
    </r>
    <r>
      <rPr>
        <b/>
        <sz val="11"/>
        <color theme="1"/>
        <rFont val="Arial"/>
        <family val="2"/>
      </rPr>
      <t xml:space="preserve">NAJE: </t>
    </r>
    <r>
      <rPr>
        <sz val="11"/>
        <color theme="1"/>
        <rFont val="Arial"/>
        <family val="2"/>
      </rPr>
      <t xml:space="preserve">Número de asesorías jurídicas estimadas. 
</t>
    </r>
  </si>
  <si>
    <r>
      <rPr>
        <b/>
        <sz val="11"/>
        <color theme="1"/>
        <rFont val="Arial"/>
        <family val="2"/>
      </rPr>
      <t xml:space="preserve">MÉTODO DE CÁLCULO DEL INDICADOR:  </t>
    </r>
    <r>
      <rPr>
        <sz val="11"/>
        <color theme="1"/>
        <rFont val="Arial"/>
        <family val="2"/>
      </rPr>
      <t xml:space="preserve">                                                                                                                                                                   </t>
    </r>
    <r>
      <rPr>
        <b/>
        <sz val="11"/>
        <color theme="1"/>
        <rFont val="Arial"/>
        <family val="2"/>
      </rPr>
      <t xml:space="preserve"> PAPRT</t>
    </r>
    <r>
      <rPr>
        <sz val="11"/>
        <color theme="1"/>
        <rFont val="Arial"/>
        <family val="2"/>
      </rPr>
      <t xml:space="preserve">=(NAP/NAR)*100                                                                                                                                                                                 
</t>
    </r>
    <r>
      <rPr>
        <b/>
        <sz val="11"/>
        <color theme="1"/>
        <rFont val="Arial"/>
        <family val="2"/>
      </rPr>
      <t xml:space="preserve">VARIABLES.  </t>
    </r>
    <r>
      <rPr>
        <sz val="11"/>
        <color theme="1"/>
        <rFont val="Arial"/>
        <family val="2"/>
      </rPr>
      <t xml:space="preserve">    
</t>
    </r>
    <r>
      <rPr>
        <b/>
        <sz val="11"/>
        <color theme="1"/>
        <rFont val="Arial"/>
        <family val="2"/>
      </rPr>
      <t>PAPRT:</t>
    </r>
    <r>
      <rPr>
        <sz val="11"/>
        <color theme="1"/>
        <rFont val="Arial"/>
        <family val="2"/>
      </rPr>
      <t xml:space="preserve"> Porcentaje de actividades  de Promoción, respeto y Tolerancia Religiosa.                                                                                                                                                                            </t>
    </r>
    <r>
      <rPr>
        <b/>
        <sz val="11"/>
        <color theme="1"/>
        <rFont val="Arial"/>
        <family val="2"/>
      </rPr>
      <t>NAP:</t>
    </r>
    <r>
      <rPr>
        <sz val="11"/>
        <color theme="1"/>
        <rFont val="Arial"/>
        <family val="2"/>
      </rPr>
      <t xml:space="preserve"> Número de Actividades programadas.                                                                                                  
</t>
    </r>
    <r>
      <rPr>
        <b/>
        <sz val="11"/>
        <color theme="1"/>
        <rFont val="Arial"/>
        <family val="2"/>
      </rPr>
      <t>NAR:</t>
    </r>
    <r>
      <rPr>
        <sz val="11"/>
        <color theme="1"/>
        <rFont val="Arial"/>
        <family val="2"/>
      </rPr>
      <t xml:space="preserve"> Número de actividades realizadas. 
</t>
    </r>
  </si>
  <si>
    <r>
      <rPr>
        <b/>
        <sz val="11"/>
        <color theme="1"/>
        <rFont val="Arial"/>
        <family val="2"/>
      </rPr>
      <t>MÉTODO DE CÁLCULO</t>
    </r>
    <r>
      <rPr>
        <sz val="11"/>
        <color theme="1"/>
        <rFont val="Arial"/>
        <family val="2"/>
      </rPr>
      <t xml:space="preserve">
</t>
    </r>
    <r>
      <rPr>
        <b/>
        <sz val="11"/>
        <color theme="1"/>
        <rFont val="Arial"/>
        <family val="2"/>
      </rPr>
      <t xml:space="preserve">PCI= </t>
    </r>
    <r>
      <rPr>
        <sz val="11"/>
        <color theme="1"/>
        <rFont val="Arial"/>
        <family val="2"/>
      </rPr>
      <t xml:space="preserve">(NMI/TMP)*100
</t>
    </r>
    <r>
      <rPr>
        <b/>
        <sz val="11"/>
        <color theme="1"/>
        <rFont val="Arial"/>
        <family val="2"/>
      </rPr>
      <t xml:space="preserve">INDICADORES
PCI: </t>
    </r>
    <r>
      <rPr>
        <sz val="11"/>
        <color theme="1"/>
        <rFont val="Arial"/>
        <family val="2"/>
      </rPr>
      <t xml:space="preserve">Porcentaje de mecanismos de coordinación interinstitucional y de fortalecimiento de capacidades implementados.                                                                    
</t>
    </r>
    <r>
      <rPr>
        <b/>
        <sz val="11"/>
        <color theme="1"/>
        <rFont val="Arial"/>
        <family val="2"/>
      </rPr>
      <t xml:space="preserve">NMI: </t>
    </r>
    <r>
      <rPr>
        <sz val="11"/>
        <color theme="1"/>
        <rFont val="Arial"/>
        <family val="2"/>
      </rPr>
      <t xml:space="preserve">Número de mecanismos implementados             
</t>
    </r>
    <r>
      <rPr>
        <b/>
        <sz val="11"/>
        <color theme="1"/>
        <rFont val="Arial"/>
        <family val="2"/>
      </rPr>
      <t xml:space="preserve">TMP: </t>
    </r>
    <r>
      <rPr>
        <sz val="11"/>
        <color theme="1"/>
        <rFont val="Arial"/>
        <family val="2"/>
      </rPr>
      <t>Total de mecanismos programados</t>
    </r>
  </si>
  <si>
    <r>
      <rPr>
        <b/>
        <sz val="11"/>
        <color theme="1"/>
        <rFont val="Arial"/>
        <family val="2"/>
      </rPr>
      <t>MÉTODO DE CÁLCULO</t>
    </r>
    <r>
      <rPr>
        <sz val="11"/>
        <color theme="1"/>
        <rFont val="Arial"/>
        <family val="2"/>
      </rPr>
      <t xml:space="preserve">
</t>
    </r>
    <r>
      <rPr>
        <b/>
        <sz val="11"/>
        <color theme="1"/>
        <rFont val="Arial"/>
        <family val="2"/>
      </rPr>
      <t xml:space="preserve">PSO= </t>
    </r>
    <r>
      <rPr>
        <sz val="11"/>
        <color theme="1"/>
        <rFont val="Arial"/>
        <family val="2"/>
      </rPr>
      <t xml:space="preserve">(NSR/NSP)*100
</t>
    </r>
    <r>
      <rPr>
        <b/>
        <sz val="11"/>
        <color theme="1"/>
        <rFont val="Arial"/>
        <family val="2"/>
      </rPr>
      <t xml:space="preserve">INDICADORES
PSO: </t>
    </r>
    <r>
      <rPr>
        <sz val="11"/>
        <color theme="1"/>
        <rFont val="Arial"/>
        <family val="2"/>
      </rPr>
      <t xml:space="preserve">Porcentaje de sesiones realizadas conforme al calendario.                                                          
</t>
    </r>
    <r>
      <rPr>
        <b/>
        <sz val="11"/>
        <color theme="1"/>
        <rFont val="Arial"/>
        <family val="2"/>
      </rPr>
      <t xml:space="preserve">NSR: </t>
    </r>
    <r>
      <rPr>
        <sz val="11"/>
        <color theme="1"/>
        <rFont val="Arial"/>
        <family val="2"/>
      </rPr>
      <t xml:space="preserve">Número de sesiones realizadas             
</t>
    </r>
    <r>
      <rPr>
        <b/>
        <sz val="11"/>
        <color theme="1"/>
        <rFont val="Arial"/>
        <family val="2"/>
      </rPr>
      <t xml:space="preserve">NSP: </t>
    </r>
    <r>
      <rPr>
        <sz val="11"/>
        <color theme="1"/>
        <rFont val="Arial"/>
        <family val="2"/>
      </rPr>
      <t>Número de sesiones programadas</t>
    </r>
  </si>
  <si>
    <r>
      <rPr>
        <b/>
        <sz val="11"/>
        <color theme="1"/>
        <rFont val="Arial"/>
        <family val="2"/>
      </rPr>
      <t>MÉTODO DE CÁLCULO
PCR=</t>
    </r>
    <r>
      <rPr>
        <sz val="11"/>
        <color theme="1"/>
        <rFont val="Arial"/>
        <family val="2"/>
      </rPr>
      <t xml:space="preserve"> (NRC/TDR)* 100
</t>
    </r>
    <r>
      <rPr>
        <b/>
        <sz val="11"/>
        <color theme="1"/>
        <rFont val="Arial"/>
        <family val="2"/>
      </rPr>
      <t>INDICADORES</t>
    </r>
    <r>
      <rPr>
        <sz val="11"/>
        <color theme="1"/>
        <rFont val="Arial"/>
        <family val="2"/>
      </rPr>
      <t xml:space="preserve">
</t>
    </r>
    <r>
      <rPr>
        <b/>
        <sz val="11"/>
        <color theme="1"/>
        <rFont val="Arial"/>
        <family val="2"/>
      </rPr>
      <t xml:space="preserve">PCR: </t>
    </r>
    <r>
      <rPr>
        <sz val="11"/>
        <color theme="1"/>
        <rFont val="Arial"/>
        <family val="2"/>
      </rPr>
      <t xml:space="preserve">Porcentaje de reportes canalizados dentro de 48 horas.                                                         
</t>
    </r>
    <r>
      <rPr>
        <b/>
        <sz val="11"/>
        <color theme="1"/>
        <rFont val="Arial"/>
        <family val="2"/>
      </rPr>
      <t xml:space="preserve">NRC: </t>
    </r>
    <r>
      <rPr>
        <sz val="11"/>
        <color theme="1"/>
        <rFont val="Arial"/>
        <family val="2"/>
      </rPr>
      <t xml:space="preserve">Número de reportes canalizados dentro de 48 horas
</t>
    </r>
    <r>
      <rPr>
        <b/>
        <sz val="11"/>
        <color theme="1"/>
        <rFont val="Arial"/>
        <family val="2"/>
      </rPr>
      <t>TDR:</t>
    </r>
    <r>
      <rPr>
        <sz val="11"/>
        <color theme="1"/>
        <rFont val="Arial"/>
        <family val="2"/>
      </rPr>
      <t xml:space="preserve"> Total de reportes recibidos​</t>
    </r>
  </si>
  <si>
    <r>
      <rPr>
        <b/>
        <sz val="11"/>
        <color theme="1"/>
        <rFont val="Arial"/>
        <family val="2"/>
      </rPr>
      <t xml:space="preserve">MÉTODO DE CÁLCULO
PPA= </t>
    </r>
    <r>
      <rPr>
        <sz val="11"/>
        <color theme="1"/>
        <rFont val="Arial"/>
        <family val="2"/>
      </rPr>
      <t xml:space="preserve">(NNNAPR/NNNAP)* 100
</t>
    </r>
    <r>
      <rPr>
        <b/>
        <sz val="11"/>
        <color theme="1"/>
        <rFont val="Arial"/>
        <family val="2"/>
      </rPr>
      <t xml:space="preserve">INDICADORES:
PPA: </t>
    </r>
    <r>
      <rPr>
        <sz val="11"/>
        <color theme="1"/>
        <rFont val="Arial"/>
        <family val="2"/>
      </rPr>
      <t xml:space="preserve">Porcentaje de participación de NNA en actividades convocadas.
</t>
    </r>
    <r>
      <rPr>
        <b/>
        <sz val="11"/>
        <color theme="1"/>
        <rFont val="Arial"/>
        <family val="2"/>
      </rPr>
      <t>NNNAPR</t>
    </r>
    <r>
      <rPr>
        <sz val="11"/>
        <color theme="1"/>
        <rFont val="Arial"/>
        <family val="2"/>
      </rPr>
      <t xml:space="preserve">: Número de NNA participantes registrados
</t>
    </r>
    <r>
      <rPr>
        <b/>
        <sz val="11"/>
        <color theme="1"/>
        <rFont val="Arial"/>
        <family val="2"/>
      </rPr>
      <t>NNNAP:</t>
    </r>
    <r>
      <rPr>
        <sz val="11"/>
        <color theme="1"/>
        <rFont val="Arial"/>
        <family val="2"/>
      </rPr>
      <t xml:space="preserve"> Número de NNA programados</t>
    </r>
  </si>
  <si>
    <r>
      <rPr>
        <b/>
        <sz val="11"/>
        <color theme="1"/>
        <rFont val="Arial"/>
        <family val="2"/>
      </rPr>
      <t xml:space="preserve">MÉTODO DE CÁLCULO
PDR= </t>
    </r>
    <r>
      <rPr>
        <sz val="11"/>
        <color theme="1"/>
        <rFont val="Arial"/>
        <family val="2"/>
      </rPr>
      <t xml:space="preserve">(NCR/NCP)* 100
</t>
    </r>
    <r>
      <rPr>
        <b/>
        <sz val="11"/>
        <color theme="1"/>
        <rFont val="Arial"/>
        <family val="2"/>
      </rPr>
      <t>INDICADORES
PDR:</t>
    </r>
    <r>
      <rPr>
        <sz val="11"/>
        <color theme="1"/>
        <rFont val="Arial"/>
        <family val="2"/>
      </rPr>
      <t xml:space="preserve"> Porcentaje de campañas realizadas conforme a la planeación.                                              
</t>
    </r>
    <r>
      <rPr>
        <b/>
        <sz val="11"/>
        <color theme="1"/>
        <rFont val="Arial"/>
        <family val="2"/>
      </rPr>
      <t xml:space="preserve">NCR: Número de </t>
    </r>
    <r>
      <rPr>
        <sz val="11"/>
        <color theme="1"/>
        <rFont val="Arial"/>
        <family val="2"/>
      </rPr>
      <t xml:space="preserve">Campañas realizadas.   
</t>
    </r>
    <r>
      <rPr>
        <b/>
        <sz val="11"/>
        <color theme="1"/>
        <rFont val="Arial"/>
        <family val="2"/>
      </rPr>
      <t>NCP:</t>
    </r>
    <r>
      <rPr>
        <sz val="11"/>
        <color theme="1"/>
        <rFont val="Arial"/>
        <family val="2"/>
      </rPr>
      <t xml:space="preserve"> Número de campañas programadas.</t>
    </r>
  </si>
  <si>
    <r>
      <rPr>
        <b/>
        <sz val="11"/>
        <color theme="1"/>
        <rFont val="Arial, sans-serif"/>
      </rPr>
      <t>MÉTODO DE CÁLCULO:
PSRPEV=</t>
    </r>
    <r>
      <rPr>
        <sz val="11"/>
        <color theme="1"/>
        <rFont val="Arial, sans-serif"/>
      </rPr>
      <t xml:space="preserve"> (NSR/NSP)*100</t>
    </r>
    <r>
      <rPr>
        <b/>
        <sz val="11"/>
        <color theme="1"/>
        <rFont val="Arial, sans-serif"/>
      </rPr>
      <t xml:space="preserve">
VARIABLES:
PPEV: </t>
    </r>
    <r>
      <rPr>
        <sz val="11"/>
        <color theme="1"/>
        <rFont val="Arial, sans-serif"/>
      </rPr>
      <t>Porcentaje de proyectos de estructuración vial revisados</t>
    </r>
    <r>
      <rPr>
        <b/>
        <sz val="11"/>
        <color theme="1"/>
        <rFont val="Arial, sans-serif"/>
      </rPr>
      <t xml:space="preserve">
NPR: </t>
    </r>
    <r>
      <rPr>
        <sz val="11"/>
        <color theme="1"/>
        <rFont val="Arial, sans-serif"/>
      </rPr>
      <t>Número de proyectos de estructuración vial revisados</t>
    </r>
    <r>
      <rPr>
        <b/>
        <sz val="11"/>
        <color theme="1"/>
        <rFont val="Arial, sans-serif"/>
      </rPr>
      <t xml:space="preserve">
NSR: </t>
    </r>
    <r>
      <rPr>
        <sz val="11"/>
        <color theme="1"/>
        <rFont val="Arial, sans-serif"/>
      </rPr>
      <t>Número de solicitudes de proyectos de estructuración vial recibidas</t>
    </r>
  </si>
  <si>
    <r>
      <rPr>
        <b/>
        <sz val="11"/>
        <color theme="1"/>
        <rFont val="Arial, sans-serif"/>
      </rPr>
      <t xml:space="preserve">MÉTODO DE CÁLCULO:
PSHV= </t>
    </r>
    <r>
      <rPr>
        <sz val="11"/>
        <color theme="1"/>
        <rFont val="Arial, sans-serif"/>
      </rPr>
      <t>(NSI/NSP)*100</t>
    </r>
    <r>
      <rPr>
        <b/>
        <sz val="11"/>
        <color theme="1"/>
        <rFont val="Arial, sans-serif"/>
      </rPr>
      <t xml:space="preserve">
VARIABLES:
PSHV: </t>
    </r>
    <r>
      <rPr>
        <sz val="11"/>
        <color theme="1"/>
        <rFont val="Arial, sans-serif"/>
      </rPr>
      <t>Porcentaje de señalizacion horizontal y vertical instaladas.</t>
    </r>
    <r>
      <rPr>
        <b/>
        <sz val="11"/>
        <color theme="1"/>
        <rFont val="Arial, sans-serif"/>
      </rPr>
      <t xml:space="preserve">
NSI: </t>
    </r>
    <r>
      <rPr>
        <sz val="11"/>
        <color theme="1"/>
        <rFont val="Arial, sans-serif"/>
      </rPr>
      <t>Número de señalizaciones viales instaladas.</t>
    </r>
    <r>
      <rPr>
        <b/>
        <sz val="11"/>
        <color theme="1"/>
        <rFont val="Arial, sans-serif"/>
      </rPr>
      <t xml:space="preserve">
NSP: </t>
    </r>
    <r>
      <rPr>
        <sz val="11"/>
        <color theme="1"/>
        <rFont val="Arial, sans-serif"/>
      </rPr>
      <t>Número de señalizaciones viales programadas.</t>
    </r>
  </si>
  <si>
    <r>
      <rPr>
        <b/>
        <sz val="11"/>
        <color theme="1"/>
        <rFont val="Arial, sans-serif"/>
      </rPr>
      <t xml:space="preserve">MÉTODO DE CÁLCULO:
PASMG= </t>
    </r>
    <r>
      <rPr>
        <sz val="11"/>
        <color theme="1"/>
        <rFont val="Arial, sans-serif"/>
      </rPr>
      <t>(NAG/NSAR)*100</t>
    </r>
    <r>
      <rPr>
        <b/>
        <sz val="11"/>
        <color theme="1"/>
        <rFont val="Arial, sans-serif"/>
      </rPr>
      <t xml:space="preserve">
VARIABLES:
PASMG: </t>
    </r>
    <r>
      <rPr>
        <sz val="11"/>
        <color theme="1"/>
        <rFont val="Arial, sans-serif"/>
      </rPr>
      <t>Porcentaje de anuencias de seguridad vial y movilidad urbana gestionadas</t>
    </r>
    <r>
      <rPr>
        <b/>
        <sz val="11"/>
        <color theme="1"/>
        <rFont val="Arial, sans-serif"/>
      </rPr>
      <t xml:space="preserve">
NAG:</t>
    </r>
    <r>
      <rPr>
        <sz val="11"/>
        <color theme="1"/>
        <rFont val="Arial, sans-serif"/>
      </rPr>
      <t xml:space="preserve"> Número de anuencias gestionadas</t>
    </r>
    <r>
      <rPr>
        <b/>
        <sz val="11"/>
        <color theme="1"/>
        <rFont val="Arial, sans-serif"/>
      </rPr>
      <t xml:space="preserve">
NSAR: </t>
    </r>
    <r>
      <rPr>
        <sz val="11"/>
        <color theme="1"/>
        <rFont val="Arial, sans-serif"/>
      </rPr>
      <t>Número de solicitudes de anuencias recibidas</t>
    </r>
  </si>
  <si>
    <r>
      <rPr>
        <b/>
        <sz val="11"/>
        <color theme="1"/>
        <rFont val="Arial, sans-serif"/>
      </rPr>
      <t xml:space="preserve">MÉTODO DE CÁLCULO:
PSRS= </t>
    </r>
    <r>
      <rPr>
        <sz val="11"/>
        <color theme="1"/>
        <rFont val="Arial, sans-serif"/>
      </rPr>
      <t>(NSR/NSP) x100</t>
    </r>
    <r>
      <rPr>
        <b/>
        <sz val="11"/>
        <color theme="1"/>
        <rFont val="Arial, sans-serif"/>
      </rPr>
      <t xml:space="preserve">
VARIABLES:
PSRS: </t>
    </r>
    <r>
      <rPr>
        <sz val="11"/>
        <color theme="1"/>
        <rFont val="Arial, sans-serif"/>
      </rPr>
      <t>Porcentaje de supervisiones realizadas a la red semafórica.</t>
    </r>
    <r>
      <rPr>
        <b/>
        <sz val="11"/>
        <color theme="1"/>
        <rFont val="Arial, sans-serif"/>
      </rPr>
      <t xml:space="preserve">
NSR: </t>
    </r>
    <r>
      <rPr>
        <sz val="11"/>
        <color theme="1"/>
        <rFont val="Arial, sans-serif"/>
      </rPr>
      <t>Número de supervisiones realizadas.</t>
    </r>
    <r>
      <rPr>
        <b/>
        <sz val="11"/>
        <color theme="1"/>
        <rFont val="Arial, sans-serif"/>
      </rPr>
      <t xml:space="preserve">
NSP: </t>
    </r>
    <r>
      <rPr>
        <sz val="11"/>
        <color theme="1"/>
        <rFont val="Arial, sans-serif"/>
      </rPr>
      <t>Número de supervisiones programadas.</t>
    </r>
  </si>
  <si>
    <r>
      <rPr>
        <b/>
        <sz val="11"/>
        <color theme="1"/>
        <rFont val="Arial"/>
        <family val="2"/>
      </rPr>
      <t xml:space="preserve">MÉTODO DE CALCULO: </t>
    </r>
    <r>
      <rPr>
        <sz val="11"/>
        <color theme="1"/>
        <rFont val="Arial"/>
        <family val="2"/>
      </rPr>
      <t xml:space="preserve">
</t>
    </r>
    <r>
      <rPr>
        <b/>
        <sz val="11"/>
        <color theme="1"/>
        <rFont val="Arial"/>
        <family val="2"/>
      </rPr>
      <t>PRAS</t>
    </r>
    <r>
      <rPr>
        <sz val="11"/>
        <color theme="1"/>
        <rFont val="Arial"/>
        <family val="2"/>
      </rPr>
      <t xml:space="preserve">= (NASV / NASP) *100"
</t>
    </r>
    <r>
      <rPr>
        <b/>
        <sz val="11"/>
        <color theme="1"/>
        <rFont val="Arial"/>
        <family val="2"/>
      </rPr>
      <t>VARIABLES:</t>
    </r>
    <r>
      <rPr>
        <sz val="11"/>
        <color theme="1"/>
        <rFont val="Arial"/>
        <family val="2"/>
      </rPr>
      <t xml:space="preserve">
</t>
    </r>
    <r>
      <rPr>
        <b/>
        <sz val="11"/>
        <color theme="1"/>
        <rFont val="Arial"/>
        <family val="2"/>
      </rPr>
      <t xml:space="preserve">PRAS: </t>
    </r>
    <r>
      <rPr>
        <sz val="11"/>
        <color theme="1"/>
        <rFont val="Arial"/>
        <family val="2"/>
      </rPr>
      <t xml:space="preserve">Porcentaje de asistencias a sesiones verificadas. 
</t>
    </r>
    <r>
      <rPr>
        <b/>
        <sz val="11"/>
        <color theme="1"/>
        <rFont val="Arial"/>
        <family val="2"/>
      </rPr>
      <t xml:space="preserve">NASV: </t>
    </r>
    <r>
      <rPr>
        <sz val="11"/>
        <color theme="1"/>
        <rFont val="Arial"/>
        <family val="2"/>
      </rPr>
      <t xml:space="preserve">Número de asistencias verficadas.
</t>
    </r>
    <r>
      <rPr>
        <b/>
        <sz val="11"/>
        <color theme="1"/>
        <rFont val="Arial"/>
        <family val="2"/>
      </rPr>
      <t xml:space="preserve">NASP: </t>
    </r>
    <r>
      <rPr>
        <sz val="11"/>
        <color theme="1"/>
        <rFont val="Arial"/>
        <family val="2"/>
      </rPr>
      <t>Número de asistencias programadas.</t>
    </r>
  </si>
  <si>
    <r>
      <rPr>
        <b/>
        <sz val="11"/>
        <color theme="1"/>
        <rFont val="Arial"/>
        <family val="2"/>
      </rPr>
      <t>MÉTODO DE CALCULO:</t>
    </r>
    <r>
      <rPr>
        <sz val="11"/>
        <color theme="1"/>
        <rFont val="Arial"/>
        <family val="2"/>
      </rPr>
      <t xml:space="preserve">
</t>
    </r>
    <r>
      <rPr>
        <b/>
        <sz val="11"/>
        <color theme="1"/>
        <rFont val="Arial"/>
        <family val="2"/>
      </rPr>
      <t>PACE=</t>
    </r>
    <r>
      <rPr>
        <sz val="11"/>
        <color theme="1"/>
        <rFont val="Arial"/>
        <family val="2"/>
      </rPr>
      <t xml:space="preserve">(NAEN/NAES)*100
</t>
    </r>
    <r>
      <rPr>
        <b/>
        <sz val="11"/>
        <color theme="1"/>
        <rFont val="Arial"/>
        <family val="2"/>
      </rPr>
      <t>VARIABLES:</t>
    </r>
    <r>
      <rPr>
        <sz val="11"/>
        <color theme="1"/>
        <rFont val="Arial"/>
        <family val="2"/>
      </rPr>
      <t xml:space="preserve">
</t>
    </r>
    <r>
      <rPr>
        <b/>
        <sz val="11"/>
        <color theme="1"/>
        <rFont val="Arial"/>
        <family val="2"/>
      </rPr>
      <t xml:space="preserve">PACE: </t>
    </r>
    <r>
      <rPr>
        <sz val="11"/>
        <color theme="1"/>
        <rFont val="Arial"/>
        <family val="2"/>
      </rPr>
      <t xml:space="preserve">Porcentaje de actas de cabildo encuadernadas.              
</t>
    </r>
    <r>
      <rPr>
        <b/>
        <sz val="11"/>
        <color theme="1"/>
        <rFont val="Arial"/>
        <family val="2"/>
      </rPr>
      <t xml:space="preserve">NAEN: </t>
    </r>
    <r>
      <rPr>
        <sz val="11"/>
        <color theme="1"/>
        <rFont val="Arial"/>
        <family val="2"/>
      </rPr>
      <t xml:space="preserve">Número de actas encuadernadas.
</t>
    </r>
    <r>
      <rPr>
        <b/>
        <sz val="11"/>
        <color theme="1"/>
        <rFont val="Arial"/>
        <family val="2"/>
      </rPr>
      <t xml:space="preserve">NAES: </t>
    </r>
    <r>
      <rPr>
        <sz val="11"/>
        <color theme="1"/>
        <rFont val="Arial"/>
        <family val="2"/>
      </rPr>
      <t>Número de actas estimadas.</t>
    </r>
  </si>
  <si>
    <r>
      <rPr>
        <b/>
        <sz val="11"/>
        <color theme="1"/>
        <rFont val="Arial"/>
        <family val="2"/>
      </rPr>
      <t xml:space="preserve">MÉTODO DE CALCULO: </t>
    </r>
    <r>
      <rPr>
        <sz val="11"/>
        <color theme="1"/>
        <rFont val="Arial"/>
        <family val="2"/>
      </rPr>
      <t xml:space="preserve">
</t>
    </r>
    <r>
      <rPr>
        <b/>
        <sz val="11"/>
        <color theme="1"/>
        <rFont val="Arial"/>
        <family val="2"/>
      </rPr>
      <t xml:space="preserve">PAP </t>
    </r>
    <r>
      <rPr>
        <sz val="11"/>
        <color theme="1"/>
        <rFont val="Arial"/>
        <family val="2"/>
      </rPr>
      <t xml:space="preserve">=(NAP/NAE)*10
</t>
    </r>
    <r>
      <rPr>
        <b/>
        <sz val="11"/>
        <color theme="1"/>
        <rFont val="Arial"/>
        <family val="2"/>
      </rPr>
      <t xml:space="preserve">VARIABLES:    </t>
    </r>
    <r>
      <rPr>
        <sz val="11"/>
        <color theme="1"/>
        <rFont val="Arial"/>
        <family val="2"/>
      </rPr>
      <t xml:space="preserve">       
</t>
    </r>
    <r>
      <rPr>
        <b/>
        <sz val="11"/>
        <color theme="1"/>
        <rFont val="Arial"/>
        <family val="2"/>
      </rPr>
      <t xml:space="preserve">PAP: </t>
    </r>
    <r>
      <rPr>
        <sz val="11"/>
        <color theme="1"/>
        <rFont val="Arial"/>
        <family val="2"/>
      </rPr>
      <t xml:space="preserve">Porcentaje de Acuerdos de Cabildo publicados.          
</t>
    </r>
    <r>
      <rPr>
        <b/>
        <sz val="11"/>
        <color theme="1"/>
        <rFont val="Arial"/>
        <family val="2"/>
      </rPr>
      <t xml:space="preserve">NAP: </t>
    </r>
    <r>
      <rPr>
        <sz val="11"/>
        <color theme="1"/>
        <rFont val="Arial"/>
        <family val="2"/>
      </rPr>
      <t xml:space="preserve">Número de Acuerdos publicados.          
</t>
    </r>
    <r>
      <rPr>
        <b/>
        <sz val="11"/>
        <color theme="1"/>
        <rFont val="Arial"/>
        <family val="2"/>
      </rPr>
      <t xml:space="preserve">NAE: </t>
    </r>
    <r>
      <rPr>
        <sz val="11"/>
        <color theme="1"/>
        <rFont val="Arial"/>
        <family val="2"/>
      </rPr>
      <t xml:space="preserve">Número de Acuerdos estimados.    </t>
    </r>
  </si>
  <si>
    <r>
      <rPr>
        <b/>
        <sz val="11"/>
        <color theme="1"/>
        <rFont val="Arial"/>
        <family val="2"/>
      </rPr>
      <t>MÉTODO DE CALCULO:</t>
    </r>
    <r>
      <rPr>
        <sz val="11"/>
        <color theme="1"/>
        <rFont val="Arial"/>
        <family val="2"/>
      </rPr>
      <t xml:space="preserve">
</t>
    </r>
    <r>
      <rPr>
        <b/>
        <sz val="11"/>
        <color theme="1"/>
        <rFont val="Arial"/>
        <family val="2"/>
      </rPr>
      <t>PRR</t>
    </r>
    <r>
      <rPr>
        <sz val="11"/>
        <color theme="1"/>
        <rFont val="Arial"/>
        <family val="2"/>
      </rPr>
      <t xml:space="preserve">= (NPR/NPE)*100
</t>
    </r>
    <r>
      <rPr>
        <b/>
        <sz val="11"/>
        <color theme="1"/>
        <rFont val="Arial"/>
        <family val="2"/>
      </rPr>
      <t xml:space="preserve">
VARIABLES:</t>
    </r>
    <r>
      <rPr>
        <sz val="11"/>
        <color theme="1"/>
        <rFont val="Arial"/>
        <family val="2"/>
      </rPr>
      <t xml:space="preserve">
</t>
    </r>
    <r>
      <rPr>
        <b/>
        <sz val="11"/>
        <color theme="1"/>
        <rFont val="Arial"/>
        <family val="2"/>
      </rPr>
      <t xml:space="preserve">PPR: </t>
    </r>
    <r>
      <rPr>
        <sz val="11"/>
        <color theme="1"/>
        <rFont val="Arial"/>
        <family val="2"/>
      </rPr>
      <t xml:space="preserve">Porcentaje de precabildeos realizados.              
</t>
    </r>
    <r>
      <rPr>
        <b/>
        <sz val="11"/>
        <color theme="1"/>
        <rFont val="Arial"/>
        <family val="2"/>
      </rPr>
      <t xml:space="preserve">NPR: </t>
    </r>
    <r>
      <rPr>
        <sz val="11"/>
        <color theme="1"/>
        <rFont val="Arial"/>
        <family val="2"/>
      </rPr>
      <t xml:space="preserve">Número de precabildeos realizadas. 
</t>
    </r>
    <r>
      <rPr>
        <b/>
        <sz val="11"/>
        <color theme="1"/>
        <rFont val="Arial"/>
        <family val="2"/>
      </rPr>
      <t xml:space="preserve">NPE: </t>
    </r>
    <r>
      <rPr>
        <sz val="11"/>
        <color theme="1"/>
        <rFont val="Arial"/>
        <family val="2"/>
      </rPr>
      <t xml:space="preserve">Número de precabildeos estimadas. </t>
    </r>
  </si>
  <si>
    <r>
      <rPr>
        <b/>
        <sz val="11"/>
        <color theme="1"/>
        <rFont val="Arial"/>
        <family val="2"/>
      </rPr>
      <t>MÉTODO DE CALCULO:</t>
    </r>
    <r>
      <rPr>
        <sz val="11"/>
        <color theme="1"/>
        <rFont val="Arial"/>
        <family val="2"/>
      </rPr>
      <t xml:space="preserve">
</t>
    </r>
    <r>
      <rPr>
        <b/>
        <sz val="11"/>
        <color theme="1"/>
        <rFont val="Arial"/>
        <family val="2"/>
      </rPr>
      <t>PAA</t>
    </r>
    <r>
      <rPr>
        <sz val="11"/>
        <color theme="1"/>
        <rFont val="Arial"/>
        <family val="2"/>
      </rPr>
      <t xml:space="preserve">= (NPAA/NPAP)*100
</t>
    </r>
    <r>
      <rPr>
        <b/>
        <sz val="11"/>
        <color theme="1"/>
        <rFont val="Arial"/>
        <family val="2"/>
      </rPr>
      <t>VARIABLES:</t>
    </r>
    <r>
      <rPr>
        <sz val="11"/>
        <color theme="1"/>
        <rFont val="Arial"/>
        <family val="2"/>
      </rPr>
      <t xml:space="preserve">
</t>
    </r>
    <r>
      <rPr>
        <b/>
        <sz val="11"/>
        <color theme="1"/>
        <rFont val="Arial"/>
        <family val="2"/>
      </rPr>
      <t>PAA:</t>
    </r>
    <r>
      <rPr>
        <sz val="11"/>
        <color theme="1"/>
        <rFont val="Arial"/>
        <family val="2"/>
      </rPr>
      <t xml:space="preserve"> Porcentaje de proyectos de acuerdos aprobados
</t>
    </r>
    <r>
      <rPr>
        <b/>
        <sz val="11"/>
        <color theme="1"/>
        <rFont val="Arial"/>
        <family val="2"/>
      </rPr>
      <t xml:space="preserve">NPAA: </t>
    </r>
    <r>
      <rPr>
        <sz val="11"/>
        <color theme="1"/>
        <rFont val="Arial"/>
        <family val="2"/>
      </rPr>
      <t xml:space="preserve">Número de proyectos de acuerdos aprobados. 
</t>
    </r>
    <r>
      <rPr>
        <b/>
        <sz val="11"/>
        <color theme="1"/>
        <rFont val="Arial"/>
        <family val="2"/>
      </rPr>
      <t xml:space="preserve">NPAP: </t>
    </r>
    <r>
      <rPr>
        <sz val="11"/>
        <color theme="1"/>
        <rFont val="Arial"/>
        <family val="2"/>
      </rPr>
      <t xml:space="preserve">Número de proyectos de acuerdos presentados </t>
    </r>
  </si>
  <si>
    <r>
      <rPr>
        <b/>
        <sz val="11"/>
        <color theme="1"/>
        <rFont val="Arial"/>
        <family val="2"/>
      </rPr>
      <t xml:space="preserve">MÉTODO DE CÁLCULO: </t>
    </r>
    <r>
      <rPr>
        <sz val="11"/>
        <color theme="1"/>
        <rFont val="Arial"/>
        <family val="2"/>
      </rPr>
      <t xml:space="preserve">
</t>
    </r>
    <r>
      <rPr>
        <b/>
        <sz val="11"/>
        <color theme="1"/>
        <rFont val="Arial"/>
        <family val="2"/>
      </rPr>
      <t>PARMR=</t>
    </r>
    <r>
      <rPr>
        <sz val="11"/>
        <color theme="1"/>
        <rFont val="Arial"/>
        <family val="2"/>
      </rPr>
      <t xml:space="preserve"> (MR/TAR)*100
</t>
    </r>
    <r>
      <rPr>
        <b/>
        <sz val="11"/>
        <color theme="1"/>
        <rFont val="Arial"/>
        <family val="2"/>
      </rPr>
      <t>VARIABLES:</t>
    </r>
    <r>
      <rPr>
        <sz val="11"/>
        <color theme="1"/>
        <rFont val="Arial"/>
        <family val="2"/>
      </rPr>
      <t xml:space="preserve">
</t>
    </r>
    <r>
      <rPr>
        <b/>
        <sz val="11"/>
        <color theme="1"/>
        <rFont val="Arial"/>
        <family val="2"/>
      </rPr>
      <t>PARPMR:</t>
    </r>
    <r>
      <rPr>
        <sz val="11"/>
        <color theme="1"/>
        <rFont val="Arial"/>
        <family val="2"/>
      </rPr>
      <t xml:space="preserve"> Porcentaje de acciones realizadas para la mitigación de los riesgos
</t>
    </r>
    <r>
      <rPr>
        <b/>
        <sz val="11"/>
        <color theme="1"/>
        <rFont val="Arial"/>
        <family val="2"/>
      </rPr>
      <t>MR</t>
    </r>
    <r>
      <rPr>
        <sz val="11"/>
        <color theme="1"/>
        <rFont val="Arial"/>
        <family val="2"/>
      </rPr>
      <t xml:space="preserve">: Mitigación de  los riesgos 
</t>
    </r>
    <r>
      <rPr>
        <b/>
        <sz val="11"/>
        <color theme="1"/>
        <rFont val="Arial"/>
        <family val="2"/>
      </rPr>
      <t>TAR</t>
    </r>
    <r>
      <rPr>
        <sz val="11"/>
        <color theme="1"/>
        <rFont val="Arial"/>
        <family val="2"/>
      </rPr>
      <t xml:space="preserve">: total de acciones realizadas
</t>
    </r>
  </si>
  <si>
    <r>
      <rPr>
        <b/>
        <sz val="11"/>
        <color theme="1"/>
        <rFont val="Arial"/>
        <family val="2"/>
      </rPr>
      <t>MÉTODO DE CÁLCULO:</t>
    </r>
    <r>
      <rPr>
        <sz val="11"/>
        <color theme="1"/>
        <rFont val="Arial"/>
        <family val="2"/>
      </rPr>
      <t xml:space="preserve">
</t>
    </r>
    <r>
      <rPr>
        <b/>
        <sz val="11"/>
        <color theme="1"/>
        <rFont val="Arial"/>
        <family val="2"/>
      </rPr>
      <t>PSD=</t>
    </r>
    <r>
      <rPr>
        <sz val="11"/>
        <color theme="1"/>
        <rFont val="Arial"/>
        <family val="2"/>
      </rPr>
      <t xml:space="preserve"> (SD/TSE)*100
</t>
    </r>
    <r>
      <rPr>
        <b/>
        <sz val="11"/>
        <color theme="1"/>
        <rFont val="Arial"/>
        <family val="2"/>
      </rPr>
      <t xml:space="preserve">VARIABLES: </t>
    </r>
    <r>
      <rPr>
        <sz val="11"/>
        <color theme="1"/>
        <rFont val="Arial"/>
        <family val="2"/>
      </rPr>
      <t xml:space="preserve">
</t>
    </r>
    <r>
      <rPr>
        <b/>
        <sz val="11"/>
        <color theme="1"/>
        <rFont val="Arial"/>
        <family val="2"/>
      </rPr>
      <t>PSD</t>
    </r>
    <r>
      <rPr>
        <sz val="11"/>
        <color theme="1"/>
        <rFont val="Arial"/>
        <family val="2"/>
      </rPr>
      <t xml:space="preserve">: Porcentaje de spots difundidos                                                                  
</t>
    </r>
    <r>
      <rPr>
        <b/>
        <sz val="11"/>
        <color theme="1"/>
        <rFont val="Arial"/>
        <family val="2"/>
      </rPr>
      <t>SD</t>
    </r>
    <r>
      <rPr>
        <sz val="11"/>
        <color theme="1"/>
        <rFont val="Arial"/>
        <family val="2"/>
      </rPr>
      <t xml:space="preserve">: Spots difundidos
</t>
    </r>
    <r>
      <rPr>
        <b/>
        <sz val="11"/>
        <color theme="1"/>
        <rFont val="Arial"/>
        <family val="2"/>
      </rPr>
      <t>TSE</t>
    </r>
    <r>
      <rPr>
        <sz val="11"/>
        <color theme="1"/>
        <rFont val="Arial"/>
        <family val="2"/>
      </rPr>
      <t xml:space="preserve">: Total de spots estimados
</t>
    </r>
  </si>
  <si>
    <r>
      <rPr>
        <b/>
        <sz val="11"/>
        <color theme="1"/>
        <rFont val="Arial"/>
        <family val="2"/>
      </rPr>
      <t>MÉTODO DE CÁLCULO:</t>
    </r>
    <r>
      <rPr>
        <sz val="11"/>
        <color theme="1"/>
        <rFont val="Arial"/>
        <family val="2"/>
      </rPr>
      <t xml:space="preserve">
</t>
    </r>
    <r>
      <rPr>
        <b/>
        <sz val="11"/>
        <color theme="1"/>
        <rFont val="Arial"/>
        <family val="2"/>
      </rPr>
      <t>PPC=</t>
    </r>
    <r>
      <rPr>
        <sz val="11"/>
        <color theme="1"/>
        <rFont val="Arial"/>
        <family val="2"/>
      </rPr>
      <t xml:space="preserve"> (TPC/NPP)*100
</t>
    </r>
    <r>
      <rPr>
        <b/>
        <sz val="11"/>
        <color theme="1"/>
        <rFont val="Arial"/>
        <family val="2"/>
      </rPr>
      <t>VARIABLES:</t>
    </r>
    <r>
      <rPr>
        <sz val="11"/>
        <color theme="1"/>
        <rFont val="Arial"/>
        <family val="2"/>
      </rPr>
      <t xml:space="preserve">
</t>
    </r>
    <r>
      <rPr>
        <b/>
        <sz val="11"/>
        <color theme="1"/>
        <rFont val="Arial"/>
        <family val="2"/>
      </rPr>
      <t xml:space="preserve">PPC: </t>
    </r>
    <r>
      <rPr>
        <sz val="11"/>
        <color theme="1"/>
        <rFont val="Arial"/>
        <family val="2"/>
      </rPr>
      <t xml:space="preserve">Porcentaje de personas capacitadas
</t>
    </r>
    <r>
      <rPr>
        <b/>
        <sz val="11"/>
        <color theme="1"/>
        <rFont val="Arial"/>
        <family val="2"/>
      </rPr>
      <t>TPC:</t>
    </r>
    <r>
      <rPr>
        <sz val="11"/>
        <color theme="1"/>
        <rFont val="Arial"/>
        <family val="2"/>
      </rPr>
      <t xml:space="preserve"> Total de perosnas capacitadas
</t>
    </r>
    <r>
      <rPr>
        <b/>
        <sz val="11"/>
        <color theme="1"/>
        <rFont val="Arial"/>
        <family val="2"/>
      </rPr>
      <t>NPP:</t>
    </r>
    <r>
      <rPr>
        <sz val="11"/>
        <color theme="1"/>
        <rFont val="Arial"/>
        <family val="2"/>
      </rPr>
      <t xml:space="preserve"> Número de personas programadas
</t>
    </r>
  </si>
  <si>
    <r>
      <rPr>
        <b/>
        <sz val="11"/>
        <color theme="1"/>
        <rFont val="Arial"/>
        <family val="2"/>
      </rPr>
      <t>MÉTODO DE CÁLCULO:</t>
    </r>
    <r>
      <rPr>
        <sz val="11"/>
        <color theme="1"/>
        <rFont val="Arial"/>
        <family val="2"/>
      </rPr>
      <t xml:space="preserve">
</t>
    </r>
    <r>
      <rPr>
        <b/>
        <sz val="11"/>
        <color theme="1"/>
        <rFont val="Arial"/>
        <family val="2"/>
      </rPr>
      <t>PGE=</t>
    </r>
    <r>
      <rPr>
        <sz val="11"/>
        <color theme="1"/>
        <rFont val="Arial"/>
        <family val="2"/>
      </rPr>
      <t xml:space="preserve"> (TGE/NPP)*100
</t>
    </r>
    <r>
      <rPr>
        <b/>
        <sz val="11"/>
        <color theme="1"/>
        <rFont val="Arial"/>
        <family val="2"/>
      </rPr>
      <t>VARIABLES:</t>
    </r>
    <r>
      <rPr>
        <sz val="11"/>
        <color theme="1"/>
        <rFont val="Arial"/>
        <family val="2"/>
      </rPr>
      <t xml:space="preserve">
</t>
    </r>
    <r>
      <rPr>
        <b/>
        <sz val="11"/>
        <color theme="1"/>
        <rFont val="Arial"/>
        <family val="2"/>
      </rPr>
      <t xml:space="preserve">PGE: </t>
    </r>
    <r>
      <rPr>
        <sz val="11"/>
        <color theme="1"/>
        <rFont val="Arial"/>
        <family val="2"/>
      </rPr>
      <t xml:space="preserve">Porcentaje de guardavidas evaluados
</t>
    </r>
    <r>
      <rPr>
        <b/>
        <sz val="11"/>
        <color theme="1"/>
        <rFont val="Arial"/>
        <family val="2"/>
      </rPr>
      <t>TGE:</t>
    </r>
    <r>
      <rPr>
        <sz val="11"/>
        <color theme="1"/>
        <rFont val="Arial"/>
        <family val="2"/>
      </rPr>
      <t xml:space="preserve"> Total de guardavidas evaluados
</t>
    </r>
    <r>
      <rPr>
        <b/>
        <sz val="11"/>
        <color theme="1"/>
        <rFont val="Arial"/>
        <family val="2"/>
      </rPr>
      <t>NPP:</t>
    </r>
    <r>
      <rPr>
        <sz val="11"/>
        <color theme="1"/>
        <rFont val="Arial"/>
        <family val="2"/>
      </rPr>
      <t xml:space="preserve"> Número de personas programadas
</t>
    </r>
  </si>
  <si>
    <r>
      <rPr>
        <b/>
        <sz val="11"/>
        <color theme="1"/>
        <rFont val="Arial"/>
        <family val="2"/>
      </rPr>
      <t>MÉTODO DE CÁLCULO:</t>
    </r>
    <r>
      <rPr>
        <sz val="11"/>
        <color theme="1"/>
        <rFont val="Arial"/>
        <family val="2"/>
      </rPr>
      <t xml:space="preserve">
</t>
    </r>
    <r>
      <rPr>
        <b/>
        <sz val="11"/>
        <color theme="1"/>
        <rFont val="Arial"/>
        <family val="2"/>
      </rPr>
      <t>PDAE=</t>
    </r>
    <r>
      <rPr>
        <sz val="11"/>
        <color theme="1"/>
        <rFont val="Arial"/>
        <family val="2"/>
      </rPr>
      <t xml:space="preserve"> (NDE/TDE)*100
</t>
    </r>
    <r>
      <rPr>
        <b/>
        <sz val="11"/>
        <color theme="1"/>
        <rFont val="Arial"/>
        <family val="2"/>
      </rPr>
      <t>VARIABLES:</t>
    </r>
    <r>
      <rPr>
        <sz val="11"/>
        <color theme="1"/>
        <rFont val="Arial"/>
        <family val="2"/>
      </rPr>
      <t xml:space="preserve">
</t>
    </r>
    <r>
      <rPr>
        <b/>
        <sz val="11"/>
        <color theme="1"/>
        <rFont val="Arial"/>
        <family val="2"/>
      </rPr>
      <t>PDAE:</t>
    </r>
    <r>
      <rPr>
        <sz val="11"/>
        <color theme="1"/>
        <rFont val="Arial"/>
        <family val="2"/>
      </rPr>
      <t xml:space="preserve"> Porcentaje de dictámenes aprobatorios entregados.
</t>
    </r>
    <r>
      <rPr>
        <b/>
        <sz val="11"/>
        <color theme="1"/>
        <rFont val="Arial"/>
        <family val="2"/>
      </rPr>
      <t>NDE:</t>
    </r>
    <r>
      <rPr>
        <sz val="11"/>
        <color theme="1"/>
        <rFont val="Arial"/>
        <family val="2"/>
      </rPr>
      <t xml:space="preserve"> Número de dictámenes entregados.
</t>
    </r>
    <r>
      <rPr>
        <b/>
        <sz val="11"/>
        <color theme="1"/>
        <rFont val="Arial"/>
        <family val="2"/>
      </rPr>
      <t>TDE</t>
    </r>
    <r>
      <rPr>
        <sz val="11"/>
        <color theme="1"/>
        <rFont val="Arial"/>
        <family val="2"/>
      </rPr>
      <t xml:space="preserve">:Total de dictámenes estimados.
</t>
    </r>
  </si>
  <si>
    <r>
      <rPr>
        <b/>
        <sz val="11"/>
        <color theme="1"/>
        <rFont val="Arial"/>
        <family val="2"/>
      </rPr>
      <t>MÉTODO DE CÁLCULO:</t>
    </r>
    <r>
      <rPr>
        <sz val="11"/>
        <color theme="1"/>
        <rFont val="Arial"/>
        <family val="2"/>
      </rPr>
      <t xml:space="preserve">
</t>
    </r>
    <r>
      <rPr>
        <b/>
        <sz val="11"/>
        <color theme="1"/>
        <rFont val="Arial"/>
        <family val="2"/>
      </rPr>
      <t>PPIE= (</t>
    </r>
    <r>
      <rPr>
        <sz val="11"/>
        <color theme="1"/>
        <rFont val="Arial"/>
        <family val="2"/>
      </rPr>
      <t xml:space="preserve">NPIE/TPIEE)*100
</t>
    </r>
    <r>
      <rPr>
        <b/>
        <sz val="11"/>
        <color theme="1"/>
        <rFont val="Arial"/>
        <family val="2"/>
      </rPr>
      <t>VARIABLES:</t>
    </r>
    <r>
      <rPr>
        <sz val="11"/>
        <color theme="1"/>
        <rFont val="Arial"/>
        <family val="2"/>
      </rPr>
      <t xml:space="preserve">
</t>
    </r>
    <r>
      <rPr>
        <b/>
        <sz val="11"/>
        <color theme="1"/>
        <rFont val="Arial"/>
        <family val="2"/>
      </rPr>
      <t>PPIE</t>
    </r>
    <r>
      <rPr>
        <sz val="11"/>
        <color theme="1"/>
        <rFont val="Arial"/>
        <family val="2"/>
      </rPr>
      <t xml:space="preserve">: Porcentaje de programas internos evaluados.    
</t>
    </r>
    <r>
      <rPr>
        <b/>
        <sz val="11"/>
        <color theme="1"/>
        <rFont val="Arial"/>
        <family val="2"/>
      </rPr>
      <t>NPIE</t>
    </r>
    <r>
      <rPr>
        <sz val="11"/>
        <color theme="1"/>
        <rFont val="Arial"/>
        <family val="2"/>
      </rPr>
      <t xml:space="preserve">: Número de programas internos evaluados.
</t>
    </r>
    <r>
      <rPr>
        <b/>
        <sz val="11"/>
        <color theme="1"/>
        <rFont val="Arial"/>
        <family val="2"/>
      </rPr>
      <t>TPIEE</t>
    </r>
    <r>
      <rPr>
        <sz val="11"/>
        <color theme="1"/>
        <rFont val="Arial"/>
        <family val="2"/>
      </rPr>
      <t xml:space="preserve">: Total de programas internos estimados a evaluar.
</t>
    </r>
  </si>
  <si>
    <r>
      <rPr>
        <b/>
        <sz val="11"/>
        <color theme="1"/>
        <rFont val="Arial"/>
        <family val="2"/>
      </rPr>
      <t>MÉTODO DE CÁLCULO:</t>
    </r>
    <r>
      <rPr>
        <sz val="11"/>
        <color theme="1"/>
        <rFont val="Arial"/>
        <family val="2"/>
      </rPr>
      <t xml:space="preserve">
</t>
    </r>
    <r>
      <rPr>
        <b/>
        <sz val="11"/>
        <color theme="1"/>
        <rFont val="Arial"/>
        <family val="2"/>
      </rPr>
      <t>PIRC=</t>
    </r>
    <r>
      <rPr>
        <sz val="11"/>
        <color theme="1"/>
        <rFont val="Arial"/>
        <family val="2"/>
      </rPr>
      <t xml:space="preserve"> (NIR/TIP)*100.
</t>
    </r>
    <r>
      <rPr>
        <b/>
        <sz val="11"/>
        <color theme="1"/>
        <rFont val="Arial"/>
        <family val="2"/>
      </rPr>
      <t>VARIABLES:</t>
    </r>
    <r>
      <rPr>
        <sz val="11"/>
        <color theme="1"/>
        <rFont val="Arial"/>
        <family val="2"/>
      </rPr>
      <t xml:space="preserve">
</t>
    </r>
    <r>
      <rPr>
        <b/>
        <sz val="11"/>
        <color theme="1"/>
        <rFont val="Arial"/>
        <family val="2"/>
      </rPr>
      <t>PIRC:</t>
    </r>
    <r>
      <rPr>
        <sz val="11"/>
        <color theme="1"/>
        <rFont val="Arial"/>
        <family val="2"/>
      </rPr>
      <t xml:space="preserve"> Porcentaje de inspecciones realizadas a comercios.
</t>
    </r>
    <r>
      <rPr>
        <b/>
        <sz val="11"/>
        <color theme="1"/>
        <rFont val="Arial"/>
        <family val="2"/>
      </rPr>
      <t xml:space="preserve">NIR: </t>
    </r>
    <r>
      <rPr>
        <sz val="11"/>
        <color theme="1"/>
        <rFont val="Arial"/>
        <family val="2"/>
      </rPr>
      <t xml:space="preserve">numero de inspecciones realizadas.
</t>
    </r>
    <r>
      <rPr>
        <b/>
        <sz val="11"/>
        <color theme="1"/>
        <rFont val="Arial"/>
        <family val="2"/>
      </rPr>
      <t>TIP</t>
    </r>
    <r>
      <rPr>
        <sz val="11"/>
        <color theme="1"/>
        <rFont val="Arial"/>
        <family val="2"/>
      </rPr>
      <t xml:space="preserve">: total de inspecciones programadas.
</t>
    </r>
  </si>
  <si>
    <r>
      <rPr>
        <b/>
        <sz val="11"/>
        <color theme="1"/>
        <rFont val="Arial"/>
        <family val="2"/>
      </rPr>
      <t>MÉTODO DE CÁLCULO:</t>
    </r>
    <r>
      <rPr>
        <sz val="11"/>
        <color theme="1"/>
        <rFont val="Arial"/>
        <family val="2"/>
      </rPr>
      <t xml:space="preserve">
</t>
    </r>
    <r>
      <rPr>
        <b/>
        <sz val="11"/>
        <color theme="1"/>
        <rFont val="Arial"/>
        <family val="2"/>
      </rPr>
      <t xml:space="preserve">PSPPE= </t>
    </r>
    <r>
      <rPr>
        <sz val="11"/>
        <color theme="1"/>
        <rFont val="Arial"/>
        <family val="2"/>
      </rPr>
      <t xml:space="preserve">(NESR/TESP)*100
</t>
    </r>
    <r>
      <rPr>
        <b/>
        <sz val="11"/>
        <color theme="1"/>
        <rFont val="Arial"/>
        <family val="2"/>
      </rPr>
      <t>VARIABLES:</t>
    </r>
    <r>
      <rPr>
        <sz val="11"/>
        <color theme="1"/>
        <rFont val="Arial"/>
        <family val="2"/>
      </rPr>
      <t xml:space="preserve">:
</t>
    </r>
    <r>
      <rPr>
        <b/>
        <sz val="11"/>
        <color theme="1"/>
        <rFont val="Arial"/>
        <family val="2"/>
      </rPr>
      <t>PSPPE:</t>
    </r>
    <r>
      <rPr>
        <sz val="11"/>
        <color theme="1"/>
        <rFont val="Arial"/>
        <family val="2"/>
      </rPr>
      <t xml:space="preserve"> Porcentaje de simulacros públicos y privados evaluados.
</t>
    </r>
    <r>
      <rPr>
        <b/>
        <sz val="11"/>
        <color theme="1"/>
        <rFont val="Arial"/>
        <family val="2"/>
      </rPr>
      <t>NESR</t>
    </r>
    <r>
      <rPr>
        <sz val="11"/>
        <color theme="1"/>
        <rFont val="Arial"/>
        <family val="2"/>
      </rPr>
      <t xml:space="preserve">: Número de evaluaciones de simulacros realizados.
</t>
    </r>
    <r>
      <rPr>
        <b/>
        <sz val="11"/>
        <color theme="1"/>
        <rFont val="Arial"/>
        <family val="2"/>
      </rPr>
      <t>TESP</t>
    </r>
    <r>
      <rPr>
        <sz val="11"/>
        <color theme="1"/>
        <rFont val="Arial"/>
        <family val="2"/>
      </rPr>
      <t xml:space="preserve">: Total de evaluaciones de simulacros programados.
</t>
    </r>
  </si>
  <si>
    <r>
      <rPr>
        <b/>
        <sz val="11"/>
        <color theme="1"/>
        <rFont val="Arial"/>
        <family val="2"/>
      </rPr>
      <t>MÉTODO DE CÁLCULO:</t>
    </r>
    <r>
      <rPr>
        <sz val="11"/>
        <color theme="1"/>
        <rFont val="Arial"/>
        <family val="2"/>
      </rPr>
      <t xml:space="preserve">
</t>
    </r>
    <r>
      <rPr>
        <b/>
        <sz val="11"/>
        <color theme="1"/>
        <rFont val="Arial"/>
        <family val="2"/>
      </rPr>
      <t>PPSA=</t>
    </r>
    <r>
      <rPr>
        <sz val="11"/>
        <color theme="1"/>
        <rFont val="Arial"/>
        <family val="2"/>
      </rPr>
      <t xml:space="preserve"> (NPS/TPA)*100.
</t>
    </r>
    <r>
      <rPr>
        <b/>
        <sz val="11"/>
        <color theme="1"/>
        <rFont val="Arial"/>
        <family val="2"/>
      </rPr>
      <t>VARIABLES:</t>
    </r>
    <r>
      <rPr>
        <sz val="11"/>
        <color theme="1"/>
        <rFont val="Arial"/>
        <family val="2"/>
      </rPr>
      <t xml:space="preserve">
</t>
    </r>
    <r>
      <rPr>
        <b/>
        <sz val="11"/>
        <color theme="1"/>
        <rFont val="Arial"/>
        <family val="2"/>
      </rPr>
      <t>PPSA:</t>
    </r>
    <r>
      <rPr>
        <sz val="11"/>
        <color theme="1"/>
        <rFont val="Arial"/>
        <family val="2"/>
      </rPr>
      <t xml:space="preserve"> Porcentaje de prestadores de servicio autorizados
</t>
    </r>
    <r>
      <rPr>
        <b/>
        <sz val="11"/>
        <color theme="1"/>
        <rFont val="Arial"/>
        <family val="2"/>
      </rPr>
      <t xml:space="preserve">NPS: </t>
    </r>
    <r>
      <rPr>
        <sz val="11"/>
        <color theme="1"/>
        <rFont val="Arial"/>
        <family val="2"/>
      </rPr>
      <t xml:space="preserve">numero de prestadores de servicio
</t>
    </r>
    <r>
      <rPr>
        <b/>
        <sz val="11"/>
        <color theme="1"/>
        <rFont val="Arial"/>
        <family val="2"/>
      </rPr>
      <t>TPA</t>
    </r>
    <r>
      <rPr>
        <sz val="11"/>
        <color theme="1"/>
        <rFont val="Arial"/>
        <family val="2"/>
      </rPr>
      <t xml:space="preserve">: total de prestadores autorizados
</t>
    </r>
  </si>
  <si>
    <r>
      <rPr>
        <b/>
        <sz val="11"/>
        <color theme="1"/>
        <rFont val="Arial"/>
        <family val="2"/>
      </rPr>
      <t xml:space="preserve">MÉTODO DE CÁLCULO: </t>
    </r>
    <r>
      <rPr>
        <sz val="11"/>
        <color theme="1"/>
        <rFont val="Arial"/>
        <family val="2"/>
      </rPr>
      <t xml:space="preserve">
</t>
    </r>
    <r>
      <rPr>
        <b/>
        <sz val="11"/>
        <color theme="1"/>
        <rFont val="Arial"/>
        <family val="2"/>
      </rPr>
      <t>PREA</t>
    </r>
    <r>
      <rPr>
        <sz val="11"/>
        <color theme="1"/>
        <rFont val="Arial"/>
        <family val="2"/>
      </rPr>
      <t xml:space="preserve"> (TRR/NRA)*100.
</t>
    </r>
    <r>
      <rPr>
        <b/>
        <sz val="11"/>
        <color theme="1"/>
        <rFont val="Arial"/>
        <family val="2"/>
      </rPr>
      <t>VARIABLES:</t>
    </r>
    <r>
      <rPr>
        <sz val="11"/>
        <color theme="1"/>
        <rFont val="Arial"/>
        <family val="2"/>
      </rPr>
      <t xml:space="preserve">
</t>
    </r>
    <r>
      <rPr>
        <b/>
        <sz val="11"/>
        <color theme="1"/>
        <rFont val="Arial"/>
        <family val="2"/>
      </rPr>
      <t xml:space="preserve">PREA: </t>
    </r>
    <r>
      <rPr>
        <sz val="11"/>
        <color theme="1"/>
        <rFont val="Arial"/>
        <family val="2"/>
      </rPr>
      <t xml:space="preserve">Porcentaje de reportes de emergencia atendidos.                 
</t>
    </r>
    <r>
      <rPr>
        <b/>
        <sz val="11"/>
        <color theme="1"/>
        <rFont val="Arial"/>
        <family val="2"/>
      </rPr>
      <t>TRR</t>
    </r>
    <r>
      <rPr>
        <sz val="11"/>
        <color theme="1"/>
        <rFont val="Arial"/>
        <family val="2"/>
      </rPr>
      <t xml:space="preserve">: Total de reportes recibidos.
</t>
    </r>
    <r>
      <rPr>
        <b/>
        <sz val="11"/>
        <color theme="1"/>
        <rFont val="Arial"/>
        <family val="2"/>
      </rPr>
      <t>NRA:</t>
    </r>
    <r>
      <rPr>
        <sz val="11"/>
        <color theme="1"/>
        <rFont val="Arial"/>
        <family val="2"/>
      </rPr>
      <t xml:space="preserve"> Núnero de reportes atendidos.     
                                                                                                                                                </t>
    </r>
  </si>
  <si>
    <r>
      <rPr>
        <b/>
        <sz val="11"/>
        <color theme="1"/>
        <rFont val="Arial"/>
        <family val="2"/>
      </rPr>
      <t xml:space="preserve">MÉTODO DE CÁLCULO: </t>
    </r>
    <r>
      <rPr>
        <sz val="11"/>
        <color theme="1"/>
        <rFont val="Arial"/>
        <family val="2"/>
      </rPr>
      <t xml:space="preserve">
</t>
    </r>
    <r>
      <rPr>
        <b/>
        <sz val="11"/>
        <color theme="1"/>
        <rFont val="Arial"/>
        <family val="2"/>
      </rPr>
      <t>PPAM</t>
    </r>
    <r>
      <rPr>
        <sz val="11"/>
        <color theme="1"/>
        <rFont val="Arial"/>
        <family val="2"/>
      </rPr>
      <t xml:space="preserve"> (TPA/NRA)*100.
</t>
    </r>
    <r>
      <rPr>
        <b/>
        <sz val="11"/>
        <color theme="1"/>
        <rFont val="Arial"/>
        <family val="2"/>
      </rPr>
      <t>VARIABLES:</t>
    </r>
    <r>
      <rPr>
        <sz val="11"/>
        <color theme="1"/>
        <rFont val="Arial"/>
        <family val="2"/>
      </rPr>
      <t xml:space="preserve">
</t>
    </r>
    <r>
      <rPr>
        <b/>
        <sz val="11"/>
        <color theme="1"/>
        <rFont val="Arial"/>
        <family val="2"/>
      </rPr>
      <t xml:space="preserve">PPAM: </t>
    </r>
    <r>
      <rPr>
        <sz val="11"/>
        <color theme="1"/>
        <rFont val="Arial"/>
        <family val="2"/>
      </rPr>
      <t xml:space="preserve">Porcentaja de personas con atención médica              
</t>
    </r>
    <r>
      <rPr>
        <b/>
        <sz val="11"/>
        <color theme="1"/>
        <rFont val="Arial"/>
        <family val="2"/>
      </rPr>
      <t>TPA</t>
    </r>
    <r>
      <rPr>
        <sz val="11"/>
        <color theme="1"/>
        <rFont val="Arial"/>
        <family val="2"/>
      </rPr>
      <t xml:space="preserve">: Total de personas atendidas.
</t>
    </r>
    <r>
      <rPr>
        <b/>
        <sz val="11"/>
        <color theme="1"/>
        <rFont val="Arial"/>
        <family val="2"/>
      </rPr>
      <t>NRA:</t>
    </r>
    <r>
      <rPr>
        <sz val="11"/>
        <color theme="1"/>
        <rFont val="Arial"/>
        <family val="2"/>
      </rPr>
      <t xml:space="preserve"> Núnero de reportes recibidos.  
                                                                                                                                                </t>
    </r>
  </si>
  <si>
    <r>
      <rPr>
        <b/>
        <sz val="11"/>
        <color theme="1"/>
        <rFont val="Arial"/>
        <family val="2"/>
      </rPr>
      <t>MÉTODO DE CÁLCULO:</t>
    </r>
    <r>
      <rPr>
        <sz val="11"/>
        <color theme="1"/>
        <rFont val="Arial"/>
        <family val="2"/>
      </rPr>
      <t xml:space="preserve">
</t>
    </r>
    <r>
      <rPr>
        <b/>
        <sz val="11"/>
        <color theme="1"/>
        <rFont val="Arial"/>
        <family val="2"/>
      </rPr>
      <t>PEPPS</t>
    </r>
    <r>
      <rPr>
        <sz val="11"/>
        <color theme="1"/>
        <rFont val="Arial"/>
        <family val="2"/>
      </rPr>
      <t xml:space="preserve">= (TES/NEES)*100
</t>
    </r>
    <r>
      <rPr>
        <b/>
        <sz val="11"/>
        <color theme="1"/>
        <rFont val="Arial"/>
        <family val="2"/>
      </rPr>
      <t>VARIABLES:</t>
    </r>
    <r>
      <rPr>
        <sz val="11"/>
        <color theme="1"/>
        <rFont val="Arial"/>
        <family val="2"/>
      </rPr>
      <t xml:space="preserve">
</t>
    </r>
    <r>
      <rPr>
        <b/>
        <sz val="11"/>
        <color theme="1"/>
        <rFont val="Arial"/>
        <family val="2"/>
      </rPr>
      <t>PEPPS</t>
    </r>
    <r>
      <rPr>
        <sz val="11"/>
        <color theme="1"/>
        <rFont val="Arial"/>
        <family val="2"/>
      </rPr>
      <t xml:space="preserve">: Porcentaje de eventos públicos y privados supervisados.
</t>
    </r>
    <r>
      <rPr>
        <b/>
        <sz val="11"/>
        <color theme="1"/>
        <rFont val="Arial"/>
        <family val="2"/>
      </rPr>
      <t>TES:</t>
    </r>
    <r>
      <rPr>
        <sz val="11"/>
        <color theme="1"/>
        <rFont val="Arial"/>
        <family val="2"/>
      </rPr>
      <t xml:space="preserve"> Total de eventos supervisados.
</t>
    </r>
    <r>
      <rPr>
        <b/>
        <sz val="11"/>
        <color theme="1"/>
        <rFont val="Arial"/>
        <family val="2"/>
      </rPr>
      <t>NEES</t>
    </r>
    <r>
      <rPr>
        <sz val="11"/>
        <color theme="1"/>
        <rFont val="Arial"/>
        <family val="2"/>
      </rPr>
      <t xml:space="preserve">: Número de eventos estimados a supervisar.
</t>
    </r>
  </si>
  <si>
    <r>
      <rPr>
        <b/>
        <sz val="11"/>
        <color theme="1"/>
        <rFont val="Arial"/>
        <family val="2"/>
      </rPr>
      <t>MÉTODO DE CÁLCULO:</t>
    </r>
    <r>
      <rPr>
        <sz val="11"/>
        <color theme="1"/>
        <rFont val="Arial"/>
        <family val="2"/>
      </rPr>
      <t xml:space="preserve">
</t>
    </r>
    <r>
      <rPr>
        <b/>
        <sz val="11"/>
        <color theme="1"/>
        <rFont val="Arial"/>
        <family val="2"/>
      </rPr>
      <t>PRTV= (NRTV</t>
    </r>
    <r>
      <rPr>
        <sz val="11"/>
        <color theme="1"/>
        <rFont val="Arial"/>
        <family val="2"/>
      </rPr>
      <t xml:space="preserve">/TRTV)*100
</t>
    </r>
    <r>
      <rPr>
        <b/>
        <sz val="11"/>
        <color theme="1"/>
        <rFont val="Arial"/>
        <family val="2"/>
      </rPr>
      <t>VARIABLES:</t>
    </r>
    <r>
      <rPr>
        <sz val="11"/>
        <color theme="1"/>
        <rFont val="Arial"/>
        <family val="2"/>
      </rPr>
      <t xml:space="preserve">
</t>
    </r>
    <r>
      <rPr>
        <b/>
        <sz val="11"/>
        <color theme="1"/>
        <rFont val="Arial"/>
        <family val="2"/>
      </rPr>
      <t xml:space="preserve">PRTV: </t>
    </r>
    <r>
      <rPr>
        <sz val="11"/>
        <color theme="1"/>
        <rFont val="Arial"/>
        <family val="2"/>
      </rPr>
      <t xml:space="preserve">Porcentaje de refugios temporales verificados.
</t>
    </r>
    <r>
      <rPr>
        <b/>
        <sz val="11"/>
        <color theme="1"/>
        <rFont val="Arial"/>
        <family val="2"/>
      </rPr>
      <t>NRTV</t>
    </r>
    <r>
      <rPr>
        <sz val="11"/>
        <color theme="1"/>
        <rFont val="Arial"/>
        <family val="2"/>
      </rPr>
      <t xml:space="preserve">: Número de refugios temporales verificados.
</t>
    </r>
    <r>
      <rPr>
        <b/>
        <sz val="11"/>
        <color theme="1"/>
        <rFont val="Arial"/>
        <family val="2"/>
      </rPr>
      <t xml:space="preserve">TRTV: </t>
    </r>
    <r>
      <rPr>
        <sz val="11"/>
        <color theme="1"/>
        <rFont val="Arial"/>
        <family val="2"/>
      </rPr>
      <t xml:space="preserve">Total de refugios temporales por verificar.
</t>
    </r>
  </si>
  <si>
    <r>
      <rPr>
        <b/>
        <sz val="11"/>
        <color theme="1"/>
        <rFont val="Arial"/>
        <family val="2"/>
      </rPr>
      <t>MÉTODO DE CÁLCULO:</t>
    </r>
    <r>
      <rPr>
        <sz val="11"/>
        <color theme="1"/>
        <rFont val="Arial"/>
        <family val="2"/>
      </rPr>
      <t xml:space="preserve">
</t>
    </r>
    <r>
      <rPr>
        <b/>
        <sz val="11"/>
        <color theme="1"/>
        <rFont val="Arial"/>
        <family val="2"/>
      </rPr>
      <t>POI</t>
    </r>
    <r>
      <rPr>
        <sz val="11"/>
        <color theme="1"/>
        <rFont val="Arial"/>
        <family val="2"/>
      </rPr>
      <t xml:space="preserve">= (TOI/TOP)*100
</t>
    </r>
    <r>
      <rPr>
        <b/>
        <sz val="11"/>
        <color theme="1"/>
        <rFont val="Arial"/>
        <family val="2"/>
      </rPr>
      <t>VARIABLES:</t>
    </r>
    <r>
      <rPr>
        <sz val="11"/>
        <color theme="1"/>
        <rFont val="Arial"/>
        <family val="2"/>
      </rPr>
      <t xml:space="preserve">
</t>
    </r>
    <r>
      <rPr>
        <b/>
        <sz val="11"/>
        <color theme="1"/>
        <rFont val="Arial"/>
        <family val="2"/>
      </rPr>
      <t>POI</t>
    </r>
    <r>
      <rPr>
        <sz val="11"/>
        <color theme="1"/>
        <rFont val="Arial"/>
        <family val="2"/>
      </rPr>
      <t xml:space="preserve">: Porcentaje de operativos implementados
</t>
    </r>
    <r>
      <rPr>
        <b/>
        <sz val="11"/>
        <color theme="1"/>
        <rFont val="Arial"/>
        <family val="2"/>
      </rPr>
      <t>TOI:</t>
    </r>
    <r>
      <rPr>
        <sz val="11"/>
        <color theme="1"/>
        <rFont val="Arial"/>
        <family val="2"/>
      </rPr>
      <t xml:space="preserve">Total de operativos implementados
</t>
    </r>
    <r>
      <rPr>
        <b/>
        <sz val="11"/>
        <color theme="1"/>
        <rFont val="Arial"/>
        <family val="2"/>
      </rPr>
      <t>TOP</t>
    </r>
    <r>
      <rPr>
        <sz val="11"/>
        <color theme="1"/>
        <rFont val="Arial"/>
        <family val="2"/>
      </rPr>
      <t xml:space="preserve">: Total de operativos programados. 
</t>
    </r>
  </si>
  <si>
    <r>
      <rPr>
        <b/>
        <sz val="11"/>
        <color theme="1"/>
        <rFont val="Arial"/>
        <family val="2"/>
      </rPr>
      <t>MÉTODO DE CÁLCULO:</t>
    </r>
    <r>
      <rPr>
        <sz val="11"/>
        <color theme="1"/>
        <rFont val="Arial"/>
        <family val="2"/>
      </rPr>
      <t xml:space="preserve">
</t>
    </r>
    <r>
      <rPr>
        <b/>
        <sz val="11"/>
        <color theme="1"/>
        <rFont val="Arial"/>
        <family val="2"/>
      </rPr>
      <t xml:space="preserve">PSRPI= </t>
    </r>
    <r>
      <rPr>
        <sz val="11"/>
        <color theme="1"/>
        <rFont val="Arial"/>
        <family val="2"/>
      </rPr>
      <t xml:space="preserve">(TRI/TRE)*100
</t>
    </r>
    <r>
      <rPr>
        <b/>
        <sz val="11"/>
        <color theme="1"/>
        <rFont val="Arial"/>
        <family val="2"/>
      </rPr>
      <t xml:space="preserve">
VARIABLES:</t>
    </r>
    <r>
      <rPr>
        <sz val="11"/>
        <color theme="1"/>
        <rFont val="Arial"/>
        <family val="2"/>
      </rPr>
      <t xml:space="preserve">
</t>
    </r>
    <r>
      <rPr>
        <b/>
        <sz val="11"/>
        <color theme="1"/>
        <rFont val="Arial"/>
        <family val="2"/>
      </rPr>
      <t>PSRPI:</t>
    </r>
    <r>
      <rPr>
        <sz val="11"/>
        <color theme="1"/>
        <rFont val="Arial"/>
        <family val="2"/>
      </rPr>
      <t xml:space="preserve"> Porcentaje de salvamentos, rescates y primeros auxilios implementados. 
</t>
    </r>
    <r>
      <rPr>
        <b/>
        <sz val="11"/>
        <color theme="1"/>
        <rFont val="Arial"/>
        <family val="2"/>
      </rPr>
      <t>TRI:</t>
    </r>
    <r>
      <rPr>
        <sz val="11"/>
        <color theme="1"/>
        <rFont val="Arial"/>
        <family val="2"/>
      </rPr>
      <t xml:space="preserve">Total de reporte de implementados.
</t>
    </r>
    <r>
      <rPr>
        <b/>
        <sz val="11"/>
        <color theme="1"/>
        <rFont val="Arial"/>
        <family val="2"/>
      </rPr>
      <t>TRE</t>
    </r>
    <r>
      <rPr>
        <sz val="11"/>
        <color theme="1"/>
        <rFont val="Arial"/>
        <family val="2"/>
      </rPr>
      <t xml:space="preserve">:Total de reportes estimados.
</t>
    </r>
  </si>
  <si>
    <r>
      <rPr>
        <b/>
        <sz val="11"/>
        <color theme="1"/>
        <rFont val="Arial"/>
        <family val="2"/>
      </rPr>
      <t xml:space="preserve">MÉTODO DE CÁLCULO: </t>
    </r>
    <r>
      <rPr>
        <sz val="11"/>
        <color theme="1"/>
        <rFont val="Arial"/>
        <family val="2"/>
      </rPr>
      <t xml:space="preserve">
</t>
    </r>
    <r>
      <rPr>
        <b/>
        <sz val="11"/>
        <color theme="1"/>
        <rFont val="Arial"/>
        <family val="2"/>
      </rPr>
      <t>PAPB</t>
    </r>
    <r>
      <rPr>
        <sz val="11"/>
        <color theme="1"/>
        <rFont val="Arial"/>
        <family val="2"/>
      </rPr>
      <t xml:space="preserve">=(TPB/NPE)*100
</t>
    </r>
    <r>
      <rPr>
        <b/>
        <sz val="11"/>
        <color theme="1"/>
        <rFont val="Arial"/>
        <family val="2"/>
      </rPr>
      <t xml:space="preserve">
VARIABLES:</t>
    </r>
    <r>
      <rPr>
        <sz val="11"/>
        <color theme="1"/>
        <rFont val="Arial"/>
        <family val="2"/>
      </rPr>
      <t xml:space="preserve">
</t>
    </r>
    <r>
      <rPr>
        <b/>
        <sz val="11"/>
        <color theme="1"/>
        <rFont val="Arial"/>
        <family val="2"/>
      </rPr>
      <t>PAPB</t>
    </r>
    <r>
      <rPr>
        <sz val="11"/>
        <color theme="1"/>
        <rFont val="Arial"/>
        <family val="2"/>
      </rPr>
      <t xml:space="preserve">: Porcentaje de acciones preventivas brindadas.
</t>
    </r>
    <r>
      <rPr>
        <b/>
        <sz val="11"/>
        <color theme="1"/>
        <rFont val="Arial"/>
        <family val="2"/>
      </rPr>
      <t>TPB</t>
    </r>
    <r>
      <rPr>
        <sz val="11"/>
        <color theme="1"/>
        <rFont val="Arial"/>
        <family val="2"/>
      </rPr>
      <t xml:space="preserve">: Total de población beneficiada.
</t>
    </r>
    <r>
      <rPr>
        <b/>
        <sz val="11"/>
        <color theme="1"/>
        <rFont val="Arial"/>
        <family val="2"/>
      </rPr>
      <t xml:space="preserve">NPE: </t>
    </r>
    <r>
      <rPr>
        <sz val="11"/>
        <color theme="1"/>
        <rFont val="Arial"/>
        <family val="2"/>
      </rPr>
      <t xml:space="preserve">Número de población estimada.                                 
</t>
    </r>
  </si>
  <si>
    <r>
      <rPr>
        <b/>
        <sz val="11"/>
        <color theme="1"/>
        <rFont val="Arial"/>
        <family val="2"/>
      </rP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Resoluciones de las demandas ciudadanas.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</si>
  <si>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Apoyos administrativos y financieros.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</si>
  <si>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Sesiones de Cabildo.</t>
    </r>
  </si>
  <si>
    <r>
      <rPr>
        <b/>
        <sz val="11"/>
        <color theme="1"/>
        <rFont val="Arial"/>
        <family val="2"/>
      </rPr>
      <t>UNIDAD DE MEDIDA DEL INDICADOR:</t>
    </r>
    <r>
      <rPr>
        <sz val="11"/>
        <color theme="1"/>
        <rFont val="Arial"/>
        <family val="2"/>
      </rPr>
      <t xml:space="preserve">
Porcentaje . 
</t>
    </r>
    <r>
      <rPr>
        <b/>
        <sz val="11"/>
        <color theme="1"/>
        <rFont val="Arial"/>
        <family val="2"/>
      </rPr>
      <t xml:space="preserve"> UNIDAD DE MEDIDA DE LA VARIABLE:</t>
    </r>
    <r>
      <rPr>
        <sz val="11"/>
        <color theme="1"/>
        <rFont val="Arial"/>
        <family val="2"/>
      </rPr>
      <t xml:space="preserve">
Solicitudes Ciudadanas.</t>
    </r>
  </si>
  <si>
    <r>
      <rPr>
        <b/>
        <sz val="11"/>
        <color theme="1"/>
        <rFont val="Arial"/>
        <family val="2"/>
      </rPr>
      <t>UNIDAD DE MEDIDA DEL INDICADOR:</t>
    </r>
    <r>
      <rPr>
        <sz val="11"/>
        <color theme="1"/>
        <rFont val="Arial"/>
        <family val="2"/>
      </rPr>
      <t xml:space="preserve">
</t>
    </r>
    <r>
      <rPr>
        <sz val="11"/>
        <color theme="1"/>
        <rFont val="Arial"/>
        <family val="2"/>
      </rPr>
      <t xml:space="preserve">Porcentaje   
</t>
    </r>
    <r>
      <rPr>
        <b/>
        <sz val="11"/>
        <color theme="1"/>
        <rFont val="Arial"/>
        <family val="2"/>
      </rPr>
      <t xml:space="preserve"> UNIDAD DE MEDIDA DE LA VARIABLE:</t>
    </r>
    <r>
      <rPr>
        <sz val="11"/>
        <color theme="1"/>
        <rFont val="Arial"/>
        <family val="2"/>
      </rPr>
      <t xml:space="preserve">
Asesorias y acompañamiento de reportes de personas no localizadas.</t>
    </r>
  </si>
  <si>
    <r>
      <rPr>
        <b/>
        <sz val="11"/>
        <color theme="1"/>
        <rFont val="Arial"/>
        <family val="2"/>
      </rPr>
      <t>UNIDAD DE MEDIDA DEL INDICADOR:</t>
    </r>
    <r>
      <rPr>
        <sz val="11"/>
        <color theme="1"/>
        <rFont val="Arial"/>
        <family val="2"/>
      </rPr>
      <t xml:space="preserve">
</t>
    </r>
    <r>
      <rPr>
        <sz val="11"/>
        <color theme="1"/>
        <rFont val="Arial"/>
        <family val="2"/>
      </rPr>
      <t xml:space="preserve">Porcentaje   
</t>
    </r>
    <r>
      <rPr>
        <b/>
        <sz val="11"/>
        <color theme="1"/>
        <rFont val="Arial"/>
        <family val="2"/>
      </rPr>
      <t xml:space="preserve"> UNIDAD DE MEDIDA DE LA VARIABLE:</t>
    </r>
    <r>
      <rPr>
        <sz val="11"/>
        <color theme="1"/>
        <rFont val="Arial"/>
        <family val="2"/>
      </rPr>
      <t xml:space="preserve">
Asistencia en reportes de personas no localizadas.</t>
    </r>
  </si>
  <si>
    <r>
      <rPr>
        <b/>
        <sz val="11"/>
        <color theme="1"/>
        <rFont val="Calibri"/>
        <family val="2"/>
      </rPr>
      <t>UNIDAD DE MEDIDA DEL INDICADOR:</t>
    </r>
    <r>
      <rPr>
        <sz val="11"/>
        <color theme="1"/>
        <rFont val="Calibri"/>
        <family val="2"/>
      </rPr>
      <t xml:space="preserve">
Porcentaje   
</t>
    </r>
    <r>
      <rPr>
        <b/>
        <sz val="11"/>
        <color theme="1"/>
        <rFont val="Calibri"/>
        <family val="2"/>
      </rPr>
      <t xml:space="preserve"> UNIDAD DE MEDIDA DE LA VARIABLE:</t>
    </r>
    <r>
      <rPr>
        <sz val="11"/>
        <color theme="1"/>
        <rFont val="Calibri"/>
        <family val="2"/>
      </rPr>
      <t xml:space="preserve">
Solicitudes administrativas.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</si>
  <si>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Documentos de movimientos de personal.</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</si>
  <si>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Gestiones Técnicas.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</si>
  <si>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Solicitudes de Recursos Materiales. </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</si>
  <si>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Actos Registrales.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</si>
  <si>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Equipos de cómputo y electrónicos.</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</si>
  <si>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Formatos valorados.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</si>
  <si>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Personal del Registro Civil capacitado</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</si>
  <si>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 VARIABLE:
</t>
    </r>
    <r>
      <rPr>
        <sz val="11"/>
        <color theme="1"/>
        <rFont val="Arial"/>
        <family val="2"/>
      </rPr>
      <t>Instalaciones del Registro Civil.</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</si>
  <si>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Quejas y recomendaciones de Derechos Humanos atendidas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</si>
  <si>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Asesorías jurídicas y atenciones a quejas en materia de Derechos Humanos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</si>
  <si>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capacitaciones en materia de Derechos Humanos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</si>
  <si>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Mesas de trabajo en materia de  Derechos Humanos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</si>
  <si>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Instrumentos jurídicos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</si>
  <si>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Actuaciones jurídicas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</si>
  <si>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Recursos en juicios de garantia</t>
    </r>
  </si>
  <si>
    <r>
      <rPr>
        <b/>
        <sz val="11"/>
        <color theme="1"/>
        <rFont val="Arial"/>
        <family val="2"/>
      </rPr>
      <t xml:space="preserve">UNIDAD DE MEDIDA DEL INDICADOR:
</t>
    </r>
    <r>
      <rPr>
        <sz val="11"/>
        <color theme="1"/>
        <rFont val="Arial"/>
        <family val="2"/>
      </rPr>
      <t xml:space="preserve">Porcentaje.
</t>
    </r>
    <r>
      <rPr>
        <b/>
        <sz val="11"/>
        <color theme="1"/>
        <rFont val="Arial"/>
        <family val="2"/>
      </rPr>
      <t>UNIDAD DE MEDIDA DE LA VARIABLE:</t>
    </r>
    <r>
      <rPr>
        <sz val="11"/>
        <color theme="1"/>
        <rFont val="Arial"/>
        <family val="2"/>
      </rPr>
      <t xml:space="preserve">
Sanciones. </t>
    </r>
  </si>
  <si>
    <r>
      <rPr>
        <b/>
        <sz val="11"/>
        <color theme="1"/>
        <rFont val="Arial"/>
        <family val="2"/>
      </rPr>
      <t xml:space="preserve">UNIDAD DE MEDIDA DEL INDICADOR:
</t>
    </r>
    <r>
      <rPr>
        <sz val="11"/>
        <color theme="1"/>
        <rFont val="Arial"/>
        <family val="2"/>
      </rPr>
      <t xml:space="preserve">Porcentaje.
</t>
    </r>
    <r>
      <rPr>
        <b/>
        <sz val="11"/>
        <color theme="1"/>
        <rFont val="Arial"/>
        <family val="2"/>
      </rPr>
      <t>UNIDAD DE MEDIDA DE LA VARIABLE</t>
    </r>
    <r>
      <rPr>
        <sz val="11"/>
        <color theme="1"/>
        <rFont val="Arial"/>
        <family val="2"/>
      </rPr>
      <t xml:space="preserve">        
Convenios conciliatorios.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</si>
  <si>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Asesorías psicológicas.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</si>
  <si>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Cursos de capacitación.</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</si>
  <si>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UNIDAD DE MEDIDA DE LA VARIABLE:  </t>
    </r>
    <r>
      <rPr>
        <sz val="11"/>
        <color theme="1"/>
        <rFont val="Arial"/>
        <family val="2"/>
      </rPr>
      <t xml:space="preserve">                
Talleres para familias.</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</si>
  <si>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
UNIDAD DE MEDIDA DE LA VARIABLE:
</t>
    </r>
    <r>
      <rPr>
        <sz val="11"/>
        <color theme="1"/>
        <rFont val="Arial"/>
        <family val="2"/>
      </rPr>
      <t>Demandas sociales.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</si>
  <si>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Cartillas militares entregadas.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</si>
  <si>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 VARIABLE:</t>
    </r>
    <r>
      <rPr>
        <sz val="11"/>
        <color theme="1"/>
        <rFont val="Arial"/>
        <family val="2"/>
      </rPr>
      <t xml:space="preserve">
Sesiones de COESPO.</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</si>
  <si>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Atenciones y seguimientos mensuales con DAVB y SbPJ.</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</si>
  <si>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Manifestaciones atendidas.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</si>
  <si>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Atenciones en asuntos religiosos.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</si>
  <si>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Participantes de actividades para la construcción de Paz.</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</si>
  <si>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LAS VARIABLE  </t>
    </r>
    <r>
      <rPr>
        <sz val="11"/>
        <color theme="1"/>
        <rFont val="Arial"/>
        <family val="2"/>
      </rPr>
      <t xml:space="preserve"> Participantes capacitados(as)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</si>
  <si>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Expedientes del Padrón Municipal de Templos.</t>
    </r>
  </si>
  <si>
    <r>
      <rPr>
        <b/>
        <sz val="11"/>
        <color theme="1"/>
        <rFont val="Arial"/>
        <family val="2"/>
      </rPr>
      <t xml:space="preserve">UNIDAD DE MEDIDA DEL INDICADOR:
</t>
    </r>
    <r>
      <rPr>
        <sz val="11"/>
        <color theme="1"/>
        <rFont val="Arial"/>
        <family val="2"/>
      </rPr>
      <t xml:space="preserve">Porcentaje.
</t>
    </r>
    <r>
      <rPr>
        <b/>
        <sz val="11"/>
        <color theme="1"/>
        <rFont val="Arial"/>
        <family val="2"/>
      </rPr>
      <t xml:space="preserve">UNIDAD DE MEDIDA DE LAS VARIABLES: 
</t>
    </r>
    <r>
      <rPr>
        <sz val="11"/>
        <color theme="1"/>
        <rFont val="Arial"/>
        <family val="2"/>
      </rPr>
      <t>Trámites del sector religioso.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</si>
  <si>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LAS VARIABLES: 
</t>
    </r>
    <r>
      <rPr>
        <sz val="11"/>
        <color theme="1"/>
        <rFont val="Arial"/>
        <family val="2"/>
      </rPr>
      <t>Asesorías jurídicas.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</si>
  <si>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actividades de promoción, respeto y tolerancia religiosa</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</si>
  <si>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Mecanismos de coordinación interinstitucional y de fortalecimiento de capacidades implementados.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</si>
  <si>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Organización de sesiones del Sistema Municipal y sus Comisiones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</si>
  <si>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Reportes de canalizaciones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</si>
  <si>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Niñas, niños y adolescentes participantes en actividades sobre sus derechos humanos..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</si>
  <si>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Campañas digitales realizadas..</t>
    </r>
  </si>
  <si>
    <r>
      <rPr>
        <b/>
        <sz val="11"/>
        <color rgb="FF000000"/>
        <rFont val="Arial, sans-serif"/>
      </rPr>
      <t xml:space="preserve">UNIDAD DE MEDIDA DELINDICADOR:
</t>
    </r>
    <r>
      <rPr>
        <sz val="11"/>
        <color rgb="FF000000"/>
        <rFont val="Arial, sans-serif"/>
      </rPr>
      <t>Porcentaje</t>
    </r>
    <r>
      <rPr>
        <b/>
        <sz val="11"/>
        <color rgb="FF000000"/>
        <rFont val="Arial, sans-serif"/>
      </rPr>
      <t xml:space="preserve">
 UNIDAD DE MEDIDA DE LA VARIABLE:
</t>
    </r>
    <r>
      <rPr>
        <sz val="11"/>
        <color rgb="FF000000"/>
        <rFont val="Arial, sans-serif"/>
      </rPr>
      <t>Proyectos</t>
    </r>
  </si>
  <si>
    <r>
      <rPr>
        <b/>
        <sz val="11"/>
        <color rgb="FF000000"/>
        <rFont val="Arial, sans-serif"/>
      </rPr>
      <t xml:space="preserve">UNIDAD DE MEDIDA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Señalizacion.</t>
    </r>
  </si>
  <si>
    <r>
      <rPr>
        <b/>
        <sz val="11"/>
        <color rgb="FF000000"/>
        <rFont val="Arial, sans-serif"/>
      </rPr>
      <t xml:space="preserve">UNIDAD DE MÉDIDA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Anuencias.</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</si>
  <si>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Supervisiones.</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</si>
  <si>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Personas.</t>
    </r>
  </si>
  <si>
    <r>
      <rPr>
        <b/>
        <sz val="11"/>
        <color rgb="FF000000"/>
        <rFont val="Arial, sans-serif"/>
      </rPr>
      <t xml:space="preserve">UNIDAD DE MEDIDA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Personal de Organizaciones públicas y privadas.</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</si>
  <si>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Eventos másivos.</t>
    </r>
  </si>
  <si>
    <r>
      <rPr>
        <b/>
        <sz val="11"/>
        <color rgb="FF000000"/>
        <rFont val="Arial, sans-serif"/>
      </rPr>
      <t xml:space="preserve">UNIDAD DE MEDIDA DEL INDICADOR:
</t>
    </r>
    <r>
      <rPr>
        <sz val="11"/>
        <color rgb="FF000000"/>
        <rFont val="Arial, sans-serif"/>
      </rPr>
      <t>Porcentaje</t>
    </r>
    <r>
      <rPr>
        <b/>
        <sz val="11"/>
        <color rgb="FF000000"/>
        <rFont val="Arial, sans-serif"/>
      </rPr>
      <t xml:space="preserve">
UNIDAD DE MEDIDA DE LA VARIABLE:
</t>
    </r>
    <r>
      <rPr>
        <sz val="11"/>
        <color rgb="FF000000"/>
        <rFont val="Arial, sans-serif"/>
      </rPr>
      <t>Niñas y niños.</t>
    </r>
  </si>
  <si>
    <r>
      <rPr>
        <b/>
        <sz val="11"/>
        <color rgb="FF000000"/>
        <rFont val="Arial, sans-serif"/>
      </rPr>
      <t xml:space="preserve">UNIDAD DE MEDIDA DEL INDICADOR: 
</t>
    </r>
    <r>
      <rPr>
        <sz val="11"/>
        <color rgb="FF000000"/>
        <rFont val="Arial, sans-serif"/>
      </rPr>
      <t xml:space="preserve"> Porcentaje.
</t>
    </r>
    <r>
      <rPr>
        <b/>
        <sz val="11"/>
        <color rgb="FF000000"/>
        <rFont val="Arial, sans-serif"/>
      </rPr>
      <t xml:space="preserve">  
 UNIDAD DE MEDIDA DE LA VARIABLE: 
</t>
    </r>
    <r>
      <rPr>
        <sz val="11"/>
        <color rgb="FF000000"/>
        <rFont val="Arial, sans-serif"/>
      </rPr>
      <t xml:space="preserve"> Establecimientos.</t>
    </r>
  </si>
  <si>
    <r>
      <rPr>
        <b/>
        <sz val="11"/>
        <color rgb="FF000000"/>
        <rFont val="Arial, sans-serif"/>
      </rPr>
      <t xml:space="preserve">UNIDAD DE MEDIDA DEL INDICADOR: 
</t>
    </r>
    <r>
      <rPr>
        <sz val="11"/>
        <color rgb="FF000000"/>
        <rFont val="Arial, sans-serif"/>
      </rPr>
      <t xml:space="preserve"> Porcentaje.
</t>
    </r>
    <r>
      <rPr>
        <b/>
        <sz val="11"/>
        <color rgb="FF000000"/>
        <rFont val="Arial, sans-serif"/>
      </rPr>
      <t xml:space="preserve">  
 UNIDAD DE MEDIDA DE LA VARIABLE: 
</t>
    </r>
    <r>
      <rPr>
        <sz val="11"/>
        <color rgb="FF000000"/>
        <rFont val="Arial, sans-serif"/>
      </rPr>
      <t xml:space="preserve">  Llamadas de auxilio atendida</t>
    </r>
  </si>
  <si>
    <r>
      <rPr>
        <b/>
        <sz val="11"/>
        <color rgb="FF000000"/>
        <rFont val="Arial, sans-serif"/>
      </rPr>
      <t xml:space="preserve">UNIDAD DE MEDIDA DEL INDICADOR:  
</t>
    </r>
    <r>
      <rPr>
        <sz val="11"/>
        <color rgb="FF000000"/>
        <rFont val="Arial, sans-serif"/>
      </rPr>
      <t xml:space="preserve">Porcentaje.
</t>
    </r>
    <r>
      <rPr>
        <b/>
        <sz val="11"/>
        <color rgb="FF000000"/>
        <rFont val="Arial, sans-serif"/>
      </rPr>
      <t xml:space="preserve">  
 UNIDAD DE MEDIDA DE LA VARIABLE: 
</t>
    </r>
    <r>
      <rPr>
        <sz val="11"/>
        <color rgb="FF000000"/>
        <rFont val="Arial, sans-serif"/>
      </rPr>
      <t xml:space="preserve"> Elementos del Honorable Cuerpo de Bomberos.</t>
    </r>
  </si>
  <si>
    <r>
      <rPr>
        <b/>
        <sz val="11"/>
        <color rgb="FF000000"/>
        <rFont val="Arial, sans-serif"/>
      </rPr>
      <t xml:space="preserve">UNIDAD DE MEDIDA DEL INDICADOR: 
</t>
    </r>
    <r>
      <rPr>
        <sz val="11"/>
        <color rgb="FF000000"/>
        <rFont val="Arial, sans-serif"/>
      </rPr>
      <t xml:space="preserve"> Porcentaje.
</t>
    </r>
    <r>
      <rPr>
        <b/>
        <sz val="11"/>
        <color rgb="FF000000"/>
        <rFont val="Arial, sans-serif"/>
      </rPr>
      <t xml:space="preserve">   
 UNIDAD DE MEDIDA DE LA VARIABLE: 
</t>
    </r>
    <r>
      <rPr>
        <sz val="11"/>
        <color rgb="FF000000"/>
        <rFont val="Arial, sans-serif"/>
      </rPr>
      <t>Equipos de protección corporal</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</si>
  <si>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
UNIDAD DE MEDIDA DE LAS VARIABLES:</t>
    </r>
    <r>
      <rPr>
        <sz val="11"/>
        <color theme="1"/>
        <rFont val="Arial"/>
        <family val="2"/>
      </rPr>
      <t xml:space="preserve">
Sesiones de cabildo.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</si>
  <si>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
UNIDAD DE MEDIDA DE LAS VARIABLES:</t>
    </r>
    <r>
      <rPr>
        <sz val="11"/>
        <color theme="1"/>
        <rFont val="Arial"/>
        <family val="2"/>
      </rPr>
      <t xml:space="preserve">
Asistencia a sesiones de cabildo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</si>
  <si>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
UNIDAD DE MEDIDA DE LAS VARIABLES:</t>
    </r>
    <r>
      <rPr>
        <sz val="11"/>
        <color theme="1"/>
        <rFont val="Arial"/>
        <family val="2"/>
      </rPr>
      <t xml:space="preserve">
Actas de cabildo. </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</si>
  <si>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LAS VARIABLES:
</t>
    </r>
    <r>
      <rPr>
        <sz val="11"/>
        <color theme="1"/>
        <rFont val="Arial"/>
        <family val="2"/>
      </rPr>
      <t>Acuerdos de Cabildo.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</si>
  <si>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Precabildeos.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</si>
  <si>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Proyectos de acuerdos.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</si>
  <si>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mitigaci´no de riesgos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</si>
  <si>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Spots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</si>
  <si>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Personas capacitadas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</si>
  <si>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Guardavidas Evaluados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</si>
  <si>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Dictámenes aprobatorios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</si>
  <si>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Programas internos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</si>
  <si>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Inspecciones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</si>
  <si>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Simulacros</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</si>
  <si>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LAS VARIABLES:
</t>
    </r>
    <r>
      <rPr>
        <sz val="11"/>
        <color theme="1"/>
        <rFont val="Arial"/>
        <family val="2"/>
      </rPr>
      <t>Prestadores de servicio</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</si>
  <si>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Reporte de emergencias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</si>
  <si>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Personas atendidas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</si>
  <si>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Eventos Públicos y privados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</si>
  <si>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Refugios temporales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</si>
  <si>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Operativos implementados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</si>
  <si>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Salvamentos, rescates y primeros auxilios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</si>
  <si>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acciones preventivas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</si>
  <si>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LAS VARIABLES:</t>
    </r>
    <r>
      <rPr>
        <sz val="11"/>
        <color theme="1"/>
        <rFont val="Arial"/>
        <family val="2"/>
      </rPr>
      <t xml:space="preserve">
Quejas ciudadanas </t>
    </r>
  </si>
  <si>
    <r>
      <rPr>
        <b/>
        <sz val="11"/>
        <color theme="1"/>
        <rFont val="Arial"/>
        <family val="2"/>
      </rPr>
      <t xml:space="preserve">UNIDAD DE MEDIDA DEL INDICADOR:  </t>
    </r>
    <r>
      <rPr>
        <sz val="11"/>
        <color theme="1"/>
        <rFont val="Arial"/>
        <family val="2"/>
      </rPr>
      <t xml:space="preserve">
Porcentaje
</t>
    </r>
    <r>
      <rPr>
        <b/>
        <sz val="11"/>
        <color theme="1"/>
        <rFont val="Arial"/>
        <family val="2"/>
      </rPr>
      <t>UNIDAD DE MEDIDA DE LAS VARIABLES:</t>
    </r>
    <r>
      <rPr>
        <sz val="11"/>
        <color theme="1"/>
        <rFont val="Arial"/>
        <family val="2"/>
      </rPr>
      <t xml:space="preserve">
 Comités  </t>
    </r>
  </si>
  <si>
    <r>
      <rPr>
        <b/>
        <sz val="11"/>
        <color theme="1"/>
        <rFont val="Arial"/>
        <family val="2"/>
      </rPr>
      <t>PRDC:</t>
    </r>
    <r>
      <rPr>
        <sz val="11"/>
        <color theme="1"/>
        <rFont val="Arial"/>
        <family val="2"/>
      </rPr>
      <t xml:space="preserve"> La meta de Enero 2025 a Diciembre de 2027 serán 7,500 resoluciones
 META RELATIVA: 3.20%
META ABSOLUTA 332</t>
    </r>
  </si>
  <si>
    <r>
      <rPr>
        <b/>
        <sz val="11"/>
        <color theme="1"/>
        <rFont val="Arial"/>
        <family val="2"/>
      </rPr>
      <t xml:space="preserve">PRDCE: </t>
    </r>
    <r>
      <rPr>
        <sz val="11"/>
        <color theme="1"/>
        <rFont val="Arial"/>
        <family val="2"/>
      </rPr>
      <t xml:space="preserve">De Enero 2022 a Diciembre 2024 se emitieron 7267 resoluciones.
2022: 2600
2023: 2567
2024: 2100
total 7,267
</t>
    </r>
  </si>
  <si>
    <r>
      <rPr>
        <b/>
        <sz val="11"/>
        <color theme="1"/>
        <rFont val="Arial"/>
        <family val="2"/>
      </rPr>
      <t>PAOC</t>
    </r>
    <r>
      <rPr>
        <sz val="11"/>
        <color theme="1"/>
        <rFont val="Arial"/>
        <family val="2"/>
      </rPr>
      <t xml:space="preserve">: La meta de Enero 2025 a Diciembre de 2027, serán 2,850 apoyos administrativos y financieros otorgados.
META RELATIVA: %19.19
META ABSOLUTA:  459
</t>
    </r>
  </si>
  <si>
    <r>
      <rPr>
        <b/>
        <sz val="11"/>
        <color theme="1"/>
        <rFont val="Arial"/>
        <family val="2"/>
      </rPr>
      <t>PAOC</t>
    </r>
    <r>
      <rPr>
        <sz val="11"/>
        <color theme="1"/>
        <rFont val="Arial"/>
        <family val="2"/>
      </rPr>
      <t xml:space="preserve">: De Enero 2022 a Diciembre 2024 se otorgaron 2391 apoyos administrativos y financieros.
2022: 846
2023: 858
2024: 687
</t>
    </r>
    <r>
      <rPr>
        <b/>
        <sz val="11"/>
        <color theme="1"/>
        <rFont val="Arial"/>
        <family val="2"/>
      </rPr>
      <t>total: 2,391</t>
    </r>
  </si>
  <si>
    <r>
      <rPr>
        <b/>
        <sz val="11"/>
        <color theme="1"/>
        <rFont val="Arial"/>
        <family val="2"/>
      </rPr>
      <t>PSIA</t>
    </r>
    <r>
      <rPr>
        <sz val="11"/>
        <color theme="1"/>
        <rFont val="Arial"/>
        <family val="2"/>
      </rPr>
      <t xml:space="preserve">:  La meta de Enero 2025 a Diciembre de 2027 se realizarán 300 sesiones de cabildo.
META RELATIVA: %1.35
META ABSOLUTA: 4
</t>
    </r>
  </si>
  <si>
    <r>
      <rPr>
        <b/>
        <sz val="11"/>
        <color theme="1"/>
        <rFont val="Arial"/>
        <family val="2"/>
      </rPr>
      <t>PIEDS</t>
    </r>
    <r>
      <rPr>
        <sz val="11"/>
        <color theme="1"/>
        <rFont val="Arial"/>
        <family val="2"/>
      </rPr>
      <t xml:space="preserve">:  De Enero 2022 a Diciembre 2024 se atendieron 293  solicitudes de información de Cabildo.
</t>
    </r>
    <r>
      <rPr>
        <b/>
        <sz val="11"/>
        <color theme="1"/>
        <rFont val="Arial"/>
        <family val="2"/>
      </rPr>
      <t>2022:</t>
    </r>
    <r>
      <rPr>
        <sz val="11"/>
        <color theme="1"/>
        <rFont val="Arial"/>
        <family val="2"/>
      </rPr>
      <t xml:space="preserve"> 85
</t>
    </r>
    <r>
      <rPr>
        <b/>
        <sz val="11"/>
        <color theme="1"/>
        <rFont val="Arial"/>
        <family val="2"/>
      </rPr>
      <t>2023:</t>
    </r>
    <r>
      <rPr>
        <sz val="11"/>
        <color theme="1"/>
        <rFont val="Arial"/>
        <family val="2"/>
      </rPr>
      <t xml:space="preserve"> 96
</t>
    </r>
    <r>
      <rPr>
        <b/>
        <sz val="11"/>
        <color theme="1"/>
        <rFont val="Arial"/>
        <family val="2"/>
      </rPr>
      <t>2024</t>
    </r>
    <r>
      <rPr>
        <sz val="11"/>
        <color theme="1"/>
        <rFont val="Arial"/>
        <family val="2"/>
      </rPr>
      <t xml:space="preserve">: 112
</t>
    </r>
    <r>
      <rPr>
        <b/>
        <sz val="11"/>
        <color theme="1"/>
        <rFont val="Arial"/>
        <family val="2"/>
      </rPr>
      <t xml:space="preserve">
total: 296
</t>
    </r>
  </si>
  <si>
    <r>
      <rPr>
        <b/>
        <sz val="11"/>
        <color theme="1"/>
        <rFont val="Arial"/>
        <family val="2"/>
      </rPr>
      <t>PSCG</t>
    </r>
    <r>
      <rPr>
        <sz val="11"/>
        <color theme="1"/>
        <rFont val="Arial"/>
        <family val="2"/>
      </rPr>
      <t xml:space="preserve">: La meta de Enero 2025 a Diciembre de 2027 serán 1,620 solicitudes ciudadanas gestionadas, lo que representa un incremento acumulado trianual de 50% en relación a la línea base. 
META RELATIVA : %44.09
meta absoluta 502
</t>
    </r>
    <r>
      <rPr>
        <b/>
        <sz val="11"/>
        <color theme="1"/>
        <rFont val="Arial"/>
        <family val="2"/>
      </rPr>
      <t xml:space="preserve">
</t>
    </r>
  </si>
  <si>
    <r>
      <rPr>
        <b/>
        <sz val="11"/>
        <color theme="1"/>
        <rFont val="Arial"/>
        <family val="2"/>
      </rPr>
      <t>PSCG:</t>
    </r>
    <r>
      <rPr>
        <sz val="11"/>
        <color theme="1"/>
        <rFont val="Arial"/>
        <family val="2"/>
      </rPr>
      <t xml:space="preserve"> De Enero 2022  a Diciembre 2024 se gestionaron 1118 solicitudes ciudadanas.
</t>
    </r>
    <r>
      <rPr>
        <b/>
        <sz val="11"/>
        <color theme="1"/>
        <rFont val="Arial"/>
        <family val="2"/>
      </rPr>
      <t>2022:</t>
    </r>
    <r>
      <rPr>
        <sz val="11"/>
        <color theme="1"/>
        <rFont val="Arial"/>
        <family val="2"/>
      </rPr>
      <t xml:space="preserve"> 347
</t>
    </r>
    <r>
      <rPr>
        <b/>
        <sz val="11"/>
        <color theme="1"/>
        <rFont val="Arial"/>
        <family val="2"/>
      </rPr>
      <t>2023</t>
    </r>
    <r>
      <rPr>
        <sz val="11"/>
        <color theme="1"/>
        <rFont val="Arial"/>
        <family val="2"/>
      </rPr>
      <t xml:space="preserve">: 420
</t>
    </r>
    <r>
      <rPr>
        <b/>
        <sz val="11"/>
        <color theme="1"/>
        <rFont val="Arial"/>
        <family val="2"/>
      </rPr>
      <t>2024</t>
    </r>
    <r>
      <rPr>
        <sz val="11"/>
        <color theme="1"/>
        <rFont val="Arial"/>
        <family val="2"/>
      </rPr>
      <t xml:space="preserve">: 351
</t>
    </r>
    <r>
      <rPr>
        <b/>
        <sz val="11"/>
        <color theme="1"/>
        <rFont val="Arial"/>
        <family val="2"/>
      </rPr>
      <t>TOTAL: 1,118</t>
    </r>
    <r>
      <rPr>
        <sz val="11"/>
        <color theme="1"/>
        <rFont val="Arial"/>
        <family val="2"/>
      </rPr>
      <t xml:space="preserve">
</t>
    </r>
  </si>
  <si>
    <r>
      <rPr>
        <b/>
        <sz val="11"/>
        <color theme="1"/>
        <rFont val="Arial"/>
        <family val="2"/>
      </rPr>
      <t>PSNLBJ:</t>
    </r>
    <r>
      <rPr>
        <sz val="11"/>
        <color theme="1"/>
        <rFont val="Arial"/>
        <family val="2"/>
      </rPr>
      <t xml:space="preserve"> Personas no localizadas con una meta de 160 anual
</t>
    </r>
  </si>
  <si>
    <r>
      <rPr>
        <b/>
        <sz val="11"/>
        <color theme="1"/>
        <rFont val="Arial"/>
        <family val="2"/>
      </rPr>
      <t xml:space="preserve">PSNLBJ: </t>
    </r>
    <r>
      <rPr>
        <sz val="11"/>
        <color theme="1"/>
        <rFont val="Arial"/>
        <family val="2"/>
      </rPr>
      <t xml:space="preserve">De agosto 2023 a diciembre 2024 se tomaran como año de referencia para medir el avance de 2025
</t>
    </r>
    <r>
      <rPr>
        <b/>
        <sz val="11"/>
        <color theme="1"/>
        <rFont val="Arial"/>
        <family val="2"/>
      </rPr>
      <t xml:space="preserve">
2023:</t>
    </r>
    <r>
      <rPr>
        <sz val="11"/>
        <color theme="1"/>
        <rFont val="Arial"/>
        <family val="2"/>
      </rPr>
      <t xml:space="preserve">170
</t>
    </r>
    <r>
      <rPr>
        <b/>
        <sz val="11"/>
        <color theme="1"/>
        <rFont val="Arial"/>
        <family val="2"/>
      </rPr>
      <t>2024:</t>
    </r>
    <r>
      <rPr>
        <sz val="11"/>
        <color theme="1"/>
        <rFont val="Arial"/>
        <family val="2"/>
      </rPr>
      <t>626                                                                                                                                                                                                                                                                                                                                                                                              
Total:746</t>
    </r>
    <r>
      <rPr>
        <b/>
        <sz val="11"/>
        <color theme="1"/>
        <rFont val="Arial"/>
        <family val="2"/>
      </rPr>
      <t xml:space="preserve">
</t>
    </r>
  </si>
  <si>
    <r>
      <rPr>
        <b/>
        <sz val="11"/>
        <color theme="1"/>
        <rFont val="Arial"/>
        <family val="2"/>
      </rPr>
      <t xml:space="preserve">PSAAPNLBJ:  </t>
    </r>
    <r>
      <rPr>
        <sz val="11"/>
        <color theme="1"/>
        <rFont val="Arial"/>
        <family val="2"/>
      </rPr>
      <t xml:space="preserve">Seguimiento,asesoria y apoyo en reportes de personas no localizadas en el municipio de Benito Juárez la meta anual durante 2025 serán de 165
</t>
    </r>
  </si>
  <si>
    <r>
      <rPr>
        <b/>
        <sz val="11"/>
        <color theme="1"/>
        <rFont val="Arial"/>
        <family val="2"/>
      </rPr>
      <t>PSNLBJ:</t>
    </r>
    <r>
      <rPr>
        <sz val="11"/>
        <color theme="1"/>
        <rFont val="Arial"/>
        <family val="2"/>
      </rPr>
      <t xml:space="preserve"> De agosto 2023 a diciembre 2024 se tomaran como año de referencia para medir el avance de 2025</t>
    </r>
    <r>
      <rPr>
        <b/>
        <sz val="11"/>
        <color theme="1"/>
        <rFont val="Arial"/>
        <family val="2"/>
      </rPr>
      <t xml:space="preserve">
2023:</t>
    </r>
    <r>
      <rPr>
        <sz val="11"/>
        <color theme="1"/>
        <rFont val="Arial"/>
        <family val="2"/>
      </rPr>
      <t xml:space="preserve">170 </t>
    </r>
    <r>
      <rPr>
        <b/>
        <sz val="11"/>
        <color theme="1"/>
        <rFont val="Arial"/>
        <family val="2"/>
      </rPr>
      <t xml:space="preserve">                                  
2024:</t>
    </r>
    <r>
      <rPr>
        <sz val="11"/>
        <color theme="1"/>
        <rFont val="Arial"/>
        <family val="2"/>
      </rPr>
      <t xml:space="preserve">626   </t>
    </r>
    <r>
      <rPr>
        <b/>
        <sz val="11"/>
        <color theme="1"/>
        <rFont val="Arial"/>
        <family val="2"/>
      </rPr>
      <t xml:space="preserve">                                                                                                                                                                                                                                                                                                                                                                                           
</t>
    </r>
  </si>
  <si>
    <r>
      <rPr>
        <b/>
        <sz val="11"/>
        <color theme="1"/>
        <rFont val="Arial"/>
        <family val="2"/>
      </rPr>
      <t xml:space="preserve">PARPNL:  </t>
    </r>
    <r>
      <rPr>
        <sz val="11"/>
        <color theme="1"/>
        <rFont val="Arial"/>
        <family val="2"/>
      </rPr>
      <t xml:space="preserve">Asistencia de Reportes de Personas No Localizada la meta anual sera de 100
</t>
    </r>
  </si>
  <si>
    <r>
      <rPr>
        <b/>
        <sz val="11"/>
        <color theme="1"/>
        <rFont val="Arial"/>
        <family val="2"/>
      </rPr>
      <t>PSNLBJ:</t>
    </r>
    <r>
      <rPr>
        <sz val="11"/>
        <color theme="1"/>
        <rFont val="Arial"/>
        <family val="2"/>
      </rPr>
      <t xml:space="preserve"> De agosto 2023 a diciembre 2024 se tomaran como año de referencia para medir el avance de 2025
</t>
    </r>
    <r>
      <rPr>
        <b/>
        <sz val="11"/>
        <color theme="1"/>
        <rFont val="Arial"/>
        <family val="2"/>
      </rPr>
      <t xml:space="preserve">
2023:</t>
    </r>
    <r>
      <rPr>
        <sz val="11"/>
        <color theme="1"/>
        <rFont val="Arial"/>
        <family val="2"/>
      </rPr>
      <t xml:space="preserve">170    </t>
    </r>
    <r>
      <rPr>
        <b/>
        <sz val="11"/>
        <color theme="1"/>
        <rFont val="Arial"/>
        <family val="2"/>
      </rPr>
      <t xml:space="preserve">                               
2024:</t>
    </r>
    <r>
      <rPr>
        <sz val="11"/>
        <color theme="1"/>
        <rFont val="Arial"/>
        <family val="2"/>
      </rPr>
      <t xml:space="preserve">626         </t>
    </r>
    <r>
      <rPr>
        <b/>
        <sz val="11"/>
        <color theme="1"/>
        <rFont val="Arial"/>
        <family val="2"/>
      </rPr>
      <t xml:space="preserve">                                                                                                                                                                                                                                                                                                                                                                                     
</t>
    </r>
  </si>
  <si>
    <r>
      <rPr>
        <b/>
        <sz val="11"/>
        <color theme="1"/>
        <rFont val="Arial"/>
        <family val="2"/>
      </rPr>
      <t>PSAE</t>
    </r>
    <r>
      <rPr>
        <sz val="11"/>
        <color theme="1"/>
        <rFont val="Arial"/>
        <family val="2"/>
      </rPr>
      <t>: La meta de Enero 2025 a Diciembre de 2027 serán 3465 solicitudes administrativas emitidas, 
 Variación con respecto a la Línea Base.
 Meta Absoluta: 1207 solicitudes administrativas
 Meta Relativa: 53.45% superior a la línea base</t>
    </r>
  </si>
  <si>
    <r>
      <rPr>
        <b/>
        <sz val="11"/>
        <color theme="1"/>
        <rFont val="Arial"/>
        <family val="2"/>
      </rPr>
      <t>DGMP</t>
    </r>
    <r>
      <rPr>
        <sz val="11"/>
        <color theme="1"/>
        <rFont val="Arial"/>
        <family val="2"/>
      </rPr>
      <t>: La meta de Enero 2025 a Diciembre de 2027 seran 510 documentos de movimientos de personal gestionados.
 Variación con respecto a la Línea Base.
 Meta Absoluta: 182 documentos de movimientos
 Meta Relativa: 55% superior a la línea base</t>
    </r>
  </si>
  <si>
    <r>
      <rPr>
        <b/>
        <sz val="11"/>
        <color theme="1"/>
        <rFont val="Arial"/>
        <family val="2"/>
      </rPr>
      <t>PGTR</t>
    </r>
    <r>
      <rPr>
        <sz val="11"/>
        <color theme="1"/>
        <rFont val="Arial"/>
        <family val="2"/>
      </rPr>
      <t>: La meta de Enero 2025 a Diciembre de 2027 será 1251 gestiones técnicas emitidos.
 Variación con respecto a la Línea Base.
 Meta Absoluta: 456 gestiones técnicas
 Meta Relativa: 57% superior a la línea base</t>
    </r>
  </si>
  <si>
    <r>
      <rPr>
        <b/>
        <sz val="11"/>
        <color theme="1"/>
        <rFont val="Arial"/>
        <family val="2"/>
      </rPr>
      <t>PRMG</t>
    </r>
    <r>
      <rPr>
        <sz val="11"/>
        <color theme="1"/>
        <rFont val="Arial"/>
        <family val="2"/>
      </rPr>
      <t>: La meta de Enero 2025 a Diciembre de 2027 serán 1,704 solicitudes de recursos materiales gestionados, 
 Variación con respecto a la Línea Base.
 Meta Absoluta: 569 solicitudes de recursos materiales
 Meta Relativa: 50% superior a la línea base</t>
    </r>
  </si>
  <si>
    <r>
      <rPr>
        <b/>
        <sz val="11"/>
        <color theme="1"/>
        <rFont val="Arial"/>
        <family val="2"/>
      </rPr>
      <t>PAECE</t>
    </r>
    <r>
      <rPr>
        <sz val="11"/>
        <color theme="1"/>
        <rFont val="Arial"/>
        <family val="2"/>
      </rPr>
      <t xml:space="preserve">:  De Enero 2024 a Diciembre 2025 se adquirieron 3 equipos de cómputo y electrónicos. 
2024: 0                                                                                                                                                          2025: 3                                                                                                                                                                                              </t>
    </r>
    <r>
      <rPr>
        <b/>
        <sz val="11"/>
        <color theme="1"/>
        <rFont val="Arial"/>
        <family val="2"/>
      </rPr>
      <t xml:space="preserve">Total: 3 </t>
    </r>
  </si>
  <si>
    <r>
      <rPr>
        <b/>
        <sz val="11"/>
        <color theme="1"/>
        <rFont val="Arial"/>
        <family val="2"/>
      </rPr>
      <t>PFVA:</t>
    </r>
    <r>
      <rPr>
        <sz val="11"/>
        <color theme="1"/>
        <rFont val="Arial"/>
        <family val="2"/>
      </rPr>
      <t xml:space="preserve">  De Enero 2024 a Diciembre 2025 se adquirieron 134,000  Formatos Valorados.
2024: 45000
2025: 89000                                                                                                                                    Total: 134000</t>
    </r>
  </si>
  <si>
    <r>
      <rPr>
        <b/>
        <sz val="11"/>
        <color theme="1"/>
        <rFont val="Arial"/>
        <family val="2"/>
      </rPr>
      <t>POM:</t>
    </r>
    <r>
      <rPr>
        <sz val="11"/>
        <color theme="1"/>
        <rFont val="Arial"/>
        <family val="2"/>
      </rPr>
      <t xml:space="preserve"> De Enero 2022  a Diciembre 2024 se mejoraron 0 instalaciones del Registro Civil. 
2024: 0
2025: 2                                                                                                                                                            Total: 2</t>
    </r>
  </si>
  <si>
    <r>
      <rPr>
        <b/>
        <sz val="11"/>
        <color theme="1"/>
        <rFont val="Arial"/>
        <family val="2"/>
      </rPr>
      <t>PAQRDH:</t>
    </r>
    <r>
      <rPr>
        <sz val="11"/>
        <color theme="1"/>
        <rFont val="Arial"/>
        <family val="2"/>
      </rPr>
      <t xml:space="preserve">La meta es de 36 atenciones a quejas y recomendaciones en Derechos Humanos de enero 2025 a diciembre 2027 
</t>
    </r>
    <r>
      <rPr>
        <b/>
        <sz val="11"/>
        <color theme="1"/>
        <rFont val="Arial"/>
        <family val="2"/>
      </rPr>
      <t xml:space="preserve">Variación con respecto a la Línea Base.
Meta Absoluta: </t>
    </r>
    <r>
      <rPr>
        <sz val="11"/>
        <color theme="1"/>
        <rFont val="Arial"/>
        <family val="2"/>
      </rPr>
      <t>9 atenciones a quejas y recomendaciones</t>
    </r>
    <r>
      <rPr>
        <b/>
        <sz val="11"/>
        <color theme="1"/>
        <rFont val="Arial"/>
        <family val="2"/>
      </rPr>
      <t xml:space="preserve">
Meta Relativa:</t>
    </r>
    <r>
      <rPr>
        <sz val="11"/>
        <color theme="1"/>
        <rFont val="Arial"/>
        <family val="2"/>
      </rPr>
      <t>33.3% inferior a la línea base</t>
    </r>
  </si>
  <si>
    <r>
      <rPr>
        <b/>
        <sz val="11"/>
        <color theme="1"/>
        <rFont val="Arial"/>
        <family val="2"/>
      </rPr>
      <t xml:space="preserve">PAQRDH: </t>
    </r>
    <r>
      <rPr>
        <sz val="11"/>
        <color theme="1"/>
        <rFont val="Arial"/>
        <family val="2"/>
      </rPr>
      <t xml:space="preserve"> De Enero 2024 a Diciembre 2025 se atendieron 27 quejas y recomendaciones en Derechos Humanos</t>
    </r>
    <r>
      <rPr>
        <b/>
        <sz val="11"/>
        <color theme="1"/>
        <rFont val="Arial"/>
        <family val="2"/>
      </rPr>
      <t xml:space="preserve">
2024:</t>
    </r>
    <r>
      <rPr>
        <sz val="11"/>
        <color theme="1"/>
        <rFont val="Arial"/>
        <family val="2"/>
      </rPr>
      <t>15</t>
    </r>
    <r>
      <rPr>
        <b/>
        <sz val="11"/>
        <color theme="1"/>
        <rFont val="Arial"/>
        <family val="2"/>
      </rPr>
      <t xml:space="preserve">
2025: </t>
    </r>
    <r>
      <rPr>
        <sz val="11"/>
        <color theme="1"/>
        <rFont val="Arial"/>
        <family val="2"/>
      </rPr>
      <t xml:space="preserve">12 </t>
    </r>
    <r>
      <rPr>
        <b/>
        <sz val="11"/>
        <color theme="1"/>
        <rFont val="Arial"/>
        <family val="2"/>
      </rPr>
      <t xml:space="preserve">
Total: </t>
    </r>
    <r>
      <rPr>
        <sz val="11"/>
        <color theme="1"/>
        <rFont val="Arial"/>
        <family val="2"/>
      </rPr>
      <t>27</t>
    </r>
  </si>
  <si>
    <r>
      <rPr>
        <b/>
        <sz val="11"/>
        <color theme="1"/>
        <rFont val="Arial"/>
        <family val="2"/>
      </rPr>
      <t xml:space="preserve">PAQRDH: </t>
    </r>
    <r>
      <rPr>
        <sz val="11"/>
        <color theme="1"/>
        <rFont val="Arial"/>
        <family val="2"/>
      </rPr>
      <t xml:space="preserve">La meta es de 160 asesorías en materia de Derechos Humanos de enero 2025 a diciembre 2027 
</t>
    </r>
    <r>
      <rPr>
        <b/>
        <sz val="11"/>
        <color theme="1"/>
        <rFont val="Arial"/>
        <family val="2"/>
      </rPr>
      <t xml:space="preserve">Variación con respecto a la Línea Base.
Meta Absoluta:  </t>
    </r>
    <r>
      <rPr>
        <sz val="11"/>
        <color theme="1"/>
        <rFont val="Arial"/>
        <family val="2"/>
      </rPr>
      <t>105 asesorías</t>
    </r>
    <r>
      <rPr>
        <b/>
        <sz val="11"/>
        <color theme="1"/>
        <rFont val="Arial"/>
        <family val="2"/>
      </rPr>
      <t xml:space="preserve">
Meta Relativa: </t>
    </r>
    <r>
      <rPr>
        <sz val="11"/>
        <color theme="1"/>
        <rFont val="Arial"/>
        <family val="2"/>
      </rPr>
      <t>190.9% superior a la línea base</t>
    </r>
  </si>
  <si>
    <r>
      <rPr>
        <b/>
        <sz val="11"/>
        <color theme="1"/>
        <rFont val="Arial"/>
        <family val="2"/>
      </rPr>
      <t xml:space="preserve">PAQRDH:  </t>
    </r>
    <r>
      <rPr>
        <sz val="11"/>
        <color theme="1"/>
        <rFont val="Arial"/>
        <family val="2"/>
      </rPr>
      <t>De Enero 2024 a Diciembre 2025 se dieron 55  Asesorías en maeria de Derechos Humanos</t>
    </r>
    <r>
      <rPr>
        <b/>
        <sz val="11"/>
        <color theme="1"/>
        <rFont val="Arial"/>
        <family val="2"/>
      </rPr>
      <t xml:space="preserve">
2024:</t>
    </r>
    <r>
      <rPr>
        <sz val="11"/>
        <color theme="1"/>
        <rFont val="Arial"/>
        <family val="2"/>
      </rPr>
      <t>15</t>
    </r>
    <r>
      <rPr>
        <b/>
        <sz val="11"/>
        <color theme="1"/>
        <rFont val="Arial"/>
        <family val="2"/>
      </rPr>
      <t xml:space="preserve">
2025: </t>
    </r>
    <r>
      <rPr>
        <sz val="11"/>
        <color theme="1"/>
        <rFont val="Arial"/>
        <family val="2"/>
      </rPr>
      <t>40</t>
    </r>
    <r>
      <rPr>
        <b/>
        <sz val="11"/>
        <color theme="1"/>
        <rFont val="Arial"/>
        <family val="2"/>
      </rPr>
      <t xml:space="preserve">
Total: </t>
    </r>
    <r>
      <rPr>
        <sz val="11"/>
        <color theme="1"/>
        <rFont val="Arial"/>
        <family val="2"/>
      </rPr>
      <t>55</t>
    </r>
  </si>
  <si>
    <r>
      <rPr>
        <b/>
        <sz val="11"/>
        <color theme="1"/>
        <rFont val="Arial"/>
        <family val="2"/>
      </rPr>
      <t xml:space="preserve">PCMDH: </t>
    </r>
    <r>
      <rPr>
        <sz val="11"/>
        <color theme="1"/>
        <rFont val="Arial"/>
        <family val="2"/>
      </rPr>
      <t xml:space="preserve">La meta es de 120 capacitaciones en materia de Derechos Humanos de enero 2025 a diciembre 2027
</t>
    </r>
    <r>
      <rPr>
        <b/>
        <sz val="11"/>
        <color theme="1"/>
        <rFont val="Arial"/>
        <family val="2"/>
      </rPr>
      <t xml:space="preserve">Variación con respecto a la Línea Base.
Meta Absoluta: </t>
    </r>
    <r>
      <rPr>
        <sz val="11"/>
        <color theme="1"/>
        <rFont val="Arial"/>
        <family val="2"/>
      </rPr>
      <t>89 capacitaciones</t>
    </r>
    <r>
      <rPr>
        <b/>
        <sz val="11"/>
        <color theme="1"/>
        <rFont val="Arial"/>
        <family val="2"/>
      </rPr>
      <t xml:space="preserve">
Meta Relativa: </t>
    </r>
    <r>
      <rPr>
        <sz val="11"/>
        <color theme="1"/>
        <rFont val="Arial"/>
        <family val="2"/>
      </rPr>
      <t>287.09% superior a la línea base</t>
    </r>
  </si>
  <si>
    <r>
      <rPr>
        <b/>
        <sz val="11"/>
        <color theme="1"/>
        <rFont val="Arial"/>
        <family val="2"/>
      </rPr>
      <t xml:space="preserve">PCMDHR:  </t>
    </r>
    <r>
      <rPr>
        <sz val="11"/>
        <color theme="1"/>
        <rFont val="Arial"/>
        <family val="2"/>
      </rPr>
      <t>De Enero 2024 a Diciembre 2025, se realizaron 31  capacitaciones en materia de Derechos Humanos</t>
    </r>
    <r>
      <rPr>
        <b/>
        <sz val="11"/>
        <color theme="1"/>
        <rFont val="Arial"/>
        <family val="2"/>
      </rPr>
      <t xml:space="preserve">
2024:</t>
    </r>
    <r>
      <rPr>
        <sz val="11"/>
        <color theme="1"/>
        <rFont val="Arial"/>
        <family val="2"/>
      </rPr>
      <t>7</t>
    </r>
    <r>
      <rPr>
        <b/>
        <sz val="11"/>
        <color theme="1"/>
        <rFont val="Arial"/>
        <family val="2"/>
      </rPr>
      <t xml:space="preserve">
2025: </t>
    </r>
    <r>
      <rPr>
        <sz val="11"/>
        <color theme="1"/>
        <rFont val="Arial"/>
        <family val="2"/>
      </rPr>
      <t>24</t>
    </r>
    <r>
      <rPr>
        <b/>
        <sz val="11"/>
        <color theme="1"/>
        <rFont val="Arial"/>
        <family val="2"/>
      </rPr>
      <t xml:space="preserve">
Total: </t>
    </r>
    <r>
      <rPr>
        <sz val="11"/>
        <color theme="1"/>
        <rFont val="Arial"/>
        <family val="2"/>
      </rPr>
      <t>31</t>
    </r>
  </si>
  <si>
    <r>
      <rPr>
        <b/>
        <sz val="11"/>
        <color theme="1"/>
        <rFont val="Arial"/>
        <family val="2"/>
      </rPr>
      <t xml:space="preserve">ERPCJ: </t>
    </r>
    <r>
      <rPr>
        <sz val="11"/>
        <color theme="1"/>
        <rFont val="Arial"/>
        <family val="2"/>
      </rPr>
      <t>La meta es de 36 mesas de trabajo en materia de Derechos Humanos de enero 2025 a diciembre 2027</t>
    </r>
    <r>
      <rPr>
        <b/>
        <sz val="11"/>
        <color theme="1"/>
        <rFont val="Arial"/>
        <family val="2"/>
      </rPr>
      <t xml:space="preserve">
Variación con respecto a la Línea Base.
Meta Absoluta: </t>
    </r>
    <r>
      <rPr>
        <sz val="11"/>
        <color theme="1"/>
        <rFont val="Arial"/>
        <family val="2"/>
      </rPr>
      <t>23 mesas de trabajo</t>
    </r>
    <r>
      <rPr>
        <b/>
        <sz val="11"/>
        <color theme="1"/>
        <rFont val="Arial"/>
        <family val="2"/>
      </rPr>
      <t xml:space="preserve">
Meta Relativa: </t>
    </r>
    <r>
      <rPr>
        <sz val="11"/>
        <color theme="1"/>
        <rFont val="Arial"/>
        <family val="2"/>
      </rPr>
      <t>176.92% superior a la línea base</t>
    </r>
  </si>
  <si>
    <r>
      <rPr>
        <b/>
        <sz val="11"/>
        <color theme="1"/>
        <rFont val="Arial"/>
        <family val="2"/>
      </rPr>
      <t xml:space="preserve">PTMDHR:  </t>
    </r>
    <r>
      <rPr>
        <sz val="11"/>
        <color theme="1"/>
        <rFont val="Arial"/>
        <family val="2"/>
      </rPr>
      <t>De Enero 2024 a Diciembre 2025 se realizaron 13 mesas de trabajo en materia de Derechos Humanos</t>
    </r>
    <r>
      <rPr>
        <b/>
        <sz val="11"/>
        <color theme="1"/>
        <rFont val="Arial"/>
        <family val="2"/>
      </rPr>
      <t xml:space="preserve">
2024:</t>
    </r>
    <r>
      <rPr>
        <sz val="11"/>
        <color theme="1"/>
        <rFont val="Arial"/>
        <family val="2"/>
      </rPr>
      <t>1</t>
    </r>
    <r>
      <rPr>
        <b/>
        <sz val="11"/>
        <color theme="1"/>
        <rFont val="Arial"/>
        <family val="2"/>
      </rPr>
      <t xml:space="preserve">
2025: </t>
    </r>
    <r>
      <rPr>
        <sz val="11"/>
        <color theme="1"/>
        <rFont val="Arial"/>
        <family val="2"/>
      </rPr>
      <t>12</t>
    </r>
    <r>
      <rPr>
        <b/>
        <sz val="11"/>
        <color theme="1"/>
        <rFont val="Arial"/>
        <family val="2"/>
      </rPr>
      <t xml:space="preserve">
Total: </t>
    </r>
    <r>
      <rPr>
        <sz val="11"/>
        <color theme="1"/>
        <rFont val="Arial"/>
        <family val="2"/>
      </rPr>
      <t>13</t>
    </r>
  </si>
  <si>
    <r>
      <rPr>
        <b/>
        <sz val="11"/>
        <color theme="1"/>
        <rFont val="Arial"/>
        <family val="2"/>
      </rPr>
      <t>ERPCJ:</t>
    </r>
    <r>
      <rPr>
        <sz val="11"/>
        <color theme="1"/>
        <rFont val="Arial"/>
        <family val="2"/>
      </rPr>
      <t xml:space="preserve">La meta de Enero de 2025 a Diciembre de 2027 serán de 900 proyectos juridicos atendidos.Seguimiento de los procedimientos juridicos en que el Ayuntamiento sea parte involucrada realizado.
</t>
    </r>
    <r>
      <rPr>
        <b/>
        <sz val="11"/>
        <color theme="1"/>
        <rFont val="Arial"/>
        <family val="2"/>
      </rPr>
      <t>Variación con respecto a la Línea Base.
Meta Absoluta:</t>
    </r>
    <r>
      <rPr>
        <sz val="11"/>
        <color theme="1"/>
        <rFont val="Arial"/>
        <family val="2"/>
      </rPr>
      <t xml:space="preserve"> 142 proyectos jurìdicos atendidos
</t>
    </r>
    <r>
      <rPr>
        <b/>
        <sz val="11"/>
        <color theme="1"/>
        <rFont val="Arial"/>
        <family val="2"/>
      </rPr>
      <t>Meta Relativa:</t>
    </r>
    <r>
      <rPr>
        <sz val="11"/>
        <color theme="1"/>
        <rFont val="Arial"/>
        <family val="2"/>
      </rPr>
      <t xml:space="preserve"> 18.73% inferior a la línea base</t>
    </r>
  </si>
  <si>
    <r>
      <rPr>
        <b/>
        <sz val="11"/>
        <color theme="1"/>
        <rFont val="Arial"/>
        <family val="2"/>
      </rPr>
      <t xml:space="preserve">ERPCJ:  </t>
    </r>
    <r>
      <rPr>
        <sz val="11"/>
        <color theme="1"/>
        <rFont val="Arial"/>
        <family val="2"/>
      </rPr>
      <t>De Enero 2024 a Diciembre 2025 se realizaron 758 proyectos
2024: 500
2025:258
Total:758</t>
    </r>
    <r>
      <rPr>
        <b/>
        <sz val="11"/>
        <color theme="1"/>
        <rFont val="Arial"/>
        <family val="2"/>
      </rPr>
      <t xml:space="preserve">
</t>
    </r>
  </si>
  <si>
    <r>
      <rPr>
        <b/>
        <sz val="11"/>
        <color theme="1"/>
        <rFont val="Arial"/>
        <family val="2"/>
      </rPr>
      <t>ERPCJ:</t>
    </r>
    <r>
      <rPr>
        <sz val="11"/>
        <color theme="1"/>
        <rFont val="Arial"/>
        <family val="2"/>
      </rPr>
      <t xml:space="preserve">La meta de Enero de 2025 a Diciembre de 2027 serán de 600 proyectos juridicos atendidos, lo que representa un incremento trianual acumulado de  con respecto a la linea base
</t>
    </r>
    <r>
      <rPr>
        <b/>
        <sz val="11"/>
        <color theme="1"/>
        <rFont val="Arial"/>
        <family val="2"/>
      </rPr>
      <t>Variación con respecto a la Línea Base.
Meta Absoluta:</t>
    </r>
    <r>
      <rPr>
        <sz val="11"/>
        <color theme="1"/>
        <rFont val="Arial"/>
        <family val="2"/>
      </rPr>
      <t xml:space="preserve"> 77 proyectos jurídicos atendidos
</t>
    </r>
    <r>
      <rPr>
        <b/>
        <sz val="11"/>
        <color theme="1"/>
        <rFont val="Arial"/>
        <family val="2"/>
      </rPr>
      <t xml:space="preserve">Meta Relativa: </t>
    </r>
    <r>
      <rPr>
        <sz val="11"/>
        <color theme="1"/>
        <rFont val="Arial"/>
        <family val="2"/>
      </rPr>
      <t>14.72% inferior a la línea base</t>
    </r>
  </si>
  <si>
    <r>
      <rPr>
        <b/>
        <sz val="11"/>
        <color theme="1"/>
        <rFont val="Arial"/>
        <family val="2"/>
      </rPr>
      <t xml:space="preserve">ERPCJ:  </t>
    </r>
    <r>
      <rPr>
        <sz val="11"/>
        <color theme="1"/>
        <rFont val="Arial"/>
        <family val="2"/>
      </rPr>
      <t xml:space="preserve">De Enero 2024 a Diciembre 2025
2024:339  
2025:184
Total:523 </t>
    </r>
    <r>
      <rPr>
        <b/>
        <sz val="11"/>
        <color theme="1"/>
        <rFont val="Arial"/>
        <family val="2"/>
      </rPr>
      <t xml:space="preserve">
</t>
    </r>
  </si>
  <si>
    <r>
      <rPr>
        <b/>
        <sz val="11"/>
        <color theme="1"/>
        <rFont val="Arial"/>
        <family val="2"/>
      </rPr>
      <t>ERPCJ:</t>
    </r>
    <r>
      <rPr>
        <sz val="11"/>
        <color theme="1"/>
        <rFont val="Arial"/>
        <family val="2"/>
      </rPr>
      <t xml:space="preserve">La meta de Enero de 2025 a Diciembre de 2027 serán de 600 proyectos juridicos atendidos, lo que representa un incremento trianual acumulado de  con respecto a la linea base
</t>
    </r>
    <r>
      <rPr>
        <b/>
        <sz val="11"/>
        <color theme="1"/>
        <rFont val="Arial"/>
        <family val="2"/>
      </rPr>
      <t>Variación con respecto a la Línea Base.
Meta Absoluta:</t>
    </r>
    <r>
      <rPr>
        <sz val="11"/>
        <color theme="1"/>
        <rFont val="Arial"/>
        <family val="2"/>
      </rPr>
      <t xml:space="preserve"> 64 proyectos juridicos atendidos
</t>
    </r>
    <r>
      <rPr>
        <b/>
        <sz val="11"/>
        <color theme="1"/>
        <rFont val="Arial"/>
        <family val="2"/>
      </rPr>
      <t>Meta Relativa:</t>
    </r>
    <r>
      <rPr>
        <sz val="11"/>
        <color theme="1"/>
        <rFont val="Arial"/>
        <family val="2"/>
      </rPr>
      <t>11.94</t>
    </r>
    <r>
      <rPr>
        <b/>
        <sz val="11"/>
        <color theme="1"/>
        <rFont val="Arial"/>
        <family val="2"/>
      </rPr>
      <t xml:space="preserve"> </t>
    </r>
    <r>
      <rPr>
        <sz val="11"/>
        <color theme="1"/>
        <rFont val="Arial"/>
        <family val="2"/>
      </rPr>
      <t>% superior a la línea base</t>
    </r>
  </si>
  <si>
    <r>
      <rPr>
        <b/>
        <sz val="11"/>
        <color theme="1"/>
        <rFont val="Arial"/>
        <family val="2"/>
      </rPr>
      <t xml:space="preserve">ERPCJ:  </t>
    </r>
    <r>
      <rPr>
        <sz val="11"/>
        <color theme="1"/>
        <rFont val="Arial"/>
        <family val="2"/>
      </rPr>
      <t xml:space="preserve">De Enero 2024 a Diciembre 2025 
2024:340 
2025:196  
Total:536
</t>
    </r>
    <r>
      <rPr>
        <b/>
        <sz val="11"/>
        <color theme="1"/>
        <rFont val="Arial"/>
        <family val="2"/>
      </rPr>
      <t xml:space="preserve">
</t>
    </r>
  </si>
  <si>
    <r>
      <rPr>
        <b/>
        <sz val="11"/>
        <color theme="1"/>
        <rFont val="Arial"/>
        <family val="2"/>
      </rPr>
      <t>ERPCJ:</t>
    </r>
    <r>
      <rPr>
        <sz val="11"/>
        <color theme="1"/>
        <rFont val="Arial"/>
        <family val="2"/>
      </rPr>
      <t xml:space="preserve">La meta de Enero de 2025 a Diciembre de 2027 serán de 600 proyectos juridicos atendidos, lo que representa un incremento trianual acumulado de  con respecto a la linea base
</t>
    </r>
    <r>
      <rPr>
        <b/>
        <sz val="11"/>
        <color theme="1"/>
        <rFont val="Arial"/>
        <family val="2"/>
      </rPr>
      <t>Variación con respecto a la Línea Base.
Meta Absoluta: 63</t>
    </r>
    <r>
      <rPr>
        <sz val="11"/>
        <color theme="1"/>
        <rFont val="Arial"/>
        <family val="2"/>
      </rPr>
      <t xml:space="preserve"> proyectos jurídicos atendidos
</t>
    </r>
    <r>
      <rPr>
        <b/>
        <sz val="11"/>
        <color theme="1"/>
        <rFont val="Arial"/>
        <family val="2"/>
      </rPr>
      <t>Meta Relativa:</t>
    </r>
    <r>
      <rPr>
        <sz val="11"/>
        <color theme="1"/>
        <rFont val="Arial"/>
        <family val="2"/>
      </rPr>
      <t xml:space="preserve"> 11.73.% inferior a la línea base</t>
    </r>
  </si>
  <si>
    <r>
      <rPr>
        <b/>
        <sz val="11"/>
        <color theme="1"/>
        <rFont val="Arial"/>
        <family val="2"/>
      </rPr>
      <t xml:space="preserve">ERPCJ:  </t>
    </r>
    <r>
      <rPr>
        <sz val="11"/>
        <color theme="1"/>
        <rFont val="Arial"/>
        <family val="2"/>
      </rPr>
      <t xml:space="preserve">De Enero 2024 a Diciembre 2025
2024: 353
2025:184     
Total:537
</t>
    </r>
    <r>
      <rPr>
        <b/>
        <sz val="11"/>
        <color theme="1"/>
        <rFont val="Arial"/>
        <family val="2"/>
      </rPr>
      <t xml:space="preserve">
</t>
    </r>
  </si>
  <si>
    <r>
      <rPr>
        <b/>
        <sz val="11"/>
        <color theme="1"/>
        <rFont val="Arial"/>
        <family val="2"/>
      </rPr>
      <t xml:space="preserve">PAMC: </t>
    </r>
    <r>
      <rPr>
        <sz val="11"/>
        <color theme="1"/>
        <rFont val="Arial"/>
        <family val="2"/>
      </rPr>
      <t xml:space="preserve">La meta de Enero de 2025 a Diciembre de 2027 serán 57,500 sanciones aplicadas,
</t>
    </r>
    <r>
      <rPr>
        <b/>
        <sz val="11"/>
        <color theme="1"/>
        <rFont val="Arial"/>
        <family val="2"/>
      </rPr>
      <t xml:space="preserve">
Variación con respecto a la Línea Base.
Meta Absoluta:</t>
    </r>
    <r>
      <rPr>
        <sz val="11"/>
        <color theme="1"/>
        <rFont val="Arial"/>
        <family val="2"/>
      </rPr>
      <t xml:space="preserve"> 30,523 sanciones</t>
    </r>
    <r>
      <rPr>
        <b/>
        <sz val="11"/>
        <color theme="1"/>
        <rFont val="Arial"/>
        <family val="2"/>
      </rPr>
      <t xml:space="preserve">
Meta Relativa: </t>
    </r>
    <r>
      <rPr>
        <sz val="11"/>
        <color theme="1"/>
        <rFont val="Arial"/>
        <family val="2"/>
      </rPr>
      <t>113.14% inferior a la línea base</t>
    </r>
  </si>
  <si>
    <r>
      <rPr>
        <b/>
        <sz val="11"/>
        <color theme="1"/>
        <rFont val="Arial"/>
        <family val="2"/>
      </rPr>
      <t xml:space="preserve">PSA: </t>
    </r>
    <r>
      <rPr>
        <sz val="11"/>
        <color theme="1"/>
        <rFont val="Arial"/>
        <family val="2"/>
      </rPr>
      <t>De Enero 2024 a Diciembre 2025 se</t>
    </r>
    <r>
      <rPr>
        <b/>
        <sz val="11"/>
        <color theme="1"/>
        <rFont val="Arial"/>
        <family val="2"/>
      </rPr>
      <t xml:space="preserve"> </t>
    </r>
    <r>
      <rPr>
        <sz val="11"/>
        <color theme="1"/>
        <rFont val="Arial"/>
        <family val="2"/>
      </rPr>
      <t xml:space="preserve">aplicaron 26,977 sanciones. 
2024:14,281
2025:12,696                                                               </t>
    </r>
    <r>
      <rPr>
        <b/>
        <sz val="11"/>
        <color theme="1"/>
        <rFont val="Arial"/>
        <family val="2"/>
      </rPr>
      <t>Total 26,977</t>
    </r>
  </si>
  <si>
    <r>
      <rPr>
        <b/>
        <sz val="11"/>
        <color theme="1"/>
        <rFont val="Arial"/>
        <family val="2"/>
      </rPr>
      <t xml:space="preserve">PCCC: </t>
    </r>
    <r>
      <rPr>
        <sz val="11"/>
        <color theme="1"/>
        <rFont val="Arial"/>
        <family val="2"/>
      </rPr>
      <t>La meta de Enero de  2025 a Diciembre de 2027 serán 600 convenios conciliatorios,</t>
    </r>
    <r>
      <rPr>
        <b/>
        <sz val="11"/>
        <color theme="1"/>
        <rFont val="Arial"/>
        <family val="2"/>
      </rPr>
      <t xml:space="preserve">
Variación con respecto a la Línea Base.
Meta Absoluta: </t>
    </r>
    <r>
      <rPr>
        <sz val="11"/>
        <color theme="1"/>
        <rFont val="Arial"/>
        <family val="2"/>
      </rPr>
      <t>247 convenios conciliatorios</t>
    </r>
    <r>
      <rPr>
        <b/>
        <sz val="11"/>
        <color theme="1"/>
        <rFont val="Arial"/>
        <family val="2"/>
      </rPr>
      <t xml:space="preserve">
Meta Relativa: </t>
    </r>
    <r>
      <rPr>
        <sz val="11"/>
        <color theme="1"/>
        <rFont val="Arial"/>
        <family val="2"/>
      </rPr>
      <t>69.97% inferior a la línea base</t>
    </r>
  </si>
  <si>
    <r>
      <rPr>
        <b/>
        <sz val="11"/>
        <color theme="1"/>
        <rFont val="Arial"/>
        <family val="2"/>
      </rPr>
      <t xml:space="preserve">PCCC: </t>
    </r>
    <r>
      <rPr>
        <sz val="11"/>
        <color theme="1"/>
        <rFont val="Arial"/>
        <family val="2"/>
      </rPr>
      <t xml:space="preserve">De Enero 2024 a Diciembre 2025 se celebraron 353. convenios conciliatorios.                                                  
2024:157
2025:196                                       </t>
    </r>
    <r>
      <rPr>
        <b/>
        <sz val="11"/>
        <color theme="1"/>
        <rFont val="Arial"/>
        <family val="2"/>
      </rPr>
      <t>Total 353</t>
    </r>
  </si>
  <si>
    <r>
      <rPr>
        <b/>
        <sz val="11"/>
        <color theme="1"/>
        <rFont val="Arial"/>
        <family val="2"/>
      </rPr>
      <t xml:space="preserve">PAPO: </t>
    </r>
    <r>
      <rPr>
        <sz val="11"/>
        <color theme="1"/>
        <rFont val="Arial"/>
        <family val="2"/>
      </rPr>
      <t xml:space="preserve">La meta de Enero  2025 a Diciembre de 2027 serán  900 asesorías psicológicas otorgadas,
</t>
    </r>
    <r>
      <rPr>
        <b/>
        <sz val="11"/>
        <color theme="1"/>
        <rFont val="Arial"/>
        <family val="2"/>
      </rPr>
      <t xml:space="preserve">
Variación con respecto a la Línea Base.
Meta Absoluta: 383</t>
    </r>
    <r>
      <rPr>
        <sz val="11"/>
        <color theme="1"/>
        <rFont val="Arial"/>
        <family val="2"/>
      </rPr>
      <t xml:space="preserve"> asesorias psicológicas</t>
    </r>
    <r>
      <rPr>
        <b/>
        <sz val="11"/>
        <color theme="1"/>
        <rFont val="Arial"/>
        <family val="2"/>
      </rPr>
      <t xml:space="preserve">
Meta Relativa:</t>
    </r>
    <r>
      <rPr>
        <sz val="11"/>
        <color theme="1"/>
        <rFont val="Arial"/>
        <family val="2"/>
      </rPr>
      <t xml:space="preserve"> 74.08% superior a la línea base</t>
    </r>
  </si>
  <si>
    <r>
      <rPr>
        <b/>
        <sz val="11"/>
        <color theme="1"/>
        <rFont val="Arial"/>
        <family val="2"/>
      </rPr>
      <t xml:space="preserve">PAPO: </t>
    </r>
    <r>
      <rPr>
        <sz val="11"/>
        <color theme="1"/>
        <rFont val="Arial"/>
        <family val="2"/>
      </rPr>
      <t xml:space="preserve">De Enero  2024 a Diciembre 2025 se otorgaron 517 asesorías psicológicas.
2024:262
2025:255                                               </t>
    </r>
    <r>
      <rPr>
        <b/>
        <sz val="11"/>
        <color theme="1"/>
        <rFont val="Arial"/>
        <family val="2"/>
      </rPr>
      <t>Total 517</t>
    </r>
  </si>
  <si>
    <r>
      <rPr>
        <b/>
        <sz val="11"/>
        <color theme="1"/>
        <rFont val="Arial"/>
        <family val="2"/>
      </rPr>
      <t>PACI:</t>
    </r>
    <r>
      <rPr>
        <sz val="11"/>
        <color theme="1"/>
        <rFont val="Arial"/>
        <family val="2"/>
      </rPr>
      <t xml:space="preserve"> La meta de Enero 2025 a Diciembre de 2027 serán 18 cursos de capacitación impartidas,
</t>
    </r>
    <r>
      <rPr>
        <b/>
        <sz val="11"/>
        <color theme="1"/>
        <rFont val="Arial"/>
        <family val="2"/>
      </rPr>
      <t>Variación con respecto a la Línea Base.
Meta Absoluta:</t>
    </r>
    <r>
      <rPr>
        <sz val="11"/>
        <color theme="1"/>
        <rFont val="Arial"/>
        <family val="2"/>
      </rPr>
      <t xml:space="preserve"> 10
</t>
    </r>
    <r>
      <rPr>
        <b/>
        <sz val="11"/>
        <color theme="1"/>
        <rFont val="Arial"/>
        <family val="2"/>
      </rPr>
      <t>Meta Relativa: 97.75</t>
    </r>
    <r>
      <rPr>
        <sz val="11"/>
        <color theme="1"/>
        <rFont val="Arial"/>
        <family val="2"/>
      </rPr>
      <t>% superior a la línea base</t>
    </r>
  </si>
  <si>
    <r>
      <rPr>
        <b/>
        <sz val="11"/>
        <color theme="1"/>
        <rFont val="Arial"/>
        <family val="2"/>
      </rPr>
      <t xml:space="preserve">PACI: </t>
    </r>
    <r>
      <rPr>
        <sz val="11"/>
        <color theme="1"/>
        <rFont val="Arial"/>
        <family val="2"/>
      </rPr>
      <t xml:space="preserve">De Enero 2024 a Diciembre 2025 se impartieron 8 cursos de capacitación. 
2024:4
2025:4                                                                                                       </t>
    </r>
    <r>
      <rPr>
        <b/>
        <sz val="11"/>
        <color theme="1"/>
        <rFont val="Arial"/>
        <family val="2"/>
      </rPr>
      <t xml:space="preserve"> Total 8</t>
    </r>
  </si>
  <si>
    <r>
      <rPr>
        <b/>
        <sz val="11"/>
        <color theme="1"/>
        <rFont val="Arial"/>
        <family val="2"/>
      </rPr>
      <t>PTFR:</t>
    </r>
    <r>
      <rPr>
        <sz val="11"/>
        <color theme="1"/>
        <rFont val="Arial"/>
        <family val="2"/>
      </rPr>
      <t xml:space="preserve"> La meta de Enero 2025 a Diciembre de 2027 serán 12  talleres para familias realizados, 
</t>
    </r>
    <r>
      <rPr>
        <b/>
        <sz val="11"/>
        <color theme="1"/>
        <rFont val="Arial"/>
        <family val="2"/>
      </rPr>
      <t>Variación con respecto a la Línea Base.
Meta Absoluta:</t>
    </r>
    <r>
      <rPr>
        <sz val="11"/>
        <color theme="1"/>
        <rFont val="Arial"/>
        <family val="2"/>
      </rPr>
      <t xml:space="preserve"> 6 talleres para familias
</t>
    </r>
    <r>
      <rPr>
        <b/>
        <sz val="11"/>
        <color theme="1"/>
        <rFont val="Arial"/>
        <family val="2"/>
      </rPr>
      <t>Meta Relativa:</t>
    </r>
    <r>
      <rPr>
        <sz val="11"/>
        <color theme="1"/>
        <rFont val="Arial"/>
        <family val="2"/>
      </rPr>
      <t xml:space="preserve"> 98% superior a la línea base</t>
    </r>
  </si>
  <si>
    <r>
      <rPr>
        <b/>
        <sz val="11"/>
        <color theme="1"/>
        <rFont val="Arial"/>
        <family val="2"/>
      </rPr>
      <t xml:space="preserve">PTFR: </t>
    </r>
    <r>
      <rPr>
        <sz val="11"/>
        <color theme="1"/>
        <rFont val="Arial"/>
        <family val="2"/>
      </rPr>
      <t xml:space="preserve">De Enero 2024 a Diciembre 2025 se realizaron 6 talleres para familias.
2024:3
2025:3                                                  </t>
    </r>
    <r>
      <rPr>
        <b/>
        <sz val="11"/>
        <color theme="1"/>
        <rFont val="Arial"/>
        <family val="2"/>
      </rPr>
      <t>Total 6</t>
    </r>
  </si>
  <si>
    <r>
      <rPr>
        <b/>
        <sz val="11"/>
        <color theme="1"/>
        <rFont val="Arial"/>
        <family val="2"/>
      </rPr>
      <t>PSA:</t>
    </r>
    <r>
      <rPr>
        <sz val="11"/>
        <color theme="1"/>
        <rFont val="Arial"/>
        <family val="2"/>
      </rPr>
      <t xml:space="preserve"> La meta de Enero 2025 a Diciembre de 2027 serán 71,000  supervisiones aplicadas, lo que representa un incremento del 163.22% en comparación con la línea base en los años 2024 a 2025, se contempla el incremento de supervisiones, ya que se reactiva el programa operativo de alcoholímetrïa.
Variación con respecto a la Línea Base.
Meta Absoluta: 44,027 supervisiones
Meta Relativa: 163.22% superior a la línea base</t>
    </r>
  </si>
  <si>
    <r>
      <rPr>
        <b/>
        <sz val="11"/>
        <color theme="1"/>
        <rFont val="Arial"/>
        <family val="2"/>
      </rPr>
      <t>PSA:</t>
    </r>
    <r>
      <rPr>
        <sz val="11"/>
        <color theme="1"/>
        <rFont val="Arial"/>
        <family val="2"/>
      </rPr>
      <t xml:space="preserve"> De Enero 2024 a Diciembre 2025 se aplicaron  26,973 supervisiones. 
2024:14,291
2025:12,682
Total: 26,973</t>
    </r>
  </si>
  <si>
    <r>
      <rPr>
        <b/>
        <sz val="11"/>
        <color theme="1"/>
        <rFont val="Arial"/>
        <family val="2"/>
      </rPr>
      <t xml:space="preserve">PADS: </t>
    </r>
    <r>
      <rPr>
        <sz val="11"/>
        <color theme="1"/>
        <rFont val="Arial"/>
        <family val="2"/>
      </rPr>
      <t xml:space="preserve">La meta de Enero de 2025 a Diciembre de 2027 serán 9,000 demandas sociales atendidas.
</t>
    </r>
    <r>
      <rPr>
        <b/>
        <sz val="11"/>
        <color theme="1"/>
        <rFont val="Arial"/>
        <family val="2"/>
      </rPr>
      <t>Variación con respecto a la Línea Base.
Meta Absoluta:</t>
    </r>
    <r>
      <rPr>
        <sz val="11"/>
        <color theme="1"/>
        <rFont val="Arial"/>
        <family val="2"/>
      </rPr>
      <t xml:space="preserve"> 5,755 demandas sociales
</t>
    </r>
    <r>
      <rPr>
        <b/>
        <sz val="11"/>
        <color theme="1"/>
        <rFont val="Arial"/>
        <family val="2"/>
      </rPr>
      <t>Meta Relativa:</t>
    </r>
    <r>
      <rPr>
        <sz val="11"/>
        <color theme="1"/>
        <rFont val="Arial"/>
        <family val="2"/>
      </rPr>
      <t xml:space="preserve"> 77.34% superior a la línea base</t>
    </r>
  </si>
  <si>
    <r>
      <rPr>
        <b/>
        <sz val="11"/>
        <color theme="1"/>
        <rFont val="Arial"/>
        <family val="2"/>
      </rPr>
      <t>PADS:</t>
    </r>
    <r>
      <rPr>
        <sz val="11"/>
        <color theme="1"/>
        <rFont val="Arial"/>
        <family val="2"/>
      </rPr>
      <t xml:space="preserve"> De Enero 2022  a Diciembre 2024 se atendieron 3245 demandas sociales. </t>
    </r>
    <r>
      <rPr>
        <b/>
        <sz val="11"/>
        <color theme="1"/>
        <rFont val="Arial"/>
        <family val="2"/>
      </rPr>
      <t xml:space="preserve">
</t>
    </r>
    <r>
      <rPr>
        <sz val="11"/>
        <color theme="1"/>
        <rFont val="Arial"/>
        <family val="2"/>
      </rPr>
      <t>2022: N/A
2023:1548
2024:1697</t>
    </r>
  </si>
  <si>
    <r>
      <rPr>
        <sz val="11"/>
        <color theme="1"/>
        <rFont val="Arial"/>
        <family val="2"/>
      </rPr>
      <t xml:space="preserve">PCCM: La meta de Enero de 2025 a Diciembre de 2027 serán 12,600 cartillas militares entregadas,
</t>
    </r>
    <r>
      <rPr>
        <b/>
        <sz val="11"/>
        <color theme="1"/>
        <rFont val="Arial"/>
        <family val="2"/>
      </rPr>
      <t>Variación con respecto a la Línea Base.
Meta Absoluta:</t>
    </r>
    <r>
      <rPr>
        <sz val="11"/>
        <color theme="1"/>
        <rFont val="Arial"/>
        <family val="2"/>
      </rPr>
      <t xml:space="preserve"> 7,297 cartillas militares entregadas
</t>
    </r>
    <r>
      <rPr>
        <b/>
        <sz val="11"/>
        <color theme="1"/>
        <rFont val="Arial"/>
        <family val="2"/>
      </rPr>
      <t xml:space="preserve">Meta Relativa: </t>
    </r>
    <r>
      <rPr>
        <sz val="11"/>
        <color theme="1"/>
        <rFont val="Arial"/>
        <family val="2"/>
      </rPr>
      <t>37.60% superior a la línea base</t>
    </r>
  </si>
  <si>
    <r>
      <rPr>
        <b/>
        <sz val="11"/>
        <color theme="1"/>
        <rFont val="Arial"/>
        <family val="2"/>
      </rPr>
      <t xml:space="preserve">PCCM: </t>
    </r>
    <r>
      <rPr>
        <sz val="11"/>
        <color theme="1"/>
        <rFont val="Arial"/>
        <family val="2"/>
      </rPr>
      <t>De Enero 2022 a Diciembre 2024 se entregaron 5303 cartillas militares. 
2022: 1868
2023:1964
2024: 1471</t>
    </r>
  </si>
  <si>
    <r>
      <rPr>
        <sz val="11"/>
        <color theme="1"/>
        <rFont val="Arial"/>
        <family val="2"/>
      </rPr>
      <t xml:space="preserve">PCS: La meta de Enero de 2025 a Diciembre de 2027 serán 36 sesiones de COESPO participadas
</t>
    </r>
    <r>
      <rPr>
        <b/>
        <sz val="11"/>
        <color theme="1"/>
        <rFont val="Arial"/>
        <family val="2"/>
      </rPr>
      <t>Variación con respecto a la Línea Base.
Meta Absoluta:</t>
    </r>
    <r>
      <rPr>
        <sz val="11"/>
        <color theme="1"/>
        <rFont val="Arial"/>
        <family val="2"/>
      </rPr>
      <t xml:space="preserve"> 12 sesiones de COESPO
</t>
    </r>
    <r>
      <rPr>
        <b/>
        <sz val="11"/>
        <color theme="1"/>
        <rFont val="Arial"/>
        <family val="2"/>
      </rPr>
      <t xml:space="preserve">Meta Relativa: </t>
    </r>
    <r>
      <rPr>
        <sz val="11"/>
        <color theme="1"/>
        <rFont val="Arial"/>
        <family val="2"/>
      </rPr>
      <t>50% inferior a la línea base</t>
    </r>
  </si>
  <si>
    <r>
      <rPr>
        <b/>
        <sz val="11"/>
        <color theme="1"/>
        <rFont val="Arial"/>
        <family val="2"/>
      </rPr>
      <t>PCS:</t>
    </r>
    <r>
      <rPr>
        <sz val="11"/>
        <color theme="1"/>
        <rFont val="Arial"/>
        <family val="2"/>
      </rPr>
      <t xml:space="preserve"> De Enero 2022  a Diciembre 2024 se participaron en 24 sesiones de COESPO. 
2022: 6
2023: 7
2024: 11</t>
    </r>
  </si>
  <si>
    <r>
      <rPr>
        <sz val="11"/>
        <color theme="1"/>
        <rFont val="Arial"/>
        <family val="2"/>
      </rPr>
      <t xml:space="preserve">PRP: La meta de Enero 2025 a Diciembre de 2027 serán 108 atenciones y seguimiento mensuales con DAVB y SbPJ realizadas.
</t>
    </r>
    <r>
      <rPr>
        <b/>
        <sz val="11"/>
        <color theme="1"/>
        <rFont val="Arial"/>
        <family val="2"/>
      </rPr>
      <t>Variación con respecto a la Línea Base.</t>
    </r>
    <r>
      <rPr>
        <sz val="11"/>
        <color theme="1"/>
        <rFont val="Arial"/>
        <family val="2"/>
      </rPr>
      <t xml:space="preserve">
</t>
    </r>
    <r>
      <rPr>
        <b/>
        <sz val="11"/>
        <color theme="1"/>
        <rFont val="Arial"/>
        <family val="2"/>
      </rPr>
      <t>Meta Absoluta:</t>
    </r>
    <r>
      <rPr>
        <sz val="11"/>
        <color theme="1"/>
        <rFont val="Arial"/>
        <family val="2"/>
      </rPr>
      <t xml:space="preserve"> 87 atenciones y seguimientos mensuales con DAVB y SbPj
</t>
    </r>
    <r>
      <rPr>
        <b/>
        <sz val="11"/>
        <color theme="1"/>
        <rFont val="Arial"/>
        <family val="2"/>
      </rPr>
      <t xml:space="preserve">Meta Relativa: </t>
    </r>
    <r>
      <rPr>
        <sz val="11"/>
        <color theme="1"/>
        <rFont val="Arial"/>
        <family val="2"/>
      </rPr>
      <t>314.3% superior a la línea base</t>
    </r>
  </si>
  <si>
    <r>
      <rPr>
        <sz val="11"/>
        <color theme="1"/>
        <rFont val="Arial"/>
        <family val="2"/>
      </rPr>
      <t xml:space="preserve">PRP: La meta de Enero 2025 a Diciembre de 2027 serán 108 manifestaciones atendidas.
</t>
    </r>
    <r>
      <rPr>
        <b/>
        <sz val="11"/>
        <color theme="1"/>
        <rFont val="Arial"/>
        <family val="2"/>
      </rPr>
      <t xml:space="preserve">Variación con respecto a la Línea Base.
Meta Absoluta: </t>
    </r>
    <r>
      <rPr>
        <sz val="11"/>
        <color theme="1"/>
        <rFont val="Arial"/>
        <family val="2"/>
      </rPr>
      <t>5 manifestaciones atendidas</t>
    </r>
    <r>
      <rPr>
        <b/>
        <sz val="11"/>
        <color theme="1"/>
        <rFont val="Arial"/>
        <family val="2"/>
      </rPr>
      <t xml:space="preserve">
Meta Relativa: </t>
    </r>
    <r>
      <rPr>
        <sz val="11"/>
        <color theme="1"/>
        <rFont val="Arial"/>
        <family val="2"/>
      </rPr>
      <t>95.14% inferior a la línea base</t>
    </r>
  </si>
  <si>
    <r>
      <rPr>
        <b/>
        <sz val="11"/>
        <color theme="1"/>
        <rFont val="Arial"/>
        <family val="2"/>
      </rPr>
      <t>PRP</t>
    </r>
    <r>
      <rPr>
        <sz val="11"/>
        <color theme="1"/>
        <rFont val="Arial"/>
        <family val="2"/>
      </rPr>
      <t>: De Enero 2022 a Diciembre 2024 se realizaron 103 atenciones.
2022: No hay información
2023: No hay información
2024: 103</t>
    </r>
  </si>
  <si>
    <r>
      <rPr>
        <b/>
        <sz val="11"/>
        <color theme="1"/>
        <rFont val="Arial"/>
        <family val="2"/>
      </rPr>
      <t>PARB:</t>
    </r>
    <r>
      <rPr>
        <sz val="11"/>
        <color theme="1"/>
        <rFont val="Arial"/>
        <family val="2"/>
      </rPr>
      <t xml:space="preserve"> La meta de Enero de 2025  a  Diciembre de 2027 serán 22,500 atenciones en asuntos religiosos brindadas.
</t>
    </r>
    <r>
      <rPr>
        <b/>
        <sz val="11"/>
        <color theme="1"/>
        <rFont val="Arial"/>
        <family val="2"/>
      </rPr>
      <t>Variación con respecto a la Línea Base.
Meta Absoluta:</t>
    </r>
    <r>
      <rPr>
        <sz val="11"/>
        <color theme="1"/>
        <rFont val="Arial"/>
        <family val="2"/>
      </rPr>
      <t xml:space="preserve"> 16,314 atenciones en asuntos religiosos
</t>
    </r>
    <r>
      <rPr>
        <b/>
        <sz val="11"/>
        <color theme="1"/>
        <rFont val="Arial"/>
        <family val="2"/>
      </rPr>
      <t xml:space="preserve">Meta Relativa: </t>
    </r>
    <r>
      <rPr>
        <sz val="11"/>
        <color theme="1"/>
        <rFont val="Arial"/>
        <family val="2"/>
      </rPr>
      <t>163.72% superior a la línea base</t>
    </r>
  </si>
  <si>
    <r>
      <rPr>
        <b/>
        <sz val="11"/>
        <color theme="1"/>
        <rFont val="Arial"/>
        <family val="2"/>
      </rPr>
      <t>PARB:</t>
    </r>
    <r>
      <rPr>
        <sz val="11"/>
        <color theme="1"/>
        <rFont val="Arial"/>
        <family val="2"/>
      </rPr>
      <t xml:space="preserve"> De Enero 2022 a Diciembre 2024 se brindaron 6186 atenciones en asuntos religiosos.
2022:2065
2023: 2075
2024: 2046</t>
    </r>
  </si>
  <si>
    <r>
      <rPr>
        <b/>
        <sz val="11"/>
        <color theme="1"/>
        <rFont val="Arial"/>
        <family val="2"/>
      </rPr>
      <t>PPACP</t>
    </r>
    <r>
      <rPr>
        <sz val="11"/>
        <color theme="1"/>
        <rFont val="Arial"/>
        <family val="2"/>
      </rPr>
      <t xml:space="preserve">: De enero 2025 a diciembre 2027, la meta serán 32,000 personas en actividades de construcción de paz 
</t>
    </r>
    <r>
      <rPr>
        <b/>
        <sz val="11"/>
        <color theme="1"/>
        <rFont val="Arial"/>
        <family val="2"/>
      </rPr>
      <t xml:space="preserve">
Variación con respecto a la Línea Base.
Meta Absoluta: </t>
    </r>
    <r>
      <rPr>
        <sz val="11"/>
        <color theme="1"/>
        <rFont val="Arial"/>
        <family val="2"/>
      </rPr>
      <t>8,619 personas en actividades de construcción de paz</t>
    </r>
    <r>
      <rPr>
        <b/>
        <sz val="11"/>
        <color theme="1"/>
        <rFont val="Arial"/>
        <family val="2"/>
      </rPr>
      <t xml:space="preserve">
Meta Relativa: </t>
    </r>
    <r>
      <rPr>
        <sz val="11"/>
        <color theme="1"/>
        <rFont val="Arial"/>
        <family val="2"/>
      </rPr>
      <t>36.86% superior a la línea base</t>
    </r>
  </si>
  <si>
    <r>
      <rPr>
        <b/>
        <sz val="11"/>
        <color theme="1"/>
        <rFont val="Arial"/>
        <family val="2"/>
      </rPr>
      <t xml:space="preserve">PPACP: </t>
    </r>
    <r>
      <rPr>
        <sz val="11"/>
        <color theme="1"/>
        <rFont val="Arial"/>
        <family val="2"/>
      </rPr>
      <t>De Enero 2022  a Diciembre 2024 participaron 23,381  personas  en actividades de construcción de paz.
2022:7900
2023: 7800
2024: 7681
total: 23,381</t>
    </r>
  </si>
  <si>
    <r>
      <rPr>
        <b/>
        <sz val="11"/>
        <color theme="1"/>
        <rFont val="Arial"/>
        <family val="2"/>
      </rPr>
      <t>PCMR:</t>
    </r>
    <r>
      <rPr>
        <sz val="11"/>
        <color theme="1"/>
        <rFont val="Arial"/>
        <family val="2"/>
      </rPr>
      <t xml:space="preserve"> La meta de enero de 2025 a diciembre de 2027 serán 3,960 participantes capacitadas(os), 
</t>
    </r>
    <r>
      <rPr>
        <b/>
        <sz val="11"/>
        <color theme="1"/>
        <rFont val="Arial"/>
        <family val="2"/>
      </rPr>
      <t>Variación con respecto a la Línea Base.
Meta Absoluta:</t>
    </r>
    <r>
      <rPr>
        <sz val="11"/>
        <color theme="1"/>
        <rFont val="Arial"/>
        <family val="2"/>
      </rPr>
      <t xml:space="preserve"> 2,697 participantes capacitados
</t>
    </r>
    <r>
      <rPr>
        <b/>
        <sz val="11"/>
        <color theme="1"/>
        <rFont val="Arial"/>
        <family val="2"/>
      </rPr>
      <t>Meta Relativa:</t>
    </r>
    <r>
      <rPr>
        <sz val="11"/>
        <color theme="1"/>
        <rFont val="Arial"/>
        <family val="2"/>
      </rPr>
      <t xml:space="preserve"> 113.53% superior a la línea base</t>
    </r>
  </si>
  <si>
    <r>
      <rPr>
        <b/>
        <sz val="11"/>
        <color theme="1"/>
        <rFont val="Arial"/>
        <family val="2"/>
      </rPr>
      <t>PCMR:</t>
    </r>
    <r>
      <rPr>
        <sz val="11"/>
        <color theme="1"/>
        <rFont val="Arial"/>
        <family val="2"/>
      </rPr>
      <t xml:space="preserve"> De Enero 2022 a Diciembre 2024  se</t>
    </r>
    <r>
      <rPr>
        <b/>
        <sz val="11"/>
        <color theme="1"/>
        <rFont val="Arial"/>
        <family val="2"/>
      </rPr>
      <t xml:space="preserve"> </t>
    </r>
    <r>
      <rPr>
        <sz val="11"/>
        <color theme="1"/>
        <rFont val="Arial"/>
        <family val="2"/>
      </rPr>
      <t>capacitaron a 1263 participantes.
2022: 418
2023: 435
2024: 410
Total:</t>
    </r>
  </si>
  <si>
    <r>
      <rPr>
        <b/>
        <sz val="11"/>
        <color theme="1"/>
        <rFont val="Arial"/>
        <family val="2"/>
      </rPr>
      <t>PAEX</t>
    </r>
    <r>
      <rPr>
        <sz val="11"/>
        <color theme="1"/>
        <rFont val="Arial"/>
        <family val="2"/>
      </rPr>
      <t xml:space="preserve">:  La meta de  Enero  2025 a  Diciembre de 2027 serán 6,480 expedientes del Padrón Municipal de Templos actualizados,
</t>
    </r>
    <r>
      <rPr>
        <b/>
        <sz val="11"/>
        <color theme="1"/>
        <rFont val="Arial"/>
        <family val="2"/>
      </rPr>
      <t xml:space="preserve">
Variación con respecto a la Línea Base.
Meta Absoluta: </t>
    </r>
    <r>
      <rPr>
        <sz val="11"/>
        <color theme="1"/>
        <rFont val="Arial"/>
        <family val="2"/>
      </rPr>
      <t xml:space="preserve">5,212 expedientes del Padrón Municipal de Templos
</t>
    </r>
    <r>
      <rPr>
        <b/>
        <sz val="11"/>
        <color theme="1"/>
        <rFont val="Arial"/>
        <family val="2"/>
      </rPr>
      <t xml:space="preserve">
Meta Relativa: </t>
    </r>
    <r>
      <rPr>
        <sz val="11"/>
        <color theme="1"/>
        <rFont val="Arial"/>
        <family val="2"/>
      </rPr>
      <t>311.04% superior a la línea base</t>
    </r>
  </si>
  <si>
    <r>
      <rPr>
        <b/>
        <sz val="11"/>
        <color theme="1"/>
        <rFont val="Arial"/>
        <family val="2"/>
      </rPr>
      <t>PAEX:</t>
    </r>
    <r>
      <rPr>
        <sz val="11"/>
        <color theme="1"/>
        <rFont val="Arial"/>
        <family val="2"/>
      </rPr>
      <t xml:space="preserve"> De Enero 2022  a Diciembre 2024 se actualizaron a 1268 expedientes del Padrón Municipal de Templos.
2022:237
2023: 527
2024: 504</t>
    </r>
  </si>
  <si>
    <r>
      <rPr>
        <b/>
        <sz val="11"/>
        <color theme="1"/>
        <rFont val="Arial"/>
        <family val="2"/>
      </rPr>
      <t xml:space="preserve">PTSR: </t>
    </r>
    <r>
      <rPr>
        <sz val="11"/>
        <color theme="1"/>
        <rFont val="Arial"/>
        <family val="2"/>
      </rPr>
      <t xml:space="preserve">La meta de  Enero  2025 a  Diciembre de 2027 serán 3,780  trámites del sector religioso realizados
</t>
    </r>
    <r>
      <rPr>
        <b/>
        <sz val="11"/>
        <color theme="1"/>
        <rFont val="Arial"/>
        <family val="2"/>
      </rPr>
      <t>Variación con respecto a la Línea Base.
Meta Absoluta:</t>
    </r>
    <r>
      <rPr>
        <sz val="11"/>
        <color theme="1"/>
        <rFont val="Arial"/>
        <family val="2"/>
      </rPr>
      <t xml:space="preserve"> 2,764 trámites del sector religiosos
</t>
    </r>
    <r>
      <rPr>
        <b/>
        <sz val="11"/>
        <color theme="1"/>
        <rFont val="Arial"/>
        <family val="2"/>
      </rPr>
      <t xml:space="preserve">Meta Relativa: </t>
    </r>
    <r>
      <rPr>
        <sz val="11"/>
        <color theme="1"/>
        <rFont val="Arial"/>
        <family val="2"/>
      </rPr>
      <t>172.04% superior a la línea base</t>
    </r>
  </si>
  <si>
    <r>
      <rPr>
        <b/>
        <sz val="11"/>
        <color theme="1"/>
        <rFont val="Arial"/>
        <family val="2"/>
      </rPr>
      <t>PTAR:</t>
    </r>
    <r>
      <rPr>
        <sz val="11"/>
        <color theme="1"/>
        <rFont val="Arial"/>
        <family val="2"/>
      </rPr>
      <t xml:space="preserve"> De Enero 2024  a Diciembre 2022  se realizaron 1016 trámites del sector religioso.
2022:217
2023: 383
2024: 362</t>
    </r>
  </si>
  <si>
    <r>
      <rPr>
        <b/>
        <sz val="11"/>
        <color theme="1"/>
        <rFont val="Arial"/>
        <family val="2"/>
      </rPr>
      <t xml:space="preserve">PAAC: </t>
    </r>
    <r>
      <rPr>
        <sz val="11"/>
        <color theme="1"/>
        <rFont val="Arial"/>
        <family val="2"/>
      </rPr>
      <t xml:space="preserve">De enero 2025 a diciembre 2027, la meta será brindar  2,610 asesorías jurídicas.
</t>
    </r>
    <r>
      <rPr>
        <b/>
        <sz val="11"/>
        <color theme="1"/>
        <rFont val="Arial"/>
        <family val="2"/>
      </rPr>
      <t>Variación con respecto a la Línea Base.
Meta Absoluta:</t>
    </r>
    <r>
      <rPr>
        <sz val="11"/>
        <color theme="1"/>
        <rFont val="Arial"/>
        <family val="2"/>
      </rPr>
      <t xml:space="preserve"> 2,084 asesorìas jurídicas
</t>
    </r>
    <r>
      <rPr>
        <b/>
        <sz val="11"/>
        <color theme="1"/>
        <rFont val="Arial"/>
        <family val="2"/>
      </rPr>
      <t>Meta Relativa:</t>
    </r>
    <r>
      <rPr>
        <sz val="11"/>
        <color theme="1"/>
        <rFont val="Arial"/>
        <family val="2"/>
      </rPr>
      <t xml:space="preserve"> 296.2% superior a la línea base</t>
    </r>
  </si>
  <si>
    <r>
      <rPr>
        <b/>
        <sz val="11"/>
        <color theme="1"/>
        <rFont val="Arial"/>
        <family val="2"/>
      </rPr>
      <t xml:space="preserve">PAAC: </t>
    </r>
    <r>
      <rPr>
        <sz val="11"/>
        <color theme="1"/>
        <rFont val="Arial"/>
        <family val="2"/>
      </rPr>
      <t>Se realizaron de enero 2022 a diciembre 2024, 526 asesorias juridicas .
2022:93
2023: 217
2024: 216</t>
    </r>
  </si>
  <si>
    <r>
      <rPr>
        <sz val="11"/>
        <color theme="1"/>
        <rFont val="Arial"/>
        <family val="2"/>
      </rPr>
      <t xml:space="preserve">
</t>
    </r>
    <r>
      <rPr>
        <b/>
        <sz val="11"/>
        <color theme="1"/>
        <rFont val="Arial"/>
        <family val="2"/>
      </rPr>
      <t>PAPRT:</t>
    </r>
    <r>
      <rPr>
        <sz val="11"/>
        <color theme="1"/>
        <rFont val="Arial"/>
        <family val="2"/>
      </rPr>
      <t xml:space="preserve"> De enero 2025  a diciembre 2027 se relizará 7 actividades de promoción, respeto y tolerancia religiosa
Variación con respecto a la Línea Base.
</t>
    </r>
    <r>
      <rPr>
        <b/>
        <sz val="11"/>
        <color theme="1"/>
        <rFont val="Arial"/>
        <family val="2"/>
      </rPr>
      <t xml:space="preserve">
Meta Absoluta:</t>
    </r>
    <r>
      <rPr>
        <sz val="11"/>
        <color theme="1"/>
        <rFont val="Arial"/>
        <family val="2"/>
      </rPr>
      <t xml:space="preserve"> 7 actividades de promoción, respeto y tolerancia Religiosa
</t>
    </r>
    <r>
      <rPr>
        <b/>
        <sz val="11"/>
        <color theme="1"/>
        <rFont val="Arial"/>
        <family val="2"/>
      </rPr>
      <t>Meta Relativa:</t>
    </r>
    <r>
      <rPr>
        <sz val="11"/>
        <color theme="1"/>
        <rFont val="Arial"/>
        <family val="2"/>
      </rPr>
      <t xml:space="preserve"> 700 % inferior a la línea base</t>
    </r>
  </si>
  <si>
    <r>
      <rPr>
        <b/>
        <sz val="11"/>
        <color theme="1"/>
        <rFont val="Arial"/>
        <family val="2"/>
      </rPr>
      <t xml:space="preserve">PPDLR: </t>
    </r>
    <r>
      <rPr>
        <sz val="11"/>
        <color theme="1"/>
        <rFont val="Arial"/>
        <family val="2"/>
      </rPr>
      <t xml:space="preserve">De Enero 2022 a Diciembre de 2024 se realizarón 0 actividades de promoción, respeto y tolerancia Religiosa
2022:0
2023:0
2024:0 </t>
    </r>
  </si>
  <si>
    <r>
      <rPr>
        <b/>
        <sz val="11"/>
        <color rgb="FF000000"/>
        <rFont val="Arial"/>
        <family val="2"/>
      </rPr>
      <t>PCI:</t>
    </r>
    <r>
      <rPr>
        <sz val="11"/>
        <color rgb="FF000000"/>
        <rFont val="Arial"/>
        <family val="2"/>
      </rPr>
      <t xml:space="preserve"> La meta de enero de 2026 a diciembre de 2027 será implementar 48 mecanismos de coordinación y fortalecimiento de capacidades del SIPINNA Municipal.</t>
    </r>
  </si>
  <si>
    <r>
      <rPr>
        <b/>
        <sz val="11"/>
        <color theme="1"/>
        <rFont val="Arial"/>
        <family val="2"/>
      </rPr>
      <t xml:space="preserve">
PCTI: </t>
    </r>
    <r>
      <rPr>
        <sz val="11"/>
        <color theme="1"/>
        <rFont val="Arial"/>
        <family val="2"/>
      </rPr>
      <t>La meta de enero de 2026 a diciembre de 2027 será realizar 32 sesiones del Sistema Municipal y sus Comisiones.</t>
    </r>
  </si>
  <si>
    <r>
      <rPr>
        <b/>
        <sz val="11"/>
        <color theme="1"/>
        <rFont val="Arial"/>
        <family val="2"/>
      </rPr>
      <t xml:space="preserve">PAPE: </t>
    </r>
    <r>
      <rPr>
        <sz val="11"/>
        <color theme="1"/>
        <rFont val="Arial"/>
        <family val="2"/>
      </rPr>
      <t>La meta de Enero 2026 a Diciembre de 2027 es lograr un 100% de las canalizaciones reportadas</t>
    </r>
  </si>
  <si>
    <r>
      <rPr>
        <b/>
        <sz val="11"/>
        <color theme="1"/>
        <rFont val="Arial"/>
        <family val="2"/>
      </rPr>
      <t xml:space="preserve">PDNA: </t>
    </r>
    <r>
      <rPr>
        <sz val="11"/>
        <color theme="1"/>
        <rFont val="Arial"/>
        <family val="2"/>
      </rPr>
      <t>La meta de enero de 2026 a diciembre de 2027 será la participación de 6,460 niñas, niños y adolescentes en actividades sobre sus derechos humanos.</t>
    </r>
  </si>
  <si>
    <r>
      <rPr>
        <b/>
        <sz val="11"/>
        <color theme="1"/>
        <rFont val="Arial"/>
        <family val="2"/>
      </rPr>
      <t xml:space="preserve">PDR: </t>
    </r>
    <r>
      <rPr>
        <sz val="11"/>
        <color theme="1"/>
        <rFont val="Arial"/>
        <family val="2"/>
      </rPr>
      <t>La meta de enero de 2026 a diciembre de 2027 será la realización de 48 campañas digitales sobre los derechos de niñas, niños y adolescentes conforme a la programación establecida.</t>
    </r>
  </si>
  <si>
    <r>
      <rPr>
        <b/>
        <sz val="11"/>
        <color rgb="FF000000"/>
        <rFont val="Arial, sans-serif"/>
      </rPr>
      <t xml:space="preserve">PEMVI: </t>
    </r>
    <r>
      <rPr>
        <sz val="11"/>
        <color rgb="FF000000"/>
        <rFont val="Arial, sans-serif"/>
      </rPr>
      <t>La meta de Enero 2026 a Diciembre de 2027 serán 40 proyectos de estructuración vial revisados</t>
    </r>
  </si>
  <si>
    <r>
      <rPr>
        <b/>
        <sz val="11"/>
        <color rgb="FF000000"/>
        <rFont val="Arial, sans-serif"/>
      </rPr>
      <t xml:space="preserve">Línea base del Indicador:
</t>
    </r>
    <r>
      <rPr>
        <sz val="11"/>
        <color rgb="FF000000"/>
        <rFont val="Arial, sans-serif"/>
      </rPr>
      <t>Este indicador no cuenta con línea base debido a que es un indicador nuevo.</t>
    </r>
  </si>
  <si>
    <r>
      <rPr>
        <b/>
        <sz val="11"/>
        <color theme="1"/>
        <rFont val="Arial, sans-serif"/>
      </rPr>
      <t xml:space="preserve">PNTV: </t>
    </r>
    <r>
      <rPr>
        <sz val="11"/>
        <color theme="1"/>
        <rFont val="Arial, sans-serif"/>
      </rPr>
      <t>La meta de Enero 2026 a Diciembre de 2027 serán 240 señalizaciones viales horizontal y vertical instalada</t>
    </r>
  </si>
  <si>
    <r>
      <rPr>
        <b/>
        <sz val="11"/>
        <color rgb="FF000000"/>
        <rFont val="Arial, sans-serif"/>
      </rPr>
      <t xml:space="preserve">PVMU: </t>
    </r>
    <r>
      <rPr>
        <sz val="11"/>
        <color rgb="FF000000"/>
        <rFont val="Arial, sans-serif"/>
      </rPr>
      <t>La meta de Enero 2025 a Diciembre de 2027 serán 145 propuestas de seguridad vial y de movilidad elaboradas.</t>
    </r>
    <r>
      <rPr>
        <b/>
        <sz val="11"/>
        <color rgb="FF000000"/>
        <rFont val="Arial, sans-serif"/>
      </rPr>
      <t xml:space="preserve">
Variación con respecto a la Línea Base.
Meta Relativa: </t>
    </r>
    <r>
      <rPr>
        <sz val="11"/>
        <color rgb="FF000000"/>
        <rFont val="Arial, sans-serif"/>
      </rPr>
      <t>36.80%</t>
    </r>
    <r>
      <rPr>
        <b/>
        <sz val="11"/>
        <color rgb="FF000000"/>
        <rFont val="Arial, sans-serif"/>
      </rPr>
      <t xml:space="preserve">
Meta Absoluta: </t>
    </r>
    <r>
      <rPr>
        <sz val="11"/>
        <color rgb="FF000000"/>
        <rFont val="Arial, sans-serif"/>
      </rPr>
      <t>39</t>
    </r>
  </si>
  <si>
    <r>
      <rPr>
        <b/>
        <sz val="11"/>
        <color rgb="FF000000"/>
        <rFont val="Arial, sans-serif"/>
      </rPr>
      <t xml:space="preserve">PVMU: </t>
    </r>
    <r>
      <rPr>
        <sz val="11"/>
        <color rgb="FF000000"/>
        <rFont val="Arial, sans-serif"/>
      </rPr>
      <t>De Enero 2024 a Diciembre de 2025 se elaboraron 106 propuestas de seguridad vial y de movilidad.</t>
    </r>
    <r>
      <rPr>
        <b/>
        <sz val="11"/>
        <color rgb="FF000000"/>
        <rFont val="Arial, sans-serif"/>
      </rPr>
      <t xml:space="preserve">
 2024: </t>
    </r>
    <r>
      <rPr>
        <sz val="11"/>
        <color rgb="FF000000"/>
        <rFont val="Arial, sans-serif"/>
      </rPr>
      <t>35</t>
    </r>
    <r>
      <rPr>
        <b/>
        <sz val="11"/>
        <color rgb="FF000000"/>
        <rFont val="Arial, sans-serif"/>
      </rPr>
      <t xml:space="preserve">
 2025: </t>
    </r>
    <r>
      <rPr>
        <sz val="11"/>
        <color rgb="FF000000"/>
        <rFont val="Arial, sans-serif"/>
      </rPr>
      <t>71</t>
    </r>
    <r>
      <rPr>
        <b/>
        <sz val="11"/>
        <color rgb="FF000000"/>
        <rFont val="Arial, sans-serif"/>
      </rPr>
      <t xml:space="preserve">
 total: </t>
    </r>
    <r>
      <rPr>
        <sz val="11"/>
        <color rgb="FF000000"/>
        <rFont val="Arial, sans-serif"/>
      </rPr>
      <t>106</t>
    </r>
  </si>
  <si>
    <r>
      <rPr>
        <b/>
        <sz val="11"/>
        <color theme="1"/>
        <rFont val="Arial, sans-serif"/>
      </rPr>
      <t xml:space="preserve">PPITE: </t>
    </r>
    <r>
      <rPr>
        <sz val="11"/>
        <color theme="1"/>
        <rFont val="Arial, sans-serif"/>
      </rPr>
      <t>La meta de Enero 2026 a Diciembre de 2027 de 240 supervisiones realizadas a la red semafórica</t>
    </r>
  </si>
  <si>
    <r>
      <rPr>
        <b/>
        <sz val="11"/>
        <color rgb="FF000000"/>
        <rFont val="Arial, sans-serif"/>
      </rPr>
      <t xml:space="preserve">PCPI: </t>
    </r>
    <r>
      <rPr>
        <sz val="11"/>
        <color rgb="FF000000"/>
        <rFont val="Arial, sans-serif"/>
      </rPr>
      <t xml:space="preserve">La meta de Enero 2025 a Diciembre de 2027 serán 25,000 personas atendidas en emergencias. </t>
    </r>
    <r>
      <rPr>
        <b/>
        <sz val="11"/>
        <color rgb="FF000000"/>
        <rFont val="Arial, sans-serif"/>
      </rPr>
      <t xml:space="preserve">
Variación con respecto a la Línea Base
Meta relativa: </t>
    </r>
    <r>
      <rPr>
        <sz val="11"/>
        <color rgb="FF000000"/>
        <rFont val="Arial, sans-serif"/>
      </rPr>
      <t>82.20%</t>
    </r>
    <r>
      <rPr>
        <b/>
        <sz val="11"/>
        <color rgb="FF000000"/>
        <rFont val="Arial, sans-serif"/>
      </rPr>
      <t xml:space="preserve">
Meta absoluta:</t>
    </r>
    <r>
      <rPr>
        <sz val="11"/>
        <color rgb="FF000000"/>
        <rFont val="Arial, sans-serif"/>
      </rPr>
      <t xml:space="preserve"> 11,279</t>
    </r>
  </si>
  <si>
    <r>
      <rPr>
        <b/>
        <sz val="11"/>
        <color rgb="FF000000"/>
        <rFont val="Arial, sans-serif"/>
      </rPr>
      <t xml:space="preserve">PCPI: </t>
    </r>
    <r>
      <rPr>
        <sz val="11"/>
        <color rgb="FF000000"/>
        <rFont val="Arial, sans-serif"/>
      </rPr>
      <t xml:space="preserve">De Enero 2024 a Diciembre 2025 se atendieron a 13721 personas. 
 </t>
    </r>
    <r>
      <rPr>
        <b/>
        <sz val="11"/>
        <color rgb="FF000000"/>
        <rFont val="Arial, sans-serif"/>
      </rPr>
      <t xml:space="preserve">
2024: </t>
    </r>
    <r>
      <rPr>
        <sz val="11"/>
        <color rgb="FF000000"/>
        <rFont val="Arial, sans-serif"/>
      </rPr>
      <t>5,933</t>
    </r>
    <r>
      <rPr>
        <b/>
        <sz val="11"/>
        <color rgb="FF000000"/>
        <rFont val="Arial, sans-serif"/>
      </rPr>
      <t xml:space="preserve">
2025: </t>
    </r>
    <r>
      <rPr>
        <sz val="11"/>
        <color rgb="FF000000"/>
        <rFont val="Arial, sans-serif"/>
      </rPr>
      <t>7,788</t>
    </r>
    <r>
      <rPr>
        <b/>
        <sz val="11"/>
        <color rgb="FF000000"/>
        <rFont val="Arial, sans-serif"/>
      </rPr>
      <t xml:space="preserve">
Total: </t>
    </r>
    <r>
      <rPr>
        <sz val="11"/>
        <color rgb="FF000000"/>
        <rFont val="Arial, sans-serif"/>
      </rPr>
      <t>13,721</t>
    </r>
  </si>
  <si>
    <r>
      <rPr>
        <b/>
        <sz val="11"/>
        <color rgb="FF000000"/>
        <rFont val="Arial, sans-serif"/>
      </rPr>
      <t xml:space="preserve">POPC: </t>
    </r>
    <r>
      <rPr>
        <sz val="11"/>
        <color rgb="FF000000"/>
        <rFont val="Arial, sans-serif"/>
      </rPr>
      <t xml:space="preserve">La meta de Enero 2025 a Diciembre de 2027 serán 11, 000 personas de organizaciones públicas y privadas capacitadas. </t>
    </r>
    <r>
      <rPr>
        <b/>
        <sz val="11"/>
        <color rgb="FF000000"/>
        <rFont val="Arial, sans-serif"/>
      </rPr>
      <t xml:space="preserve">
 Variación con respecto a la Línea Base
 Meta relativa: </t>
    </r>
    <r>
      <rPr>
        <sz val="11"/>
        <color rgb="FF000000"/>
        <rFont val="Arial, sans-serif"/>
      </rPr>
      <t>45.67%</t>
    </r>
    <r>
      <rPr>
        <b/>
        <sz val="11"/>
        <color rgb="FF000000"/>
        <rFont val="Arial, sans-serif"/>
      </rPr>
      <t xml:space="preserve">
 Meta absoluta: </t>
    </r>
    <r>
      <rPr>
        <sz val="11"/>
        <color rgb="FF000000"/>
        <rFont val="Arial, sans-serif"/>
      </rPr>
      <t>3,449</t>
    </r>
  </si>
  <si>
    <r>
      <rPr>
        <b/>
        <sz val="11"/>
        <color rgb="FF000000"/>
        <rFont val="Arial, sans-serif"/>
      </rPr>
      <t xml:space="preserve">POPC: </t>
    </r>
    <r>
      <rPr>
        <sz val="11"/>
        <color rgb="FF000000"/>
        <rFont val="Arial, sans-serif"/>
      </rPr>
      <t xml:space="preserve">De enero 2024 a Diciembre 2025 se capacitaron 7 551 en prevención de riesgos al personal organizaciones del sector público y privado.
 </t>
    </r>
    <r>
      <rPr>
        <b/>
        <sz val="11"/>
        <color rgb="FF000000"/>
        <rFont val="Arial, sans-serif"/>
      </rPr>
      <t xml:space="preserve">
 2024: </t>
    </r>
    <r>
      <rPr>
        <sz val="11"/>
        <color rgb="FF000000"/>
        <rFont val="Arial, sans-serif"/>
      </rPr>
      <t>3,187</t>
    </r>
    <r>
      <rPr>
        <b/>
        <sz val="11"/>
        <color rgb="FF000000"/>
        <rFont val="Arial, sans-serif"/>
      </rPr>
      <t xml:space="preserve">
 2025:</t>
    </r>
    <r>
      <rPr>
        <sz val="11"/>
        <color rgb="FF000000"/>
        <rFont val="Arial, sans-serif"/>
      </rPr>
      <t xml:space="preserve"> 4,364
 </t>
    </r>
    <r>
      <rPr>
        <b/>
        <sz val="11"/>
        <color rgb="FF000000"/>
        <rFont val="Arial, sans-serif"/>
      </rPr>
      <t xml:space="preserve">
 Total : </t>
    </r>
    <r>
      <rPr>
        <sz val="11"/>
        <color rgb="FF000000"/>
        <rFont val="Arial, sans-serif"/>
      </rPr>
      <t>7,551</t>
    </r>
  </si>
  <si>
    <r>
      <rPr>
        <b/>
        <sz val="11"/>
        <color rgb="FF000000"/>
        <rFont val="Arial, sans-serif"/>
      </rPr>
      <t xml:space="preserve">PEMV: </t>
    </r>
    <r>
      <rPr>
        <sz val="11"/>
        <color rgb="FF000000"/>
        <rFont val="Arial, sans-serif"/>
      </rPr>
      <t>La meta de Enero 2025 a Diciembre de 2027 serán 5,500 eventos másivos verificadas.</t>
    </r>
    <r>
      <rPr>
        <b/>
        <sz val="11"/>
        <color rgb="FF000000"/>
        <rFont val="Arial, sans-serif"/>
      </rPr>
      <t xml:space="preserve">
 Variación con respecto a la Línea Base
 Meta relativa: </t>
    </r>
    <r>
      <rPr>
        <sz val="11"/>
        <color rgb="FF000000"/>
        <rFont val="Arial, sans-serif"/>
      </rPr>
      <t>78.62%</t>
    </r>
    <r>
      <rPr>
        <b/>
        <sz val="11"/>
        <color rgb="FF000000"/>
        <rFont val="Arial, sans-serif"/>
      </rPr>
      <t xml:space="preserve">
 Meta absoluta :</t>
    </r>
    <r>
      <rPr>
        <sz val="11"/>
        <color rgb="FF000000"/>
        <rFont val="Arial, sans-serif"/>
      </rPr>
      <t xml:space="preserve"> 2,421</t>
    </r>
  </si>
  <si>
    <r>
      <rPr>
        <b/>
        <sz val="11"/>
        <color rgb="FF000000"/>
        <rFont val="Arial, sans-serif"/>
      </rPr>
      <t xml:space="preserve">PECMSEPCB: </t>
    </r>
    <r>
      <rPr>
        <sz val="11"/>
        <color rgb="FF000000"/>
        <rFont val="Arial, sans-serif"/>
      </rPr>
      <t xml:space="preserve">De Enero 2024 a Diciembre 2025 se verificaron 3,079 eventos másivos. </t>
    </r>
    <r>
      <rPr>
        <b/>
        <sz val="11"/>
        <color rgb="FF000000"/>
        <rFont val="Arial, sans-serif"/>
      </rPr>
      <t xml:space="preserve">
 2024:</t>
    </r>
    <r>
      <rPr>
        <sz val="11"/>
        <color rgb="FF000000"/>
        <rFont val="Arial, sans-serif"/>
      </rPr>
      <t xml:space="preserve"> 1,167</t>
    </r>
    <r>
      <rPr>
        <b/>
        <sz val="11"/>
        <color rgb="FF000000"/>
        <rFont val="Arial, sans-serif"/>
      </rPr>
      <t xml:space="preserve">
 2025:</t>
    </r>
    <r>
      <rPr>
        <sz val="11"/>
        <color rgb="FF000000"/>
        <rFont val="Arial, sans-serif"/>
      </rPr>
      <t xml:space="preserve"> 1,912</t>
    </r>
    <r>
      <rPr>
        <b/>
        <sz val="11"/>
        <color rgb="FF000000"/>
        <rFont val="Arial, sans-serif"/>
      </rPr>
      <t xml:space="preserve">
 Total: </t>
    </r>
    <r>
      <rPr>
        <sz val="11"/>
        <color rgb="FF000000"/>
        <rFont val="Arial, sans-serif"/>
      </rPr>
      <t>3,079</t>
    </r>
  </si>
  <si>
    <r>
      <rPr>
        <b/>
        <sz val="11"/>
        <color rgb="FF000000"/>
        <rFont val="Arial, sans-serif"/>
      </rPr>
      <t xml:space="preserve">PEMS: </t>
    </r>
    <r>
      <rPr>
        <sz val="11"/>
        <color rgb="FF000000"/>
        <rFont val="Arial, sans-serif"/>
      </rPr>
      <t>La meta de Enero 2025 a Diciembre de 2027 serán 240 establecimientos revisados.</t>
    </r>
    <r>
      <rPr>
        <b/>
        <sz val="11"/>
        <color rgb="FF000000"/>
        <rFont val="Arial, sans-serif"/>
      </rPr>
      <t xml:space="preserve">
 Variación con respecto a la Línea Base
 Meta relativa: </t>
    </r>
    <r>
      <rPr>
        <sz val="11"/>
        <color rgb="FF000000"/>
        <rFont val="Arial, sans-serif"/>
      </rPr>
      <t>126.41%</t>
    </r>
    <r>
      <rPr>
        <b/>
        <sz val="11"/>
        <color rgb="FF000000"/>
        <rFont val="Arial, sans-serif"/>
      </rPr>
      <t xml:space="preserve">
 Meta absoluta : </t>
    </r>
    <r>
      <rPr>
        <sz val="11"/>
        <color rgb="FF000000"/>
        <rFont val="Arial, sans-serif"/>
      </rPr>
      <t>134</t>
    </r>
  </si>
  <si>
    <r>
      <rPr>
        <b/>
        <sz val="11"/>
        <color rgb="FF000000"/>
        <rFont val="Arial, sans-serif"/>
      </rPr>
      <t xml:space="preserve">PEMS: </t>
    </r>
    <r>
      <rPr>
        <sz val="11"/>
        <color rgb="FF000000"/>
        <rFont val="Arial, sans-serif"/>
      </rPr>
      <t xml:space="preserve">De Enero 2024 a Diciembre 2025 se revisaron 106 Establecimientos. </t>
    </r>
    <r>
      <rPr>
        <b/>
        <sz val="11"/>
        <color rgb="FF000000"/>
        <rFont val="Arial, sans-serif"/>
      </rPr>
      <t xml:space="preserve">
 2024: </t>
    </r>
    <r>
      <rPr>
        <sz val="11"/>
        <color rgb="FF000000"/>
        <rFont val="Arial, sans-serif"/>
      </rPr>
      <t>76</t>
    </r>
    <r>
      <rPr>
        <b/>
        <sz val="11"/>
        <color rgb="FF000000"/>
        <rFont val="Arial, sans-serif"/>
      </rPr>
      <t xml:space="preserve">
 2025: </t>
    </r>
    <r>
      <rPr>
        <sz val="11"/>
        <color rgb="FF000000"/>
        <rFont val="Arial, sans-serif"/>
      </rPr>
      <t>30</t>
    </r>
    <r>
      <rPr>
        <b/>
        <sz val="11"/>
        <color rgb="FF000000"/>
        <rFont val="Arial, sans-serif"/>
      </rPr>
      <t xml:space="preserve">
 Total: </t>
    </r>
    <r>
      <rPr>
        <sz val="11"/>
        <color rgb="FF000000"/>
        <rFont val="Arial, sans-serif"/>
      </rPr>
      <t>106</t>
    </r>
  </si>
  <si>
    <r>
      <rPr>
        <b/>
        <sz val="11"/>
        <color rgb="FF000000"/>
        <rFont val="Arial, sans-serif"/>
      </rPr>
      <t xml:space="preserve">PLLA: </t>
    </r>
    <r>
      <rPr>
        <sz val="11"/>
        <color rgb="FF000000"/>
        <rFont val="Arial, sans-serif"/>
      </rPr>
      <t>La meta de Enero 2025 a Diciembre de 2027 serán 27,000 Llamadas de auxilio atendida</t>
    </r>
    <r>
      <rPr>
        <b/>
        <sz val="11"/>
        <color rgb="FF000000"/>
        <rFont val="Arial, sans-serif"/>
      </rPr>
      <t xml:space="preserve">.
 Variación con respecto a la Línea Base
 Meta relativa: </t>
    </r>
    <r>
      <rPr>
        <sz val="11"/>
        <color rgb="FF000000"/>
        <rFont val="Arial, sans-serif"/>
      </rPr>
      <t>75%</t>
    </r>
    <r>
      <rPr>
        <b/>
        <sz val="11"/>
        <color rgb="FF000000"/>
        <rFont val="Arial, sans-serif"/>
      </rPr>
      <t xml:space="preserve">
 Meta absoluta:</t>
    </r>
    <r>
      <rPr>
        <sz val="11"/>
        <color rgb="FF000000"/>
        <rFont val="Arial, sans-serif"/>
      </rPr>
      <t xml:space="preserve"> 11,572</t>
    </r>
  </si>
  <si>
    <r>
      <rPr>
        <b/>
        <sz val="11"/>
        <color rgb="FF000000"/>
        <rFont val="Arial, sans-serif"/>
      </rPr>
      <t xml:space="preserve">PSAE: </t>
    </r>
    <r>
      <rPr>
        <sz val="11"/>
        <color rgb="FF000000"/>
        <rFont val="Arial, sans-serif"/>
      </rPr>
      <t>De Enero 2024 a Diciembre 2025 se atendieron 15,428  Llamadas de auxilio atendida.</t>
    </r>
    <r>
      <rPr>
        <b/>
        <sz val="11"/>
        <color rgb="FF000000"/>
        <rFont val="Arial, sans-serif"/>
      </rPr>
      <t xml:space="preserve">
 2024: </t>
    </r>
    <r>
      <rPr>
        <sz val="11"/>
        <color rgb="FF000000"/>
        <rFont val="Arial, sans-serif"/>
      </rPr>
      <t>6,055</t>
    </r>
    <r>
      <rPr>
        <b/>
        <sz val="11"/>
        <color rgb="FF000000"/>
        <rFont val="Arial, sans-serif"/>
      </rPr>
      <t xml:space="preserve">
 2025: </t>
    </r>
    <r>
      <rPr>
        <sz val="11"/>
        <color rgb="FF000000"/>
        <rFont val="Arial, sans-serif"/>
      </rPr>
      <t>9,373</t>
    </r>
    <r>
      <rPr>
        <b/>
        <sz val="11"/>
        <color rgb="FF000000"/>
        <rFont val="Arial, sans-serif"/>
      </rPr>
      <t xml:space="preserve">
 Total: </t>
    </r>
    <r>
      <rPr>
        <sz val="11"/>
        <color rgb="FF000000"/>
        <rFont val="Arial, sans-serif"/>
      </rPr>
      <t>15,428</t>
    </r>
  </si>
  <si>
    <r>
      <rPr>
        <b/>
        <sz val="11"/>
        <color rgb="FF000000"/>
        <rFont val="Arial, sans-serif"/>
      </rPr>
      <t xml:space="preserve">PHBC: </t>
    </r>
    <r>
      <rPr>
        <sz val="11"/>
        <color rgb="FF000000"/>
        <rFont val="Arial, sans-serif"/>
      </rPr>
      <t>La meta de Enero 2025 a Diciembre de 2027 serán 390 elementos del Honorable Cuerpo de Bomberos capacitados.</t>
    </r>
    <r>
      <rPr>
        <b/>
        <sz val="11"/>
        <color rgb="FF000000"/>
        <rFont val="Arial, sans-serif"/>
      </rPr>
      <t xml:space="preserve">
 Variación con respecto a la Línea Base
 Meta relativa: </t>
    </r>
    <r>
      <rPr>
        <sz val="11"/>
        <color rgb="FF000000"/>
        <rFont val="Arial, sans-serif"/>
      </rPr>
      <t>70.30%</t>
    </r>
    <r>
      <rPr>
        <b/>
        <sz val="11"/>
        <color rgb="FF000000"/>
        <rFont val="Arial, sans-serif"/>
      </rPr>
      <t xml:space="preserve">
 Meta absoluta: </t>
    </r>
    <r>
      <rPr>
        <sz val="11"/>
        <color rgb="FF000000"/>
        <rFont val="Arial, sans-serif"/>
      </rPr>
      <t>161</t>
    </r>
  </si>
  <si>
    <r>
      <rPr>
        <b/>
        <sz val="11"/>
        <color rgb="FF000000"/>
        <rFont val="Arial, sans-serif"/>
      </rPr>
      <t xml:space="preserve">PHCB: </t>
    </r>
    <r>
      <rPr>
        <sz val="11"/>
        <color rgb="FF000000"/>
        <rFont val="Arial, sans-serif"/>
      </rPr>
      <t>De Enero 2024 a Diciembre 2025 se capacitaron a 229 elementos del Honorable Cuerpo de Bomberos.</t>
    </r>
    <r>
      <rPr>
        <b/>
        <sz val="11"/>
        <color rgb="FF000000"/>
        <rFont val="Arial, sans-serif"/>
      </rPr>
      <t xml:space="preserve">
 2024: </t>
    </r>
    <r>
      <rPr>
        <sz val="11"/>
        <color rgb="FF000000"/>
        <rFont val="Arial, sans-serif"/>
      </rPr>
      <t>97</t>
    </r>
    <r>
      <rPr>
        <b/>
        <sz val="11"/>
        <color rgb="FF000000"/>
        <rFont val="Arial, sans-serif"/>
      </rPr>
      <t xml:space="preserve">
 2025:</t>
    </r>
    <r>
      <rPr>
        <sz val="11"/>
        <color rgb="FF000000"/>
        <rFont val="Arial, sans-serif"/>
      </rPr>
      <t>132</t>
    </r>
    <r>
      <rPr>
        <b/>
        <sz val="11"/>
        <color rgb="FF000000"/>
        <rFont val="Arial, sans-serif"/>
      </rPr>
      <t xml:space="preserve">
 Total: </t>
    </r>
    <r>
      <rPr>
        <sz val="11"/>
        <color rgb="FF000000"/>
        <rFont val="Arial, sans-serif"/>
      </rPr>
      <t>229</t>
    </r>
  </si>
  <si>
    <r>
      <rPr>
        <b/>
        <sz val="11"/>
        <color rgb="FF000000"/>
        <rFont val="Arial, sans-serif"/>
      </rPr>
      <t xml:space="preserve">PEPP: </t>
    </r>
    <r>
      <rPr>
        <sz val="11"/>
        <color rgb="FF000000"/>
        <rFont val="Arial, sans-serif"/>
      </rPr>
      <t>La meta de Enero 2025 a Diciembre de 2027 serán 420 equipos de protección corporal incrementados.</t>
    </r>
    <r>
      <rPr>
        <b/>
        <sz val="11"/>
        <color rgb="FF000000"/>
        <rFont val="Arial, sans-serif"/>
      </rPr>
      <t xml:space="preserve">
 Variación con respecto a la Línea Base
 Meta relativa: </t>
    </r>
    <r>
      <rPr>
        <sz val="11"/>
        <color rgb="FF000000"/>
        <rFont val="Arial, sans-serif"/>
      </rPr>
      <t>14.44%</t>
    </r>
    <r>
      <rPr>
        <b/>
        <sz val="11"/>
        <color rgb="FF000000"/>
        <rFont val="Arial, sans-serif"/>
      </rPr>
      <t xml:space="preserve">
 Meta absoluta: </t>
    </r>
    <r>
      <rPr>
        <sz val="11"/>
        <color rgb="FF000000"/>
        <rFont val="Arial, sans-serif"/>
      </rPr>
      <t>53</t>
    </r>
  </si>
  <si>
    <r>
      <rPr>
        <b/>
        <sz val="11"/>
        <color rgb="FF000000"/>
        <rFont val="Arial, sans-serif"/>
      </rPr>
      <t xml:space="preserve">PEPP: </t>
    </r>
    <r>
      <rPr>
        <sz val="11"/>
        <color rgb="FF000000"/>
        <rFont val="Arial, sans-serif"/>
      </rPr>
      <t xml:space="preserve">De Enero 2024 a Diciembre 2025 se incrementaron 367 equipos de protección corporal.
 </t>
    </r>
    <r>
      <rPr>
        <b/>
        <sz val="11"/>
        <color rgb="FF000000"/>
        <rFont val="Arial, sans-serif"/>
      </rPr>
      <t xml:space="preserve">
 2024: </t>
    </r>
    <r>
      <rPr>
        <sz val="11"/>
        <color rgb="FF000000"/>
        <rFont val="Arial, sans-serif"/>
      </rPr>
      <t>367</t>
    </r>
    <r>
      <rPr>
        <b/>
        <sz val="11"/>
        <color rgb="FF000000"/>
        <rFont val="Arial, sans-serif"/>
      </rPr>
      <t xml:space="preserve">
 2025:</t>
    </r>
    <r>
      <rPr>
        <sz val="11"/>
        <color rgb="FF000000"/>
        <rFont val="Arial, sans-serif"/>
      </rPr>
      <t xml:space="preserve"> 0</t>
    </r>
    <r>
      <rPr>
        <b/>
        <sz val="11"/>
        <color rgb="FF000000"/>
        <rFont val="Arial, sans-serif"/>
      </rPr>
      <t xml:space="preserve">
 Total: </t>
    </r>
    <r>
      <rPr>
        <sz val="11"/>
        <color rgb="FF000000"/>
        <rFont val="Arial, sans-serif"/>
      </rPr>
      <t>367</t>
    </r>
  </si>
  <si>
    <r>
      <rPr>
        <b/>
        <sz val="11"/>
        <color theme="1"/>
        <rFont val="Arial"/>
        <family val="2"/>
      </rPr>
      <t xml:space="preserve">PSCC: </t>
    </r>
    <r>
      <rPr>
        <sz val="11"/>
        <color theme="1"/>
        <rFont val="Arial"/>
        <family val="2"/>
      </rPr>
      <t xml:space="preserve">La meta de Enero 2025  a Diciembre de 2027 serán 117 sesiones de cabildo celebradas, 
</t>
    </r>
    <r>
      <rPr>
        <b/>
        <sz val="11"/>
        <color theme="1"/>
        <rFont val="Arial"/>
        <family val="2"/>
      </rPr>
      <t>Variación con respecto a la Línea Base.
Meta Absoluta:</t>
    </r>
    <r>
      <rPr>
        <sz val="11"/>
        <color theme="1"/>
        <rFont val="Arial"/>
        <family val="2"/>
      </rPr>
      <t xml:space="preserve"> 45 sesiones de cabildo celebradas
</t>
    </r>
    <r>
      <rPr>
        <b/>
        <sz val="11"/>
        <color theme="1"/>
        <rFont val="Arial"/>
        <family val="2"/>
      </rPr>
      <t>Meta Relativa:</t>
    </r>
    <r>
      <rPr>
        <sz val="11"/>
        <color theme="1"/>
        <rFont val="Arial"/>
        <family val="2"/>
      </rPr>
      <t xml:space="preserve"> 60% inferior a la línea base</t>
    </r>
  </si>
  <si>
    <r>
      <rPr>
        <b/>
        <sz val="11"/>
        <color theme="1"/>
        <rFont val="Arial"/>
        <family val="2"/>
      </rPr>
      <t>PSCC:</t>
    </r>
    <r>
      <rPr>
        <sz val="11"/>
        <color theme="1"/>
        <rFont val="Arial"/>
        <family val="2"/>
      </rPr>
      <t xml:space="preserve"> De Enero 2024 a Diciembre de 2025 se celebraron 75 sesiones de cabildo.
2024: 38
2025: 37
total: 75</t>
    </r>
  </si>
  <si>
    <r>
      <rPr>
        <b/>
        <sz val="11"/>
        <color theme="1"/>
        <rFont val="Arial"/>
        <family val="2"/>
      </rPr>
      <t>PRAS</t>
    </r>
    <r>
      <rPr>
        <sz val="11"/>
        <color theme="1"/>
        <rFont val="Arial"/>
        <family val="2"/>
      </rPr>
      <t xml:space="preserve">: La meta de Enero 2025  a Diciembre de 2027 serán 1,310 asistencias a sesiones de cabildo verificadas.
</t>
    </r>
    <r>
      <rPr>
        <b/>
        <sz val="11"/>
        <color theme="1"/>
        <rFont val="Arial"/>
        <family val="2"/>
      </rPr>
      <t xml:space="preserve">
Variación con respecto a la Línea Base.
Meta Absoluta: </t>
    </r>
    <r>
      <rPr>
        <sz val="11"/>
        <color theme="1"/>
        <rFont val="Arial"/>
        <family val="2"/>
      </rPr>
      <t>561 asistencias a sesiones de cabildo</t>
    </r>
    <r>
      <rPr>
        <b/>
        <sz val="11"/>
        <color theme="1"/>
        <rFont val="Arial"/>
        <family val="2"/>
      </rPr>
      <t xml:space="preserve">
Meta Relativa: </t>
    </r>
    <r>
      <rPr>
        <sz val="11"/>
        <color theme="1"/>
        <rFont val="Arial"/>
        <family val="2"/>
      </rPr>
      <t>87.80% superior a la línea base</t>
    </r>
  </si>
  <si>
    <r>
      <rPr>
        <b/>
        <sz val="11"/>
        <color theme="1"/>
        <rFont val="Arial"/>
        <family val="2"/>
      </rPr>
      <t xml:space="preserve">PACE: </t>
    </r>
    <r>
      <rPr>
        <sz val="11"/>
        <color theme="1"/>
        <rFont val="Arial"/>
        <family val="2"/>
      </rPr>
      <t>La meta de Enero 2025 a Diciembre de 2027 serán 35 actas de cabildo encuadernadas</t>
    </r>
  </si>
  <si>
    <r>
      <rPr>
        <b/>
        <sz val="11"/>
        <color theme="1"/>
        <rFont val="Arial"/>
        <family val="2"/>
      </rPr>
      <t>PACE:</t>
    </r>
    <r>
      <rPr>
        <sz val="11"/>
        <color theme="1"/>
        <rFont val="Arial"/>
        <family val="2"/>
      </rPr>
      <t xml:space="preserve"> De Enero 2024 a Diciembre de 2025 no se encuadernaron actas de cabildo. 
2024: 0
2025: 0
total: 0</t>
    </r>
  </si>
  <si>
    <r>
      <rPr>
        <b/>
        <sz val="11"/>
        <color theme="1"/>
        <rFont val="Arial"/>
        <family val="2"/>
      </rPr>
      <t>PAP</t>
    </r>
    <r>
      <rPr>
        <sz val="11"/>
        <color theme="1"/>
        <rFont val="Arial"/>
        <family val="2"/>
      </rPr>
      <t xml:space="preserve">: La meta de Enero 2025 a Diciembre de 2027 serán 379 acuerdos de Cabildo publicados, 
</t>
    </r>
    <r>
      <rPr>
        <b/>
        <sz val="11"/>
        <color theme="1"/>
        <rFont val="Arial"/>
        <family val="2"/>
      </rPr>
      <t xml:space="preserve">
Variación con respecto a la Línea Base.
Meta Absoluta: </t>
    </r>
    <r>
      <rPr>
        <sz val="11"/>
        <color theme="1"/>
        <rFont val="Arial"/>
        <family val="2"/>
      </rPr>
      <t>208 acuerdos  de cabildo publicados</t>
    </r>
    <r>
      <rPr>
        <b/>
        <sz val="11"/>
        <color theme="1"/>
        <rFont val="Arial"/>
        <family val="2"/>
      </rPr>
      <t xml:space="preserve">
Meta Relativa: </t>
    </r>
    <r>
      <rPr>
        <sz val="11"/>
        <color theme="1"/>
        <rFont val="Arial"/>
        <family val="2"/>
      </rPr>
      <t>92.85% inferior a la línea base</t>
    </r>
  </si>
  <si>
    <r>
      <rPr>
        <b/>
        <sz val="11"/>
        <color theme="1"/>
        <rFont val="Arial"/>
        <family val="2"/>
      </rPr>
      <t>PAP:</t>
    </r>
    <r>
      <rPr>
        <sz val="11"/>
        <color theme="1"/>
        <rFont val="Arial"/>
        <family val="2"/>
      </rPr>
      <t xml:space="preserve"> De Enero 2024 a Diciembre de 2025 se publicaron 224 acuerdos de Cabildo. 
2024: 98
2025: 126
total: 224</t>
    </r>
  </si>
  <si>
    <r>
      <rPr>
        <b/>
        <sz val="11"/>
        <color theme="1"/>
        <rFont val="Arial"/>
        <family val="2"/>
      </rPr>
      <t>PAPSC</t>
    </r>
    <r>
      <rPr>
        <sz val="11"/>
        <color theme="1"/>
        <rFont val="Arial"/>
        <family val="2"/>
      </rPr>
      <t xml:space="preserve">: La meta de Enero 2025  a Diciembre de 2027 serán 117 precabildeos realizados,
</t>
    </r>
    <r>
      <rPr>
        <b/>
        <sz val="11"/>
        <color theme="1"/>
        <rFont val="Arial"/>
        <family val="2"/>
      </rPr>
      <t xml:space="preserve">
Variación con respecto a la Línea Base.
Meta Absoluta: </t>
    </r>
    <r>
      <rPr>
        <sz val="11"/>
        <color theme="1"/>
        <rFont val="Arial"/>
        <family val="2"/>
      </rPr>
      <t>45 precabildos realizados</t>
    </r>
    <r>
      <rPr>
        <b/>
        <sz val="11"/>
        <color theme="1"/>
        <rFont val="Arial"/>
        <family val="2"/>
      </rPr>
      <t xml:space="preserve">
Meta Relativa: </t>
    </r>
    <r>
      <rPr>
        <sz val="11"/>
        <color theme="1"/>
        <rFont val="Arial"/>
        <family val="2"/>
      </rPr>
      <t>60% inferior a línea base</t>
    </r>
  </si>
  <si>
    <r>
      <rPr>
        <b/>
        <sz val="11"/>
        <color theme="1"/>
        <rFont val="Arial"/>
        <family val="2"/>
      </rPr>
      <t xml:space="preserve">PAPSC: </t>
    </r>
    <r>
      <rPr>
        <sz val="11"/>
        <color theme="1"/>
        <rFont val="Arial"/>
        <family val="2"/>
      </rPr>
      <t>De Enero 2024 a Diciembre de 2025 se realizaron 75 precabildeos.
2024: 38
2025: 37
total 75</t>
    </r>
  </si>
  <si>
    <r>
      <rPr>
        <b/>
        <sz val="11"/>
        <color theme="1"/>
        <rFont val="Arial"/>
        <family val="2"/>
      </rPr>
      <t xml:space="preserve">PAA: </t>
    </r>
    <r>
      <rPr>
        <sz val="11"/>
        <color theme="1"/>
        <rFont val="Arial"/>
        <family val="2"/>
      </rPr>
      <t>La meta de Enero 2025 a Diciembre de 2027 serán 303 proyectos de acuerdos aprobadas</t>
    </r>
    <r>
      <rPr>
        <b/>
        <sz val="11"/>
        <color theme="1"/>
        <rFont val="Arial"/>
        <family val="2"/>
      </rPr>
      <t xml:space="preserve">
Variación con respecto a la Línea Base.
Meta Absoluta: </t>
    </r>
    <r>
      <rPr>
        <sz val="11"/>
        <color theme="1"/>
        <rFont val="Arial"/>
        <family val="2"/>
      </rPr>
      <t>-49 proyectos de acuerdos aprobadas</t>
    </r>
    <r>
      <rPr>
        <b/>
        <sz val="11"/>
        <color theme="1"/>
        <rFont val="Arial"/>
        <family val="2"/>
      </rPr>
      <t xml:space="preserve">
Meta Relativa: </t>
    </r>
    <r>
      <rPr>
        <sz val="11"/>
        <color theme="1"/>
        <rFont val="Arial"/>
        <family val="2"/>
      </rPr>
      <t>-16.95% inferior a línea base</t>
    </r>
  </si>
  <si>
    <r>
      <rPr>
        <b/>
        <sz val="11"/>
        <color theme="1"/>
        <rFont val="Arial"/>
        <family val="2"/>
      </rPr>
      <t xml:space="preserve">PAA: </t>
    </r>
    <r>
      <rPr>
        <sz val="11"/>
        <color theme="1"/>
        <rFont val="Arial"/>
        <family val="2"/>
      </rPr>
      <t>De Enero 2024 a Diciembre de 2025 se aprobaron 289 proyectos de acuerdos.
2024: 167
2025: 122
total: 289</t>
    </r>
  </si>
  <si>
    <r>
      <rPr>
        <b/>
        <sz val="11"/>
        <color theme="1"/>
        <rFont val="Arial"/>
        <family val="2"/>
      </rPr>
      <t>PARPMR</t>
    </r>
    <r>
      <rPr>
        <sz val="11"/>
        <color theme="1"/>
        <rFont val="Arial"/>
        <family val="2"/>
      </rPr>
      <t xml:space="preserve">: La meta de Enero de 2025 a Diciembre de 2027 es de 3,964,743 acciones realizadas.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3,042,269
</t>
    </r>
    <r>
      <rPr>
        <b/>
        <sz val="11"/>
        <color theme="1"/>
        <rFont val="Arial"/>
        <family val="2"/>
      </rPr>
      <t>Meta Relativa</t>
    </r>
    <r>
      <rPr>
        <sz val="11"/>
        <color theme="1"/>
        <rFont val="Arial"/>
        <family val="2"/>
      </rPr>
      <t>: 329.79 %</t>
    </r>
  </si>
  <si>
    <r>
      <rPr>
        <b/>
        <sz val="11"/>
        <color theme="1"/>
        <rFont val="Arial"/>
        <family val="2"/>
      </rPr>
      <t>PARPMR:</t>
    </r>
    <r>
      <rPr>
        <sz val="11"/>
        <color theme="1"/>
        <rFont val="Arial"/>
        <family val="2"/>
      </rPr>
      <t xml:space="preserve"> De Enero 2024 a Diciembre de 2025, se realizaron 922,474 acciones para mitigación de los riesgos.
2024: 14,227
2025: 908,247
</t>
    </r>
    <r>
      <rPr>
        <b/>
        <sz val="11"/>
        <color theme="1"/>
        <rFont val="Arial"/>
        <family val="2"/>
      </rPr>
      <t>TOTAL:</t>
    </r>
    <r>
      <rPr>
        <sz val="11"/>
        <color theme="1"/>
        <rFont val="Arial"/>
        <family val="2"/>
      </rPr>
      <t xml:space="preserve"> 922,474
</t>
    </r>
  </si>
  <si>
    <r>
      <rPr>
        <b/>
        <sz val="11"/>
        <color theme="1"/>
        <rFont val="Arial"/>
        <family val="2"/>
      </rPr>
      <t>PSD:</t>
    </r>
    <r>
      <rPr>
        <sz val="11"/>
        <color theme="1"/>
        <rFont val="Arial"/>
        <family val="2"/>
      </rPr>
      <t xml:space="preserve">  La meta de Enero de 2025 a Diciembre de 2027 serán  14,494 spots realizados.
</t>
    </r>
    <r>
      <rPr>
        <b/>
        <sz val="11"/>
        <color theme="1"/>
        <rFont val="Arial"/>
        <family val="2"/>
      </rPr>
      <t>VARIACIÓN DE LA META EN RELACIÓN A LA LÍNEA BASE
Meta Abolsuta:</t>
    </r>
    <r>
      <rPr>
        <sz val="11"/>
        <color theme="1"/>
        <rFont val="Arial"/>
        <family val="2"/>
      </rPr>
      <t xml:space="preserve"> 4,374
</t>
    </r>
    <r>
      <rPr>
        <b/>
        <sz val="11"/>
        <color theme="1"/>
        <rFont val="Arial"/>
        <family val="2"/>
      </rPr>
      <t>Meta Relativa:</t>
    </r>
    <r>
      <rPr>
        <sz val="11"/>
        <color theme="1"/>
        <rFont val="Arial"/>
        <family val="2"/>
      </rPr>
      <t xml:space="preserve"> 43.22 %</t>
    </r>
  </si>
  <si>
    <r>
      <rPr>
        <b/>
        <sz val="11"/>
        <color theme="1"/>
        <rFont val="Arial"/>
        <family val="2"/>
      </rPr>
      <t xml:space="preserve">PSD: </t>
    </r>
    <r>
      <rPr>
        <sz val="11"/>
        <color theme="1"/>
        <rFont val="Arial"/>
        <family val="2"/>
      </rPr>
      <t xml:space="preserve">De Enero 2024 a Diciembre de 2025, se realizaron 10,120 spots.
2024: 5,340
2025: 4,780
</t>
    </r>
    <r>
      <rPr>
        <b/>
        <sz val="11"/>
        <color theme="1"/>
        <rFont val="Arial"/>
        <family val="2"/>
      </rPr>
      <t>TOTAL:</t>
    </r>
    <r>
      <rPr>
        <sz val="11"/>
        <color theme="1"/>
        <rFont val="Arial"/>
        <family val="2"/>
      </rPr>
      <t xml:space="preserve"> 10,120</t>
    </r>
  </si>
  <si>
    <r>
      <rPr>
        <b/>
        <sz val="11"/>
        <color theme="1"/>
        <rFont val="Arial"/>
        <family val="2"/>
      </rPr>
      <t xml:space="preserve">PPC: </t>
    </r>
    <r>
      <rPr>
        <sz val="11"/>
        <color theme="1"/>
        <rFont val="Arial"/>
        <family val="2"/>
      </rPr>
      <t xml:space="preserve">La meta de Enero de 2025 a Diciembre de 2027 serán 8,668 personas capacitadas.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4,157
</t>
    </r>
    <r>
      <rPr>
        <b/>
        <sz val="11"/>
        <color theme="1"/>
        <rFont val="Arial"/>
        <family val="2"/>
      </rPr>
      <t>Meta Relativa</t>
    </r>
    <r>
      <rPr>
        <sz val="11"/>
        <color theme="1"/>
        <rFont val="Arial"/>
        <family val="2"/>
      </rPr>
      <t>: 92.15 %</t>
    </r>
  </si>
  <si>
    <r>
      <rPr>
        <b/>
        <sz val="11"/>
        <color theme="1"/>
        <rFont val="Arial"/>
        <family val="2"/>
      </rPr>
      <t xml:space="preserve">PPC: </t>
    </r>
    <r>
      <rPr>
        <sz val="11"/>
        <color theme="1"/>
        <rFont val="Arial"/>
        <family val="2"/>
      </rPr>
      <t xml:space="preserve">De Enero 2024 a Diciembre 2025, se capacitarion 4,511 personas
2024: 2,205
2025: 2,306
</t>
    </r>
    <r>
      <rPr>
        <b/>
        <sz val="11"/>
        <color theme="1"/>
        <rFont val="Arial"/>
        <family val="2"/>
      </rPr>
      <t>TOTAL:</t>
    </r>
    <r>
      <rPr>
        <sz val="11"/>
        <color theme="1"/>
        <rFont val="Arial"/>
        <family val="2"/>
      </rPr>
      <t xml:space="preserve"> 4,511</t>
    </r>
  </si>
  <si>
    <r>
      <rPr>
        <b/>
        <sz val="11"/>
        <color theme="1"/>
        <rFont val="Arial"/>
        <family val="2"/>
      </rPr>
      <t xml:space="preserve">PGE: </t>
    </r>
    <r>
      <rPr>
        <sz val="11"/>
        <color theme="1"/>
        <rFont val="Arial"/>
        <family val="2"/>
      </rPr>
      <t xml:space="preserve">La meta de Enero de 2025 a Diciembre de 2027 serán 869 guardavidas evaluados.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686
</t>
    </r>
    <r>
      <rPr>
        <b/>
        <sz val="11"/>
        <color theme="1"/>
        <rFont val="Arial"/>
        <family val="2"/>
      </rPr>
      <t>Meta Relativa</t>
    </r>
    <r>
      <rPr>
        <sz val="11"/>
        <color theme="1"/>
        <rFont val="Arial"/>
        <family val="2"/>
      </rPr>
      <t>: 374.86 %</t>
    </r>
  </si>
  <si>
    <r>
      <rPr>
        <b/>
        <sz val="11"/>
        <color theme="1"/>
        <rFont val="Arial"/>
        <family val="2"/>
      </rPr>
      <t xml:space="preserve">PGE:  </t>
    </r>
    <r>
      <rPr>
        <sz val="11"/>
        <color theme="1"/>
        <rFont val="Arial"/>
        <family val="2"/>
      </rPr>
      <t xml:space="preserve">De Enero 2024 a Diciembre 2025, se evaluaron 183 guardavidas
2024: 0
2025: 183
</t>
    </r>
    <r>
      <rPr>
        <b/>
        <sz val="11"/>
        <color theme="1"/>
        <rFont val="Arial"/>
        <family val="2"/>
      </rPr>
      <t>TOTAL:</t>
    </r>
    <r>
      <rPr>
        <sz val="11"/>
        <color theme="1"/>
        <rFont val="Arial"/>
        <family val="2"/>
      </rPr>
      <t xml:space="preserve"> 183</t>
    </r>
  </si>
  <si>
    <r>
      <rPr>
        <b/>
        <sz val="11"/>
        <color theme="1"/>
        <rFont val="Arial"/>
        <family val="2"/>
      </rPr>
      <t>PDAE:</t>
    </r>
    <r>
      <rPr>
        <sz val="11"/>
        <color theme="1"/>
        <rFont val="Arial"/>
        <family val="2"/>
      </rPr>
      <t xml:space="preserve"> La meta de Enero 2025 a Diciembre de 2027, será 63,396 dictamenes aprobatorios entregados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34,255
</t>
    </r>
    <r>
      <rPr>
        <b/>
        <sz val="11"/>
        <color theme="1"/>
        <rFont val="Arial"/>
        <family val="2"/>
      </rPr>
      <t>Meta Relativa</t>
    </r>
    <r>
      <rPr>
        <sz val="11"/>
        <color theme="1"/>
        <rFont val="Arial"/>
        <family val="2"/>
      </rPr>
      <t>: 117,55 %</t>
    </r>
  </si>
  <si>
    <r>
      <rPr>
        <b/>
        <sz val="11"/>
        <color theme="1"/>
        <rFont val="Arial"/>
        <family val="2"/>
      </rPr>
      <t xml:space="preserve">PDAE: </t>
    </r>
    <r>
      <rPr>
        <sz val="11"/>
        <color theme="1"/>
        <rFont val="Arial"/>
        <family val="2"/>
      </rPr>
      <t xml:space="preserve">De Enero 2024 a Diciembre 2025, se emitieron 29,141 dictámenes aprobatorios
2024: 14,227
2025: 14,914
</t>
    </r>
    <r>
      <rPr>
        <b/>
        <sz val="11"/>
        <color theme="1"/>
        <rFont val="Arial"/>
        <family val="2"/>
      </rPr>
      <t xml:space="preserve">TOTAL: </t>
    </r>
    <r>
      <rPr>
        <sz val="11"/>
        <color theme="1"/>
        <rFont val="Arial"/>
        <family val="2"/>
      </rPr>
      <t xml:space="preserve">29,141
</t>
    </r>
  </si>
  <si>
    <r>
      <rPr>
        <b/>
        <sz val="11"/>
        <color theme="1"/>
        <rFont val="Arial"/>
        <family val="2"/>
      </rPr>
      <t xml:space="preserve">PPIE: </t>
    </r>
    <r>
      <rPr>
        <sz val="11"/>
        <color theme="1"/>
        <rFont val="Arial"/>
        <family val="2"/>
      </rPr>
      <t xml:space="preserve">La meta de Enero 2025 a Diciembre de 2027 será 20,224 programas internos evaluados.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7,823
</t>
    </r>
    <r>
      <rPr>
        <b/>
        <sz val="11"/>
        <color theme="1"/>
        <rFont val="Arial"/>
        <family val="2"/>
      </rPr>
      <t>Meta Relativa</t>
    </r>
    <r>
      <rPr>
        <sz val="11"/>
        <color theme="1"/>
        <rFont val="Arial"/>
        <family val="2"/>
      </rPr>
      <t>: 63.08 %</t>
    </r>
  </si>
  <si>
    <r>
      <rPr>
        <b/>
        <sz val="11"/>
        <color theme="1"/>
        <rFont val="Arial"/>
        <family val="2"/>
      </rPr>
      <t>PPIE</t>
    </r>
    <r>
      <rPr>
        <sz val="11"/>
        <color theme="1"/>
        <rFont val="Arial"/>
        <family val="2"/>
      </rPr>
      <t xml:space="preserve">: De Enero 2024 a Diciembre de 2025, se evaluaron 12,401 programas internos
2024: 6,660
2025: 5,741
</t>
    </r>
    <r>
      <rPr>
        <b/>
        <sz val="11"/>
        <color theme="1"/>
        <rFont val="Arial"/>
        <family val="2"/>
      </rPr>
      <t>TOTAL:</t>
    </r>
    <r>
      <rPr>
        <sz val="11"/>
        <color theme="1"/>
        <rFont val="Arial"/>
        <family val="2"/>
      </rPr>
      <t xml:space="preserve"> 12,401</t>
    </r>
  </si>
  <si>
    <r>
      <rPr>
        <b/>
        <sz val="11"/>
        <color theme="1"/>
        <rFont val="Arial"/>
        <family val="2"/>
      </rPr>
      <t xml:space="preserve">PIRC: </t>
    </r>
    <r>
      <rPr>
        <sz val="11"/>
        <color theme="1"/>
        <rFont val="Arial"/>
        <family val="2"/>
      </rPr>
      <t xml:space="preserve">De Enero 2024 a Diciembre de 2025, se realizaron 5,218 inspecciones a comercios
2024: 3,622
2025: 1,596
</t>
    </r>
    <r>
      <rPr>
        <b/>
        <sz val="11"/>
        <color theme="1"/>
        <rFont val="Arial"/>
        <family val="2"/>
      </rPr>
      <t>TOTAL:</t>
    </r>
    <r>
      <rPr>
        <sz val="11"/>
        <color theme="1"/>
        <rFont val="Arial"/>
        <family val="2"/>
      </rPr>
      <t xml:space="preserve"> 5,218</t>
    </r>
  </si>
  <si>
    <r>
      <rPr>
        <b/>
        <sz val="11"/>
        <color theme="1"/>
        <rFont val="Arial"/>
        <family val="2"/>
      </rPr>
      <t>PSPPE:</t>
    </r>
    <r>
      <rPr>
        <sz val="11"/>
        <color theme="1"/>
        <rFont val="Arial"/>
        <family val="2"/>
      </rPr>
      <t xml:space="preserve"> La meta de Enero 2025 a Diciembre de 2027, será 14,959 simulacros públicos y privados evaluados.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4,664
</t>
    </r>
    <r>
      <rPr>
        <b/>
        <sz val="11"/>
        <color theme="1"/>
        <rFont val="Arial"/>
        <family val="2"/>
      </rPr>
      <t>Meta Relativa</t>
    </r>
    <r>
      <rPr>
        <sz val="11"/>
        <color theme="1"/>
        <rFont val="Arial"/>
        <family val="2"/>
      </rPr>
      <t>: 45.30 %</t>
    </r>
  </si>
  <si>
    <r>
      <rPr>
        <b/>
        <sz val="11"/>
        <color theme="1"/>
        <rFont val="Arial"/>
        <family val="2"/>
      </rPr>
      <t>PSPPE:</t>
    </r>
    <r>
      <rPr>
        <sz val="11"/>
        <color theme="1"/>
        <rFont val="Arial"/>
        <family val="2"/>
      </rPr>
      <t xml:space="preserve"> De Enero 2024 a Diciembre 2025, se evaluaron 10,295 simulacros
2024: 5,127
2025: 5,168
</t>
    </r>
    <r>
      <rPr>
        <b/>
        <sz val="11"/>
        <color theme="1"/>
        <rFont val="Arial"/>
        <family val="2"/>
      </rPr>
      <t>TOTAL:</t>
    </r>
    <r>
      <rPr>
        <sz val="11"/>
        <color theme="1"/>
        <rFont val="Arial"/>
        <family val="2"/>
      </rPr>
      <t xml:space="preserve"> 10,295</t>
    </r>
  </si>
  <si>
    <r>
      <rPr>
        <b/>
        <sz val="11"/>
        <color theme="1"/>
        <rFont val="Arial"/>
        <family val="2"/>
      </rPr>
      <t>PPSA:</t>
    </r>
    <r>
      <rPr>
        <sz val="11"/>
        <color theme="1"/>
        <rFont val="Arial"/>
        <family val="2"/>
      </rPr>
      <t xml:space="preserve"> La meta de Enero 2025 a Diciembre de 2027, será 573 prestadores de servicios autorizados en materia de Protección Civil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432
</t>
    </r>
    <r>
      <rPr>
        <b/>
        <sz val="11"/>
        <color theme="1"/>
        <rFont val="Arial"/>
        <family val="2"/>
      </rPr>
      <t>Meta Relativa</t>
    </r>
    <r>
      <rPr>
        <sz val="11"/>
        <color theme="1"/>
        <rFont val="Arial"/>
        <family val="2"/>
      </rPr>
      <t>: 306.38 %</t>
    </r>
  </si>
  <si>
    <r>
      <rPr>
        <b/>
        <sz val="11"/>
        <color theme="1"/>
        <rFont val="Arial"/>
        <family val="2"/>
      </rPr>
      <t>PSPPE:</t>
    </r>
    <r>
      <rPr>
        <sz val="11"/>
        <color theme="1"/>
        <rFont val="Arial"/>
        <family val="2"/>
      </rPr>
      <t xml:space="preserve"> De Enero 2024 a Diciembre 2025, se autorizaron 141 prestadores de servicios
2024: 0
2025: 141
</t>
    </r>
    <r>
      <rPr>
        <b/>
        <sz val="11"/>
        <color theme="1"/>
        <rFont val="Arial"/>
        <family val="2"/>
      </rPr>
      <t>TOTAL:</t>
    </r>
    <r>
      <rPr>
        <sz val="11"/>
        <color theme="1"/>
        <rFont val="Arial"/>
        <family val="2"/>
      </rPr>
      <t xml:space="preserve"> 141</t>
    </r>
  </si>
  <si>
    <r>
      <rPr>
        <b/>
        <sz val="11"/>
        <color theme="1"/>
        <rFont val="Arial"/>
        <family val="2"/>
      </rPr>
      <t>PREA</t>
    </r>
    <r>
      <rPr>
        <sz val="11"/>
        <color theme="1"/>
        <rFont val="Arial"/>
        <family val="2"/>
      </rPr>
      <t xml:space="preserve">: La meta de Enero de 2025 a Diciembre de 2027 será 1,748 reportes de emergencias atendidos.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371
</t>
    </r>
    <r>
      <rPr>
        <b/>
        <sz val="11"/>
        <color theme="1"/>
        <rFont val="Arial"/>
        <family val="2"/>
      </rPr>
      <t>Meta Relativa</t>
    </r>
    <r>
      <rPr>
        <sz val="11"/>
        <color theme="1"/>
        <rFont val="Arial"/>
        <family val="2"/>
      </rPr>
      <t>: 26.94 %</t>
    </r>
  </si>
  <si>
    <r>
      <rPr>
        <b/>
        <sz val="11"/>
        <color theme="1"/>
        <rFont val="Arial"/>
        <family val="2"/>
      </rPr>
      <t>PREA</t>
    </r>
    <r>
      <rPr>
        <sz val="11"/>
        <color theme="1"/>
        <rFont val="Arial"/>
        <family val="2"/>
      </rPr>
      <t xml:space="preserve">: De Enero 2024 a Diciembre 2025, se atendieron 1,377 reportes de emergencias.
2024: 818
2025: 559
</t>
    </r>
    <r>
      <rPr>
        <b/>
        <sz val="11"/>
        <color theme="1"/>
        <rFont val="Arial"/>
        <family val="2"/>
      </rPr>
      <t xml:space="preserve">TOTAL: </t>
    </r>
    <r>
      <rPr>
        <sz val="11"/>
        <color theme="1"/>
        <rFont val="Arial"/>
        <family val="2"/>
      </rPr>
      <t>1,377</t>
    </r>
  </si>
  <si>
    <r>
      <rPr>
        <b/>
        <sz val="11"/>
        <color theme="1"/>
        <rFont val="Arial"/>
        <family val="2"/>
      </rPr>
      <t>PPAM:</t>
    </r>
    <r>
      <rPr>
        <sz val="11"/>
        <color theme="1"/>
        <rFont val="Arial"/>
        <family val="2"/>
      </rPr>
      <t xml:space="preserve"> La meta de Enero 2025 a Diciembre de 2027, será 2,680 atenciones médicascas realizadas a personas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1,702
</t>
    </r>
    <r>
      <rPr>
        <b/>
        <sz val="11"/>
        <color theme="1"/>
        <rFont val="Arial"/>
        <family val="2"/>
      </rPr>
      <t xml:space="preserve">Meta Relativa: </t>
    </r>
    <r>
      <rPr>
        <sz val="11"/>
        <color theme="1"/>
        <rFont val="Arial"/>
        <family val="2"/>
      </rPr>
      <t>174.03 %</t>
    </r>
  </si>
  <si>
    <r>
      <rPr>
        <b/>
        <sz val="11"/>
        <color theme="1"/>
        <rFont val="Arial"/>
        <family val="2"/>
      </rPr>
      <t>PPAM</t>
    </r>
    <r>
      <rPr>
        <sz val="11"/>
        <color theme="1"/>
        <rFont val="Arial"/>
        <family val="2"/>
      </rPr>
      <t xml:space="preserve">: De Enero 2024 a Diciembre 2025, se atendieron 978 personas con atenciones médicas.
2024: 0
2025: 978
</t>
    </r>
    <r>
      <rPr>
        <b/>
        <sz val="11"/>
        <color theme="1"/>
        <rFont val="Arial"/>
        <family val="2"/>
      </rPr>
      <t>TOTAL:</t>
    </r>
    <r>
      <rPr>
        <sz val="11"/>
        <color theme="1"/>
        <rFont val="Arial"/>
        <family val="2"/>
      </rPr>
      <t xml:space="preserve"> 978</t>
    </r>
  </si>
  <si>
    <r>
      <rPr>
        <b/>
        <sz val="11"/>
        <color theme="1"/>
        <rFont val="Arial"/>
        <family val="2"/>
      </rPr>
      <t xml:space="preserve">PEPPS: </t>
    </r>
    <r>
      <rPr>
        <sz val="11"/>
        <color theme="1"/>
        <rFont val="Arial"/>
        <family val="2"/>
      </rPr>
      <t xml:space="preserve">La meta de Enero de 2025 a Diciembre de 2027, será 1,553 eventos públicos y privados supervisados.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Meta Abolsuta:</t>
    </r>
    <r>
      <rPr>
        <sz val="11"/>
        <color theme="1"/>
        <rFont val="Arial"/>
        <family val="2"/>
      </rPr>
      <t xml:space="preserve"> 420
</t>
    </r>
    <r>
      <rPr>
        <b/>
        <sz val="11"/>
        <color theme="1"/>
        <rFont val="Arial"/>
        <family val="2"/>
      </rPr>
      <t>Meta Relativa:</t>
    </r>
    <r>
      <rPr>
        <sz val="11"/>
        <color theme="1"/>
        <rFont val="Arial"/>
        <family val="2"/>
      </rPr>
      <t xml:space="preserve"> 37.07 %</t>
    </r>
  </si>
  <si>
    <r>
      <rPr>
        <b/>
        <sz val="11"/>
        <color theme="1"/>
        <rFont val="Arial"/>
        <family val="2"/>
      </rPr>
      <t xml:space="preserve">PEPPS: </t>
    </r>
    <r>
      <rPr>
        <sz val="11"/>
        <color theme="1"/>
        <rFont val="Arial"/>
        <family val="2"/>
      </rPr>
      <t xml:space="preserve">De Enero 2024 a Diciembre de 2025, se supervisaron 1,133 eventos públicos y privados.
2024: 417
2025: 716
</t>
    </r>
    <r>
      <rPr>
        <b/>
        <sz val="11"/>
        <color theme="1"/>
        <rFont val="Arial"/>
        <family val="2"/>
      </rPr>
      <t>TOTAL:</t>
    </r>
    <r>
      <rPr>
        <sz val="11"/>
        <color theme="1"/>
        <rFont val="Arial"/>
        <family val="2"/>
      </rPr>
      <t xml:space="preserve"> 1,133</t>
    </r>
  </si>
  <si>
    <r>
      <rPr>
        <b/>
        <sz val="11"/>
        <color theme="1"/>
        <rFont val="Arial"/>
        <family val="2"/>
      </rPr>
      <t>PRTV:</t>
    </r>
    <r>
      <rPr>
        <sz val="11"/>
        <color theme="1"/>
        <rFont val="Arial"/>
        <family val="2"/>
      </rPr>
      <t xml:space="preserve"> La meta de Enero de 2025 a Diciembre de 2027, serán 630 refugios temporales verificados.
</t>
    </r>
    <r>
      <rPr>
        <b/>
        <sz val="11"/>
        <color theme="1"/>
        <rFont val="Arial"/>
        <family val="2"/>
      </rPr>
      <t>VARIACIÓN DE LA META EN RELACIÓN A LA LÍNEA BASE</t>
    </r>
    <r>
      <rPr>
        <sz val="11"/>
        <color theme="1"/>
        <rFont val="Arial"/>
        <family val="2"/>
      </rPr>
      <t xml:space="preserve">
</t>
    </r>
    <r>
      <rPr>
        <b/>
        <sz val="11"/>
        <color theme="1"/>
        <rFont val="Arial"/>
        <family val="2"/>
      </rPr>
      <t xml:space="preserve">Meta Abolsuta: </t>
    </r>
    <r>
      <rPr>
        <sz val="11"/>
        <color theme="1"/>
        <rFont val="Arial"/>
        <family val="2"/>
      </rPr>
      <t xml:space="preserve">307
</t>
    </r>
    <r>
      <rPr>
        <b/>
        <sz val="11"/>
        <color theme="1"/>
        <rFont val="Arial"/>
        <family val="2"/>
      </rPr>
      <t>Meta Relativa</t>
    </r>
    <r>
      <rPr>
        <sz val="11"/>
        <color theme="1"/>
        <rFont val="Arial"/>
        <family val="2"/>
      </rPr>
      <t>: 95.05 %</t>
    </r>
  </si>
  <si>
    <r>
      <rPr>
        <b/>
        <sz val="11"/>
        <color theme="1"/>
        <rFont val="Arial"/>
        <family val="2"/>
      </rPr>
      <t>PRTV:</t>
    </r>
    <r>
      <rPr>
        <sz val="11"/>
        <color theme="1"/>
        <rFont val="Arial"/>
        <family val="2"/>
      </rPr>
      <t xml:space="preserve"> De Enero 2024 a Diciembre 2025, se verificaron 323 refugios temporales
2024: 110
2025: 213
</t>
    </r>
    <r>
      <rPr>
        <b/>
        <sz val="11"/>
        <color theme="1"/>
        <rFont val="Arial"/>
        <family val="2"/>
      </rPr>
      <t>TOTAL:</t>
    </r>
    <r>
      <rPr>
        <sz val="11"/>
        <color theme="1"/>
        <rFont val="Arial"/>
        <family val="2"/>
      </rPr>
      <t xml:space="preserve"> 323</t>
    </r>
  </si>
  <si>
    <r>
      <rPr>
        <b/>
        <sz val="11"/>
        <color theme="1"/>
        <rFont val="Arial"/>
        <family val="2"/>
      </rPr>
      <t>POI:</t>
    </r>
    <r>
      <rPr>
        <sz val="11"/>
        <color theme="1"/>
        <rFont val="Arial"/>
        <family val="2"/>
      </rPr>
      <t xml:space="preserve"> La meta de Enero de 2025 a Diciembre de 2027, serán 101 operativos implementados.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49
</t>
    </r>
    <r>
      <rPr>
        <b/>
        <sz val="11"/>
        <color theme="1"/>
        <rFont val="Arial"/>
        <family val="2"/>
      </rPr>
      <t>Meta Relativa:</t>
    </r>
    <r>
      <rPr>
        <sz val="11"/>
        <color theme="1"/>
        <rFont val="Arial"/>
        <family val="2"/>
      </rPr>
      <t xml:space="preserve"> 94.23 %</t>
    </r>
  </si>
  <si>
    <r>
      <rPr>
        <b/>
        <sz val="11"/>
        <color theme="1"/>
        <rFont val="Arial"/>
        <family val="2"/>
      </rPr>
      <t>POI:</t>
    </r>
    <r>
      <rPr>
        <sz val="11"/>
        <color theme="1"/>
        <rFont val="Arial"/>
        <family val="2"/>
      </rPr>
      <t xml:space="preserve"> De Enero 2024 a Diciembre 2025, se implementaron 52 operativos
2024: 33
2025: 19
</t>
    </r>
    <r>
      <rPr>
        <b/>
        <sz val="11"/>
        <color theme="1"/>
        <rFont val="Arial"/>
        <family val="2"/>
      </rPr>
      <t>TOTAL:</t>
    </r>
    <r>
      <rPr>
        <sz val="11"/>
        <color theme="1"/>
        <rFont val="Arial"/>
        <family val="2"/>
      </rPr>
      <t xml:space="preserve"> 52</t>
    </r>
  </si>
  <si>
    <r>
      <rPr>
        <b/>
        <sz val="11"/>
        <color theme="1"/>
        <rFont val="Arial"/>
        <family val="2"/>
      </rPr>
      <t>PSRPI</t>
    </r>
    <r>
      <rPr>
        <sz val="11"/>
        <color theme="1"/>
        <rFont val="Arial"/>
        <family val="2"/>
      </rPr>
      <t xml:space="preserve">:La meta deEnero de 2025 a Diciembre de 2027, serán 651 salvamentos, rescastes y primeros auxilios implementados.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304
</t>
    </r>
    <r>
      <rPr>
        <b/>
        <sz val="11"/>
        <color theme="1"/>
        <rFont val="Arial"/>
        <family val="2"/>
      </rPr>
      <t>Meta Relativa:</t>
    </r>
    <r>
      <rPr>
        <sz val="11"/>
        <color theme="1"/>
        <rFont val="Arial"/>
        <family val="2"/>
      </rPr>
      <t xml:space="preserve"> 87.61 %</t>
    </r>
  </si>
  <si>
    <r>
      <rPr>
        <b/>
        <sz val="11"/>
        <color theme="1"/>
        <rFont val="Arial"/>
        <family val="2"/>
      </rPr>
      <t>PSRPI:</t>
    </r>
    <r>
      <rPr>
        <sz val="11"/>
        <color theme="1"/>
        <rFont val="Arial"/>
        <family val="2"/>
      </rPr>
      <t xml:space="preserve"> De Enero 2024 a Diciembre 2025, se implementaron 347 salvamentos, rescates y primeros auxilios
2024: 188
2025: 159
</t>
    </r>
    <r>
      <rPr>
        <b/>
        <sz val="11"/>
        <color theme="1"/>
        <rFont val="Arial"/>
        <family val="2"/>
      </rPr>
      <t>TOTAL:</t>
    </r>
    <r>
      <rPr>
        <sz val="11"/>
        <color theme="1"/>
        <rFont val="Arial"/>
        <family val="2"/>
      </rPr>
      <t xml:space="preserve"> 347</t>
    </r>
  </si>
  <si>
    <r>
      <rPr>
        <b/>
        <sz val="11"/>
        <color theme="1"/>
        <rFont val="Arial"/>
        <family val="2"/>
      </rPr>
      <t>PAPB</t>
    </r>
    <r>
      <rPr>
        <sz val="11"/>
        <color theme="1"/>
        <rFont val="Arial"/>
        <family val="2"/>
      </rPr>
      <t xml:space="preserve">:La meta de Enero de 2025 a Diciembre de 2027, serán 3,363,900 acciones preventivas brindadas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1,322,989
</t>
    </r>
    <r>
      <rPr>
        <b/>
        <sz val="11"/>
        <color theme="1"/>
        <rFont val="Arial"/>
        <family val="2"/>
      </rPr>
      <t>Meta Relativa</t>
    </r>
    <r>
      <rPr>
        <sz val="11"/>
        <color theme="1"/>
        <rFont val="Arial"/>
        <family val="2"/>
      </rPr>
      <t>: 64.82 %</t>
    </r>
  </si>
  <si>
    <r>
      <rPr>
        <b/>
        <sz val="11"/>
        <color theme="1"/>
        <rFont val="Arial"/>
        <family val="2"/>
      </rPr>
      <t xml:space="preserve">PAPB: </t>
    </r>
    <r>
      <rPr>
        <sz val="11"/>
        <color theme="1"/>
        <rFont val="Arial"/>
        <family val="2"/>
      </rPr>
      <t xml:space="preserve"> De Enero 2024 a Diciembre 2025, se brindaron 2,040,911 acciones preventivas
2024: 1,170,257
2025: 870,654
</t>
    </r>
    <r>
      <rPr>
        <b/>
        <sz val="11"/>
        <color theme="1"/>
        <rFont val="Arial"/>
        <family val="2"/>
      </rPr>
      <t>TOTAL:</t>
    </r>
    <r>
      <rPr>
        <sz val="11"/>
        <color theme="1"/>
        <rFont val="Arial"/>
        <family val="2"/>
      </rPr>
      <t xml:space="preserve"> 2,040,911</t>
    </r>
  </si>
  <si>
    <r>
      <rPr>
        <b/>
        <sz val="11"/>
        <color theme="1"/>
        <rFont val="Arial"/>
        <family val="2"/>
      </rPr>
      <t>PQCA:</t>
    </r>
    <r>
      <rPr>
        <sz val="11"/>
        <color theme="1"/>
        <rFont val="Arial"/>
        <family val="2"/>
      </rPr>
      <t xml:space="preserve"> La meta de Enero de 2025 a Diciembre de 2027, serán 808 quejas ciudadanas atendidas.
</t>
    </r>
    <r>
      <rPr>
        <b/>
        <sz val="11"/>
        <color theme="1"/>
        <rFont val="Arial"/>
        <family val="2"/>
      </rPr>
      <t>VARIACIÓN DE LA META EN RELACIÓN A LA LÍNEA BASE</t>
    </r>
    <r>
      <rPr>
        <sz val="11"/>
        <color theme="1"/>
        <rFont val="Arial"/>
        <family val="2"/>
      </rPr>
      <t xml:space="preserve">
</t>
    </r>
    <r>
      <rPr>
        <b/>
        <sz val="11"/>
        <color theme="1"/>
        <rFont val="Arial"/>
        <family val="2"/>
      </rPr>
      <t>Meta Abolsuta:</t>
    </r>
    <r>
      <rPr>
        <sz val="11"/>
        <color theme="1"/>
        <rFont val="Arial"/>
        <family val="2"/>
      </rPr>
      <t xml:space="preserve"> -247
</t>
    </r>
    <r>
      <rPr>
        <b/>
        <sz val="11"/>
        <color theme="1"/>
        <rFont val="Arial"/>
        <family val="2"/>
      </rPr>
      <t>Meta Relativa</t>
    </r>
    <r>
      <rPr>
        <sz val="11"/>
        <color theme="1"/>
        <rFont val="Arial"/>
        <family val="2"/>
      </rPr>
      <t>: -23.41 %</t>
    </r>
  </si>
  <si>
    <r>
      <rPr>
        <b/>
        <sz val="11"/>
        <color theme="1"/>
        <rFont val="Arial"/>
        <family val="2"/>
      </rPr>
      <t>PQCA</t>
    </r>
    <r>
      <rPr>
        <sz val="11"/>
        <color theme="1"/>
        <rFont val="Arial"/>
        <family val="2"/>
      </rPr>
      <t xml:space="preserve">: De Enero 2024 a Diciembre 2025, se atendieron  1,055 quejas ciudadanas
2024: 937
2025: 118
</t>
    </r>
    <r>
      <rPr>
        <b/>
        <sz val="11"/>
        <color theme="1"/>
        <rFont val="Arial"/>
        <family val="2"/>
      </rPr>
      <t>TOTAL:</t>
    </r>
    <r>
      <rPr>
        <sz val="11"/>
        <color theme="1"/>
        <rFont val="Arial"/>
        <family val="2"/>
      </rPr>
      <t xml:space="preserve"> 1,055
</t>
    </r>
  </si>
  <si>
    <r>
      <rPr>
        <b/>
        <sz val="11"/>
        <color theme="1"/>
        <rFont val="Arial"/>
        <family val="2"/>
      </rPr>
      <t>PDCI:</t>
    </r>
    <r>
      <rPr>
        <sz val="11"/>
        <color theme="1"/>
        <rFont val="Arial"/>
        <family val="2"/>
      </rPr>
      <t xml:space="preserve">  La meta de Enero 2025 a Diciembre de  2027, serán 8 comites integrados.
</t>
    </r>
    <r>
      <rPr>
        <b/>
        <sz val="11"/>
        <color theme="1"/>
        <rFont val="Arial"/>
        <family val="2"/>
      </rPr>
      <t xml:space="preserve">VARIACIÓN DE LA META EN RELACIÓN A LA LÍNEA BASE
</t>
    </r>
    <r>
      <rPr>
        <sz val="11"/>
        <color theme="1"/>
        <rFont val="Arial"/>
        <family val="2"/>
      </rPr>
      <t xml:space="preserve">
</t>
    </r>
    <r>
      <rPr>
        <b/>
        <sz val="11"/>
        <color theme="1"/>
        <rFont val="Arial"/>
        <family val="2"/>
      </rPr>
      <t xml:space="preserve">Meta Abolsuta: </t>
    </r>
    <r>
      <rPr>
        <sz val="11"/>
        <color theme="1"/>
        <rFont val="Arial"/>
        <family val="2"/>
      </rPr>
      <t xml:space="preserve">2
</t>
    </r>
    <r>
      <rPr>
        <b/>
        <sz val="11"/>
        <color theme="1"/>
        <rFont val="Arial"/>
        <family val="2"/>
      </rPr>
      <t>Meta Relativa</t>
    </r>
    <r>
      <rPr>
        <sz val="11"/>
        <color theme="1"/>
        <rFont val="Arial"/>
        <family val="2"/>
      </rPr>
      <t>: 33.33 %</t>
    </r>
  </si>
  <si>
    <r>
      <rPr>
        <b/>
        <sz val="11"/>
        <color theme="1"/>
        <rFont val="Arial"/>
        <family val="2"/>
      </rPr>
      <t>PDCI:</t>
    </r>
    <r>
      <rPr>
        <sz val="11"/>
        <color theme="1"/>
        <rFont val="Arial"/>
        <family val="2"/>
      </rPr>
      <t xml:space="preserve"> De Enero 2024 a Diciembre 2025, se integraron 6 comités
2024: 4
2025: 2
</t>
    </r>
    <r>
      <rPr>
        <b/>
        <sz val="11"/>
        <color theme="1"/>
        <rFont val="Arial"/>
        <family val="2"/>
      </rPr>
      <t>TOTAL:</t>
    </r>
    <r>
      <rPr>
        <sz val="11"/>
        <color theme="1"/>
        <rFont val="Arial"/>
        <family val="2"/>
      </rPr>
      <t xml:space="preserve"> 6</t>
    </r>
  </si>
  <si>
    <r>
      <rPr>
        <b/>
        <sz val="11"/>
        <color theme="1"/>
        <rFont val="Arial"/>
        <family val="2"/>
      </rPr>
      <t xml:space="preserve">Nombre del Documento:  </t>
    </r>
    <r>
      <rPr>
        <sz val="11"/>
        <color theme="1"/>
        <rFont val="Arial"/>
        <family val="2"/>
      </rPr>
      <t xml:space="preserve">Bitácora de Informes de Cabildo.
</t>
    </r>
    <r>
      <rPr>
        <b/>
        <sz val="11"/>
        <color theme="1"/>
        <rFont val="Arial"/>
        <family val="2"/>
      </rPr>
      <t>Nombre de quien genera la información:</t>
    </r>
    <r>
      <rPr>
        <sz val="11"/>
        <color theme="1"/>
        <rFont val="Arial"/>
        <family val="2"/>
      </rPr>
      <t xml:space="preserve"> 
Secretaría General. 
</t>
    </r>
    <r>
      <rPr>
        <b/>
        <sz val="11"/>
        <color theme="1"/>
        <rFont val="Arial"/>
        <family val="2"/>
      </rPr>
      <t>Periodicidad con que se genera la información</t>
    </r>
    <r>
      <rPr>
        <sz val="11"/>
        <color theme="1"/>
        <rFont val="Arial"/>
        <family val="2"/>
      </rPr>
      <t xml:space="preserve">: 
Trimestral.
</t>
    </r>
    <r>
      <rPr>
        <b/>
        <sz val="11"/>
        <color theme="1"/>
        <rFont val="Arial"/>
        <family val="2"/>
      </rPr>
      <t xml:space="preserve">
Liga de la página donde se localiza la información o ubicación</t>
    </r>
    <r>
      <rPr>
        <sz val="11"/>
        <color theme="1"/>
        <rFont val="Arial"/>
        <family val="2"/>
      </rPr>
      <t xml:space="preserve">: 
LEFORT Informes varias direcciones, 2022-2024, tomo I-III. </t>
    </r>
  </si>
  <si>
    <r>
      <rPr>
        <b/>
        <sz val="11"/>
        <color theme="1"/>
        <rFont val="Arial"/>
        <family val="2"/>
      </rPr>
      <t>Nombre del Documento:</t>
    </r>
    <r>
      <rPr>
        <sz val="11"/>
        <color theme="1"/>
        <rFont val="Arial"/>
        <family val="2"/>
      </rPr>
      <t xml:space="preserve"> 
Oficios de solicitudes, formatos de trámites y oficio de respuestas (permisos), y/o constancias de supervivencia, autorizaciones de eventos y espectáculos bitácoras y escritos.
</t>
    </r>
    <r>
      <rPr>
        <b/>
        <sz val="11"/>
        <color theme="1"/>
        <rFont val="Arial"/>
        <family val="2"/>
      </rPr>
      <t>Nombre de quien genera la información:</t>
    </r>
    <r>
      <rPr>
        <sz val="11"/>
        <color theme="1"/>
        <rFont val="Arial"/>
        <family val="2"/>
      </rPr>
      <t xml:space="preserve"> 
Los ciudadanos  en el momento que requieren la autorización de algún permiso.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Lefort MBJ/SG/09/2022 Cierres de calle con costo, Lefort MBJ/SG/007/2022  Constancias de supervincias y Lefort MBJ/SG/005/2022 Autorización de Eventos y Espectáculos (Tomo 1,2 y 3)</t>
    </r>
  </si>
  <si>
    <r>
      <rPr>
        <b/>
        <sz val="11"/>
        <color theme="1"/>
        <rFont val="Arial"/>
        <family val="2"/>
      </rPr>
      <t>Nombre del Documento:</t>
    </r>
    <r>
      <rPr>
        <sz val="11"/>
        <color theme="1"/>
        <rFont val="Arial"/>
        <family val="2"/>
      </rPr>
      <t xml:space="preserve">
Minutario de oficios elaborados para la gestión de trámites administrativos, información y convocatorias, reuniones realizadas, cédulas de movimientos.
</t>
    </r>
    <r>
      <rPr>
        <b/>
        <sz val="11"/>
        <color theme="1"/>
        <rFont val="Arial"/>
        <family val="2"/>
      </rPr>
      <t>Nombre de quien genera la información:</t>
    </r>
    <r>
      <rPr>
        <sz val="11"/>
        <color theme="1"/>
        <rFont val="Arial"/>
        <family val="2"/>
      </rPr>
      <t xml:space="preserve"> 
Dirección General de la Coordinación Administrativa.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Se encuentra en los archivos (carpetas), resguardadas en la oficina de la Dirección de la Coordinación General Administrativa.</t>
    </r>
  </si>
  <si>
    <r>
      <rPr>
        <b/>
        <sz val="11"/>
        <color theme="1"/>
        <rFont val="Arial"/>
        <family val="2"/>
      </rPr>
      <t>Nombre del Documento:</t>
    </r>
    <r>
      <rPr>
        <sz val="11"/>
        <color theme="1"/>
        <rFont val="Arial"/>
        <family val="2"/>
      </rPr>
      <t xml:space="preserve"> 
Oficios de solicitudes, cedulas de movimientos de personal, constancia de devoluciones de bienes muebles y constancia para pago de finiquitos.
</t>
    </r>
    <r>
      <rPr>
        <b/>
        <sz val="11"/>
        <color theme="1"/>
        <rFont val="Arial"/>
        <family val="2"/>
      </rPr>
      <t>Nombre de quien genera la información:</t>
    </r>
    <r>
      <rPr>
        <sz val="11"/>
        <color theme="1"/>
        <rFont val="Arial"/>
        <family val="2"/>
      </rPr>
      <t xml:space="preserve"> 
Elaboradas por la Dirección de la Coordinación General Administrativa.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Copias de las misma obran en carpetas de archivos de dicha dirección.</t>
    </r>
  </si>
  <si>
    <r>
      <rPr>
        <b/>
        <sz val="11"/>
        <color theme="1"/>
        <rFont val="Arial"/>
        <family val="2"/>
      </rPr>
      <t>Nombre del Documento:</t>
    </r>
    <r>
      <rPr>
        <sz val="11"/>
        <color theme="1"/>
        <rFont val="Arial"/>
        <family val="2"/>
      </rPr>
      <t xml:space="preserve"> 
Oficios de solicitudes y cedulas de movimientos.
</t>
    </r>
    <r>
      <rPr>
        <b/>
        <sz val="11"/>
        <color theme="1"/>
        <rFont val="Arial"/>
        <family val="2"/>
      </rPr>
      <t>Nombre de quien genera la información</t>
    </r>
    <r>
      <rPr>
        <sz val="11"/>
        <color theme="1"/>
        <rFont val="Arial"/>
        <family val="2"/>
      </rPr>
      <t xml:space="preserve">: 
Elaborada por la dirección que la requiera.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Cuyas copias se archivan en carpetas de la Dirección de la Coordinación General Administrativa.</t>
    </r>
  </si>
  <si>
    <r>
      <rPr>
        <b/>
        <sz val="11"/>
        <color theme="1"/>
        <rFont val="Arial"/>
        <family val="2"/>
      </rPr>
      <t xml:space="preserve">Nombre del Documento: </t>
    </r>
    <r>
      <rPr>
        <sz val="11"/>
        <color theme="1"/>
        <rFont val="Arial"/>
        <family val="2"/>
      </rPr>
      <t xml:space="preserve">
Oficios de solicitudes, solicitud de gastos, solicitud de comprobación, solicitud de pago, requisiciones, salidas de almacén, transferencias, resguardos de bienes.
</t>
    </r>
    <r>
      <rPr>
        <b/>
        <sz val="11"/>
        <color theme="1"/>
        <rFont val="Arial"/>
        <family val="2"/>
      </rPr>
      <t xml:space="preserve">Nombre de quien genera la información: </t>
    </r>
    <r>
      <rPr>
        <sz val="11"/>
        <color theme="1"/>
        <rFont val="Arial"/>
        <family val="2"/>
      </rPr>
      <t xml:space="preserve">
Elaborada por la dirección solicitante.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Cuyas copias se encuentra en los archivos de la Dirección de la Coordinación General Administrativa.</t>
    </r>
  </si>
  <si>
    <r>
      <rPr>
        <b/>
        <sz val="11"/>
        <color theme="1"/>
        <rFont val="Arial"/>
        <family val="2"/>
      </rPr>
      <t xml:space="preserve">Nombre del Documento: </t>
    </r>
    <r>
      <rPr>
        <sz val="11"/>
        <color theme="1"/>
        <rFont val="Arial"/>
        <family val="2"/>
      </rPr>
      <t xml:space="preserve">Comprobacion de la Adquisicion de Formatos Valorados.
</t>
    </r>
    <r>
      <rPr>
        <b/>
        <sz val="11"/>
        <color theme="1"/>
        <rFont val="Arial"/>
        <family val="2"/>
      </rPr>
      <t>Nombre de quien genera la información:</t>
    </r>
    <r>
      <rPr>
        <sz val="11"/>
        <color theme="1"/>
        <rFont val="Arial"/>
        <family val="2"/>
      </rPr>
      <t xml:space="preserve"> 
Coordinacion Administrativa del Registro Civil.
</t>
    </r>
    <r>
      <rPr>
        <b/>
        <sz val="11"/>
        <color theme="1"/>
        <rFont val="Arial"/>
        <family val="2"/>
      </rPr>
      <t xml:space="preserve">Periodicidad con que se genera la información:
</t>
    </r>
    <r>
      <rPr>
        <sz val="11"/>
        <color theme="1"/>
        <rFont val="Arial"/>
        <family val="2"/>
      </rPr>
      <t xml:space="preserve">Mensual.
</t>
    </r>
    <r>
      <rPr>
        <b/>
        <sz val="11"/>
        <color theme="1"/>
        <rFont val="Arial"/>
        <family val="2"/>
      </rPr>
      <t xml:space="preserve">Liga de la página donde se localiza la información o ubicación:
</t>
    </r>
    <r>
      <rPr>
        <sz val="11"/>
        <color theme="1"/>
        <rFont val="Arial"/>
        <family val="2"/>
      </rPr>
      <t>El expediente se encuentra en laa Repisa Numero 1 de la Coordinacion Administrativa del Registro Civil.</t>
    </r>
    <r>
      <rPr>
        <b/>
        <sz val="11"/>
        <color theme="1"/>
        <rFont val="Arial"/>
        <family val="2"/>
      </rPr>
      <t xml:space="preserve">
</t>
    </r>
  </si>
  <si>
    <r>
      <rPr>
        <b/>
        <sz val="11"/>
        <color theme="1"/>
        <rFont val="Arial"/>
        <family val="2"/>
      </rPr>
      <t>Nombre del Documento</t>
    </r>
    <r>
      <rPr>
        <sz val="11"/>
        <color theme="1"/>
        <rFont val="Arial"/>
        <family val="2"/>
      </rPr>
      <t xml:space="preserve">: Bitácora actividades
</t>
    </r>
    <r>
      <rPr>
        <b/>
        <sz val="11"/>
        <color theme="1"/>
        <rFont val="Arial"/>
        <family val="2"/>
      </rPr>
      <t xml:space="preserve">
Nombre de quien genera la información:</t>
    </r>
    <r>
      <rPr>
        <sz val="11"/>
        <color theme="1"/>
        <rFont val="Arial"/>
        <family val="2"/>
      </rPr>
      <t xml:space="preserve"> Direccion de Derechos Humanos y Grupos Prioritarios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archivero de metal MBJARC004863
</t>
    </r>
  </si>
  <si>
    <r>
      <rPr>
        <b/>
        <sz val="11"/>
        <color theme="1"/>
        <rFont val="Arial"/>
        <family val="2"/>
      </rPr>
      <t>Nombre del Documento</t>
    </r>
    <r>
      <rPr>
        <sz val="11"/>
        <color theme="1"/>
        <rFont val="Arial"/>
        <family val="2"/>
      </rPr>
      <t xml:space="preserve">: Bitácora actividades 
</t>
    </r>
    <r>
      <rPr>
        <b/>
        <sz val="11"/>
        <color theme="1"/>
        <rFont val="Arial"/>
        <family val="2"/>
      </rPr>
      <t xml:space="preserve">
Nombre de quien genera la información:</t>
    </r>
    <r>
      <rPr>
        <sz val="11"/>
        <color theme="1"/>
        <rFont val="Arial"/>
        <family val="2"/>
      </rPr>
      <t xml:space="preserve"> Direccion de Derechos Humanos y Grupos Prioritarios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archivero de metal MBJARC004863
</t>
    </r>
  </si>
  <si>
    <r>
      <rPr>
        <b/>
        <sz val="11"/>
        <color theme="1"/>
        <rFont val="Arial"/>
        <family val="2"/>
      </rPr>
      <t>Nombre del Documento</t>
    </r>
    <r>
      <rPr>
        <sz val="11"/>
        <color theme="1"/>
        <rFont val="Arial"/>
        <family val="2"/>
      </rPr>
      <t xml:space="preserve">: Bitácora actividades 2024-2025. 
</t>
    </r>
    <r>
      <rPr>
        <b/>
        <sz val="11"/>
        <color theme="1"/>
        <rFont val="Arial"/>
        <family val="2"/>
      </rPr>
      <t xml:space="preserve">
Nombre de quien genera la información:</t>
    </r>
    <r>
      <rPr>
        <sz val="11"/>
        <color theme="1"/>
        <rFont val="Arial"/>
        <family val="2"/>
      </rPr>
      <t xml:space="preserve"> Dirección General de Asuntos Jurídicos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Repisa 2 del área administrativa de la dirección
</t>
    </r>
  </si>
  <si>
    <r>
      <rPr>
        <b/>
        <sz val="11"/>
        <color theme="1"/>
        <rFont val="Arial"/>
        <family val="2"/>
      </rPr>
      <t>Nombre del Documento</t>
    </r>
    <r>
      <rPr>
        <sz val="11"/>
        <color theme="1"/>
        <rFont val="Arial"/>
        <family val="2"/>
      </rPr>
      <t xml:space="preserve">: Bitácora de actividades 2024-2025. 
</t>
    </r>
    <r>
      <rPr>
        <b/>
        <sz val="11"/>
        <color theme="1"/>
        <rFont val="Arial"/>
        <family val="2"/>
      </rPr>
      <t xml:space="preserve">
Nombre de quien genera la información:</t>
    </r>
    <r>
      <rPr>
        <sz val="11"/>
        <color theme="1"/>
        <rFont val="Arial"/>
        <family val="2"/>
      </rPr>
      <t xml:space="preserve"> Dirección General de Asuntos Jurídicos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Repisa 2 del área administrativa de la dirección
</t>
    </r>
  </si>
  <si>
    <r>
      <rPr>
        <b/>
        <sz val="11"/>
        <color theme="1"/>
        <rFont val="Arial"/>
        <family val="2"/>
      </rPr>
      <t>Nombre del Documento</t>
    </r>
    <r>
      <rPr>
        <sz val="11"/>
        <color theme="1"/>
        <rFont val="Arial"/>
        <family val="2"/>
      </rPr>
      <t xml:space="preserve">: Bitácora actividadess 2024-2025. 
</t>
    </r>
    <r>
      <rPr>
        <b/>
        <sz val="11"/>
        <color theme="1"/>
        <rFont val="Arial"/>
        <family val="2"/>
      </rPr>
      <t xml:space="preserve">
Nombre de quien genera la información:</t>
    </r>
    <r>
      <rPr>
        <sz val="11"/>
        <color theme="1"/>
        <rFont val="Arial"/>
        <family val="2"/>
      </rPr>
      <t xml:space="preserve"> Dirección General de Asuntos Jurídicos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Repisa 2 del área administrativa de la dirección
</t>
    </r>
  </si>
  <si>
    <r>
      <rPr>
        <b/>
        <sz val="11"/>
        <color theme="1"/>
        <rFont val="Arial"/>
        <family val="2"/>
      </rPr>
      <t>Nombre del Documento:</t>
    </r>
    <r>
      <rPr>
        <sz val="11"/>
        <color theme="1"/>
        <rFont val="Arial"/>
        <family val="2"/>
      </rPr>
      <t xml:space="preserve"> Base de datos de Infractores Administrativos 2022.
</t>
    </r>
    <r>
      <rPr>
        <b/>
        <sz val="11"/>
        <color theme="1"/>
        <rFont val="Arial"/>
        <family val="2"/>
      </rPr>
      <t xml:space="preserve">Nombre de quien genera la información: 
</t>
    </r>
    <r>
      <rPr>
        <sz val="11"/>
        <color theme="1"/>
        <rFont val="Arial"/>
        <family val="2"/>
      </rPr>
      <t xml:space="preserve">Dirección General de Juzgados Cívicos.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Liga de la página donde se localiza la información o ubicación:</t>
    </r>
    <r>
      <rPr>
        <sz val="11"/>
        <color theme="1"/>
        <rFont val="Arial"/>
        <family val="2"/>
      </rPr>
      <t xml:space="preserve"> 
FORMATO  EXCEL. Denominado Base de datos de Infractores Administrativos 2022. EQUIPO DE COMPUTO DEL ÁREA DE ESTADISTICAS.
</t>
    </r>
  </si>
  <si>
    <r>
      <rPr>
        <b/>
        <sz val="11"/>
        <color theme="1"/>
        <rFont val="Arial"/>
        <family val="2"/>
      </rPr>
      <t>Nombre del Documento:</t>
    </r>
    <r>
      <rPr>
        <sz val="11"/>
        <color theme="1"/>
        <rFont val="Arial"/>
        <family val="2"/>
      </rPr>
      <t xml:space="preserve"> Base de datos de Convenios Conciliatorios 2022.
</t>
    </r>
    <r>
      <rPr>
        <b/>
        <sz val="11"/>
        <color theme="1"/>
        <rFont val="Arial"/>
        <family val="2"/>
      </rPr>
      <t xml:space="preserve">
Nombre de quien genera la información: 
</t>
    </r>
    <r>
      <rPr>
        <sz val="11"/>
        <color theme="1"/>
        <rFont val="Arial"/>
        <family val="2"/>
      </rPr>
      <t xml:space="preserve">Dirección General de Juzgados Cívicos.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t>
    </r>
    <r>
      <rPr>
        <sz val="11"/>
        <color theme="1"/>
        <rFont val="Arial"/>
        <family val="2"/>
      </rPr>
      <t xml:space="preserve"> 
FORMATO  EXCEL. Denominado. Base de datos de Convenios Conciliatorios 2022. EQUIPO DE COMPUTO DEL JUZGADO CONCILIATORIO.</t>
    </r>
    <r>
      <rPr>
        <b/>
        <sz val="11"/>
        <color theme="1"/>
        <rFont val="Arial"/>
        <family val="2"/>
      </rPr>
      <t xml:space="preserve">
</t>
    </r>
  </si>
  <si>
    <r>
      <rPr>
        <sz val="11"/>
        <color theme="1"/>
        <rFont val="Arial"/>
        <family val="2"/>
      </rPr>
      <t xml:space="preserve">                                                                                                                           </t>
    </r>
    <r>
      <rPr>
        <b/>
        <sz val="11"/>
        <color theme="1"/>
        <rFont val="Arial"/>
        <family val="2"/>
      </rPr>
      <t xml:space="preserve">Nombre del Documento: </t>
    </r>
    <r>
      <rPr>
        <sz val="11"/>
        <color theme="1"/>
        <rFont val="Arial"/>
        <family val="2"/>
      </rPr>
      <t xml:space="preserve">Base de datos de Menores Infractores 2022.
</t>
    </r>
    <r>
      <rPr>
        <b/>
        <sz val="11"/>
        <color theme="1"/>
        <rFont val="Arial"/>
        <family val="2"/>
      </rPr>
      <t xml:space="preserve">
Nombre de quien genera la información: 
</t>
    </r>
    <r>
      <rPr>
        <sz val="11"/>
        <color theme="1"/>
        <rFont val="Arial"/>
        <family val="2"/>
      </rPr>
      <t xml:space="preserve">Dirección General de Juzgados Cívicos.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
Liga de la página donde se localiza la información o ubicación:  
</t>
    </r>
    <r>
      <rPr>
        <sz val="11"/>
        <color theme="1"/>
        <rFont val="Arial"/>
        <family val="2"/>
      </rPr>
      <t>FORMATO  EXCEL. Denominado Base de datos de Menores Infractores 2022. EQUIPO DE COMPUTO DEL ÁREA DE MENORES INFRACTORES (CMI).</t>
    </r>
    <r>
      <rPr>
        <b/>
        <sz val="11"/>
        <color theme="1"/>
        <rFont val="Arial"/>
        <family val="2"/>
      </rPr>
      <t xml:space="preserve">
</t>
    </r>
  </si>
  <si>
    <r>
      <rPr>
        <b/>
        <sz val="11"/>
        <color theme="1"/>
        <rFont val="Arial"/>
        <family val="2"/>
      </rPr>
      <t>Nombre del Documento:</t>
    </r>
    <r>
      <rPr>
        <sz val="11"/>
        <color theme="1"/>
        <rFont val="Arial"/>
        <family val="2"/>
      </rPr>
      <t xml:space="preserve"> Listado de los cursos de capacitación 2022.
</t>
    </r>
    <r>
      <rPr>
        <b/>
        <sz val="11"/>
        <color theme="1"/>
        <rFont val="Arial"/>
        <family val="2"/>
      </rPr>
      <t>Nombre de quien genera la información:</t>
    </r>
    <r>
      <rPr>
        <sz val="11"/>
        <color theme="1"/>
        <rFont val="Arial"/>
        <family val="2"/>
      </rPr>
      <t xml:space="preserve"> 
Dirección General de Juzgados Cívicos.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 xml:space="preserve">LEFORT. OFICIOS ENVIADOS 2022.
</t>
    </r>
  </si>
  <si>
    <r>
      <rPr>
        <b/>
        <sz val="11"/>
        <color theme="1"/>
        <rFont val="Arial"/>
        <family val="2"/>
      </rPr>
      <t>Nombre del Documento:</t>
    </r>
    <r>
      <rPr>
        <sz val="11"/>
        <color theme="1"/>
        <rFont val="Arial"/>
        <family val="2"/>
      </rPr>
      <t xml:space="preserve"> Listas de Asistencias y fotos 2022.
</t>
    </r>
    <r>
      <rPr>
        <b/>
        <sz val="11"/>
        <color theme="1"/>
        <rFont val="Arial"/>
        <family val="2"/>
      </rPr>
      <t xml:space="preserve">
Nombre de quien genera la información: 
</t>
    </r>
    <r>
      <rPr>
        <sz val="11"/>
        <color theme="1"/>
        <rFont val="Arial"/>
        <family val="2"/>
      </rPr>
      <t xml:space="preserve">Centro de Menores Infractores.
</t>
    </r>
    <r>
      <rPr>
        <b/>
        <sz val="11"/>
        <color theme="1"/>
        <rFont val="Arial"/>
        <family val="2"/>
      </rPr>
      <t xml:space="preserve">
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LEFORT. OFICIOS ENVIADOS 2022.</t>
    </r>
  </si>
  <si>
    <r>
      <rPr>
        <b/>
        <sz val="11"/>
        <color theme="1"/>
        <rFont val="Arial"/>
        <family val="2"/>
      </rPr>
      <t>Nombre del Documento:</t>
    </r>
    <r>
      <rPr>
        <sz val="11"/>
        <color theme="1"/>
        <rFont val="Arial"/>
        <family val="2"/>
      </rPr>
      <t xml:space="preserve">  Informe trimestral de actividades, donde se especifica las atenciones brindadas.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Leffort MBJ-PM-SA-DAR-JAA-001-2022, que se encuentra en la</t>
    </r>
    <r>
      <rPr>
        <b/>
        <sz val="11"/>
        <color theme="1"/>
        <rFont val="Arial"/>
        <family val="2"/>
      </rPr>
      <t xml:space="preserve"> </t>
    </r>
    <r>
      <rPr>
        <sz val="11"/>
        <color theme="1"/>
        <rFont val="Arial"/>
        <family val="2"/>
      </rPr>
      <t>repisa No 1 departamento administrativo</t>
    </r>
  </si>
  <si>
    <r>
      <rPr>
        <b/>
        <sz val="11"/>
        <color theme="1"/>
        <rFont val="Arial"/>
        <family val="2"/>
      </rPr>
      <t>Nombre del Documento</t>
    </r>
    <r>
      <rPr>
        <sz val="11"/>
        <color theme="1"/>
        <rFont val="Arial"/>
        <family val="2"/>
      </rPr>
      <t xml:space="preserve">: 
Expediente de programas y proyectos, donde se especifica los participantes de las actividades de construcción de paz con apoyo de grupos religiosos
</t>
    </r>
    <r>
      <rPr>
        <b/>
        <sz val="11"/>
        <color theme="1"/>
        <rFont val="Arial"/>
        <family val="2"/>
      </rPr>
      <t xml:space="preserve">Nombre de quien genera la información: </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Las Copias se archivan en carpetas de la Dirección de Asuntos Religioso</t>
    </r>
  </si>
  <si>
    <r>
      <rPr>
        <b/>
        <sz val="11"/>
        <color theme="1"/>
        <rFont val="Arial"/>
        <family val="2"/>
      </rPr>
      <t xml:space="preserve">Nombre del Documento: </t>
    </r>
    <r>
      <rPr>
        <sz val="11"/>
        <color theme="1"/>
        <rFont val="Arial"/>
        <family val="2"/>
      </rPr>
      <t xml:space="preserve">
Expediente de programas y proyectos, donde se especifican  los listados de asistencia a las capacitaciones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Leffort MBJ-PM-SA-DAR-JDPP-002-2022 que se enceuntra en la repisa</t>
    </r>
    <r>
      <rPr>
        <b/>
        <sz val="11"/>
        <color theme="1"/>
        <rFont val="Arial"/>
        <family val="2"/>
      </rPr>
      <t xml:space="preserve"> </t>
    </r>
    <r>
      <rPr>
        <sz val="11"/>
        <color theme="1"/>
        <rFont val="Arial"/>
        <family val="2"/>
      </rPr>
      <t xml:space="preserve">No 2 del departamento juridico
</t>
    </r>
  </si>
  <si>
    <r>
      <rPr>
        <b/>
        <sz val="11"/>
        <color theme="1"/>
        <rFont val="Arial"/>
        <family val="2"/>
      </rPr>
      <t xml:space="preserve">Nombre del Documento: </t>
    </r>
    <r>
      <rPr>
        <sz val="11"/>
        <color theme="1"/>
        <rFont val="Arial"/>
        <family val="2"/>
      </rPr>
      <t xml:space="preserve">
Actualizaciones del Padrón Municipal de Templos.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 xml:space="preserve">Liga de la página donde se localiza la información o ubicación:  
</t>
    </r>
    <r>
      <rPr>
        <sz val="11"/>
        <color theme="1"/>
        <rFont val="Arial"/>
        <family val="2"/>
      </rPr>
      <t>Leffort MBJ-PM-SA-DAR-JDCR-002-2022</t>
    </r>
    <r>
      <rPr>
        <b/>
        <sz val="11"/>
        <color theme="1"/>
        <rFont val="Arial"/>
        <family val="2"/>
      </rPr>
      <t xml:space="preserve"> </t>
    </r>
    <r>
      <rPr>
        <sz val="11"/>
        <color theme="1"/>
        <rFont val="Arial"/>
        <family val="2"/>
      </rPr>
      <t xml:space="preserve">repisa No 1 departamento de Registro y Control de Asociaciones. 
</t>
    </r>
  </si>
  <si>
    <r>
      <rPr>
        <b/>
        <sz val="11"/>
        <color theme="1"/>
        <rFont val="Arial"/>
        <family val="2"/>
      </rPr>
      <t xml:space="preserve">Nombre del Documento: </t>
    </r>
    <r>
      <rPr>
        <sz val="11"/>
        <color theme="1"/>
        <rFont val="Arial"/>
        <family val="2"/>
      </rPr>
      <t xml:space="preserve">
correspondencia recibida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Liga de la página donde se localiza la información o ubicación:</t>
    </r>
    <r>
      <rPr>
        <sz val="11"/>
        <color theme="1"/>
        <rFont val="Arial"/>
        <family val="2"/>
      </rPr>
      <t xml:space="preserve">
Leffort MBJ-PM-SA-DAR-001-2022 repisa No 1 area de recepción</t>
    </r>
  </si>
  <si>
    <r>
      <rPr>
        <b/>
        <sz val="11"/>
        <color theme="1"/>
        <rFont val="Arial"/>
        <family val="2"/>
      </rPr>
      <t xml:space="preserve">Nombre del Documento: </t>
    </r>
    <r>
      <rPr>
        <sz val="11"/>
        <color theme="1"/>
        <rFont val="Arial"/>
        <family val="2"/>
      </rPr>
      <t xml:space="preserve">
Expediente de asesorias 
</t>
    </r>
    <r>
      <rPr>
        <b/>
        <sz val="11"/>
        <color theme="1"/>
        <rFont val="Arial"/>
        <family val="2"/>
      </rPr>
      <t>Nombre de quien genera la información</t>
    </r>
    <r>
      <rPr>
        <sz val="11"/>
        <color theme="1"/>
        <rFont val="Arial"/>
        <family val="2"/>
      </rPr>
      <t xml:space="preserve">: Dirección de Asuntos Religiosos
</t>
    </r>
    <r>
      <rPr>
        <b/>
        <sz val="11"/>
        <color theme="1"/>
        <rFont val="Arial"/>
        <family val="2"/>
      </rPr>
      <t xml:space="preserve">Periodicidad con que se genera la información: </t>
    </r>
    <r>
      <rPr>
        <sz val="11"/>
        <color theme="1"/>
        <rFont val="Arial"/>
        <family val="2"/>
      </rPr>
      <t xml:space="preserve">Trimestral
</t>
    </r>
    <r>
      <rPr>
        <b/>
        <sz val="11"/>
        <color theme="1"/>
        <rFont val="Arial"/>
        <family val="2"/>
      </rPr>
      <t>Liga de la página donde se localiza la información o ubicación:</t>
    </r>
    <r>
      <rPr>
        <sz val="11"/>
        <color theme="1"/>
        <rFont val="Arial"/>
        <family val="2"/>
      </rPr>
      <t xml:space="preserve">
Leffort MBJ-PM-SA-DAR-JDJ-003-2022 que se encuentra en la repisa No 2 del departamento juridico</t>
    </r>
  </si>
  <si>
    <r>
      <rPr>
        <b/>
        <sz val="11"/>
        <color theme="1"/>
        <rFont val="Arial"/>
        <family val="2"/>
      </rPr>
      <t>Nombre del Documento:</t>
    </r>
    <r>
      <rPr>
        <sz val="11"/>
        <color theme="1"/>
        <rFont val="Arial"/>
        <family val="2"/>
      </rPr>
      <t xml:space="preserve"> 
Expediente de programas y proyectos de actividades enfocadas a la promoción, respeto y tolerancia religiosa
</t>
    </r>
    <r>
      <rPr>
        <b/>
        <sz val="11"/>
        <color theme="1"/>
        <rFont val="Arial"/>
        <family val="2"/>
      </rPr>
      <t xml:space="preserve">Nombre de quien genera la información: </t>
    </r>
    <r>
      <rPr>
        <sz val="11"/>
        <color theme="1"/>
        <rFont val="Arial"/>
        <family val="2"/>
      </rPr>
      <t xml:space="preserve">
Dirección de Asuntos Religiosos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Las Copias se archivan en carpetas de la Dirección de Asuntos Religioso</t>
    </r>
  </si>
  <si>
    <r>
      <rPr>
        <b/>
        <sz val="11"/>
        <color theme="1"/>
        <rFont val="Arial"/>
        <family val="2"/>
      </rPr>
      <t>Nombre del documento:</t>
    </r>
    <r>
      <rPr>
        <sz val="11"/>
        <color theme="1"/>
        <rFont val="Arial"/>
        <family val="2"/>
      </rPr>
      <t xml:space="preserve">
 Convocatorias, actas, listas, minutas, evidencia fotografica.
                                                                                                         </t>
    </r>
    <r>
      <rPr>
        <b/>
        <sz val="11"/>
        <color theme="1"/>
        <rFont val="Arial"/>
        <family val="2"/>
      </rPr>
      <t xml:space="preserve">Nombre de quien genera la información: </t>
    </r>
    <r>
      <rPr>
        <sz val="11"/>
        <color theme="1"/>
        <rFont val="Arial"/>
        <family val="2"/>
      </rPr>
      <t xml:space="preserve">          
Secretaria Ejecutiva del Sistema Municipal de Protección Integral de Niñas, Niños y Adolescentes (SE SIPINNA).
</t>
    </r>
    <r>
      <rPr>
        <b/>
        <sz val="11"/>
        <color theme="1"/>
        <rFont val="Arial"/>
        <family val="2"/>
      </rPr>
      <t xml:space="preserve">Periodicidad con que se genera la información:       </t>
    </r>
    <r>
      <rPr>
        <sz val="11"/>
        <color theme="1"/>
        <rFont val="Arial"/>
        <family val="2"/>
      </rPr>
      <t xml:space="preserve">            
Trimestral.
                                                                                                     </t>
    </r>
    <r>
      <rPr>
        <b/>
        <sz val="11"/>
        <color theme="1"/>
        <rFont val="Arial"/>
        <family val="2"/>
      </rPr>
      <t xml:space="preserve"> Localización de la información:</t>
    </r>
    <r>
      <rPr>
        <sz val="11"/>
        <color theme="1"/>
        <rFont val="Arial"/>
        <family val="2"/>
      </rPr>
      <t xml:space="preserve">
Oficinas de la Dirección Administrativa de la  Secretaria Ejecutiva del Sistema Municipal de Protección Integral de Niñas, Niños y Adolescentes (SE SIPINNA).                 </t>
    </r>
  </si>
  <si>
    <r>
      <rPr>
        <b/>
        <sz val="11"/>
        <color theme="1"/>
        <rFont val="Arial"/>
        <family val="2"/>
      </rPr>
      <t xml:space="preserve">Nombre del Documento: 
</t>
    </r>
    <r>
      <rPr>
        <sz val="11"/>
        <color theme="1"/>
        <rFont val="Arial"/>
        <family val="2"/>
      </rPr>
      <t>Convocatorias, actas, minutas, listas de asistencia, evidencia fotografica.</t>
    </r>
    <r>
      <rPr>
        <b/>
        <sz val="11"/>
        <color theme="1"/>
        <rFont val="Arial"/>
        <family val="2"/>
      </rPr>
      <t xml:space="preserve">
Nombre de quien genera la información:           
</t>
    </r>
    <r>
      <rPr>
        <sz val="11"/>
        <color theme="1"/>
        <rFont val="Arial"/>
        <family val="2"/>
      </rPr>
      <t>Secretaria Ejecutiva del Sistema Municipal de Protección Integral de Niñas, Niños y Adolescentes (SE SIPINNA).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Localización de la información o ubicación:                                                                                                                                                                                                                                                                                                                            </t>
    </r>
    <r>
      <rPr>
        <sz val="11"/>
        <color theme="1"/>
        <rFont val="Arial"/>
        <family val="2"/>
      </rPr>
      <t xml:space="preserve">Oficinas de la Dirección Administrativa de la  Secretaria Ejecutiva del Sistema Municipal de Protección Integral de Niñas, Niños y Adolescentes (SE SIPINNA).  </t>
    </r>
  </si>
  <si>
    <r>
      <rPr>
        <b/>
        <sz val="11"/>
        <color theme="1"/>
        <rFont val="Arial"/>
        <family val="2"/>
      </rPr>
      <t xml:space="preserve">Nombre del Documento: 
</t>
    </r>
    <r>
      <rPr>
        <sz val="11"/>
        <color theme="1"/>
        <rFont val="Arial"/>
        <family val="2"/>
      </rPr>
      <t>Oficios, acuses, registros, reportes de seguimiento.</t>
    </r>
    <r>
      <rPr>
        <b/>
        <sz val="11"/>
        <color theme="1"/>
        <rFont val="Arial"/>
        <family val="2"/>
      </rPr>
      <t xml:space="preserve">
Nombre de quien genera la información:           
</t>
    </r>
    <r>
      <rPr>
        <sz val="11"/>
        <color theme="1"/>
        <rFont val="Arial"/>
        <family val="2"/>
      </rPr>
      <t>Secretaria Ejecutiva del Sistema Municipal de Protección Integral de Niñas, Niños y Adolescentes (SE SIPINNA).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Localización de la información o ubicación:                                                                                                                                                                                                                                                                                                                            </t>
    </r>
    <r>
      <rPr>
        <sz val="11"/>
        <color theme="1"/>
        <rFont val="Arial"/>
        <family val="2"/>
      </rPr>
      <t xml:space="preserve">Oficinas de la Dirección Administrativa de la  Secretaria Ejecutiva del Sistema Municipal de Protección Integral de Niñas, Niños y Adolescentes (SE SIPINNA). </t>
    </r>
  </si>
  <si>
    <r>
      <rPr>
        <b/>
        <sz val="11"/>
        <color theme="1"/>
        <rFont val="Arial"/>
        <family val="2"/>
      </rPr>
      <t xml:space="preserve">Nombre del Documento: 
</t>
    </r>
    <r>
      <rPr>
        <sz val="11"/>
        <color theme="1"/>
        <rFont val="Arial"/>
        <family val="2"/>
      </rPr>
      <t>Listas de asistencia, evidencias fotográficas, reportes.</t>
    </r>
    <r>
      <rPr>
        <b/>
        <sz val="11"/>
        <color theme="1"/>
        <rFont val="Arial"/>
        <family val="2"/>
      </rPr>
      <t xml:space="preserve">
Nombre de quien genera la información:           
</t>
    </r>
    <r>
      <rPr>
        <sz val="11"/>
        <color theme="1"/>
        <rFont val="Arial"/>
        <family val="2"/>
      </rPr>
      <t>Secretaria Ejecutiva del Sistema Municipal de Protección Integral de Niñas, Niños y Adolescentes (SE SIPINNA).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Localización de la información o ubicación:                                                                                                                                                                                                                                                                                                                            </t>
    </r>
    <r>
      <rPr>
        <sz val="11"/>
        <color theme="1"/>
        <rFont val="Arial"/>
        <family val="2"/>
      </rPr>
      <t xml:space="preserve">Oficinas de la Dirección Administrativa de la  Secretaria Ejecutiva del Sistema Municipal de Protección Integral de Niñas, Niños y Adolescentes (SE SIPINNA). </t>
    </r>
  </si>
  <si>
    <r>
      <rPr>
        <b/>
        <sz val="11"/>
        <color theme="1"/>
        <rFont val="Arial"/>
        <family val="2"/>
      </rPr>
      <t xml:space="preserve">Nombre del Documento: 
</t>
    </r>
    <r>
      <rPr>
        <sz val="11"/>
        <color theme="1"/>
        <rFont val="Arial"/>
        <family val="2"/>
      </rPr>
      <t>Capturas, reportes digitales, materiales difundidos.</t>
    </r>
    <r>
      <rPr>
        <b/>
        <sz val="11"/>
        <color theme="1"/>
        <rFont val="Arial"/>
        <family val="2"/>
      </rPr>
      <t xml:space="preserve">
Nombre de quien genera la información:           
</t>
    </r>
    <r>
      <rPr>
        <sz val="11"/>
        <color theme="1"/>
        <rFont val="Arial"/>
        <family val="2"/>
      </rPr>
      <t>Secretaria Ejecutiva del Sistema Municipal de Protección Integral de Niñas, Niños y Adolescentes (SE SIPINNA).</t>
    </r>
    <r>
      <rPr>
        <b/>
        <sz val="11"/>
        <color theme="1"/>
        <rFont val="Arial"/>
        <family val="2"/>
      </rPr>
      <t xml:space="preserve">
Periodicidad con que se genera la información:                   </t>
    </r>
    <r>
      <rPr>
        <sz val="11"/>
        <color theme="1"/>
        <rFont val="Arial"/>
        <family val="2"/>
      </rPr>
      <t>Trimestral</t>
    </r>
    <r>
      <rPr>
        <b/>
        <sz val="11"/>
        <color theme="1"/>
        <rFont val="Arial"/>
        <family val="2"/>
      </rPr>
      <t xml:space="preserve">
Localización de la información o ubicación:                                                                                                                                                                                                                                                                                                                            </t>
    </r>
    <r>
      <rPr>
        <sz val="11"/>
        <color theme="1"/>
        <rFont val="Arial"/>
        <family val="2"/>
      </rPr>
      <t>Oficinas de la Dirección Administrativa de la  Secretaria Ejecutiva del Sistema Municipal de Protección Integral de Niñas, Niños y Adolescentes (SE SIPINNA)</t>
    </r>
  </si>
  <si>
    <r>
      <rPr>
        <b/>
        <sz val="11"/>
        <color rgb="FF000000"/>
        <rFont val="Arial, sans-serif"/>
      </rPr>
      <t xml:space="preserve">Nombre del Documento: 
</t>
    </r>
    <r>
      <rPr>
        <sz val="11"/>
        <color rgb="FF000000"/>
        <rFont val="Arial, sans-serif"/>
      </rPr>
      <t>Ingenieria Vial</t>
    </r>
    <r>
      <rPr>
        <b/>
        <sz val="11"/>
        <color rgb="FF000000"/>
        <rFont val="Arial, sans-serif"/>
      </rPr>
      <t xml:space="preserve">
Nombre de quien genera la información: 
</t>
    </r>
    <r>
      <rPr>
        <sz val="11"/>
        <color rgb="FF000000"/>
        <rFont val="Arial, sans-serif"/>
      </rPr>
      <t>Jefatura de Ingenieria Vial de la Direccion General de Transporte y Vialidad.</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MBJ/18/11/01 ubicado en las oficinas de la Direccion General de Transporte y Vialidad.</t>
    </r>
  </si>
  <si>
    <r>
      <rPr>
        <b/>
        <sz val="11"/>
        <color rgb="FF000000"/>
        <rFont val="Arial, sans-serif"/>
      </rPr>
      <t xml:space="preserve">Nombre del Documento: 
</t>
    </r>
    <r>
      <rPr>
        <sz val="11"/>
        <color rgb="FF000000"/>
        <rFont val="Arial, sans-serif"/>
      </rPr>
      <t xml:space="preserve">Ingenieria Vial
</t>
    </r>
    <r>
      <rPr>
        <b/>
        <sz val="11"/>
        <color rgb="FF000000"/>
        <rFont val="Arial, sans-serif"/>
      </rPr>
      <t xml:space="preserve"> 
Nombre de quien genera la información: 
</t>
    </r>
    <r>
      <rPr>
        <sz val="11"/>
        <color rgb="FF000000"/>
        <rFont val="Arial, sans-serif"/>
      </rPr>
      <t xml:space="preserve">Jefatura de Ingenieria Vial de la Direccion General de Transporte y Vialidad.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MBJ/18/11/01 ubicado en las oficinas de la Direccion General de Transporte y Vialidad.</t>
    </r>
  </si>
  <si>
    <r>
      <rPr>
        <b/>
        <sz val="11"/>
        <color rgb="FF000000"/>
        <rFont val="Arial, sans-serif"/>
      </rPr>
      <t xml:space="preserve">Nombre del Documento:
</t>
    </r>
    <r>
      <rPr>
        <sz val="11"/>
        <color rgb="FF000000"/>
        <rFont val="Arial, sans-serif"/>
      </rPr>
      <t xml:space="preserve">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Folder en la oficina de la Coordinación Administrativa. (repisa blanca)</t>
    </r>
  </si>
  <si>
    <r>
      <rPr>
        <b/>
        <sz val="11"/>
        <color rgb="FF000000"/>
        <rFont val="Arial, sans-serif"/>
      </rPr>
      <t xml:space="preserve">Nombre del Documento:
</t>
    </r>
    <r>
      <rPr>
        <sz val="11"/>
        <color rgb="FF000000"/>
        <rFont val="Arial, sans-serif"/>
      </rPr>
      <t xml:space="preserve"> 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 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Trimestral</t>
    </r>
    <r>
      <rPr>
        <b/>
        <sz val="11"/>
        <color rgb="FF000000"/>
        <rFont val="Arial, sans-serif"/>
      </rPr>
      <t xml:space="preserve">
 Liga de la página donde se localiza la información o ubicación:
</t>
    </r>
    <r>
      <rPr>
        <sz val="11"/>
        <color rgb="FF000000"/>
        <rFont val="Arial, sans-serif"/>
      </rPr>
      <t xml:space="preserve"> Folder en la oficina de la Coordinación Administrativa. (repisa blanca)</t>
    </r>
  </si>
  <si>
    <r>
      <rPr>
        <b/>
        <sz val="11"/>
        <color rgb="FF000000"/>
        <rFont val="Arial, sans-serif"/>
      </rPr>
      <t xml:space="preserve">Nombre del Documento:
</t>
    </r>
    <r>
      <rPr>
        <sz val="11"/>
        <color rgb="FF000000"/>
        <rFont val="Arial, sans-serif"/>
      </rPr>
      <t xml:space="preserve"> Reporte Trimestral de Servicios de Emergencia Atendidos Por la Dirección General del H. Cuerpo de Bomberos, Rescate , Emergencias Medicas y Desastes.
</t>
    </r>
    <r>
      <rPr>
        <b/>
        <sz val="11"/>
        <color rgb="FF000000"/>
        <rFont val="Arial, sans-serif"/>
      </rPr>
      <t xml:space="preserve"> 
 Nombre de quien genera la información:
</t>
    </r>
    <r>
      <rPr>
        <sz val="11"/>
        <color rgb="FF000000"/>
        <rFont val="Arial, sans-serif"/>
      </rPr>
      <t xml:space="preserve"> Direccion General del H. Cuerpo de Bomberos, Rescate , Emergencias Medicas y Desastes 
</t>
    </r>
    <r>
      <rPr>
        <b/>
        <sz val="11"/>
        <color rgb="FF000000"/>
        <rFont val="Arial, sans-serif"/>
      </rPr>
      <t xml:space="preserve"> 
 Periodicidad con que se genera la información:
</t>
    </r>
    <r>
      <rPr>
        <sz val="11"/>
        <color rgb="FF000000"/>
        <rFont val="Arial, sans-serif"/>
      </rPr>
      <t xml:space="preserve"> Trimestral
</t>
    </r>
    <r>
      <rPr>
        <b/>
        <sz val="11"/>
        <color rgb="FF000000"/>
        <rFont val="Arial, sans-serif"/>
      </rPr>
      <t xml:space="preserve"> 
 Liga de la página donde se localiza la información o ubicación:
</t>
    </r>
    <r>
      <rPr>
        <sz val="11"/>
        <color rgb="FF000000"/>
        <rFont val="Arial, sans-serif"/>
      </rPr>
      <t xml:space="preserve"> Folder en la oficina de la Coordinación Administrativa. (repisa blanca)</t>
    </r>
  </si>
  <si>
    <r>
      <rPr>
        <b/>
        <sz val="11"/>
        <color theme="1"/>
        <rFont val="Arial"/>
        <family val="2"/>
      </rPr>
      <t>Nombre completo del Documento que sustenta la información:</t>
    </r>
    <r>
      <rPr>
        <sz val="11"/>
        <color theme="1"/>
        <rFont val="Arial"/>
        <family val="2"/>
      </rPr>
      <t xml:space="preserve">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t>
    </r>
    <r>
      <rPr>
        <b/>
        <sz val="11"/>
        <color theme="1"/>
        <rFont val="Arial"/>
        <family val="2"/>
      </rPr>
      <t xml:space="preserve">Nombre del área que genera o publica la información: </t>
    </r>
    <r>
      <rPr>
        <sz val="11"/>
        <color theme="1"/>
        <rFont val="Arial"/>
        <family val="2"/>
      </rPr>
      <t xml:space="preserve">
Dirección General de la Unidad Técnica Jurídica y Documental
</t>
    </r>
    <r>
      <rPr>
        <b/>
        <sz val="11"/>
        <color theme="1"/>
        <rFont val="Arial"/>
        <family val="2"/>
      </rPr>
      <t>Periodicidad con que se genera el documento:</t>
    </r>
    <r>
      <rPr>
        <sz val="11"/>
        <color theme="1"/>
        <rFont val="Arial"/>
        <family val="2"/>
      </rPr>
      <t xml:space="preserve"> 
Trimestral
</t>
    </r>
    <r>
      <rPr>
        <b/>
        <sz val="11"/>
        <color theme="1"/>
        <rFont val="Arial"/>
        <family val="2"/>
      </rPr>
      <t>Liga de la página de la que se obtiene la información:</t>
    </r>
    <r>
      <rPr>
        <sz val="11"/>
        <color theme="1"/>
        <rFont val="Arial"/>
        <family val="2"/>
      </rPr>
      <t xml:space="preserve">
</t>
    </r>
    <r>
      <rPr>
        <u/>
        <sz val="11"/>
        <color rgb="FF1155CC"/>
        <rFont val="Arial"/>
        <family val="2"/>
      </rPr>
      <t>https://transparencia.cancun.gob.mx/trm/web/sesiones_cabildo</t>
    </r>
  </si>
  <si>
    <r>
      <rPr>
        <b/>
        <sz val="11"/>
        <color theme="1"/>
        <rFont val="Arial"/>
        <family val="2"/>
      </rPr>
      <t xml:space="preserve">Nombre completo del Documento que sustenta la información: </t>
    </r>
    <r>
      <rPr>
        <sz val="11"/>
        <color theme="1"/>
        <rFont val="Arial"/>
        <family val="2"/>
      </rPr>
      <t xml:space="preserve">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t>
    </r>
    <r>
      <rPr>
        <b/>
        <sz val="11"/>
        <color theme="1"/>
        <rFont val="Arial"/>
        <family val="2"/>
      </rPr>
      <t xml:space="preserve">
Nombre del área que genera o publica la información: </t>
    </r>
    <r>
      <rPr>
        <sz val="11"/>
        <color theme="1"/>
        <rFont val="Arial"/>
        <family val="2"/>
      </rPr>
      <t xml:space="preserve">
Dirección general de la Unidad Técnica Jurídica y Documental
</t>
    </r>
    <r>
      <rPr>
        <b/>
        <sz val="11"/>
        <color theme="1"/>
        <rFont val="Arial"/>
        <family val="2"/>
      </rPr>
      <t xml:space="preserve">Periodicidad con que se genera el documento: </t>
    </r>
    <r>
      <rPr>
        <sz val="11"/>
        <color theme="1"/>
        <rFont val="Arial"/>
        <family val="2"/>
      </rPr>
      <t xml:space="preserve">
Trimestral
</t>
    </r>
    <r>
      <rPr>
        <b/>
        <sz val="11"/>
        <color theme="1"/>
        <rFont val="Arial"/>
        <family val="2"/>
      </rPr>
      <t xml:space="preserve">
Liga de la página de la que se obtiene la información:</t>
    </r>
    <r>
      <rPr>
        <sz val="11"/>
        <color theme="1"/>
        <rFont val="Arial"/>
        <family val="2"/>
      </rPr>
      <t xml:space="preserve">
https://drive.google.com/drive/folders/11H3NQhKIZ6agCnqGfMs1rleWU3pUIuzM?usp=sharing</t>
    </r>
  </si>
  <si>
    <r>
      <rPr>
        <b/>
        <sz val="11"/>
        <color theme="1"/>
        <rFont val="Arial"/>
        <family val="2"/>
      </rPr>
      <t>Nombre completo del Documento que sustenta la información:</t>
    </r>
    <r>
      <rPr>
        <sz val="11"/>
        <color theme="1"/>
        <rFont val="Arial"/>
        <family val="2"/>
      </rPr>
      <t xml:space="preserve"> 
Nombre del área que genera o publica la información: 
Dirección general de la Unidad Técnica Jurídica y Documental
</t>
    </r>
    <r>
      <rPr>
        <b/>
        <sz val="11"/>
        <color theme="1"/>
        <rFont val="Arial"/>
        <family val="2"/>
      </rPr>
      <t xml:space="preserve">Periodicidad con que se genera el documento: </t>
    </r>
    <r>
      <rPr>
        <sz val="11"/>
        <color theme="1"/>
        <rFont val="Arial"/>
        <family val="2"/>
      </rPr>
      <t xml:space="preserve">
Trimestral
</t>
    </r>
    <r>
      <rPr>
        <b/>
        <sz val="11"/>
        <color theme="1"/>
        <rFont val="Arial"/>
        <family val="2"/>
      </rPr>
      <t>Liga de la página de la que se obtiene la información:</t>
    </r>
    <r>
      <rPr>
        <sz val="11"/>
        <color theme="1"/>
        <rFont val="Arial"/>
        <family val="2"/>
      </rPr>
      <t xml:space="preserve">
</t>
    </r>
    <r>
      <rPr>
        <u/>
        <sz val="11"/>
        <color rgb="FF1155CC"/>
        <rFont val="Arial"/>
        <family val="2"/>
      </rPr>
      <t>https://transparencia.cancun.gob.mx/trm/web/sesiones_cabildo</t>
    </r>
  </si>
  <si>
    <r>
      <rPr>
        <b/>
        <sz val="11"/>
        <color theme="1"/>
        <rFont val="Arial"/>
        <family val="2"/>
      </rPr>
      <t>Nombre completo del Documento que sustenta la información:</t>
    </r>
    <r>
      <rPr>
        <sz val="11"/>
        <color theme="1"/>
        <rFont val="Arial"/>
        <family val="2"/>
      </rPr>
      <t xml:space="preserve"> MIR los cuales están divididos por convocatorias a sesion , libros y precabildeos. Tambien se encuentra el calendario de un historial de las sesiones de cabildo, que consiste en las diversas transmisiones realizadas por Facebook Live. Todo lo anterior en modalidad digital. 
</t>
    </r>
    <r>
      <rPr>
        <b/>
        <sz val="11"/>
        <color theme="1"/>
        <rFont val="Arial"/>
        <family val="2"/>
      </rPr>
      <t xml:space="preserve">Nombre del área que genera o publica la información: </t>
    </r>
    <r>
      <rPr>
        <sz val="11"/>
        <color theme="1"/>
        <rFont val="Arial"/>
        <family val="2"/>
      </rPr>
      <t xml:space="preserve">
Dirección general de la Unidad Técnica Jurídica y Documental
</t>
    </r>
    <r>
      <rPr>
        <b/>
        <sz val="11"/>
        <color theme="1"/>
        <rFont val="Arial"/>
        <family val="2"/>
      </rPr>
      <t xml:space="preserve">
Periodicidad con que se genera el documento: </t>
    </r>
    <r>
      <rPr>
        <sz val="11"/>
        <color theme="1"/>
        <rFont val="Arial"/>
        <family val="2"/>
      </rPr>
      <t xml:space="preserve">
Trimestral
</t>
    </r>
    <r>
      <rPr>
        <b/>
        <sz val="11"/>
        <color theme="1"/>
        <rFont val="Arial"/>
        <family val="2"/>
      </rPr>
      <t>Liga de la página de la que se obtiene la información:</t>
    </r>
    <r>
      <rPr>
        <sz val="11"/>
        <color theme="1"/>
        <rFont val="Arial"/>
        <family val="2"/>
      </rPr>
      <t xml:space="preserve">
</t>
    </r>
    <r>
      <rPr>
        <u/>
        <sz val="11"/>
        <color rgb="FF1155CC"/>
        <rFont val="Arial"/>
        <family val="2"/>
      </rPr>
      <t>http://po.segob.qroo.gob.mx/sitiopo/MicroPO.php</t>
    </r>
  </si>
  <si>
    <r>
      <rPr>
        <b/>
        <sz val="11"/>
        <color theme="1"/>
        <rFont val="Arial"/>
        <family val="2"/>
      </rPr>
      <t>Nombre completo del Documento que sustenta la información:</t>
    </r>
    <r>
      <rPr>
        <sz val="11"/>
        <color theme="1"/>
        <rFont val="Arial"/>
        <family val="2"/>
      </rPr>
      <t xml:space="preserve"> 
MIR, los cuales están divididos por convocatorias a sesiones, libros, precabildeos y relación de sesiones.            
     </t>
    </r>
    <r>
      <rPr>
        <b/>
        <sz val="11"/>
        <color theme="1"/>
        <rFont val="Arial"/>
        <family val="2"/>
      </rPr>
      <t xml:space="preserve"> 
Nombre del área que genera o publica la información: </t>
    </r>
    <r>
      <rPr>
        <sz val="11"/>
        <color theme="1"/>
        <rFont val="Arial"/>
        <family val="2"/>
      </rPr>
      <t xml:space="preserve">
Dirección general de la Unidad Técnica Jurídica y Documental
</t>
    </r>
    <r>
      <rPr>
        <b/>
        <sz val="11"/>
        <color theme="1"/>
        <rFont val="Arial"/>
        <family val="2"/>
      </rPr>
      <t>Periodicidad con que se genera el documento:</t>
    </r>
    <r>
      <rPr>
        <sz val="11"/>
        <color theme="1"/>
        <rFont val="Arial"/>
        <family val="2"/>
      </rPr>
      <t xml:space="preserve"> 
Trimestral
</t>
    </r>
    <r>
      <rPr>
        <b/>
        <sz val="11"/>
        <color theme="1"/>
        <rFont val="Arial"/>
        <family val="2"/>
      </rPr>
      <t xml:space="preserve">
Liga de la página de la que se obtiene la información:</t>
    </r>
    <r>
      <rPr>
        <sz val="11"/>
        <color theme="1"/>
        <rFont val="Arial"/>
        <family val="2"/>
      </rPr>
      <t xml:space="preserve">
https://drive.google.com/drive/folders/1raI4eLzLFrxTvs-KHSrTH0NkQeIqX4Gj?usp=sharing
</t>
    </r>
  </si>
  <si>
    <r>
      <rPr>
        <b/>
        <sz val="11"/>
        <color theme="1"/>
        <rFont val="Arial"/>
        <family val="2"/>
      </rPr>
      <t>Nombre completo del Documento que sustenta la informació</t>
    </r>
    <r>
      <rPr>
        <sz val="11"/>
        <color theme="1"/>
        <rFont val="Arial"/>
        <family val="2"/>
      </rPr>
      <t xml:space="preserve">n: 
MIR, los cuales están divididos por convocatorias a sesiones, libros, precabildeos y relación de sesiones.
</t>
    </r>
    <r>
      <rPr>
        <b/>
        <sz val="11"/>
        <color theme="1"/>
        <rFont val="Arial"/>
        <family val="2"/>
      </rPr>
      <t xml:space="preserve">Nombre del área que genera o publica la información: </t>
    </r>
    <r>
      <rPr>
        <sz val="11"/>
        <color theme="1"/>
        <rFont val="Arial"/>
        <family val="2"/>
      </rPr>
      <t xml:space="preserve">
Dirección general de la Unidad Técnica Jurídica y Documental
</t>
    </r>
    <r>
      <rPr>
        <b/>
        <sz val="11"/>
        <color theme="1"/>
        <rFont val="Arial"/>
        <family val="2"/>
      </rPr>
      <t xml:space="preserve">Periodicidad con que se genera el documento: </t>
    </r>
    <r>
      <rPr>
        <sz val="11"/>
        <color theme="1"/>
        <rFont val="Arial"/>
        <family val="2"/>
      </rPr>
      <t xml:space="preserve">
Trimestral
</t>
    </r>
    <r>
      <rPr>
        <b/>
        <sz val="11"/>
        <color theme="1"/>
        <rFont val="Arial"/>
        <family val="2"/>
      </rPr>
      <t xml:space="preserve">Liga de la página de la que se obtiene la información:
</t>
    </r>
    <r>
      <rPr>
        <sz val="11"/>
        <color theme="1"/>
        <rFont val="Arial"/>
        <family val="2"/>
      </rPr>
      <t xml:space="preserve">https://drive.google.com/drive/folders/1raI4eLzLFrxTvs-KHSrTH0NkQeIqX4Gj?usp=sharing
</t>
    </r>
  </si>
  <si>
    <r>
      <rPr>
        <b/>
        <sz val="11"/>
        <color theme="1"/>
        <rFont val="Arial"/>
        <family val="2"/>
      </rPr>
      <t>Nombre del Documento:</t>
    </r>
    <r>
      <rPr>
        <sz val="11"/>
        <color theme="1"/>
        <rFont val="Arial"/>
        <family val="2"/>
      </rPr>
      <t xml:space="preserve"> Bitácora Reporte
</t>
    </r>
    <r>
      <rPr>
        <b/>
        <sz val="11"/>
        <color theme="1"/>
        <rFont val="Arial"/>
        <family val="2"/>
      </rPr>
      <t>Nombre de quien genera la informació</t>
    </r>
    <r>
      <rPr>
        <sz val="11"/>
        <color theme="1"/>
        <rFont val="Arial"/>
        <family val="2"/>
      </rPr>
      <t xml:space="preserve">n: Dirección General
</t>
    </r>
    <r>
      <rPr>
        <b/>
        <sz val="11"/>
        <color theme="1"/>
        <rFont val="Arial"/>
        <family val="2"/>
      </rPr>
      <t xml:space="preserve">
Periodicidad con que se genera la información</t>
    </r>
    <r>
      <rPr>
        <sz val="11"/>
        <color theme="1"/>
        <rFont val="Arial"/>
        <family val="2"/>
      </rPr>
      <t xml:space="preserve">: Trimestral
</t>
    </r>
    <r>
      <rPr>
        <b/>
        <sz val="11"/>
        <color theme="1"/>
        <rFont val="Arial"/>
        <family val="2"/>
      </rPr>
      <t xml:space="preserve">
Liga de la página donde se localiza la información o ubicación</t>
    </r>
    <r>
      <rPr>
        <sz val="11"/>
        <color theme="1"/>
        <rFont val="Arial"/>
        <family val="2"/>
      </rPr>
      <t xml:space="preserve">: Lefort oficina
</t>
    </r>
  </si>
  <si>
    <r>
      <rPr>
        <b/>
        <sz val="11"/>
        <color theme="1"/>
        <rFont val="Arial"/>
        <family val="2"/>
      </rPr>
      <t>Nombre del Documento:</t>
    </r>
    <r>
      <rPr>
        <sz val="11"/>
        <color theme="1"/>
        <rFont val="Arial"/>
        <family val="2"/>
      </rPr>
      <t xml:space="preserve"> Spots publicitarios
</t>
    </r>
    <r>
      <rPr>
        <b/>
        <sz val="11"/>
        <color theme="1"/>
        <rFont val="Arial"/>
        <family val="2"/>
      </rPr>
      <t>Nombre de quien genera la información:</t>
    </r>
    <r>
      <rPr>
        <sz val="11"/>
        <color theme="1"/>
        <rFont val="Arial"/>
        <family val="2"/>
      </rPr>
      <t xml:space="preserve"> Dirección General
</t>
    </r>
    <r>
      <rPr>
        <b/>
        <sz val="11"/>
        <color theme="1"/>
        <rFont val="Arial"/>
        <family val="2"/>
      </rPr>
      <t xml:space="preserve">
Periodicidad con que se genera la información</t>
    </r>
    <r>
      <rPr>
        <sz val="11"/>
        <color theme="1"/>
        <rFont val="Arial"/>
        <family val="2"/>
      </rPr>
      <t xml:space="preserve">: Diario
</t>
    </r>
    <r>
      <rPr>
        <b/>
        <sz val="11"/>
        <color theme="1"/>
        <rFont val="Arial"/>
        <family val="2"/>
      </rPr>
      <t xml:space="preserve">
Liga de la página donde se localiza la información o ubicación:</t>
    </r>
    <r>
      <rPr>
        <sz val="11"/>
        <color theme="1"/>
        <rFont val="Arial"/>
        <family val="2"/>
      </rPr>
      <t xml:space="preserve">
https://www.facebook.com/proteccioncivilcancun/
https://twitter.com/PCivilCancun?s=08
https://www.instagram.com/pcivilcancun?igsh=ZDE0eHF3OHlpd216
</t>
    </r>
  </si>
  <si>
    <r>
      <rPr>
        <b/>
        <sz val="11"/>
        <color theme="1"/>
        <rFont val="Arial"/>
        <family val="2"/>
      </rPr>
      <t xml:space="preserve">Nombre del Documento: </t>
    </r>
    <r>
      <rPr>
        <sz val="11"/>
        <color theme="1"/>
        <rFont val="Arial"/>
        <family val="2"/>
      </rPr>
      <t xml:space="preserve">Constancia de Capacitación
</t>
    </r>
    <r>
      <rPr>
        <b/>
        <sz val="11"/>
        <color theme="1"/>
        <rFont val="Arial"/>
        <family val="2"/>
      </rPr>
      <t>Nombre de quien genera la información:</t>
    </r>
    <r>
      <rPr>
        <sz val="11"/>
        <color theme="1"/>
        <rFont val="Arial"/>
        <family val="2"/>
      </rPr>
      <t xml:space="preserve"> Área de Capacitación
</t>
    </r>
    <r>
      <rPr>
        <b/>
        <sz val="11"/>
        <color theme="1"/>
        <rFont val="Arial"/>
        <family val="2"/>
      </rPr>
      <t>Periodicidad con que se genera la informació</t>
    </r>
    <r>
      <rPr>
        <sz val="11"/>
        <color theme="1"/>
        <rFont val="Arial"/>
        <family val="2"/>
      </rPr>
      <t xml:space="preserve">n: Semanal
</t>
    </r>
    <r>
      <rPr>
        <b/>
        <sz val="11"/>
        <color theme="1"/>
        <rFont val="Arial"/>
        <family val="2"/>
      </rPr>
      <t>Liga de la página donde se localiza la información o ubicación</t>
    </r>
    <r>
      <rPr>
        <sz val="11"/>
        <color theme="1"/>
        <rFont val="Arial"/>
        <family val="2"/>
      </rPr>
      <t xml:space="preserve">: Leford Constancias de Capacitación
</t>
    </r>
  </si>
  <si>
    <r>
      <rPr>
        <b/>
        <sz val="11"/>
        <color theme="1"/>
        <rFont val="Arial"/>
        <family val="2"/>
      </rPr>
      <t xml:space="preserve">Nombre del Documento: </t>
    </r>
    <r>
      <rPr>
        <sz val="11"/>
        <color theme="1"/>
        <rFont val="Arial"/>
        <family val="2"/>
      </rPr>
      <t xml:space="preserve">Evaluación de Guardavidas
</t>
    </r>
    <r>
      <rPr>
        <b/>
        <sz val="11"/>
        <color theme="1"/>
        <rFont val="Arial"/>
        <family val="2"/>
      </rPr>
      <t xml:space="preserve">
Nombre de quien genera la información</t>
    </r>
    <r>
      <rPr>
        <sz val="11"/>
        <color theme="1"/>
        <rFont val="Arial"/>
        <family val="2"/>
      </rPr>
      <t xml:space="preserve">: Departamento de Seguridad y Salvamento
</t>
    </r>
    <r>
      <rPr>
        <b/>
        <sz val="11"/>
        <color theme="1"/>
        <rFont val="Arial"/>
        <family val="2"/>
      </rPr>
      <t>Periodicidad con que se genera la información:</t>
    </r>
    <r>
      <rPr>
        <sz val="11"/>
        <color theme="1"/>
        <rFont val="Arial"/>
        <family val="2"/>
      </rPr>
      <t xml:space="preserve"> Semanal
</t>
    </r>
    <r>
      <rPr>
        <b/>
        <sz val="11"/>
        <color theme="1"/>
        <rFont val="Arial"/>
        <family val="2"/>
      </rPr>
      <t xml:space="preserve">
Liga de la página donde se localiza la información o ubicación</t>
    </r>
    <r>
      <rPr>
        <sz val="11"/>
        <color theme="1"/>
        <rFont val="Arial"/>
        <family val="2"/>
      </rPr>
      <t xml:space="preserve">: Área de Archivo
</t>
    </r>
  </si>
  <si>
    <r>
      <rPr>
        <b/>
        <sz val="11"/>
        <color theme="1"/>
        <rFont val="Arial"/>
        <family val="2"/>
      </rPr>
      <t>Nombre del Documento:</t>
    </r>
    <r>
      <rPr>
        <sz val="11"/>
        <color theme="1"/>
        <rFont val="Arial"/>
        <family val="2"/>
      </rPr>
      <t xml:space="preserve"> Dictamén Aprobatorio
</t>
    </r>
    <r>
      <rPr>
        <b/>
        <sz val="11"/>
        <color theme="1"/>
        <rFont val="Arial"/>
        <family val="2"/>
      </rPr>
      <t>Nombre de quien genera la informació</t>
    </r>
    <r>
      <rPr>
        <sz val="11"/>
        <color theme="1"/>
        <rFont val="Arial"/>
        <family val="2"/>
      </rPr>
      <t xml:space="preserve">n: Departamento de Normatividad
</t>
    </r>
    <r>
      <rPr>
        <b/>
        <sz val="11"/>
        <color theme="1"/>
        <rFont val="Arial"/>
        <family val="2"/>
      </rPr>
      <t>Periodicidad con que se genera la información</t>
    </r>
    <r>
      <rPr>
        <sz val="11"/>
        <color theme="1"/>
        <rFont val="Arial"/>
        <family val="2"/>
      </rPr>
      <t xml:space="preserve">: Diaria
</t>
    </r>
    <r>
      <rPr>
        <b/>
        <sz val="11"/>
        <color theme="1"/>
        <rFont val="Arial"/>
        <family val="2"/>
      </rPr>
      <t xml:space="preserve">
Liga de la página donde se localiza la información o ubicació</t>
    </r>
    <r>
      <rPr>
        <sz val="11"/>
        <color theme="1"/>
        <rFont val="Arial"/>
        <family val="2"/>
      </rPr>
      <t xml:space="preserve">n: https://cancun-digital.mx/
</t>
    </r>
  </si>
  <si>
    <r>
      <rPr>
        <b/>
        <sz val="11"/>
        <color theme="1"/>
        <rFont val="Arial"/>
        <family val="2"/>
      </rPr>
      <t>Nombre del Documento</t>
    </r>
    <r>
      <rPr>
        <sz val="11"/>
        <color theme="1"/>
        <rFont val="Arial"/>
        <family val="2"/>
      </rPr>
      <t xml:space="preserve">: Resolutivo de Programas Internos
</t>
    </r>
    <r>
      <rPr>
        <b/>
        <sz val="11"/>
        <color theme="1"/>
        <rFont val="Arial"/>
        <family val="2"/>
      </rPr>
      <t xml:space="preserve">Nombre de quien genera la información: </t>
    </r>
    <r>
      <rPr>
        <sz val="11"/>
        <color theme="1"/>
        <rFont val="Arial"/>
        <family val="2"/>
      </rPr>
      <t xml:space="preserve">Área de Planeación
</t>
    </r>
    <r>
      <rPr>
        <b/>
        <sz val="11"/>
        <color theme="1"/>
        <rFont val="Arial"/>
        <family val="2"/>
      </rPr>
      <t>Periodicidad con que se genera la información:</t>
    </r>
    <r>
      <rPr>
        <sz val="11"/>
        <color theme="1"/>
        <rFont val="Arial"/>
        <family val="2"/>
      </rPr>
      <t xml:space="preserve"> Diaria
</t>
    </r>
    <r>
      <rPr>
        <b/>
        <sz val="11"/>
        <color theme="1"/>
        <rFont val="Arial"/>
        <family val="2"/>
      </rPr>
      <t>Liga de la página donde se localiza la información o ubicación</t>
    </r>
    <r>
      <rPr>
        <sz val="11"/>
        <color theme="1"/>
        <rFont val="Arial"/>
        <family val="2"/>
      </rPr>
      <t xml:space="preserve">: https://cancun-digital.mx/
</t>
    </r>
  </si>
  <si>
    <r>
      <rPr>
        <b/>
        <sz val="11"/>
        <color theme="1"/>
        <rFont val="Arial"/>
        <family val="2"/>
      </rPr>
      <t>Nombre del Documento</t>
    </r>
    <r>
      <rPr>
        <sz val="11"/>
        <color theme="1"/>
        <rFont val="Arial"/>
        <family val="2"/>
      </rPr>
      <t xml:space="preserve">: Acta de inspección
</t>
    </r>
    <r>
      <rPr>
        <b/>
        <sz val="11"/>
        <color theme="1"/>
        <rFont val="Arial"/>
        <family val="2"/>
      </rPr>
      <t xml:space="preserve">
Nombre de quien genera la información: </t>
    </r>
    <r>
      <rPr>
        <sz val="11"/>
        <color theme="1"/>
        <rFont val="Arial"/>
        <family val="2"/>
      </rPr>
      <t xml:space="preserve">Departamento de Normatividad
</t>
    </r>
    <r>
      <rPr>
        <b/>
        <sz val="11"/>
        <color theme="1"/>
        <rFont val="Arial"/>
        <family val="2"/>
      </rPr>
      <t xml:space="preserve">
Periodicidad con que se genera la información</t>
    </r>
    <r>
      <rPr>
        <sz val="11"/>
        <color theme="1"/>
        <rFont val="Arial"/>
        <family val="2"/>
      </rPr>
      <t xml:space="preserve">: Diaria
</t>
    </r>
    <r>
      <rPr>
        <b/>
        <sz val="11"/>
        <color theme="1"/>
        <rFont val="Arial"/>
        <family val="2"/>
      </rPr>
      <t>Liga de la página donde se localiza la información o ubicación</t>
    </r>
    <r>
      <rPr>
        <sz val="11"/>
        <color theme="1"/>
        <rFont val="Arial"/>
        <family val="2"/>
      </rPr>
      <t xml:space="preserve">: Área de Archivo
</t>
    </r>
  </si>
  <si>
    <r>
      <rPr>
        <b/>
        <sz val="11"/>
        <color theme="1"/>
        <rFont val="Arial"/>
        <family val="2"/>
      </rPr>
      <t>Nombre del Documento:</t>
    </r>
    <r>
      <rPr>
        <sz val="11"/>
        <color theme="1"/>
        <rFont val="Arial"/>
        <family val="2"/>
      </rPr>
      <t xml:space="preserve"> Formato de Simulacro
</t>
    </r>
    <r>
      <rPr>
        <b/>
        <sz val="11"/>
        <color theme="1"/>
        <rFont val="Arial"/>
        <family val="2"/>
      </rPr>
      <t xml:space="preserve">
Nombre de quien genera la información</t>
    </r>
    <r>
      <rPr>
        <sz val="11"/>
        <color theme="1"/>
        <rFont val="Arial"/>
        <family val="2"/>
      </rPr>
      <t xml:space="preserve">: Departamento de Normatividad
</t>
    </r>
    <r>
      <rPr>
        <b/>
        <sz val="11"/>
        <color theme="1"/>
        <rFont val="Arial"/>
        <family val="2"/>
      </rPr>
      <t xml:space="preserve">
Periodicidad con que se genera la información:</t>
    </r>
    <r>
      <rPr>
        <sz val="11"/>
        <color theme="1"/>
        <rFont val="Arial"/>
        <family val="2"/>
      </rPr>
      <t xml:space="preserve"> cada que lo requiera el contribuyente
</t>
    </r>
    <r>
      <rPr>
        <b/>
        <sz val="11"/>
        <color theme="1"/>
        <rFont val="Arial"/>
        <family val="2"/>
      </rPr>
      <t xml:space="preserve">
Liga de la página donde se localiza la información o ubicació</t>
    </r>
    <r>
      <rPr>
        <sz val="11"/>
        <color theme="1"/>
        <rFont val="Arial"/>
        <family val="2"/>
      </rPr>
      <t xml:space="preserve">n: Área de Archivo
</t>
    </r>
  </si>
  <si>
    <r>
      <rPr>
        <b/>
        <sz val="11"/>
        <color theme="1"/>
        <rFont val="Arial"/>
        <family val="2"/>
      </rPr>
      <t>Nombre del Documento:</t>
    </r>
    <r>
      <rPr>
        <sz val="11"/>
        <color theme="1"/>
        <rFont val="Arial"/>
        <family val="2"/>
      </rPr>
      <t xml:space="preserve"> Registro de prestadores de servicio
</t>
    </r>
    <r>
      <rPr>
        <b/>
        <sz val="11"/>
        <color theme="1"/>
        <rFont val="Arial"/>
        <family val="2"/>
      </rPr>
      <t xml:space="preserve">
Nombre de quien genera la información</t>
    </r>
    <r>
      <rPr>
        <sz val="11"/>
        <color theme="1"/>
        <rFont val="Arial"/>
        <family val="2"/>
      </rPr>
      <t xml:space="preserve">: Departamento de Normatividad
</t>
    </r>
    <r>
      <rPr>
        <b/>
        <sz val="11"/>
        <color theme="1"/>
        <rFont val="Arial"/>
        <family val="2"/>
      </rPr>
      <t xml:space="preserve">
Periodicidad con que se genera la información:</t>
    </r>
    <r>
      <rPr>
        <sz val="11"/>
        <color theme="1"/>
        <rFont val="Arial"/>
        <family val="2"/>
      </rPr>
      <t xml:space="preserve"> cada que lo requiera el contribuyente
</t>
    </r>
    <r>
      <rPr>
        <b/>
        <sz val="11"/>
        <color theme="1"/>
        <rFont val="Arial"/>
        <family val="2"/>
      </rPr>
      <t xml:space="preserve">
Liga de la página donde se localiza la información o ubicació</t>
    </r>
    <r>
      <rPr>
        <sz val="11"/>
        <color theme="1"/>
        <rFont val="Arial"/>
        <family val="2"/>
      </rPr>
      <t xml:space="preserve">n: Área de Archivo
</t>
    </r>
  </si>
  <si>
    <r>
      <rPr>
        <b/>
        <sz val="11"/>
        <color theme="1"/>
        <rFont val="Arial"/>
        <family val="2"/>
      </rPr>
      <t>Nombre del Documento:</t>
    </r>
    <r>
      <rPr>
        <sz val="11"/>
        <color theme="1"/>
        <rFont val="Arial"/>
        <family val="2"/>
      </rPr>
      <t xml:space="preserve"> Ficha Informativa
</t>
    </r>
    <r>
      <rPr>
        <b/>
        <sz val="11"/>
        <color theme="1"/>
        <rFont val="Arial"/>
        <family val="2"/>
      </rPr>
      <t>Nombre de quien genera la información:</t>
    </r>
    <r>
      <rPr>
        <sz val="11"/>
        <color theme="1"/>
        <rFont val="Arial"/>
        <family val="2"/>
      </rPr>
      <t xml:space="preserve"> Departamento de Atención a Desastres Naturales
</t>
    </r>
    <r>
      <rPr>
        <b/>
        <sz val="11"/>
        <color theme="1"/>
        <rFont val="Arial"/>
        <family val="2"/>
      </rPr>
      <t>Periodicidad con que se genera la información</t>
    </r>
    <r>
      <rPr>
        <sz val="11"/>
        <color theme="1"/>
        <rFont val="Arial"/>
        <family val="2"/>
      </rPr>
      <t xml:space="preserve">: Cada que se reporte una incidencia
</t>
    </r>
    <r>
      <rPr>
        <b/>
        <sz val="11"/>
        <color theme="1"/>
        <rFont val="Arial"/>
        <family val="2"/>
      </rPr>
      <t xml:space="preserve">
Liga de la página donde se localiza la información o ubicación</t>
    </r>
    <r>
      <rPr>
        <sz val="11"/>
        <color theme="1"/>
        <rFont val="Arial"/>
        <family val="2"/>
      </rPr>
      <t xml:space="preserve">: Leford de Fichas Informativas
</t>
    </r>
  </si>
  <si>
    <r>
      <rPr>
        <b/>
        <sz val="11"/>
        <color theme="1"/>
        <rFont val="Arial"/>
        <family val="2"/>
      </rPr>
      <t>Nombre del Documento: Formato de atención prehospitalaria</t>
    </r>
    <r>
      <rPr>
        <sz val="11"/>
        <color theme="1"/>
        <rFont val="Arial"/>
        <family val="2"/>
      </rPr>
      <t xml:space="preserve">
</t>
    </r>
    <r>
      <rPr>
        <b/>
        <sz val="11"/>
        <color theme="1"/>
        <rFont val="Arial"/>
        <family val="2"/>
      </rPr>
      <t xml:space="preserve">
Nombre de quien genera la información</t>
    </r>
    <r>
      <rPr>
        <sz val="11"/>
        <color theme="1"/>
        <rFont val="Arial"/>
        <family val="2"/>
      </rPr>
      <t xml:space="preserve">: Departamento de Seguridad y Salvamento
</t>
    </r>
    <r>
      <rPr>
        <b/>
        <sz val="11"/>
        <color theme="1"/>
        <rFont val="Arial"/>
        <family val="2"/>
      </rPr>
      <t>Periodicidad con que se genera la información:</t>
    </r>
    <r>
      <rPr>
        <sz val="11"/>
        <color theme="1"/>
        <rFont val="Arial"/>
        <family val="2"/>
      </rPr>
      <t xml:space="preserve"> Semanal
</t>
    </r>
    <r>
      <rPr>
        <b/>
        <sz val="11"/>
        <color theme="1"/>
        <rFont val="Arial"/>
        <family val="2"/>
      </rPr>
      <t xml:space="preserve">
Liga de la página donde se localiza la información o ubicación</t>
    </r>
    <r>
      <rPr>
        <sz val="11"/>
        <color theme="1"/>
        <rFont val="Arial"/>
        <family val="2"/>
      </rPr>
      <t xml:space="preserve">: Leford deatención prehospitalaria
</t>
    </r>
  </si>
  <si>
    <r>
      <rPr>
        <b/>
        <sz val="11"/>
        <color theme="1"/>
        <rFont val="Arial"/>
        <family val="2"/>
      </rPr>
      <t>Nombre del Documento</t>
    </r>
    <r>
      <rPr>
        <sz val="11"/>
        <color theme="1"/>
        <rFont val="Arial"/>
        <family val="2"/>
      </rPr>
      <t xml:space="preserve">: Ficha informativa
</t>
    </r>
    <r>
      <rPr>
        <b/>
        <sz val="11"/>
        <color theme="1"/>
        <rFont val="Arial"/>
        <family val="2"/>
      </rPr>
      <t>Nombre de quien genera la información</t>
    </r>
    <r>
      <rPr>
        <sz val="11"/>
        <color theme="1"/>
        <rFont val="Arial"/>
        <family val="2"/>
      </rPr>
      <t xml:space="preserve">: Departamento de Vuluntarios y Supervisor de Eventos
</t>
    </r>
    <r>
      <rPr>
        <b/>
        <sz val="11"/>
        <color theme="1"/>
        <rFont val="Arial"/>
        <family val="2"/>
      </rPr>
      <t xml:space="preserve">
Periodicidad con que se genera la información:</t>
    </r>
    <r>
      <rPr>
        <sz val="11"/>
        <color theme="1"/>
        <rFont val="Arial"/>
        <family val="2"/>
      </rPr>
      <t xml:space="preserve"> Semanal
</t>
    </r>
    <r>
      <rPr>
        <b/>
        <sz val="11"/>
        <color theme="1"/>
        <rFont val="Arial"/>
        <family val="2"/>
      </rPr>
      <t>Liga de la página donde se localiza la información o ubicación</t>
    </r>
    <r>
      <rPr>
        <sz val="11"/>
        <color theme="1"/>
        <rFont val="Arial"/>
        <family val="2"/>
      </rPr>
      <t xml:space="preserve">: Área de Archivo
</t>
    </r>
  </si>
  <si>
    <r>
      <rPr>
        <b/>
        <sz val="11"/>
        <color theme="1"/>
        <rFont val="Arial"/>
        <family val="2"/>
      </rPr>
      <t>Nombre del Documento</t>
    </r>
    <r>
      <rPr>
        <sz val="11"/>
        <color theme="1"/>
        <rFont val="Arial"/>
        <family val="2"/>
      </rPr>
      <t xml:space="preserve">: Convenio de Refugios
</t>
    </r>
    <r>
      <rPr>
        <b/>
        <sz val="11"/>
        <color theme="1"/>
        <rFont val="Arial"/>
        <family val="2"/>
      </rPr>
      <t>Nombre de quien genera la información</t>
    </r>
    <r>
      <rPr>
        <sz val="11"/>
        <color theme="1"/>
        <rFont val="Arial"/>
        <family val="2"/>
      </rPr>
      <t xml:space="preserve">: Área de Planeación
</t>
    </r>
    <r>
      <rPr>
        <b/>
        <sz val="11"/>
        <color theme="1"/>
        <rFont val="Arial"/>
        <family val="2"/>
      </rPr>
      <t>Periodicidad con que se genera la información</t>
    </r>
    <r>
      <rPr>
        <sz val="11"/>
        <color theme="1"/>
        <rFont val="Arial"/>
        <family val="2"/>
      </rPr>
      <t xml:space="preserve">: Marzo- Noviembre
</t>
    </r>
    <r>
      <rPr>
        <b/>
        <sz val="11"/>
        <color theme="1"/>
        <rFont val="Arial"/>
        <family val="2"/>
      </rPr>
      <t xml:space="preserve">
Liga de la página donde se localiza la información o ubicación</t>
    </r>
    <r>
      <rPr>
        <sz val="11"/>
        <color theme="1"/>
        <rFont val="Arial"/>
        <family val="2"/>
      </rPr>
      <t xml:space="preserve">: Área de Archivo
</t>
    </r>
  </si>
  <si>
    <r>
      <rPr>
        <b/>
        <sz val="11"/>
        <color theme="1"/>
        <rFont val="Arial"/>
        <family val="2"/>
      </rPr>
      <t>Nombre del Documento</t>
    </r>
    <r>
      <rPr>
        <sz val="11"/>
        <color theme="1"/>
        <rFont val="Arial"/>
        <family val="2"/>
      </rPr>
      <t xml:space="preserve">: Reporte de Operativos Implementados
</t>
    </r>
    <r>
      <rPr>
        <b/>
        <sz val="11"/>
        <color theme="1"/>
        <rFont val="Arial"/>
        <family val="2"/>
      </rPr>
      <t>Nombre de quien genera la informació</t>
    </r>
    <r>
      <rPr>
        <sz val="11"/>
        <color theme="1"/>
        <rFont val="Arial"/>
        <family val="2"/>
      </rPr>
      <t xml:space="preserve">n: Departamento de Desastres Naturales
</t>
    </r>
    <r>
      <rPr>
        <b/>
        <sz val="11"/>
        <color theme="1"/>
        <rFont val="Arial"/>
        <family val="2"/>
      </rPr>
      <t>Periodicidad con que se genera la información:</t>
    </r>
    <r>
      <rPr>
        <sz val="11"/>
        <color theme="1"/>
        <rFont val="Arial"/>
        <family val="2"/>
      </rPr>
      <t xml:space="preserve"> Semanal
</t>
    </r>
    <r>
      <rPr>
        <b/>
        <sz val="11"/>
        <color theme="1"/>
        <rFont val="Arial"/>
        <family val="2"/>
      </rPr>
      <t xml:space="preserve">
Liga de la página donde se localiza la información o ubicación:</t>
    </r>
    <r>
      <rPr>
        <sz val="11"/>
        <color theme="1"/>
        <rFont val="Arial"/>
        <family val="2"/>
      </rPr>
      <t xml:space="preserve"> Leford de Reporte de Operativos Implementados
</t>
    </r>
  </si>
  <si>
    <r>
      <rPr>
        <b/>
        <sz val="11"/>
        <color theme="1"/>
        <rFont val="Arial"/>
        <family val="2"/>
      </rPr>
      <t xml:space="preserve">Nombre del Documento: </t>
    </r>
    <r>
      <rPr>
        <sz val="11"/>
        <color theme="1"/>
        <rFont val="Arial"/>
        <family val="2"/>
      </rPr>
      <t xml:space="preserve">Reporte de Rescate Acuatico
</t>
    </r>
    <r>
      <rPr>
        <b/>
        <sz val="11"/>
        <color theme="1"/>
        <rFont val="Arial"/>
        <family val="2"/>
      </rPr>
      <t xml:space="preserve">
Nombre de quien genera la información</t>
    </r>
    <r>
      <rPr>
        <sz val="11"/>
        <color theme="1"/>
        <rFont val="Arial"/>
        <family val="2"/>
      </rPr>
      <t xml:space="preserve">: Departamento de Seguridad y Salvamento
</t>
    </r>
    <r>
      <rPr>
        <b/>
        <sz val="11"/>
        <color theme="1"/>
        <rFont val="Arial"/>
        <family val="2"/>
      </rPr>
      <t>Periodicidad con que se genera la información:</t>
    </r>
    <r>
      <rPr>
        <sz val="11"/>
        <color theme="1"/>
        <rFont val="Arial"/>
        <family val="2"/>
      </rPr>
      <t xml:space="preserve"> Semanal
</t>
    </r>
    <r>
      <rPr>
        <b/>
        <sz val="11"/>
        <color theme="1"/>
        <rFont val="Arial"/>
        <family val="2"/>
      </rPr>
      <t xml:space="preserve">
Liga de la página donde se localiza la información o ubicación</t>
    </r>
    <r>
      <rPr>
        <sz val="11"/>
        <color theme="1"/>
        <rFont val="Arial"/>
        <family val="2"/>
      </rPr>
      <t xml:space="preserve">: Leford de Reporte de Rescate Acuatico
</t>
    </r>
  </si>
  <si>
    <r>
      <rPr>
        <b/>
        <sz val="11"/>
        <color theme="1"/>
        <rFont val="Arial"/>
        <family val="2"/>
      </rPr>
      <t xml:space="preserve">Nombre del Documento: </t>
    </r>
    <r>
      <rPr>
        <sz val="11"/>
        <color theme="1"/>
        <rFont val="Arial"/>
        <family val="2"/>
      </rPr>
      <t xml:space="preserve">Bitacora Acuatica
</t>
    </r>
    <r>
      <rPr>
        <b/>
        <sz val="11"/>
        <color theme="1"/>
        <rFont val="Arial"/>
        <family val="2"/>
      </rPr>
      <t>Nombre de quien genera la información:</t>
    </r>
    <r>
      <rPr>
        <sz val="11"/>
        <color theme="1"/>
        <rFont val="Arial"/>
        <family val="2"/>
      </rPr>
      <t xml:space="preserve"> Departamento de Seguridad y Salvamento
</t>
    </r>
    <r>
      <rPr>
        <b/>
        <sz val="11"/>
        <color theme="1"/>
        <rFont val="Arial"/>
        <family val="2"/>
      </rPr>
      <t>Periodicidad con que se genera la información</t>
    </r>
    <r>
      <rPr>
        <sz val="11"/>
        <color theme="1"/>
        <rFont val="Arial"/>
        <family val="2"/>
      </rPr>
      <t xml:space="preserve">: Diaria
</t>
    </r>
    <r>
      <rPr>
        <b/>
        <sz val="11"/>
        <color theme="1"/>
        <rFont val="Arial"/>
        <family val="2"/>
      </rPr>
      <t>Liga de la página donde se localiza la información o ubicación:</t>
    </r>
    <r>
      <rPr>
        <sz val="11"/>
        <color theme="1"/>
        <rFont val="Arial"/>
        <family val="2"/>
      </rPr>
      <t xml:space="preserve"> Bitacora Acuatica
</t>
    </r>
  </si>
  <si>
    <r>
      <rPr>
        <b/>
        <sz val="11"/>
        <color theme="1"/>
        <rFont val="Arial"/>
        <family val="2"/>
      </rPr>
      <t>Nombre del Document</t>
    </r>
    <r>
      <rPr>
        <sz val="11"/>
        <color theme="1"/>
        <rFont val="Arial"/>
        <family val="2"/>
      </rPr>
      <t xml:space="preserve">o: Reporte de Queja
</t>
    </r>
    <r>
      <rPr>
        <b/>
        <sz val="11"/>
        <color theme="1"/>
        <rFont val="Arial"/>
        <family val="2"/>
      </rPr>
      <t xml:space="preserve">Nombre de quien genera la información: </t>
    </r>
    <r>
      <rPr>
        <sz val="11"/>
        <color theme="1"/>
        <rFont val="Arial"/>
        <family val="2"/>
      </rPr>
      <t xml:space="preserve">Departamento de Voluntarios y Supervisor de Eventos
</t>
    </r>
    <r>
      <rPr>
        <b/>
        <sz val="11"/>
        <color theme="1"/>
        <rFont val="Arial"/>
        <family val="2"/>
      </rPr>
      <t xml:space="preserve">
Periodicidad con que se genera la información</t>
    </r>
    <r>
      <rPr>
        <sz val="11"/>
        <color theme="1"/>
        <rFont val="Arial"/>
        <family val="2"/>
      </rPr>
      <t xml:space="preserve">: Semanal
</t>
    </r>
    <r>
      <rPr>
        <b/>
        <sz val="11"/>
        <color theme="1"/>
        <rFont val="Arial"/>
        <family val="2"/>
      </rPr>
      <t>Liga de la página donde se localiza la información o ubicación:</t>
    </r>
    <r>
      <rPr>
        <sz val="11"/>
        <color theme="1"/>
        <rFont val="Arial"/>
        <family val="2"/>
      </rPr>
      <t xml:space="preserve"> Leford de Reporte de Quejas
</t>
    </r>
  </si>
  <si>
    <r>
      <rPr>
        <b/>
        <sz val="11"/>
        <color theme="1"/>
        <rFont val="Arial"/>
        <family val="2"/>
      </rPr>
      <t>Nombre del Documento:</t>
    </r>
    <r>
      <rPr>
        <sz val="11"/>
        <color theme="1"/>
        <rFont val="Arial"/>
        <family val="2"/>
      </rPr>
      <t xml:space="preserve"> Bitácora de Gestiones enviadas 2022-2024.
</t>
    </r>
    <r>
      <rPr>
        <b/>
        <sz val="11"/>
        <color theme="1"/>
        <rFont val="Arial"/>
        <family val="2"/>
      </rPr>
      <t>Nombre de quien genera la información:</t>
    </r>
    <r>
      <rPr>
        <sz val="11"/>
        <color theme="1"/>
        <rFont val="Arial"/>
        <family val="2"/>
      </rPr>
      <t xml:space="preserve"> Oficina de la Secretaría General.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LEFORT Gestiones enviadas 2022-2024.</t>
    </r>
  </si>
  <si>
    <r>
      <rPr>
        <b/>
        <sz val="11"/>
        <color theme="1"/>
        <rFont val="Arial"/>
        <family val="2"/>
      </rPr>
      <t>MÉTODO DE CÁLCULO
PPJA = (</t>
    </r>
    <r>
      <rPr>
        <sz val="11"/>
        <color theme="1"/>
        <rFont val="Arial"/>
        <family val="2"/>
      </rPr>
      <t xml:space="preserve">NPJA/NPJS)*100
</t>
    </r>
    <r>
      <rPr>
        <b/>
        <sz val="11"/>
        <color theme="1"/>
        <rFont val="Arial"/>
        <family val="2"/>
      </rPr>
      <t xml:space="preserve">VARIABLES
PPJA: </t>
    </r>
    <r>
      <rPr>
        <sz val="11"/>
        <color theme="1"/>
        <rFont val="Arial"/>
        <family val="2"/>
      </rPr>
      <t xml:space="preserve">Porcentaje de procedimientos jurídicos atendidos
</t>
    </r>
    <r>
      <rPr>
        <b/>
        <sz val="11"/>
        <color theme="1"/>
        <rFont val="Arial"/>
        <family val="2"/>
      </rPr>
      <t xml:space="preserve">NPJA: </t>
    </r>
    <r>
      <rPr>
        <sz val="11"/>
        <color theme="1"/>
        <rFont val="Arial"/>
        <family val="2"/>
      </rPr>
      <t xml:space="preserve">Número de procedimientos jurídicos atendidos
</t>
    </r>
    <r>
      <rPr>
        <b/>
        <sz val="11"/>
        <color theme="1"/>
        <rFont val="Arial"/>
        <family val="2"/>
      </rPr>
      <t xml:space="preserve">NPJS: </t>
    </r>
    <r>
      <rPr>
        <sz val="11"/>
        <color theme="1"/>
        <rFont val="Arial"/>
        <family val="2"/>
      </rPr>
      <t>Número de procedimientos jurídicos solicitados</t>
    </r>
  </si>
  <si>
    <r>
      <rPr>
        <b/>
        <sz val="11"/>
        <color theme="1"/>
        <rFont val="Arial"/>
        <family val="2"/>
      </rPr>
      <t>MÉTODO DE CÁLCULO:
PIJR=</t>
    </r>
    <r>
      <rPr>
        <sz val="11"/>
        <color theme="1"/>
        <rFont val="Arial"/>
        <family val="2"/>
      </rPr>
      <t xml:space="preserve">(NIJR/NIJS)*100
</t>
    </r>
    <r>
      <rPr>
        <b/>
        <sz val="11"/>
        <color theme="1"/>
        <rFont val="Arial"/>
        <family val="2"/>
      </rPr>
      <t xml:space="preserve">VARIABLES:
PIJR: </t>
    </r>
    <r>
      <rPr>
        <sz val="11"/>
        <color theme="1"/>
        <rFont val="Arial"/>
        <family val="2"/>
      </rPr>
      <t xml:space="preserve">Porcentaje de instrumentos jurídicos revisados
</t>
    </r>
    <r>
      <rPr>
        <b/>
        <sz val="11"/>
        <color theme="1"/>
        <rFont val="Arial"/>
        <family val="2"/>
      </rPr>
      <t>NIJR:</t>
    </r>
    <r>
      <rPr>
        <sz val="11"/>
        <color theme="1"/>
        <rFont val="Arial"/>
        <family val="2"/>
      </rPr>
      <t xml:space="preserve"> Número de instrumentos jurídicos revisados
</t>
    </r>
    <r>
      <rPr>
        <b/>
        <sz val="11"/>
        <color theme="1"/>
        <rFont val="Arial"/>
        <family val="2"/>
      </rPr>
      <t xml:space="preserve">NIJS: </t>
    </r>
    <r>
      <rPr>
        <sz val="11"/>
        <color theme="1"/>
        <rFont val="Arial"/>
        <family val="2"/>
      </rPr>
      <t>Número de instrumentos jurídicos solicitados</t>
    </r>
  </si>
  <si>
    <r>
      <rPr>
        <b/>
        <sz val="11"/>
        <color theme="1"/>
        <rFont val="Arial"/>
        <family val="2"/>
      </rPr>
      <t>MÉTODO DE CÁLCULO
PAJA=</t>
    </r>
    <r>
      <rPr>
        <sz val="11"/>
        <color theme="1"/>
        <rFont val="Arial"/>
        <family val="2"/>
      </rPr>
      <t xml:space="preserve"> (NAJA/NAJS)*100
</t>
    </r>
    <r>
      <rPr>
        <b/>
        <sz val="11"/>
        <color theme="1"/>
        <rFont val="Arial"/>
        <family val="2"/>
      </rPr>
      <t>VARIABLES
PAJA:</t>
    </r>
    <r>
      <rPr>
        <sz val="11"/>
        <color theme="1"/>
        <rFont val="Arial"/>
        <family val="2"/>
      </rPr>
      <t xml:space="preserve"> Porcentaje de actuaciones jurídicas atendidas
</t>
    </r>
    <r>
      <rPr>
        <b/>
        <sz val="11"/>
        <color theme="1"/>
        <rFont val="Arial"/>
        <family val="2"/>
      </rPr>
      <t>NAJA:</t>
    </r>
    <r>
      <rPr>
        <sz val="11"/>
        <color theme="1"/>
        <rFont val="Arial"/>
        <family val="2"/>
      </rPr>
      <t xml:space="preserve"> Número de actuaciones jurídicas atendidas
</t>
    </r>
    <r>
      <rPr>
        <b/>
        <sz val="11"/>
        <color theme="1"/>
        <rFont val="Arial"/>
        <family val="2"/>
      </rPr>
      <t>NAJS:</t>
    </r>
    <r>
      <rPr>
        <sz val="11"/>
        <color theme="1"/>
        <rFont val="Arial"/>
        <family val="2"/>
      </rPr>
      <t xml:space="preserve"> Número de actuaciones jurídicas solicitadas</t>
    </r>
  </si>
  <si>
    <r>
      <rPr>
        <b/>
        <sz val="11"/>
        <color theme="1"/>
        <rFont val="Arial"/>
        <family val="2"/>
      </rPr>
      <t>MÉTODO DE CÁLCULO
PRJG =</t>
    </r>
    <r>
      <rPr>
        <sz val="11"/>
        <color theme="1"/>
        <rFont val="Arial"/>
        <family val="2"/>
      </rPr>
      <t xml:space="preserve"> (RJGA/RJGS)*100
</t>
    </r>
    <r>
      <rPr>
        <b/>
        <sz val="11"/>
        <color theme="1"/>
        <rFont val="Arial"/>
        <family val="2"/>
      </rPr>
      <t>VARIABLES
PRJG:</t>
    </r>
    <r>
      <rPr>
        <sz val="11"/>
        <color theme="1"/>
        <rFont val="Arial"/>
        <family val="2"/>
      </rPr>
      <t xml:space="preserve"> Porcentaje de recursos en juicios de garantía atendidos
</t>
    </r>
    <r>
      <rPr>
        <b/>
        <sz val="11"/>
        <color theme="1"/>
        <rFont val="Arial"/>
        <family val="2"/>
      </rPr>
      <t xml:space="preserve">RJGA: </t>
    </r>
    <r>
      <rPr>
        <sz val="11"/>
        <color theme="1"/>
        <rFont val="Arial"/>
        <family val="2"/>
      </rPr>
      <t xml:space="preserve">Recursos en juicios de garantía atendidos
</t>
    </r>
    <r>
      <rPr>
        <b/>
        <sz val="11"/>
        <color theme="1"/>
        <rFont val="Arial"/>
        <family val="2"/>
      </rPr>
      <t xml:space="preserve">RJGS: </t>
    </r>
    <r>
      <rPr>
        <sz val="11"/>
        <color theme="1"/>
        <rFont val="Arial"/>
        <family val="2"/>
      </rPr>
      <t>Recursos en juicios de garantía solicitados</t>
    </r>
  </si>
  <si>
    <r>
      <rPr>
        <b/>
        <sz val="11"/>
        <color theme="1"/>
        <rFont val="Arial"/>
        <family val="2"/>
      </rPr>
      <t>MÉTODO DE CÁLCULO:                                                                                         
PTPA=</t>
    </r>
    <r>
      <rPr>
        <sz val="11"/>
        <color theme="1"/>
        <rFont val="Arial"/>
        <family val="2"/>
      </rPr>
      <t xml:space="preserve"> (NTPA/NTPR)*100        
</t>
    </r>
    <r>
      <rPr>
        <b/>
        <sz val="11"/>
        <color theme="1"/>
        <rFont val="Arial"/>
        <family val="2"/>
      </rPr>
      <t>VARIABLES:                                                                         
PTPA:</t>
    </r>
    <r>
      <rPr>
        <sz val="11"/>
        <color theme="1"/>
        <rFont val="Arial"/>
        <family val="2"/>
      </rPr>
      <t xml:space="preserve"> Porcentaje de Transferencias Primarias aprobadas.                                                                
</t>
    </r>
    <r>
      <rPr>
        <b/>
        <sz val="11"/>
        <color theme="1"/>
        <rFont val="Arial"/>
        <family val="2"/>
      </rPr>
      <t xml:space="preserve">NTPA: </t>
    </r>
    <r>
      <rPr>
        <sz val="11"/>
        <color theme="1"/>
        <rFont val="Arial"/>
        <family val="2"/>
      </rPr>
      <t xml:space="preserve">Número de Transferencias Primarias aprobadas.                                                                       
</t>
    </r>
    <r>
      <rPr>
        <b/>
        <sz val="11"/>
        <color theme="1"/>
        <rFont val="Arial"/>
        <family val="2"/>
      </rPr>
      <t xml:space="preserve">NTPR: </t>
    </r>
    <r>
      <rPr>
        <sz val="11"/>
        <color theme="1"/>
        <rFont val="Arial"/>
        <family val="2"/>
      </rPr>
      <t xml:space="preserve">Número de Transferencias primarias estimadas.   </t>
    </r>
  </si>
  <si>
    <r>
      <rPr>
        <b/>
        <sz val="11"/>
        <color theme="1"/>
        <rFont val="Arial"/>
        <family val="2"/>
      </rPr>
      <t xml:space="preserve">UNIDAD DE MEDIDA
DEL INDICADOR: 
</t>
    </r>
    <r>
      <rPr>
        <sz val="11"/>
        <color theme="1"/>
        <rFont val="Arial"/>
        <family val="2"/>
      </rPr>
      <t xml:space="preserve">Porcentaje.
</t>
    </r>
    <r>
      <rPr>
        <b/>
        <sz val="11"/>
        <color theme="1"/>
        <rFont val="Arial"/>
        <family val="2"/>
      </rPr>
      <t>UNIDAD DE MEDIDA DE LA VARIABLE:</t>
    </r>
    <r>
      <rPr>
        <sz val="11"/>
        <color theme="1"/>
        <rFont val="Arial"/>
        <family val="2"/>
      </rPr>
      <t xml:space="preserve">
Transferencias primarias.</t>
    </r>
  </si>
  <si>
    <r>
      <rPr>
        <b/>
        <sz val="11"/>
        <color theme="1"/>
        <rFont val="Arial"/>
        <family val="2"/>
      </rPr>
      <t>MÉTODO DE CÁLCULO:                                                                                        
PICCE=</t>
    </r>
    <r>
      <rPr>
        <sz val="11"/>
        <color theme="1"/>
        <rFont val="Arial"/>
        <family val="2"/>
      </rPr>
      <t xml:space="preserve"> (TICCE/TICCS)*100
</t>
    </r>
    <r>
      <rPr>
        <b/>
        <sz val="11"/>
        <color theme="1"/>
        <rFont val="Arial"/>
        <family val="2"/>
      </rPr>
      <t>VARIABLES:                                                                                                                                                   
PICCE:</t>
    </r>
    <r>
      <rPr>
        <sz val="11"/>
        <color theme="1"/>
        <rFont val="Arial"/>
        <family val="2"/>
      </rPr>
      <t xml:space="preserve">Porcentaje de instrumentos de control y consulta elaborados.                                                   
</t>
    </r>
    <r>
      <rPr>
        <b/>
        <sz val="11"/>
        <color theme="1"/>
        <rFont val="Arial"/>
        <family val="2"/>
      </rPr>
      <t xml:space="preserve">NICCE: </t>
    </r>
    <r>
      <rPr>
        <sz val="11"/>
        <color theme="1"/>
        <rFont val="Arial"/>
        <family val="2"/>
      </rPr>
      <t xml:space="preserve">Número de instrumentos de control y consulta elaborados.                                                  
</t>
    </r>
    <r>
      <rPr>
        <b/>
        <sz val="11"/>
        <color theme="1"/>
        <rFont val="Arial"/>
        <family val="2"/>
      </rPr>
      <t>NICCS:</t>
    </r>
    <r>
      <rPr>
        <sz val="11"/>
        <color theme="1"/>
        <rFont val="Arial"/>
        <family val="2"/>
      </rPr>
      <t xml:space="preserve"> Número de instrumentos de control y consulta solicitados.                                                                                      </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</si>
  <si>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Instrumento de Control y consultas.</t>
    </r>
  </si>
  <si>
    <r>
      <rPr>
        <b/>
        <sz val="11"/>
        <color theme="1"/>
        <rFont val="Arial"/>
        <family val="2"/>
      </rPr>
      <t>MÉTODO DE CÁLCULO:                                                                                        
AMAT=</t>
    </r>
    <r>
      <rPr>
        <sz val="11"/>
        <color theme="1"/>
        <rFont val="Arial"/>
        <family val="2"/>
      </rPr>
      <t xml:space="preserve"> (PAMAT/NAMAT)*100
</t>
    </r>
    <r>
      <rPr>
        <b/>
        <sz val="11"/>
        <color theme="1"/>
        <rFont val="Arial"/>
        <family val="2"/>
      </rPr>
      <t xml:space="preserve">VARIABLES:      </t>
    </r>
    <r>
      <rPr>
        <sz val="11"/>
        <color theme="1"/>
        <rFont val="Arial"/>
        <family val="2"/>
      </rPr>
      <t xml:space="preserve">                                                                                                                                             
</t>
    </r>
    <r>
      <rPr>
        <b/>
        <sz val="11"/>
        <color theme="1"/>
        <rFont val="Arial"/>
        <family val="2"/>
      </rPr>
      <t>PAMAT:</t>
    </r>
    <r>
      <rPr>
        <sz val="11"/>
        <color theme="1"/>
        <rFont val="Arial"/>
        <family val="2"/>
      </rPr>
      <t xml:space="preserve">Porcentaje de asesorias en materia de archivo en tramite realizadas.                                                   
</t>
    </r>
    <r>
      <rPr>
        <b/>
        <sz val="11"/>
        <color theme="1"/>
        <rFont val="Arial"/>
        <family val="2"/>
      </rPr>
      <t>NAMAT:</t>
    </r>
    <r>
      <rPr>
        <sz val="11"/>
        <color theme="1"/>
        <rFont val="Arial"/>
        <family val="2"/>
      </rPr>
      <t xml:space="preserve"> Número de asesorias en materia de archivo en tramite programados.                                                 
</t>
    </r>
    <r>
      <rPr>
        <b/>
        <sz val="11"/>
        <color theme="1"/>
        <rFont val="Arial"/>
        <family val="2"/>
      </rPr>
      <t>AMAT:</t>
    </r>
    <r>
      <rPr>
        <sz val="11"/>
        <color theme="1"/>
        <rFont val="Arial"/>
        <family val="2"/>
      </rPr>
      <t xml:space="preserve"> Asesorias en materia de archivo en tramite programados.                                                                           </t>
    </r>
  </si>
  <si>
    <r>
      <rPr>
        <b/>
        <sz val="11"/>
        <color theme="1"/>
        <rFont val="Arial"/>
        <family val="2"/>
      </rPr>
      <t>MÉTODO DE CÁLCULO:                                                                                        
EDAI=</t>
    </r>
    <r>
      <rPr>
        <sz val="11"/>
        <color theme="1"/>
        <rFont val="Arial"/>
        <family val="2"/>
      </rPr>
      <t xml:space="preserve"> (PEDAI/NEDAI)*100
</t>
    </r>
    <r>
      <rPr>
        <b/>
        <sz val="11"/>
        <color theme="1"/>
        <rFont val="Arial"/>
        <family val="2"/>
      </rPr>
      <t>VARIABLES:                                                                                                                                                   
PEDAI:</t>
    </r>
    <r>
      <rPr>
        <sz val="11"/>
        <color theme="1"/>
        <rFont val="Arial"/>
        <family val="2"/>
      </rPr>
      <t xml:space="preserve">Porcentaje de eliminación de documentos de apoyo informativo realizadas.                                                   
</t>
    </r>
    <r>
      <rPr>
        <b/>
        <sz val="11"/>
        <color theme="1"/>
        <rFont val="Arial"/>
        <family val="2"/>
      </rPr>
      <t>NEDAI:</t>
    </r>
    <r>
      <rPr>
        <sz val="11"/>
        <color theme="1"/>
        <rFont val="Arial"/>
        <family val="2"/>
      </rPr>
      <t xml:space="preserve"> Número de eliminación de documentos de apoyo informativo programados.                                                 
</t>
    </r>
    <r>
      <rPr>
        <b/>
        <sz val="11"/>
        <color theme="1"/>
        <rFont val="Arial"/>
        <family val="2"/>
      </rPr>
      <t>EDAI:</t>
    </r>
    <r>
      <rPr>
        <sz val="11"/>
        <color theme="1"/>
        <rFont val="Arial"/>
        <family val="2"/>
      </rPr>
      <t xml:space="preserve"> Eliminación de documentos de apoyo informativo realizadas programados.                                                                           </t>
    </r>
  </si>
  <si>
    <r>
      <rPr>
        <b/>
        <sz val="11"/>
        <color theme="1"/>
        <rFont val="Arial"/>
        <family val="2"/>
      </rPr>
      <t>MÉTODO DE CÁLCULO:                                                                                        
VAUAPBDR=</t>
    </r>
    <r>
      <rPr>
        <sz val="11"/>
        <color theme="1"/>
        <rFont val="Arial"/>
        <family val="2"/>
      </rPr>
      <t xml:space="preserve"> (PVAUAPBDR/NVAUAPBDP)*100
</t>
    </r>
    <r>
      <rPr>
        <b/>
        <sz val="11"/>
        <color theme="1"/>
        <rFont val="Arial"/>
        <family val="2"/>
      </rPr>
      <t>VARIABLES:                                                                                                                                                   
PVAUAPBDR:</t>
    </r>
    <r>
      <rPr>
        <sz val="11"/>
        <color theme="1"/>
        <rFont val="Arial"/>
        <family val="2"/>
      </rPr>
      <t xml:space="preserve">Porcentaje de visitas agendadas a las unidades administrativas para el proceso de baja documental realizadas.                                                   
</t>
    </r>
    <r>
      <rPr>
        <b/>
        <sz val="11"/>
        <color theme="1"/>
        <rFont val="Arial"/>
        <family val="2"/>
      </rPr>
      <t xml:space="preserve">NVAUAPBDP: </t>
    </r>
    <r>
      <rPr>
        <sz val="11"/>
        <color theme="1"/>
        <rFont val="Arial"/>
        <family val="2"/>
      </rPr>
      <t xml:space="preserve">Número de visitas agendadas a las unidades administrativas para el proceso de baja documental programadas.                                                 
</t>
    </r>
    <r>
      <rPr>
        <b/>
        <sz val="11"/>
        <color theme="1"/>
        <rFont val="Arial"/>
        <family val="2"/>
      </rPr>
      <t>VAUAPBDR:</t>
    </r>
    <r>
      <rPr>
        <sz val="11"/>
        <color theme="1"/>
        <rFont val="Arial"/>
        <family val="2"/>
      </rPr>
      <t xml:space="preserve"> Visitas agendadas a las unidades administrativas para el proceso de baja documental realizadas.                                                                           </t>
    </r>
  </si>
  <si>
    <r>
      <rPr>
        <b/>
        <sz val="11"/>
        <color theme="1"/>
        <rFont val="Arial"/>
        <family val="2"/>
      </rPr>
      <t xml:space="preserve">MÉTODO DE CÁLCULO:                                    
TBDC= </t>
    </r>
    <r>
      <rPr>
        <sz val="11"/>
        <color theme="1"/>
        <rFont val="Arial"/>
        <family val="2"/>
      </rPr>
      <t xml:space="preserve">(TBDCR/TBDCP)*100
</t>
    </r>
    <r>
      <rPr>
        <b/>
        <sz val="11"/>
        <color theme="1"/>
        <rFont val="Arial"/>
        <family val="2"/>
      </rPr>
      <t>VARIABLES:
TBDCR:</t>
    </r>
    <r>
      <rPr>
        <sz val="11"/>
        <color theme="1"/>
        <rFont val="Arial"/>
        <family val="2"/>
      </rPr>
      <t xml:space="preserve">Total de Bajas documentales concluidas (Actas de baja documental) realizadas.                                                   
</t>
    </r>
    <r>
      <rPr>
        <b/>
        <sz val="11"/>
        <color theme="1"/>
        <rFont val="Arial"/>
        <family val="2"/>
      </rPr>
      <t>TBDCP:</t>
    </r>
    <r>
      <rPr>
        <sz val="11"/>
        <color theme="1"/>
        <rFont val="Arial"/>
        <family val="2"/>
      </rPr>
      <t xml:space="preserve"> Total de Bajas documentales concluidas (Actas de baja documental). programadas.                                                 
</t>
    </r>
    <r>
      <rPr>
        <b/>
        <sz val="11"/>
        <color theme="1"/>
        <rFont val="Arial"/>
        <family val="2"/>
      </rPr>
      <t>TBDC:</t>
    </r>
    <r>
      <rPr>
        <sz val="11"/>
        <color theme="1"/>
        <rFont val="Arial"/>
        <family val="2"/>
      </rPr>
      <t xml:space="preserve"> Total de Bajas documentales concluidas (Actas de baja documental).                                                                           </t>
    </r>
  </si>
  <si>
    <r>
      <rPr>
        <b/>
        <sz val="11"/>
        <color theme="1"/>
        <rFont val="Arial"/>
        <family val="2"/>
      </rPr>
      <t xml:space="preserve">MÉTODO DE CÁLCULO:                                    
TAMBD= </t>
    </r>
    <r>
      <rPr>
        <sz val="11"/>
        <color theme="1"/>
        <rFont val="Arial"/>
        <family val="2"/>
      </rPr>
      <t xml:space="preserve">(AMBDR/AMBDP)*100
</t>
    </r>
    <r>
      <rPr>
        <b/>
        <sz val="11"/>
        <color theme="1"/>
        <rFont val="Arial"/>
        <family val="2"/>
      </rPr>
      <t>VARIABLES:                                                                             
AMBDR:</t>
    </r>
    <r>
      <rPr>
        <sz val="11"/>
        <color theme="1"/>
        <rFont val="Arial"/>
        <family val="2"/>
      </rPr>
      <t xml:space="preserve">Asesorias en materia de bajas documentales realizadas.
</t>
    </r>
    <r>
      <rPr>
        <b/>
        <sz val="11"/>
        <color theme="1"/>
        <rFont val="Arial"/>
        <family val="2"/>
      </rPr>
      <t>AMBDP:</t>
    </r>
    <r>
      <rPr>
        <sz val="11"/>
        <color theme="1"/>
        <rFont val="Arial"/>
        <family val="2"/>
      </rPr>
      <t xml:space="preserve"> Asesorias en materia de bajas documentales programadas. 
</t>
    </r>
    <r>
      <rPr>
        <b/>
        <sz val="11"/>
        <color theme="1"/>
        <rFont val="Arial"/>
        <family val="2"/>
      </rPr>
      <t xml:space="preserve">TAMBD: </t>
    </r>
    <r>
      <rPr>
        <sz val="11"/>
        <color theme="1"/>
        <rFont val="Arial"/>
        <family val="2"/>
      </rPr>
      <t>Total de Asesorias en materia de bajas documentales.</t>
    </r>
  </si>
  <si>
    <r>
      <rPr>
        <b/>
        <sz val="11"/>
        <color theme="1"/>
        <rFont val="Arial"/>
        <family val="2"/>
      </rPr>
      <t>MÉTODO DE CÁLCULO:                                                                                        
TAMBD=</t>
    </r>
    <r>
      <rPr>
        <sz val="11"/>
        <color theme="1"/>
        <rFont val="Arial"/>
        <family val="2"/>
      </rPr>
      <t xml:space="preserve"> (AMBDR/AMBDP)*100
</t>
    </r>
    <r>
      <rPr>
        <b/>
        <sz val="11"/>
        <color theme="1"/>
        <rFont val="Arial"/>
        <family val="2"/>
      </rPr>
      <t>VARIABLES:                                                                           
AMBDR:</t>
    </r>
    <r>
      <rPr>
        <sz val="11"/>
        <color theme="1"/>
        <rFont val="Arial"/>
        <family val="2"/>
      </rPr>
      <t xml:space="preserve">Exposiciónes y actividades historicas en eventos realizadas.                                                   
</t>
    </r>
    <r>
      <rPr>
        <b/>
        <sz val="11"/>
        <color theme="1"/>
        <rFont val="Arial"/>
        <family val="2"/>
      </rPr>
      <t>AMBDP:</t>
    </r>
    <r>
      <rPr>
        <sz val="11"/>
        <color theme="1"/>
        <rFont val="Arial"/>
        <family val="2"/>
      </rPr>
      <t xml:space="preserve"> Exposiciónes y actividades historicas en eventos programadas.                                                 
</t>
    </r>
    <r>
      <rPr>
        <b/>
        <sz val="11"/>
        <color theme="1"/>
        <rFont val="Arial"/>
        <family val="2"/>
      </rPr>
      <t>TAMBD:</t>
    </r>
    <r>
      <rPr>
        <sz val="11"/>
        <color theme="1"/>
        <rFont val="Arial"/>
        <family val="2"/>
      </rPr>
      <t xml:space="preserve"> Total de Exposiciónes y actividades historicas en eventos.                                                                           </t>
    </r>
  </si>
  <si>
    <r>
      <rPr>
        <b/>
        <sz val="11"/>
        <color theme="1"/>
        <rFont val="Arial"/>
        <family val="2"/>
      </rPr>
      <t>MÉTODO DE CÁLCULO:                                   
TAMBD=</t>
    </r>
    <r>
      <rPr>
        <sz val="11"/>
        <color theme="1"/>
        <rFont val="Arial"/>
        <family val="2"/>
      </rPr>
      <t xml:space="preserve"> (VGEPR/VGEPP)*100
</t>
    </r>
    <r>
      <rPr>
        <b/>
        <sz val="11"/>
        <color theme="1"/>
        <rFont val="Arial"/>
        <family val="2"/>
      </rPr>
      <t>VARIABLES:
VGEPR:</t>
    </r>
    <r>
      <rPr>
        <sz val="11"/>
        <color theme="1"/>
        <rFont val="Arial"/>
        <family val="2"/>
      </rPr>
      <t xml:space="preserve">Visitas Guiadas a Escuelas Públicas realizadas.                                                   
</t>
    </r>
    <r>
      <rPr>
        <b/>
        <sz val="11"/>
        <color theme="1"/>
        <rFont val="Arial"/>
        <family val="2"/>
      </rPr>
      <t xml:space="preserve">VGEPP: </t>
    </r>
    <r>
      <rPr>
        <sz val="11"/>
        <color theme="1"/>
        <rFont val="Arial"/>
        <family val="2"/>
      </rPr>
      <t xml:space="preserve">Visitas Guiadas a Escuelas Públicas programadas.                                                 
</t>
    </r>
    <r>
      <rPr>
        <b/>
        <sz val="11"/>
        <color theme="1"/>
        <rFont val="Arial"/>
        <family val="2"/>
      </rPr>
      <t>TAMBD:</t>
    </r>
    <r>
      <rPr>
        <sz val="11"/>
        <color theme="1"/>
        <rFont val="Arial"/>
        <family val="2"/>
      </rPr>
      <t xml:space="preserve"> Total de Visitas Guiadas a Escuelas Públicas.         </t>
    </r>
  </si>
  <si>
    <r>
      <rPr>
        <b/>
        <sz val="11"/>
        <color theme="1"/>
        <rFont val="Arial"/>
        <family val="2"/>
      </rPr>
      <t xml:space="preserve">MÉTODO DE CÁLCULO:                      
TSPCP= </t>
    </r>
    <r>
      <rPr>
        <sz val="11"/>
        <color theme="1"/>
        <rFont val="Arial"/>
        <family val="2"/>
      </rPr>
      <t xml:space="preserve">(SPCPR/SPCPP)*100
</t>
    </r>
    <r>
      <rPr>
        <b/>
        <sz val="11"/>
        <color theme="1"/>
        <rFont val="Arial"/>
        <family val="2"/>
      </rPr>
      <t xml:space="preserve">VARIABLES:                                                                                                                                                   
SPCPR: </t>
    </r>
    <r>
      <rPr>
        <sz val="11"/>
        <color theme="1"/>
        <rFont val="Arial"/>
        <family val="2"/>
      </rPr>
      <t xml:space="preserve">Servicios de Prestamo y Consulta al Público Realizadas.                                                   
</t>
    </r>
    <r>
      <rPr>
        <b/>
        <sz val="11"/>
        <color theme="1"/>
        <rFont val="Arial"/>
        <family val="2"/>
      </rPr>
      <t>SPCPP:</t>
    </r>
    <r>
      <rPr>
        <sz val="11"/>
        <color theme="1"/>
        <rFont val="Arial"/>
        <family val="2"/>
      </rPr>
      <t xml:space="preserve"> Servicios de Prestamo y Consulta al Público Programadas.                                                 
</t>
    </r>
    <r>
      <rPr>
        <b/>
        <sz val="11"/>
        <color theme="1"/>
        <rFont val="Arial"/>
        <family val="2"/>
      </rPr>
      <t>TSPCP:</t>
    </r>
    <r>
      <rPr>
        <sz val="11"/>
        <color theme="1"/>
        <rFont val="Arial"/>
        <family val="2"/>
      </rPr>
      <t xml:space="preserve"> Total de Servicios de Prestamo y Consulta al Público. </t>
    </r>
  </si>
  <si>
    <r>
      <rPr>
        <b/>
        <sz val="11"/>
        <color theme="1"/>
        <rFont val="Arial"/>
        <family val="2"/>
      </rPr>
      <t xml:space="preserve">MÉTODO DE CÁLCULO:                             
PCAI= </t>
    </r>
    <r>
      <rPr>
        <sz val="11"/>
        <color theme="1"/>
        <rFont val="Arial"/>
        <family val="2"/>
      </rPr>
      <t xml:space="preserve">(NCAI/NCAP)*100
</t>
    </r>
    <r>
      <rPr>
        <b/>
        <sz val="11"/>
        <color theme="1"/>
        <rFont val="Arial"/>
        <family val="2"/>
      </rPr>
      <t xml:space="preserve">VARIABLES:
PCAI: </t>
    </r>
    <r>
      <rPr>
        <sz val="11"/>
        <color theme="1"/>
        <rFont val="Arial"/>
        <family val="2"/>
      </rPr>
      <t xml:space="preserve">Porcentaje de las capacitaciones en materia de archivo impartidas.                                                             
</t>
    </r>
    <r>
      <rPr>
        <b/>
        <sz val="11"/>
        <color theme="1"/>
        <rFont val="Arial"/>
        <family val="2"/>
      </rPr>
      <t xml:space="preserve">NCAI: </t>
    </r>
    <r>
      <rPr>
        <sz val="11"/>
        <color theme="1"/>
        <rFont val="Arial"/>
        <family val="2"/>
      </rPr>
      <t xml:space="preserve">Número de capacitaciones impartidas.                                                                                             
</t>
    </r>
    <r>
      <rPr>
        <b/>
        <sz val="11"/>
        <color theme="1"/>
        <rFont val="Arial"/>
        <family val="2"/>
      </rPr>
      <t>NCAP:</t>
    </r>
    <r>
      <rPr>
        <sz val="11"/>
        <color theme="1"/>
        <rFont val="Arial"/>
        <family val="2"/>
      </rPr>
      <t xml:space="preserve"> Número de capacitaciones programadas.                                                                                                </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</si>
  <si>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Capacitaciones en materia de archivo.</t>
    </r>
  </si>
  <si>
    <r>
      <rPr>
        <b/>
        <sz val="11"/>
        <color theme="1"/>
        <rFont val="Arial"/>
        <family val="2"/>
      </rPr>
      <t>MÉTODO DE CÁLCULO:</t>
    </r>
    <r>
      <rPr>
        <sz val="11"/>
        <color theme="1"/>
        <rFont val="Arial"/>
        <family val="2"/>
      </rPr>
      <t xml:space="preserve">
</t>
    </r>
    <r>
      <rPr>
        <b/>
        <sz val="11"/>
        <color theme="1"/>
        <rFont val="Arial"/>
        <family val="2"/>
      </rPr>
      <t xml:space="preserve">PDCI= </t>
    </r>
    <r>
      <rPr>
        <sz val="11"/>
        <color theme="1"/>
        <rFont val="Arial"/>
        <family val="2"/>
      </rPr>
      <t xml:space="preserve">(TCR/TCP)*100
</t>
    </r>
    <r>
      <rPr>
        <b/>
        <sz val="11"/>
        <color theme="1"/>
        <rFont val="Arial"/>
        <family val="2"/>
      </rPr>
      <t>VARIABLES:</t>
    </r>
    <r>
      <rPr>
        <sz val="11"/>
        <color theme="1"/>
        <rFont val="Arial"/>
        <family val="2"/>
      </rPr>
      <t xml:space="preserve">
</t>
    </r>
    <r>
      <rPr>
        <b/>
        <sz val="11"/>
        <color theme="1"/>
        <rFont val="Arial"/>
        <family val="2"/>
      </rPr>
      <t>PDCI:</t>
    </r>
    <r>
      <rPr>
        <sz val="11"/>
        <color theme="1"/>
        <rFont val="Arial"/>
        <family val="2"/>
      </rPr>
      <t xml:space="preserve"> Porcentaje de los diversos comités integrados.
</t>
    </r>
    <r>
      <rPr>
        <b/>
        <sz val="11"/>
        <color theme="1"/>
        <rFont val="Arial"/>
        <family val="2"/>
      </rPr>
      <t>TCR:</t>
    </r>
    <r>
      <rPr>
        <sz val="11"/>
        <color theme="1"/>
        <rFont val="Arial"/>
        <family val="2"/>
      </rPr>
      <t xml:space="preserve">Total de comités realizados.
</t>
    </r>
    <r>
      <rPr>
        <b/>
        <sz val="11"/>
        <color theme="1"/>
        <rFont val="Arial"/>
        <family val="2"/>
      </rPr>
      <t>TCP</t>
    </r>
    <r>
      <rPr>
        <sz val="11"/>
        <color theme="1"/>
        <rFont val="Arial"/>
        <family val="2"/>
      </rPr>
      <t>: Total de comités programados.</t>
    </r>
  </si>
  <si>
    <r>
      <rPr>
        <b/>
        <sz val="11"/>
        <color theme="1"/>
        <rFont val="Arial"/>
        <family val="2"/>
      </rPr>
      <t>MÉTODO DE CÁLCULO:</t>
    </r>
    <r>
      <rPr>
        <sz val="11"/>
        <color theme="1"/>
        <rFont val="Arial"/>
        <family val="2"/>
      </rPr>
      <t xml:space="preserve">
</t>
    </r>
    <r>
      <rPr>
        <b/>
        <sz val="11"/>
        <color theme="1"/>
        <rFont val="Arial"/>
        <family val="2"/>
      </rPr>
      <t xml:space="preserve">PQCA= </t>
    </r>
    <r>
      <rPr>
        <sz val="11"/>
        <color theme="1"/>
        <rFont val="Arial"/>
        <family val="2"/>
      </rPr>
      <t xml:space="preserve">(TQCA/TQCR)*100
</t>
    </r>
    <r>
      <rPr>
        <b/>
        <sz val="11"/>
        <color theme="1"/>
        <rFont val="Arial"/>
        <family val="2"/>
      </rPr>
      <t xml:space="preserve">VARIABLES:
PQCA: </t>
    </r>
    <r>
      <rPr>
        <sz val="11"/>
        <color theme="1"/>
        <rFont val="Arial"/>
        <family val="2"/>
      </rPr>
      <t xml:space="preserve">Porcentaje de quejas ciudadanas atendidas.
</t>
    </r>
    <r>
      <rPr>
        <b/>
        <sz val="11"/>
        <color theme="1"/>
        <rFont val="Arial"/>
        <family val="2"/>
      </rPr>
      <t xml:space="preserve">TQCA: </t>
    </r>
    <r>
      <rPr>
        <sz val="11"/>
        <color theme="1"/>
        <rFont val="Arial"/>
        <family val="2"/>
      </rPr>
      <t xml:space="preserve">Total de quejas ciudadanas atendidas.
</t>
    </r>
    <r>
      <rPr>
        <b/>
        <sz val="11"/>
        <color theme="1"/>
        <rFont val="Arial"/>
        <family val="2"/>
      </rPr>
      <t>TQCR</t>
    </r>
    <r>
      <rPr>
        <sz val="11"/>
        <color theme="1"/>
        <rFont val="Arial"/>
        <family val="2"/>
      </rPr>
      <t>:Total de quejas ciudadanas recibidas.</t>
    </r>
  </si>
  <si>
    <t>O-PPA. 3.1 ATENCIÓN Y APOYO A LAS DEMANDAS DE LA CIUDADANÍA Y ORGANISMOS NO GUBERNAMENTALES</t>
  </si>
  <si>
    <t>3.0 Consolidar una sociedad más segura y cohesionada mediante la prevención de la violencia y la promoción de actividades que fortalezcan la convivencia y el bienestar comunitario.</t>
  </si>
  <si>
    <t>3.1 ATENDER A LAS Y LOS CIUDADANOS DEL MUNICIPIO RESPECTO A SUS NECESIDADES Y DEMANDAS CON BASE EN LOS SERVICIOS.</t>
  </si>
  <si>
    <t>PROGRAMA DE ATENCIÓN Y APOYO A LAS DEMANDAS DE LA CIUDADANÍA Y ORGANISMOS NO GUBERNAMENTALES</t>
  </si>
  <si>
    <t>3.1.1.1.1
3.1.1.1.2</t>
  </si>
  <si>
    <t>3.1.1.1.1.1
3.1.1.1.1.2</t>
  </si>
  <si>
    <t>Oficina de la Secretaría General, Coordinación De Apoyo Iinterinstiticional Como Autoridad Transmisora Para La Búsqueda De Personas No Localizadas, Dirección General de la Coordinación General Administrativa, Coordinación del Registro Civil, Direccion de Derechos Humanos y Grupos Prioritarios, Dirección General de Asuntos Juridicos, Dirección General de Juzgados Cívicos, Dirección General del Centro de Retenciones y Sanciones Administrativas, Dirección General de Gobierno, Sistema de Protección Integral de Protección Integral a las Niñas, Niños y Adolescentes, Dirección General de Transporte y Vialidad, Dirección General del Honorable Cuerpo de Bomberos, Desastres, Emergencias Medicas y Desastres, Unidad Técnica Jurídica y Documental, Dirección del Archivo Municipal, Protección Civil</t>
  </si>
  <si>
    <r>
      <rPr>
        <b/>
        <sz val="11"/>
        <color theme="1"/>
        <rFont val="Arial"/>
        <family val="2"/>
      </rPr>
      <t xml:space="preserve">PARI: </t>
    </r>
    <r>
      <rPr>
        <sz val="11"/>
        <color theme="1"/>
        <rFont val="Arial"/>
        <family val="2"/>
      </rPr>
      <t>La meta de Enero 2025 a Diciembre de 2027 serán 256,387 actos registrales inscritos.</t>
    </r>
    <r>
      <rPr>
        <b/>
        <sz val="11"/>
        <color theme="1"/>
        <rFont val="Arial"/>
        <family val="2"/>
      </rPr>
      <t xml:space="preserve">
Variación con respecto a la Línea Base.
Meta Absoluta: </t>
    </r>
    <r>
      <rPr>
        <sz val="11"/>
        <color theme="1"/>
        <rFont val="Arial"/>
        <family val="2"/>
      </rPr>
      <t>106,911 actos registrales inscritos</t>
    </r>
    <r>
      <rPr>
        <b/>
        <sz val="11"/>
        <color theme="1"/>
        <rFont val="Arial"/>
        <family val="2"/>
      </rPr>
      <t xml:space="preserve">
Meta Relativa: </t>
    </r>
    <r>
      <rPr>
        <sz val="11"/>
        <color theme="1"/>
        <rFont val="Arial"/>
        <family val="2"/>
      </rPr>
      <t>71.52% superior a la línea base</t>
    </r>
  </si>
  <si>
    <r>
      <rPr>
        <b/>
        <sz val="11"/>
        <color theme="1"/>
        <rFont val="Arial"/>
        <family val="2"/>
      </rPr>
      <t>PPC:</t>
    </r>
    <r>
      <rPr>
        <sz val="11"/>
        <color theme="1"/>
        <rFont val="Arial"/>
        <family val="2"/>
      </rPr>
      <t xml:space="preserve"> La meta de Enero 2025 a Diciembre de 2027 serán</t>
    </r>
    <r>
      <rPr>
        <b/>
        <sz val="11"/>
        <color theme="1"/>
        <rFont val="Arial"/>
        <family val="2"/>
      </rPr>
      <t xml:space="preserve"> </t>
    </r>
    <r>
      <rPr>
        <sz val="11"/>
        <color theme="1"/>
        <rFont val="Arial"/>
        <family val="2"/>
      </rPr>
      <t>160</t>
    </r>
    <r>
      <rPr>
        <b/>
        <sz val="11"/>
        <color theme="1"/>
        <rFont val="Arial"/>
        <family val="2"/>
      </rPr>
      <t xml:space="preserve">  </t>
    </r>
    <r>
      <rPr>
        <sz val="11"/>
        <color theme="1"/>
        <rFont val="Arial"/>
        <family val="2"/>
      </rPr>
      <t xml:space="preserve">personas del Registro Civil capacitadas.
</t>
    </r>
    <r>
      <rPr>
        <b/>
        <sz val="11"/>
        <color theme="1"/>
        <rFont val="Arial"/>
        <family val="2"/>
      </rPr>
      <t>Variación con respecto a la Línea Base.
Meta Absoluta:</t>
    </r>
    <r>
      <rPr>
        <sz val="11"/>
        <color theme="1"/>
        <rFont val="Arial"/>
        <family val="2"/>
      </rPr>
      <t xml:space="preserve"> 105 personas del Registro Civil capacitadas
</t>
    </r>
    <r>
      <rPr>
        <b/>
        <sz val="11"/>
        <color theme="1"/>
        <rFont val="Arial"/>
        <family val="2"/>
      </rPr>
      <t xml:space="preserve">Meta Relativa: </t>
    </r>
    <r>
      <rPr>
        <sz val="11"/>
        <color theme="1"/>
        <rFont val="Arial"/>
        <family val="2"/>
      </rPr>
      <t>190.91% inferior a la línea base</t>
    </r>
  </si>
  <si>
    <t>SI</t>
  </si>
  <si>
    <t>PSAE: De Enero a Diciembre 2024 se emitieron 1,103 solicitudes administrativas.
 2024: 1103</t>
  </si>
  <si>
    <t>DGMP: De Enero a Diciembre 2024 se gestionaron 158 documentos de movimientos de personal.
2024: 158</t>
  </si>
  <si>
    <t>PGTR: De Enero a Diciembre 2024 se emitieron 378 gestiones técnicas.
 2024: 378</t>
  </si>
  <si>
    <t>PRMG: De Enero a Diciembre 2024 se gestionaron 567 solicitudes de recursos materiales.
 2024: 567</t>
  </si>
  <si>
    <t>PEC: De Enero a Diciembre 2024 se conservaron 7 equipos.
2024: 7</t>
  </si>
  <si>
    <t>POAO: De Enero a Diciembre 2024 se otorgaron 115,548 órdenes de alimentos.
2024: 115,548</t>
  </si>
  <si>
    <t>PNNC: De Enero a Diciembre 2024 se capacitaron a 6,432 niñas y niños capacitados. 
2024: 6,432</t>
  </si>
  <si>
    <t>PRAS: De Enero a Diciembre de 2024 se verificaron 134 asistencias a sesiones de cabildo. 
2024: 134</t>
  </si>
  <si>
    <t>PSBD: De Enero a Diciembre 2024 se atendieron 120 solicitudes de bajas documentales.
2024: 120</t>
  </si>
  <si>
    <t>PTPA: De Enero a Diciembre 2024 se aprobaron 15 Transfererencias Primarias.
2024: 15</t>
  </si>
  <si>
    <t>PICCE: De Enero a Diciembre 2024 se elaboraron 549 Instrumentos de Control y Consulta.
2024: 549</t>
  </si>
  <si>
    <t>AMAT: De Enero a Diciembre 2024 se elaboraron 600 Asesorias en Materia de Archivo en Tramite.
2024: 600</t>
  </si>
  <si>
    <t>EDAI: De Enero a Diciembre 2024 se elaboraron 40 eliminación de documentos de apoyo informativo.
2024: 40</t>
  </si>
  <si>
    <t>VAUDB: De Enero a Diciembre 2024 se elaboraron 120 visitas agendadas a las unidades administratrivas para baja.
2024: 120</t>
  </si>
  <si>
    <t>BDC: De Enero a Diciembre 2024 se elaboraron 120 Bajas documentales concluidas (Actas de baja documental). 
2024: 120</t>
  </si>
  <si>
    <t>AMBD: De Enero a Diciembre 2024 se elaboraron 200 Asesorias en materia de bajas documentales.
2024: 200</t>
  </si>
  <si>
    <t>EAHE: De Enero a Diciembre 2024 se elaboraron 5  Exposiciónes y actividades historicas en eventos.    
2024: 5</t>
  </si>
  <si>
    <t>VGEP: De Enero a Diciembre 2024 se elaboraron 12 visitas guidas 
2024: 12</t>
  </si>
  <si>
    <t>SPCP: De Enero a Diciembre 2024 se elaboraron 10 servicios de prestamos y consulta al público
2024: 10</t>
  </si>
  <si>
    <t>PCAI: De Enero  a Diciembre 2024 se impartieron 7 capacitaciones en materia de archivo. 
2024: 7</t>
  </si>
  <si>
    <t>SECRETARÍA GENERAL DEL H. AYUNTAMIENTO</t>
  </si>
  <si>
    <t>1. GOBIERNO</t>
  </si>
  <si>
    <t>1.3 COORDINACIÓN DE LA POLÍTICA DE GOBIERNO</t>
  </si>
  <si>
    <t>1.3.2 POLÍTICA INTERIOR</t>
  </si>
  <si>
    <t>O Apoyo al buen gobierno y mejoramiento de la gestión</t>
  </si>
  <si>
    <r>
      <rPr>
        <b/>
        <sz val="13"/>
        <color rgb="FFFFFFFF"/>
        <rFont val="Calibri"/>
        <family val="2"/>
      </rPr>
      <t xml:space="preserve">3.1.1.1 </t>
    </r>
    <r>
      <rPr>
        <sz val="13"/>
        <color rgb="FFFFFFFF"/>
        <rFont val="Calibri"/>
        <family val="2"/>
      </rPr>
      <t xml:space="preserve">Las dependencias municipales  de la Secretaria General atienden a las y los ciudadanos del municipio de Benito Juárez respecto a sus necesidades  y demandas con base en los servicios. </t>
    </r>
  </si>
  <si>
    <r>
      <rPr>
        <b/>
        <sz val="13"/>
        <color rgb="FFFFFFFF"/>
        <rFont val="Calibri"/>
        <family val="2"/>
      </rPr>
      <t xml:space="preserve">PCIA: </t>
    </r>
    <r>
      <rPr>
        <sz val="13"/>
        <color rgb="FFFFFFFF"/>
        <rFont val="Calibri"/>
        <family val="2"/>
      </rPr>
      <t xml:space="preserve">Porcentaje de ciudadanas(os) atendidas(os). </t>
    </r>
  </si>
  <si>
    <r>
      <rPr>
        <b/>
        <sz val="11"/>
        <color rgb="FFFFFFFF"/>
        <rFont val="Arial"/>
        <family val="2"/>
      </rPr>
      <t xml:space="preserve">
MÉTODO DE CÁLCULO:
PCIA=</t>
    </r>
    <r>
      <rPr>
        <sz val="11"/>
        <color rgb="FFFFFFFF"/>
        <rFont val="Arial"/>
        <family val="2"/>
      </rPr>
      <t xml:space="preserve"> (NCIA/NCIS)*100
</t>
    </r>
    <r>
      <rPr>
        <b/>
        <sz val="11"/>
        <color rgb="FFFFFFFF"/>
        <rFont val="Arial"/>
        <family val="2"/>
      </rPr>
      <t xml:space="preserve">
VARIABLES:</t>
    </r>
    <r>
      <rPr>
        <sz val="11"/>
        <color rgb="FFFFFFFF"/>
        <rFont val="Arial"/>
        <family val="2"/>
      </rPr>
      <t xml:space="preserve">
</t>
    </r>
    <r>
      <rPr>
        <b/>
        <sz val="11"/>
        <color rgb="FFFFFFFF"/>
        <rFont val="Arial"/>
        <family val="2"/>
      </rPr>
      <t xml:space="preserve">PCIA: </t>
    </r>
    <r>
      <rPr>
        <sz val="11"/>
        <color rgb="FFFFFFFF"/>
        <rFont val="Arial"/>
        <family val="2"/>
      </rPr>
      <t xml:space="preserve">Porcentaje de ciudadanas(os) atendidas(os). </t>
    </r>
    <r>
      <rPr>
        <b/>
        <sz val="11"/>
        <color rgb="FFFFFFFF"/>
        <rFont val="Arial"/>
        <family val="2"/>
      </rPr>
      <t xml:space="preserve">
NCIA: </t>
    </r>
    <r>
      <rPr>
        <sz val="11"/>
        <color rgb="FFFFFFFF"/>
        <rFont val="Arial"/>
        <family val="2"/>
      </rPr>
      <t>Número de ciudadanas(os) atendidos.</t>
    </r>
    <r>
      <rPr>
        <b/>
        <sz val="11"/>
        <color rgb="FFFFFFFF"/>
        <rFont val="Arial"/>
        <family val="2"/>
      </rPr>
      <t xml:space="preserve">
NCIS: </t>
    </r>
    <r>
      <rPr>
        <sz val="11"/>
        <color rgb="FFFFFFFF"/>
        <rFont val="Arial"/>
        <family val="2"/>
      </rPr>
      <t xml:space="preserve">Número de ciudadanas(os) solicitantes.
</t>
    </r>
    <r>
      <rPr>
        <b/>
        <sz val="11"/>
        <color rgb="FFFFFFFF"/>
        <rFont val="Arial"/>
        <family val="2"/>
      </rPr>
      <t xml:space="preserve">
</t>
    </r>
  </si>
  <si>
    <r>
      <rPr>
        <b/>
        <sz val="11"/>
        <color rgb="FFFFFFFF"/>
        <rFont val="Arial"/>
        <family val="2"/>
      </rPr>
      <t xml:space="preserve">UNIDAD DE MEDIDA DEL INDICADOR:
</t>
    </r>
    <r>
      <rPr>
        <sz val="11"/>
        <color rgb="FFFFFFFF"/>
        <rFont val="Arial"/>
        <family val="2"/>
      </rPr>
      <t xml:space="preserve">Porcentaje  </t>
    </r>
    <r>
      <rPr>
        <b/>
        <sz val="11"/>
        <color rgb="FFFFFFFF"/>
        <rFont val="Arial"/>
        <family val="2"/>
      </rPr>
      <t xml:space="preserve"> 
 UNIDAD DE MEDIDA DE LA VARIABLE:
</t>
    </r>
    <r>
      <rPr>
        <sz val="11"/>
        <color rgb="FFFFFFFF"/>
        <rFont val="Arial"/>
        <family val="2"/>
      </rPr>
      <t>Ciudadanas(os)</t>
    </r>
  </si>
  <si>
    <r>
      <rPr>
        <b/>
        <sz val="11"/>
        <color rgb="FFFFFFFF"/>
        <rFont val="Arial"/>
        <family val="2"/>
      </rPr>
      <t>PCIA:</t>
    </r>
    <r>
      <rPr>
        <sz val="11"/>
        <color rgb="FFFFFFFF"/>
        <rFont val="Arial"/>
        <family val="2"/>
      </rPr>
      <t xml:space="preserve"> La meta de Enero 2025  a Diciembre de 2027 serán 7,200 ciudadanas(os) atendidas(os).</t>
    </r>
    <r>
      <rPr>
        <b/>
        <sz val="11"/>
        <color rgb="FFFFFFFF"/>
        <rFont val="Arial"/>
        <family val="2"/>
      </rPr>
      <t xml:space="preserve">
</t>
    </r>
  </si>
  <si>
    <r>
      <rPr>
        <b/>
        <sz val="11"/>
        <color rgb="FFFFFFFF"/>
        <rFont val="Arial"/>
        <family val="2"/>
      </rPr>
      <t>PCIA:</t>
    </r>
    <r>
      <rPr>
        <sz val="11"/>
        <color rgb="FFFFFFFF"/>
        <rFont val="Arial"/>
        <family val="2"/>
      </rPr>
      <t xml:space="preserve"> No existe la línea base debido a que el objetivo y las unidades de las variables de este indicador se modificaron.</t>
    </r>
  </si>
  <si>
    <r>
      <rPr>
        <b/>
        <sz val="11"/>
        <color rgb="FFFFFFFF"/>
        <rFont val="Arial"/>
        <family val="2"/>
      </rPr>
      <t>Nombre del Documento:</t>
    </r>
    <r>
      <rPr>
        <sz val="11"/>
        <color rgb="FFFFFFFF"/>
        <rFont val="Arial"/>
        <family val="2"/>
      </rPr>
      <t xml:space="preserve"> Bitácora Gestiones 2022-2024.
</t>
    </r>
    <r>
      <rPr>
        <b/>
        <sz val="11"/>
        <color rgb="FFFFFFFF"/>
        <rFont val="Arial"/>
        <family val="2"/>
      </rPr>
      <t>Nombre de quien genera la información:</t>
    </r>
    <r>
      <rPr>
        <sz val="11"/>
        <color rgb="FFFFFFFF"/>
        <rFont val="Arial"/>
        <family val="2"/>
      </rPr>
      <t xml:space="preserve">
Oficialía de Partes de la Secretaría General.
</t>
    </r>
    <r>
      <rPr>
        <b/>
        <sz val="11"/>
        <color rgb="FFFFFFFF"/>
        <rFont val="Arial"/>
        <family val="2"/>
      </rPr>
      <t xml:space="preserve">Periodicidad con que se genera la información: 
</t>
    </r>
    <r>
      <rPr>
        <sz val="11"/>
        <color rgb="FFFFFFFF"/>
        <rFont val="Arial"/>
        <family val="2"/>
      </rPr>
      <t>Trimestral.</t>
    </r>
    <r>
      <rPr>
        <b/>
        <sz val="11"/>
        <color rgb="FFFFFFFF"/>
        <rFont val="Arial"/>
        <family val="2"/>
      </rPr>
      <t xml:space="preserve">
</t>
    </r>
    <r>
      <rPr>
        <sz val="11"/>
        <color rgb="FFFFFFFF"/>
        <rFont val="Arial"/>
        <family val="2"/>
      </rPr>
      <t xml:space="preserve">
</t>
    </r>
    <r>
      <rPr>
        <b/>
        <sz val="11"/>
        <color rgb="FFFFFFFF"/>
        <rFont val="Arial"/>
        <family val="2"/>
      </rPr>
      <t xml:space="preserve">Liga de la página donde se localiza la información o ubicación:
</t>
    </r>
    <r>
      <rPr>
        <sz val="11"/>
        <color rgb="FFFFFFFF"/>
        <rFont val="Arial"/>
        <family val="2"/>
      </rPr>
      <t>Gestiones/Oficios varios 2022-2024</t>
    </r>
  </si>
  <si>
    <r>
      <rPr>
        <b/>
        <sz val="13"/>
        <color theme="1"/>
        <rFont val="Calibri"/>
        <family val="2"/>
      </rPr>
      <t xml:space="preserve">3.1.1.1.1 </t>
    </r>
    <r>
      <rPr>
        <sz val="13"/>
        <color theme="1"/>
        <rFont val="Calibri"/>
        <family val="2"/>
      </rPr>
      <t>Resoluciones de las demandas ciudadanas por la Secretaría General emitidas.</t>
    </r>
  </si>
  <si>
    <r>
      <rPr>
        <b/>
        <sz val="13"/>
        <color theme="1"/>
        <rFont val="Calibri"/>
        <family val="2"/>
      </rPr>
      <t xml:space="preserve">PRDC: </t>
    </r>
    <r>
      <rPr>
        <sz val="13"/>
        <color theme="1"/>
        <rFont val="Calibri"/>
        <family val="2"/>
      </rPr>
      <t>Porcentaje de resoluciones de las demandas ciudadanas emitidas.</t>
    </r>
  </si>
  <si>
    <r>
      <rPr>
        <b/>
        <sz val="11"/>
        <color theme="1"/>
        <rFont val="Arial"/>
        <family val="2"/>
      </rPr>
      <t xml:space="preserve">Nombre del Documento: </t>
    </r>
    <r>
      <rPr>
        <sz val="11"/>
        <color theme="1"/>
        <rFont val="Arial"/>
        <family val="2"/>
      </rPr>
      <t xml:space="preserve">Bitácora Atenciones Ciudadanas 2022-2024. 
</t>
    </r>
    <r>
      <rPr>
        <b/>
        <sz val="11"/>
        <color theme="1"/>
        <rFont val="Arial"/>
        <family val="2"/>
      </rPr>
      <t>Nombre de quien genera la información:</t>
    </r>
    <r>
      <rPr>
        <sz val="11"/>
        <color theme="1"/>
        <rFont val="Arial"/>
        <family val="2"/>
      </rPr>
      <t xml:space="preserve">  
Oficialia de Partes de la Secretaria General.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Lefort Atenciones Ciudadanas 2022-2024.</t>
    </r>
  </si>
  <si>
    <r>
      <rPr>
        <b/>
        <sz val="13"/>
        <color theme="1"/>
        <rFont val="Calibri"/>
        <family val="2"/>
      </rPr>
      <t xml:space="preserve">PAOC: </t>
    </r>
    <r>
      <rPr>
        <sz val="13"/>
        <color theme="1"/>
        <rFont val="Calibri"/>
        <family val="2"/>
      </rPr>
      <t xml:space="preserve">Porcentaje de apoyos administrativos y financieros otorgados. </t>
    </r>
  </si>
  <si>
    <r>
      <rPr>
        <b/>
        <sz val="13"/>
        <color theme="1"/>
        <rFont val="Calibri"/>
        <family val="2"/>
      </rPr>
      <t xml:space="preserve">3.1.1.1.1.2 </t>
    </r>
    <r>
      <rPr>
        <sz val="13"/>
        <color theme="1"/>
        <rFont val="Calibri"/>
        <family val="2"/>
      </rPr>
      <t xml:space="preserve">Gestión de las sesiones ordinarias llevadas acabo por el cabildo </t>
    </r>
  </si>
  <si>
    <r>
      <rPr>
        <b/>
        <sz val="11"/>
        <color theme="1"/>
        <rFont val="Arial"/>
        <family val="2"/>
      </rPr>
      <t xml:space="preserve">MÉTODO DE CÁLCULO:
</t>
    </r>
    <r>
      <rPr>
        <sz val="11"/>
        <color theme="1"/>
        <rFont val="Arial"/>
        <family val="2"/>
      </rPr>
      <t>PSCA= (NSIR/NSIA)*100</t>
    </r>
    <r>
      <rPr>
        <b/>
        <sz val="11"/>
        <color theme="1"/>
        <rFont val="Arial"/>
        <family val="2"/>
      </rPr>
      <t xml:space="preserve">
VARIABLES:
PSCA:</t>
    </r>
    <r>
      <rPr>
        <sz val="11"/>
        <color theme="1"/>
        <rFont val="Arial"/>
        <family val="2"/>
      </rPr>
      <t xml:space="preserve"> Porcentaje de solicitudes de información de Cabildo atendidas.</t>
    </r>
    <r>
      <rPr>
        <b/>
        <sz val="11"/>
        <color theme="1"/>
        <rFont val="Arial"/>
        <family val="2"/>
      </rPr>
      <t xml:space="preserve">
NSIR: </t>
    </r>
    <r>
      <rPr>
        <sz val="11"/>
        <color theme="1"/>
        <rFont val="Arial"/>
        <family val="2"/>
      </rPr>
      <t xml:space="preserve">Número de solicitudes de información recibidas. </t>
    </r>
    <r>
      <rPr>
        <b/>
        <sz val="11"/>
        <color theme="1"/>
        <rFont val="Arial"/>
        <family val="2"/>
      </rPr>
      <t xml:space="preserve">                                      
NSIA: </t>
    </r>
    <r>
      <rPr>
        <sz val="11"/>
        <color theme="1"/>
        <rFont val="Arial"/>
        <family val="2"/>
      </rPr>
      <t xml:space="preserve">Número de solicitudes de información atendidas.  </t>
    </r>
    <r>
      <rPr>
        <b/>
        <sz val="11"/>
        <color theme="1"/>
        <rFont val="Arial"/>
        <family val="2"/>
      </rPr>
      <t xml:space="preserve"> </t>
    </r>
  </si>
  <si>
    <r>
      <rPr>
        <b/>
        <sz val="13"/>
        <color theme="1"/>
        <rFont val="Calibri"/>
        <family val="2"/>
      </rPr>
      <t xml:space="preserve">3.2.1.1.1.3 </t>
    </r>
    <r>
      <rPr>
        <sz val="13"/>
        <color theme="1"/>
        <rFont val="Calibri"/>
        <family val="2"/>
      </rPr>
      <t>Gestión de solicitudes formuladas por la ciudadanía.</t>
    </r>
  </si>
  <si>
    <r>
      <rPr>
        <b/>
        <sz val="11"/>
        <color theme="1"/>
        <rFont val="Arial"/>
        <family val="2"/>
      </rPr>
      <t>MÉTODO DE CÁLCULO:
PSCG=</t>
    </r>
    <r>
      <rPr>
        <sz val="11"/>
        <color theme="1"/>
        <rFont val="Arial"/>
        <family val="2"/>
      </rPr>
      <t>(NSCG/NSCE)*100</t>
    </r>
    <r>
      <rPr>
        <b/>
        <sz val="11"/>
        <color theme="1"/>
        <rFont val="Arial"/>
        <family val="2"/>
      </rPr>
      <t xml:space="preserve">
VARIABLES:
PSCG: </t>
    </r>
    <r>
      <rPr>
        <sz val="11"/>
        <color theme="1"/>
        <rFont val="Arial"/>
        <family val="2"/>
      </rPr>
      <t>Porcentaje de Solicitudes Ciudadanas gestionadas.</t>
    </r>
    <r>
      <rPr>
        <b/>
        <sz val="11"/>
        <color theme="1"/>
        <rFont val="Arial"/>
        <family val="2"/>
      </rPr>
      <t xml:space="preserve">
NSCG: </t>
    </r>
    <r>
      <rPr>
        <sz val="11"/>
        <color theme="1"/>
        <rFont val="Arial"/>
        <family val="2"/>
      </rPr>
      <t>Número de solicitudes ciudadanas gestionadas.</t>
    </r>
    <r>
      <rPr>
        <b/>
        <sz val="11"/>
        <color theme="1"/>
        <rFont val="Arial"/>
        <family val="2"/>
      </rPr>
      <t xml:space="preserve">
NSCE: </t>
    </r>
    <r>
      <rPr>
        <sz val="11"/>
        <color theme="1"/>
        <rFont val="Arial"/>
        <family val="2"/>
      </rPr>
      <t>Número de solicitudes ciudadanas estimadas.</t>
    </r>
  </si>
  <si>
    <r>
      <rPr>
        <b/>
        <sz val="13"/>
        <color theme="1"/>
        <rFont val="Calibri"/>
        <family val="2"/>
      </rPr>
      <t xml:space="preserve">3.1.1.1.2 </t>
    </r>
    <r>
      <rPr>
        <sz val="13"/>
        <color theme="1"/>
        <rFont val="Calibri"/>
        <family val="2"/>
      </rPr>
      <t>Atención a solicitudes de personas no localizadas en el municipio de Benito Juárez</t>
    </r>
  </si>
  <si>
    <r>
      <rPr>
        <b/>
        <sz val="13"/>
        <color theme="1"/>
        <rFont val="Calibri"/>
        <family val="2"/>
      </rPr>
      <t xml:space="preserve">PSNLBJ: </t>
    </r>
    <r>
      <rPr>
        <sz val="13"/>
        <color theme="1"/>
        <rFont val="Calibri"/>
        <family val="2"/>
      </rPr>
      <t>Porcentaje de solicitudes de personas no localizadas.</t>
    </r>
  </si>
  <si>
    <r>
      <rPr>
        <b/>
        <sz val="11"/>
        <color theme="1"/>
        <rFont val="Arial"/>
        <family val="2"/>
      </rPr>
      <t>MÉTODO DE CÁLCULO
PSPNLA=(SPNLR</t>
    </r>
    <r>
      <rPr>
        <sz val="11"/>
        <color theme="1"/>
        <rFont val="Arial"/>
        <family val="2"/>
      </rPr>
      <t xml:space="preserve">/SPNLA)*100   
</t>
    </r>
    <r>
      <rPr>
        <b/>
        <sz val="11"/>
        <color theme="1"/>
        <rFont val="Arial"/>
        <family val="2"/>
      </rPr>
      <t>VARIABLES:</t>
    </r>
    <r>
      <rPr>
        <sz val="11"/>
        <color theme="1"/>
        <rFont val="Arial"/>
        <family val="2"/>
      </rPr>
      <t xml:space="preserve">                                                                                                                                                                                                                                                                    </t>
    </r>
    <r>
      <rPr>
        <b/>
        <sz val="11"/>
        <color theme="1"/>
        <rFont val="Arial"/>
        <family val="2"/>
      </rPr>
      <t>SPNLR=</t>
    </r>
    <r>
      <rPr>
        <sz val="11"/>
        <color theme="1"/>
        <rFont val="Arial"/>
        <family val="2"/>
      </rPr>
      <t xml:space="preserve">Solicitudes de personas no localizadas recibidas.  </t>
    </r>
    <r>
      <rPr>
        <b/>
        <sz val="11"/>
        <color theme="1"/>
        <rFont val="Arial"/>
        <family val="2"/>
      </rPr>
      <t xml:space="preserve">                                          </t>
    </r>
    <r>
      <rPr>
        <sz val="11"/>
        <color theme="1"/>
        <rFont val="Arial"/>
        <family val="2"/>
      </rPr>
      <t xml:space="preserve">                                                                                                                                                                                                                                                                              </t>
    </r>
    <r>
      <rPr>
        <b/>
        <sz val="11"/>
        <color theme="1"/>
        <rFont val="Arial"/>
        <family val="2"/>
      </rPr>
      <t>SPNLA=</t>
    </r>
    <r>
      <rPr>
        <sz val="11"/>
        <color theme="1"/>
        <rFont val="Arial"/>
        <family val="2"/>
      </rPr>
      <t xml:space="preserve">Solicitudes de personas no localizadas  atendidas.                                                                                                                                                                                                                                                                                                                             </t>
    </r>
    <r>
      <rPr>
        <b/>
        <sz val="11"/>
        <color theme="1"/>
        <rFont val="Arial"/>
        <family val="2"/>
      </rPr>
      <t xml:space="preserve"> PSPNLA:</t>
    </r>
    <r>
      <rPr>
        <sz val="11"/>
        <color theme="1"/>
        <rFont val="Arial"/>
        <family val="2"/>
      </rPr>
      <t>Porcentaje de solicitudes de personas no localizadas atendidas.</t>
    </r>
  </si>
  <si>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Atención a solicitude de personas no localizadas.</t>
    </r>
  </si>
  <si>
    <r>
      <rPr>
        <b/>
        <sz val="11"/>
        <color theme="1"/>
        <rFont val="Arial"/>
        <family val="2"/>
      </rPr>
      <t xml:space="preserve">Nombre del Documento:
</t>
    </r>
    <r>
      <rPr>
        <sz val="11"/>
        <color theme="1"/>
        <rFont val="Arial"/>
        <family val="2"/>
      </rPr>
      <t xml:space="preserve">Bitacora de personas no localizadas.
</t>
    </r>
    <r>
      <rPr>
        <b/>
        <sz val="11"/>
        <color theme="1"/>
        <rFont val="Arial"/>
        <family val="2"/>
      </rPr>
      <t xml:space="preserve">Nombre de quien genera la información: </t>
    </r>
    <r>
      <rPr>
        <sz val="11"/>
        <color theme="1"/>
        <rFont val="Arial"/>
        <family val="2"/>
      </rPr>
      <t xml:space="preserve">
Coordinación De Apoyo Iinterinstiticional Como Autoridad Transmisora Para La Búsqueda De Personas No Localizadas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Documento fisico archivable, resguardo en las oficina de Coordinación De Apoyo Iinterinstiticional Como Autoridad Transmisora Para La Búsqueda De Personas No Localizadas</t>
    </r>
  </si>
  <si>
    <r>
      <rPr>
        <b/>
        <sz val="13"/>
        <color theme="1"/>
        <rFont val="Calibri"/>
        <family val="2"/>
      </rPr>
      <t xml:space="preserve">3.1.1.1.2.1 </t>
    </r>
    <r>
      <rPr>
        <sz val="13"/>
        <color theme="1"/>
        <rFont val="Calibri"/>
        <family val="2"/>
      </rPr>
      <t>Seguimiento, asesorias y acompañamiento en reportes de personas no localizadas en el municipio de Benito Juárez</t>
    </r>
  </si>
  <si>
    <r>
      <rPr>
        <b/>
        <sz val="11"/>
        <color theme="1"/>
        <rFont val="Arial"/>
        <family val="2"/>
      </rPr>
      <t>MÉTODO DE CÁLCULO
PAAPNL</t>
    </r>
    <r>
      <rPr>
        <sz val="11"/>
        <color theme="1"/>
        <rFont val="Arial"/>
        <family val="2"/>
      </rPr>
      <t xml:space="preserve">=(SAAPNLR/SAAPNLA)*100                                                                                                                                                                                                                                                                                                                                                                                    
</t>
    </r>
    <r>
      <rPr>
        <b/>
        <sz val="11"/>
        <color theme="1"/>
        <rFont val="Arial"/>
        <family val="2"/>
      </rPr>
      <t>VARIABLES</t>
    </r>
    <r>
      <rPr>
        <sz val="11"/>
        <color theme="1"/>
        <rFont val="Arial"/>
        <family val="2"/>
      </rPr>
      <t xml:space="preserve">
</t>
    </r>
    <r>
      <rPr>
        <b/>
        <sz val="11"/>
        <color theme="1"/>
        <rFont val="Arial"/>
        <family val="2"/>
      </rPr>
      <t>SAAPNLR</t>
    </r>
    <r>
      <rPr>
        <sz val="11"/>
        <color theme="1"/>
        <rFont val="Arial"/>
        <family val="2"/>
      </rPr>
      <t xml:space="preserve">=Solicitudes de asesorias y apoyo en personas no localizadas recibidas.                                                                                                                                                                                                                                                                                                              </t>
    </r>
    <r>
      <rPr>
        <b/>
        <sz val="11"/>
        <color theme="1"/>
        <rFont val="Arial"/>
        <family val="2"/>
      </rPr>
      <t>SAAPNLA</t>
    </r>
    <r>
      <rPr>
        <sz val="11"/>
        <color theme="1"/>
        <rFont val="Arial"/>
        <family val="2"/>
      </rPr>
      <t xml:space="preserve">=Solicitudes de asesorias y apoyo en personas localizadas atendidas.                                                                                                                                                                                                                                                                                                                           </t>
    </r>
    <r>
      <rPr>
        <b/>
        <sz val="11"/>
        <color theme="1"/>
        <rFont val="Arial"/>
        <family val="2"/>
      </rPr>
      <t>PAAPNL</t>
    </r>
    <r>
      <rPr>
        <sz val="11"/>
        <color theme="1"/>
        <rFont val="Arial"/>
        <family val="2"/>
      </rPr>
      <t>:Porcentaje de asesorias y apoyo en personas no localizadas.</t>
    </r>
  </si>
  <si>
    <r>
      <rPr>
        <b/>
        <sz val="11"/>
        <color theme="1"/>
        <rFont val="Arial"/>
        <family val="2"/>
      </rPr>
      <t>Nombre del Documento:</t>
    </r>
    <r>
      <rPr>
        <sz val="11"/>
        <color theme="1"/>
        <rFont val="Arial"/>
        <family val="2"/>
      </rPr>
      <t xml:space="preserve"> Bitacora de personas no localizadas.
</t>
    </r>
    <r>
      <rPr>
        <b/>
        <sz val="11"/>
        <color theme="1"/>
        <rFont val="Arial"/>
        <family val="2"/>
      </rPr>
      <t xml:space="preserve">Nombre de quien genera la información: </t>
    </r>
    <r>
      <rPr>
        <sz val="11"/>
        <color theme="1"/>
        <rFont val="Arial"/>
        <family val="2"/>
      </rPr>
      <t xml:space="preserve">Coordinación De Apoyo Iinterinstiticional Como Autoridad Transmisora Para La Búsqueda De Personas No Localizadas.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Documento fisico archivable, resguardo en las oficina de Coordinación De Apoyo Iinterinstiticional Como Autoridad Transmisora Para La Búsqueda De Personas No Localizadas</t>
    </r>
  </si>
  <si>
    <r>
      <rPr>
        <b/>
        <sz val="11"/>
        <color theme="1"/>
        <rFont val="Arial"/>
        <family val="2"/>
      </rPr>
      <t>MÉTODO DE CÁLCULO
PARPNL=(</t>
    </r>
    <r>
      <rPr>
        <sz val="11"/>
        <color theme="1"/>
        <rFont val="Arial"/>
        <family val="2"/>
      </rPr>
      <t xml:space="preserve">ARPNLR/ARPNLA)*100
</t>
    </r>
    <r>
      <rPr>
        <b/>
        <sz val="11"/>
        <color theme="1"/>
        <rFont val="Arial"/>
        <family val="2"/>
      </rPr>
      <t>VARIABLES                                                                                                                                                                                                                                                                                             ARPNLR=</t>
    </r>
    <r>
      <rPr>
        <sz val="11"/>
        <color theme="1"/>
        <rFont val="Arial"/>
        <family val="2"/>
      </rPr>
      <t xml:space="preserve">Asistencias de Reportes de Personas No Localizadas Recibidas.                   </t>
    </r>
    <r>
      <rPr>
        <b/>
        <sz val="11"/>
        <color theme="1"/>
        <rFont val="Arial"/>
        <family val="2"/>
      </rPr>
      <t xml:space="preserve">                                                                                                                                                                                                                                                                                           ARPNLA=</t>
    </r>
    <r>
      <rPr>
        <sz val="11"/>
        <color theme="1"/>
        <rFont val="Arial"/>
        <family val="2"/>
      </rPr>
      <t>Asistencias de Reportes de Personas No Localizadas Atendidas</t>
    </r>
    <r>
      <rPr>
        <b/>
        <sz val="11"/>
        <color theme="1"/>
        <rFont val="Arial"/>
        <family val="2"/>
      </rPr>
      <t>.                                                                                                                                                                                                                                                                                                                           PARPNL:</t>
    </r>
    <r>
      <rPr>
        <sz val="11"/>
        <color theme="1"/>
        <rFont val="Arial"/>
        <family val="2"/>
      </rPr>
      <t>Porcentaje de asistencias de Reportes de Personas No Localizadas.</t>
    </r>
  </si>
  <si>
    <r>
      <rPr>
        <b/>
        <sz val="11"/>
        <color theme="1"/>
        <rFont val="Arial"/>
        <family val="2"/>
      </rPr>
      <t>Nombre del Documento:</t>
    </r>
    <r>
      <rPr>
        <sz val="11"/>
        <color theme="1"/>
        <rFont val="Arial"/>
        <family val="2"/>
      </rPr>
      <t xml:space="preserve"> Bitacora de personas no localizadas.
</t>
    </r>
    <r>
      <rPr>
        <b/>
        <sz val="11"/>
        <color theme="1"/>
        <rFont val="Arial"/>
        <family val="2"/>
      </rPr>
      <t xml:space="preserve">Nombre de quien genera la información: Coordinación De Apoyo </t>
    </r>
    <r>
      <rPr>
        <sz val="11"/>
        <color theme="1"/>
        <rFont val="Arial"/>
        <family val="2"/>
      </rPr>
      <t xml:space="preserve">Iinterinstiticional Como Autoridad Transmisora Para La Búsqueda De Personas No Localizadas.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Documento fisico archivable, resguardo en las oficina de Coordinación De Apoyo Iinterinstiticional Como Autoridad Transmisora Para La Búsqueda De Personas No Localizadas</t>
    </r>
  </si>
  <si>
    <r>
      <rPr>
        <b/>
        <sz val="13"/>
        <color theme="1"/>
        <rFont val="Calibri"/>
        <family val="2"/>
      </rPr>
      <t>3.1.1.1.3.2</t>
    </r>
    <r>
      <rPr>
        <sz val="13"/>
        <color theme="1"/>
        <rFont val="Calibri"/>
        <family val="2"/>
      </rPr>
      <t xml:space="preserve"> Realización de gestiones técnicas para la operación de las Direcciones Adscritas a la Oficina de la Secretaría General.</t>
    </r>
  </si>
  <si>
    <r>
      <rPr>
        <b/>
        <sz val="13"/>
        <color theme="1"/>
        <rFont val="Calibri"/>
        <family val="2"/>
      </rPr>
      <t>3.1.1.1.3.3</t>
    </r>
    <r>
      <rPr>
        <sz val="13"/>
        <color theme="1"/>
        <rFont val="Calibri"/>
        <family val="2"/>
      </rPr>
      <t xml:space="preserve"> Atención a las solicitudes de   recursos materiales para abastecer a la Secretaría General y sus Direcciones Adscritas.</t>
    </r>
  </si>
  <si>
    <r>
      <rPr>
        <b/>
        <sz val="13"/>
        <color theme="1"/>
        <rFont val="Calibri"/>
        <family val="2"/>
      </rPr>
      <t>3.1.1.1.4</t>
    </r>
    <r>
      <rPr>
        <sz val="13"/>
        <color theme="1"/>
        <rFont val="Calibri"/>
        <family val="2"/>
      </rPr>
      <t xml:space="preserve"> Actos registrales constitutivos o modificativos del Estado Civil de la población benitojuarense, garantizando el derecho a la igualdad entre mujeres y hombres inscritos.</t>
    </r>
  </si>
  <si>
    <r>
      <rPr>
        <b/>
        <sz val="13"/>
        <color theme="1"/>
        <rFont val="Calibri"/>
        <family val="2"/>
      </rPr>
      <t>3.1.1.1.4.1</t>
    </r>
    <r>
      <rPr>
        <sz val="13"/>
        <color theme="1"/>
        <rFont val="Calibri"/>
        <family val="2"/>
      </rPr>
      <t xml:space="preserve"> Adquisición de herramientas tecnológicas del Registro Civil.</t>
    </r>
  </si>
  <si>
    <r>
      <rPr>
        <b/>
        <sz val="11"/>
        <color theme="1"/>
        <rFont val="Arial"/>
        <family val="2"/>
      </rPr>
      <t xml:space="preserve">METODO DE CALCULO:                                                                                                          
PAECE= </t>
    </r>
    <r>
      <rPr>
        <sz val="11"/>
        <color theme="1"/>
        <rFont val="Arial"/>
        <family val="2"/>
      </rPr>
      <t xml:space="preserve">(NEA/NEN)*100 </t>
    </r>
    <r>
      <rPr>
        <b/>
        <sz val="11"/>
        <color theme="1"/>
        <rFont val="Arial"/>
        <family val="2"/>
      </rPr>
      <t xml:space="preserve">                       
VARIABLES:                                                                                                
PAECE: </t>
    </r>
    <r>
      <rPr>
        <sz val="11"/>
        <color theme="1"/>
        <rFont val="Arial"/>
        <family val="2"/>
      </rPr>
      <t>Porcentaje de Adquisición de equipos computos y Electrónicos.</t>
    </r>
    <r>
      <rPr>
        <b/>
        <sz val="11"/>
        <color theme="1"/>
        <rFont val="Arial"/>
        <family val="2"/>
      </rPr>
      <t xml:space="preserve">                           </t>
    </r>
    <r>
      <rPr>
        <sz val="11"/>
        <color theme="1"/>
        <rFont val="Arial"/>
        <family val="2"/>
      </rPr>
      <t xml:space="preserve">                                
</t>
    </r>
    <r>
      <rPr>
        <b/>
        <sz val="11"/>
        <color theme="1"/>
        <rFont val="Arial"/>
        <family val="2"/>
      </rPr>
      <t xml:space="preserve">NEA: </t>
    </r>
    <r>
      <rPr>
        <sz val="11"/>
        <color theme="1"/>
        <rFont val="Arial"/>
        <family val="2"/>
      </rPr>
      <t xml:space="preserve">Número equipos adquiridos. </t>
    </r>
    <r>
      <rPr>
        <b/>
        <sz val="11"/>
        <color theme="1"/>
        <rFont val="Arial"/>
        <family val="2"/>
      </rPr>
      <t xml:space="preserve">
NEN: </t>
    </r>
    <r>
      <rPr>
        <sz val="11"/>
        <color theme="1"/>
        <rFont val="Arial"/>
        <family val="2"/>
      </rPr>
      <t xml:space="preserve">Números de equipos necesitados.                      </t>
    </r>
  </si>
  <si>
    <r>
      <rPr>
        <b/>
        <sz val="11"/>
        <color theme="1"/>
        <rFont val="Arial"/>
        <family val="2"/>
      </rPr>
      <t>PAECE:</t>
    </r>
    <r>
      <rPr>
        <sz val="11"/>
        <color theme="1"/>
        <rFont val="Arial"/>
        <family val="2"/>
      </rPr>
      <t xml:space="preserve"> La meta de Enero 2025 a Diciembre de 2027 serán 43 equipos de cómputo y electrónicos adquiridos.
</t>
    </r>
    <r>
      <rPr>
        <b/>
        <sz val="11"/>
        <color theme="1"/>
        <rFont val="Arial"/>
        <family val="2"/>
      </rPr>
      <t>Variación con respecto a la Línea Base.
Meta Absoluta:</t>
    </r>
    <r>
      <rPr>
        <sz val="11"/>
        <color theme="1"/>
        <rFont val="Arial"/>
        <family val="2"/>
      </rPr>
      <t xml:space="preserve"> 40 equipos de computo y electrónicos adquiridos
</t>
    </r>
    <r>
      <rPr>
        <b/>
        <sz val="11"/>
        <color theme="1"/>
        <rFont val="Arial"/>
        <family val="2"/>
      </rPr>
      <t>Meta Relativa:</t>
    </r>
    <r>
      <rPr>
        <sz val="11"/>
        <color theme="1"/>
        <rFont val="Arial"/>
        <family val="2"/>
      </rPr>
      <t xml:space="preserve"> 1,333.33% superior a la línea base</t>
    </r>
  </si>
  <si>
    <r>
      <rPr>
        <b/>
        <sz val="11"/>
        <color theme="1"/>
        <rFont val="Arial"/>
        <family val="2"/>
      </rPr>
      <t>Nombre del Documento:</t>
    </r>
    <r>
      <rPr>
        <sz val="11"/>
        <color theme="1"/>
        <rFont val="Arial"/>
        <family val="2"/>
      </rPr>
      <t xml:space="preserve"> Acta de Entrega Recepcion de Equipos.
</t>
    </r>
    <r>
      <rPr>
        <b/>
        <sz val="11"/>
        <color theme="1"/>
        <rFont val="Arial"/>
        <family val="2"/>
      </rPr>
      <t>Nombre de quien genera la información:</t>
    </r>
    <r>
      <rPr>
        <sz val="11"/>
        <color theme="1"/>
        <rFont val="Arial"/>
        <family val="2"/>
      </rPr>
      <t xml:space="preserve"> Direccion de Planeacion Municipal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El expediente se encuentra en la Repisa Numero 1 de la Coordinacion Administrativa del Registro Civil.</t>
    </r>
  </si>
  <si>
    <r>
      <rPr>
        <b/>
        <sz val="11"/>
        <color theme="1"/>
        <rFont val="Arial"/>
        <family val="2"/>
      </rPr>
      <t xml:space="preserve">PFVA: </t>
    </r>
    <r>
      <rPr>
        <sz val="11"/>
        <color theme="1"/>
        <rFont val="Arial"/>
        <family val="2"/>
      </rPr>
      <t xml:space="preserve">La meta de Enero 2025 a Diciembre de 2027 serán 288,400 formatos valorados adquiridos.
</t>
    </r>
    <r>
      <rPr>
        <b/>
        <sz val="11"/>
        <color theme="1"/>
        <rFont val="Arial"/>
        <family val="2"/>
      </rPr>
      <t>Variación con respecto a la Línea Base.
Meta Absoluta:</t>
    </r>
    <r>
      <rPr>
        <sz val="11"/>
        <color theme="1"/>
        <rFont val="Arial"/>
        <family val="2"/>
      </rPr>
      <t xml:space="preserve"> 154,400 formatos valorados adquiridos
</t>
    </r>
    <r>
      <rPr>
        <b/>
        <sz val="11"/>
        <color theme="1"/>
        <rFont val="Arial"/>
        <family val="2"/>
      </rPr>
      <t xml:space="preserve">Meta Relativa: </t>
    </r>
    <r>
      <rPr>
        <sz val="11"/>
        <color theme="1"/>
        <rFont val="Arial"/>
        <family val="2"/>
      </rPr>
      <t>115.22% superior a la línea base</t>
    </r>
  </si>
  <si>
    <r>
      <rPr>
        <b/>
        <sz val="11"/>
        <color theme="1"/>
        <rFont val="Arial"/>
        <family val="2"/>
      </rPr>
      <t>Nombre del Documento:</t>
    </r>
    <r>
      <rPr>
        <sz val="11"/>
        <color theme="1"/>
        <rFont val="Arial"/>
        <family val="2"/>
      </rPr>
      <t xml:space="preserve"> factura
</t>
    </r>
    <r>
      <rPr>
        <b/>
        <sz val="11"/>
        <color theme="1"/>
        <rFont val="Arial"/>
        <family val="2"/>
      </rPr>
      <t>Nombre de quien genera la información:</t>
    </r>
    <r>
      <rPr>
        <sz val="11"/>
        <color theme="1"/>
        <rFont val="Arial"/>
        <family val="2"/>
      </rPr>
      <t xml:space="preserve"> Coordinacion Administrativa del Registro Civil.
</t>
    </r>
    <r>
      <rPr>
        <b/>
        <sz val="11"/>
        <color theme="1"/>
        <rFont val="Arial"/>
        <family val="2"/>
      </rPr>
      <t xml:space="preserve">Periodicidad con que se genera la información: Mensual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Expediente de Comprobaciones 2021,  Repisa Numero 1 de la Coordinacion Administrativa del Registro Civil.</t>
    </r>
  </si>
  <si>
    <r>
      <rPr>
        <b/>
        <sz val="13"/>
        <color theme="1"/>
        <rFont val="Calibri"/>
        <family val="2"/>
      </rPr>
      <t xml:space="preserve">3.1.1.1.4.3 </t>
    </r>
    <r>
      <rPr>
        <sz val="13"/>
        <color theme="1"/>
        <rFont val="Calibri"/>
        <family val="2"/>
      </rPr>
      <t>Capacitación al personal del Registro Civil.</t>
    </r>
  </si>
  <si>
    <r>
      <rPr>
        <b/>
        <sz val="13"/>
        <color theme="1"/>
        <rFont val="Calibri"/>
        <family val="2"/>
      </rPr>
      <t xml:space="preserve">PPC: </t>
    </r>
    <r>
      <rPr>
        <sz val="13"/>
        <color theme="1"/>
        <rFont val="Calibri"/>
        <family val="2"/>
      </rPr>
      <t>Porcentaje de personal del Registro Civil capacitado.</t>
    </r>
  </si>
  <si>
    <r>
      <rPr>
        <b/>
        <sz val="11"/>
        <color theme="1"/>
        <rFont val="Arial"/>
        <family val="2"/>
      </rPr>
      <t>PPC:</t>
    </r>
    <r>
      <rPr>
        <sz val="11"/>
        <color theme="1"/>
        <rFont val="Arial"/>
        <family val="2"/>
      </rPr>
      <t xml:space="preserve"> De Enero 2024 a Diciembre 2025 se capacitaron 55 personas del Registro Civil</t>
    </r>
    <r>
      <rPr>
        <b/>
        <sz val="11"/>
        <color theme="1"/>
        <rFont val="Arial"/>
        <family val="2"/>
      </rPr>
      <t xml:space="preserve">
2024: </t>
    </r>
    <r>
      <rPr>
        <sz val="11"/>
        <color theme="1"/>
        <rFont val="Arial"/>
        <family val="2"/>
      </rPr>
      <t>15</t>
    </r>
    <r>
      <rPr>
        <b/>
        <sz val="11"/>
        <color theme="1"/>
        <rFont val="Arial"/>
        <family val="2"/>
      </rPr>
      <t xml:space="preserve">
2025: </t>
    </r>
    <r>
      <rPr>
        <sz val="11"/>
        <color theme="1"/>
        <rFont val="Arial"/>
        <family val="2"/>
      </rPr>
      <t xml:space="preserve">40  </t>
    </r>
    <r>
      <rPr>
        <b/>
        <sz val="11"/>
        <color theme="1"/>
        <rFont val="Arial"/>
        <family val="2"/>
      </rPr>
      <t xml:space="preserve">                                                                                                                                                        Total : </t>
    </r>
    <r>
      <rPr>
        <sz val="11"/>
        <color theme="1"/>
        <rFont val="Arial"/>
        <family val="2"/>
      </rPr>
      <t>55</t>
    </r>
  </si>
  <si>
    <r>
      <rPr>
        <b/>
        <sz val="11"/>
        <color theme="1"/>
        <rFont val="Arial"/>
        <family val="2"/>
      </rPr>
      <t>Nombre del Documento:</t>
    </r>
    <r>
      <rPr>
        <sz val="11"/>
        <color theme="1"/>
        <rFont val="Arial"/>
        <family val="2"/>
      </rPr>
      <t xml:space="preserve"> Lista de asistencia 
</t>
    </r>
    <r>
      <rPr>
        <b/>
        <sz val="11"/>
        <color theme="1"/>
        <rFont val="Arial"/>
        <family val="2"/>
      </rPr>
      <t>Nombre de quien genera la información:</t>
    </r>
    <r>
      <rPr>
        <sz val="11"/>
        <color theme="1"/>
        <rFont val="Arial"/>
        <family val="2"/>
      </rPr>
      <t xml:space="preserve"> Coordinacion Administrativa del Registro Civil.
</t>
    </r>
    <r>
      <rPr>
        <b/>
        <sz val="11"/>
        <color theme="1"/>
        <rFont val="Arial"/>
        <family val="2"/>
      </rPr>
      <t xml:space="preserve">Periodicidad con que se genera la información: </t>
    </r>
    <r>
      <rPr>
        <sz val="11"/>
        <color theme="1"/>
        <rFont val="Arial"/>
        <family val="2"/>
      </rPr>
      <t>Trimestral.</t>
    </r>
    <r>
      <rPr>
        <b/>
        <sz val="11"/>
        <color theme="1"/>
        <rFont val="Arial"/>
        <family val="2"/>
      </rPr>
      <t xml:space="preserve">
</t>
    </r>
    <r>
      <rPr>
        <sz val="11"/>
        <color theme="1"/>
        <rFont val="Arial"/>
        <family val="2"/>
      </rPr>
      <t xml:space="preserve">
</t>
    </r>
    <r>
      <rPr>
        <b/>
        <sz val="11"/>
        <color theme="1"/>
        <rFont val="Arial"/>
        <family val="2"/>
      </rPr>
      <t xml:space="preserve">Liga de la página donde se localiza la información o ubicación: </t>
    </r>
    <r>
      <rPr>
        <sz val="11"/>
        <color theme="1"/>
        <rFont val="Arial"/>
        <family val="2"/>
      </rPr>
      <t>El expediente se encuentra en la Repisa Numero 1 de la Coordinacion Administrativa del Registro Civil.</t>
    </r>
  </si>
  <si>
    <r>
      <rPr>
        <b/>
        <sz val="13"/>
        <color theme="1"/>
        <rFont val="Calibri"/>
        <family val="2"/>
      </rPr>
      <t xml:space="preserve">3.1.1.1.4.4 </t>
    </r>
    <r>
      <rPr>
        <sz val="13"/>
        <color theme="1"/>
        <rFont val="Calibri"/>
        <family val="2"/>
      </rPr>
      <t>Mejoramiento de las instalaciones del Registro Civil.</t>
    </r>
  </si>
  <si>
    <r>
      <rPr>
        <b/>
        <sz val="11"/>
        <color theme="1"/>
        <rFont val="Arial"/>
        <family val="2"/>
      </rPr>
      <t>PIRM:</t>
    </r>
    <r>
      <rPr>
        <sz val="11"/>
        <color theme="1"/>
        <rFont val="Arial"/>
        <family val="2"/>
      </rPr>
      <t xml:space="preserve"> La meta de Enero 2025 a Diciembre de 2027 serán 8 instalaciones del Registro Civil mejoradas.
</t>
    </r>
    <r>
      <rPr>
        <b/>
        <sz val="11"/>
        <color theme="1"/>
        <rFont val="Arial"/>
        <family val="2"/>
      </rPr>
      <t>Variación con respecto a la Línea Base.
Meta Absoluta:</t>
    </r>
    <r>
      <rPr>
        <sz val="11"/>
        <color theme="1"/>
        <rFont val="Arial"/>
        <family val="2"/>
      </rPr>
      <t xml:space="preserve"> 6 instalaciones del Registro Civil mejoradas
</t>
    </r>
    <r>
      <rPr>
        <b/>
        <sz val="11"/>
        <color theme="1"/>
        <rFont val="Arial"/>
        <family val="2"/>
      </rPr>
      <t xml:space="preserve">Meta Relativa: </t>
    </r>
    <r>
      <rPr>
        <sz val="11"/>
        <color theme="1"/>
        <rFont val="Arial"/>
        <family val="2"/>
      </rPr>
      <t>300% superior a la línea base</t>
    </r>
  </si>
  <si>
    <r>
      <rPr>
        <b/>
        <sz val="11"/>
        <color theme="1"/>
        <rFont val="Arial"/>
        <family val="2"/>
      </rPr>
      <t>Nombre del Documento:</t>
    </r>
    <r>
      <rPr>
        <sz val="11"/>
        <color theme="1"/>
        <rFont val="Arial"/>
        <family val="2"/>
      </rPr>
      <t xml:space="preserve"> Acta de Entrega de Proyecto
</t>
    </r>
    <r>
      <rPr>
        <b/>
        <sz val="11"/>
        <color theme="1"/>
        <rFont val="Arial"/>
        <family val="2"/>
      </rPr>
      <t>Nombre de quien genera la información:</t>
    </r>
    <r>
      <rPr>
        <sz val="11"/>
        <color theme="1"/>
        <rFont val="Arial"/>
        <family val="2"/>
      </rPr>
      <t xml:space="preserve"> Direccion de Obras Publicas
</t>
    </r>
    <r>
      <rPr>
        <b/>
        <sz val="11"/>
        <color theme="1"/>
        <rFont val="Arial"/>
        <family val="2"/>
      </rPr>
      <t xml:space="preserve">Periodicidad con que se genera la información: Anual
</t>
    </r>
    <r>
      <rPr>
        <sz val="11"/>
        <color theme="1"/>
        <rFont val="Arial"/>
        <family val="2"/>
      </rPr>
      <t xml:space="preserve">
</t>
    </r>
    <r>
      <rPr>
        <b/>
        <sz val="11"/>
        <color theme="1"/>
        <rFont val="Arial"/>
        <family val="2"/>
      </rPr>
      <t>Liga de la página donde se localiza la información o ubicación:</t>
    </r>
    <r>
      <rPr>
        <sz val="11"/>
        <color theme="1"/>
        <rFont val="Arial"/>
        <family val="2"/>
      </rPr>
      <t>El expediente se encuentra en la Repisa Numero 1 de la Coordinacion Administrativa del Registro Civil.</t>
    </r>
  </si>
  <si>
    <r>
      <rPr>
        <b/>
        <sz val="13"/>
        <color theme="1"/>
        <rFont val="Calibri"/>
        <family val="2"/>
      </rPr>
      <t>3.1.1.1.5</t>
    </r>
    <r>
      <rPr>
        <sz val="13"/>
        <color theme="1"/>
        <rFont val="Calibri"/>
        <family val="2"/>
      </rPr>
      <t xml:space="preserve"> Quejas y recomendaciones en materia de Derechos Humanos atendidas.</t>
    </r>
  </si>
  <si>
    <r>
      <rPr>
        <b/>
        <sz val="13"/>
        <color theme="1"/>
        <rFont val="Calibri"/>
        <family val="2"/>
      </rPr>
      <t>3.1.1.1.5.1</t>
    </r>
    <r>
      <rPr>
        <sz val="13"/>
        <color theme="1"/>
        <rFont val="Calibri"/>
        <family val="2"/>
      </rPr>
      <t xml:space="preserve"> Prestación de asesorías jurídicas y atención a quejas en materia de Derechos Humanos.</t>
    </r>
  </si>
  <si>
    <r>
      <rPr>
        <b/>
        <sz val="13"/>
        <color theme="1"/>
        <rFont val="Calibri"/>
        <family val="2"/>
      </rPr>
      <t>3.1.1.1.5.2</t>
    </r>
    <r>
      <rPr>
        <sz val="13"/>
        <color theme="1"/>
        <rFont val="Calibri"/>
        <family val="2"/>
      </rPr>
      <t xml:space="preserve"> Impartición de capacitaciones especializadas en materia de Derechos Humanos y no discriminación.</t>
    </r>
  </si>
  <si>
    <r>
      <rPr>
        <sz val="13"/>
        <color theme="1"/>
        <rFont val="Calibri"/>
        <family val="2"/>
      </rPr>
      <t xml:space="preserve">
</t>
    </r>
    <r>
      <rPr>
        <b/>
        <sz val="13"/>
        <color theme="1"/>
        <rFont val="Calibri"/>
        <family val="2"/>
      </rPr>
      <t>PCMDH:</t>
    </r>
    <r>
      <rPr>
        <sz val="13"/>
        <color theme="1"/>
        <rFont val="Calibri"/>
        <family val="2"/>
      </rPr>
      <t xml:space="preserve"> Porcentaje de capacitaciones en materia de Derechos Humanos realizadas.</t>
    </r>
  </si>
  <si>
    <r>
      <rPr>
        <b/>
        <sz val="13"/>
        <color theme="1"/>
        <rFont val="Calibri"/>
        <family val="2"/>
      </rPr>
      <t xml:space="preserve">3.1.1.1.6 </t>
    </r>
    <r>
      <rPr>
        <sz val="13"/>
        <color theme="1"/>
        <rFont val="Calibri"/>
        <family val="2"/>
      </rPr>
      <t>Procedimientos jurídicos en los que el Ayuntamiento es parte atendidos mediante su revisión, elaboración y seguimiento.</t>
    </r>
  </si>
  <si>
    <r>
      <rPr>
        <b/>
        <sz val="13"/>
        <color theme="1"/>
        <rFont val="Calibri"/>
        <family val="2"/>
      </rPr>
      <t xml:space="preserve">3.1.1.1.6.1 </t>
    </r>
    <r>
      <rPr>
        <sz val="13"/>
        <color theme="1"/>
        <rFont val="Calibri"/>
        <family val="2"/>
      </rPr>
      <t>Revisión de instrumentos jurídicos de la Administración Pública Municipal realizada.</t>
    </r>
  </si>
  <si>
    <r>
      <rPr>
        <b/>
        <sz val="13"/>
        <color theme="1"/>
        <rFont val="Calibri"/>
        <family val="2"/>
      </rPr>
      <t>3.1.1.1.6.2</t>
    </r>
    <r>
      <rPr>
        <sz val="13"/>
        <color theme="1"/>
        <rFont val="Calibri"/>
        <family val="2"/>
      </rPr>
      <t xml:space="preserve"> Atención de actuaciones jurídicas para la defensa del Ayuntamiento en procedimientos legales mediante su elaboración y revisión realizada.</t>
    </r>
  </si>
  <si>
    <r>
      <rPr>
        <b/>
        <sz val="13"/>
        <color theme="1"/>
        <rFont val="Calibri"/>
        <family val="2"/>
      </rPr>
      <t>3.1.1.1.6.3</t>
    </r>
    <r>
      <rPr>
        <sz val="13"/>
        <color theme="1"/>
        <rFont val="Calibri"/>
        <family val="2"/>
      </rPr>
      <t xml:space="preserve"> Interposición y atención de recursos legales en juicios de garantía en los que el Ayuntamiento sea parte realizadas.</t>
    </r>
  </si>
  <si>
    <r>
      <rPr>
        <b/>
        <sz val="13"/>
        <color theme="1"/>
        <rFont val="Calibri"/>
        <family val="2"/>
      </rPr>
      <t xml:space="preserve">3.1.1.1.7 </t>
    </r>
    <r>
      <rPr>
        <sz val="13"/>
        <color theme="1"/>
        <rFont val="Calibri"/>
        <family val="2"/>
      </rPr>
      <t>Sanciones de la ciudanía que realiza u omite actos que alteran la paz pública aplicadas.</t>
    </r>
  </si>
  <si>
    <r>
      <rPr>
        <b/>
        <sz val="13"/>
        <color theme="1"/>
        <rFont val="Calibri"/>
        <family val="2"/>
      </rPr>
      <t>3.1.1.1.7.3</t>
    </r>
    <r>
      <rPr>
        <sz val="13"/>
        <color theme="1"/>
        <rFont val="Calibri"/>
        <family val="2"/>
      </rPr>
      <t xml:space="preserve"> Impartición de cursos de capacitación para el personal de la Dirección.</t>
    </r>
  </si>
  <si>
    <r>
      <rPr>
        <b/>
        <sz val="13"/>
        <color theme="1"/>
        <rFont val="Calibri"/>
        <family val="2"/>
      </rPr>
      <t xml:space="preserve">3.1.1.1.7.4 </t>
    </r>
    <r>
      <rPr>
        <sz val="13"/>
        <color theme="1"/>
        <rFont val="Calibri"/>
        <family val="2"/>
      </rPr>
      <t>Realización de Talleres para familias de menores infractores.</t>
    </r>
  </si>
  <si>
    <r>
      <rPr>
        <b/>
        <sz val="13"/>
        <color theme="1"/>
        <rFont val="Calibri"/>
        <family val="2"/>
      </rPr>
      <t xml:space="preserve">3.1.1.1.8 </t>
    </r>
    <r>
      <rPr>
        <sz val="13"/>
        <color theme="1"/>
        <rFont val="Calibri"/>
        <family val="2"/>
      </rPr>
      <t>Supervisión de guarda y custodia de ciudadanos que infringen el Reglamento de Justicia Cívica realizada</t>
    </r>
  </si>
  <si>
    <r>
      <rPr>
        <b/>
        <sz val="11"/>
        <color rgb="FF000000"/>
        <rFont val="Arial"/>
        <family val="2"/>
      </rPr>
      <t>MÉTODO DE CÁLCULO:   
PSA=</t>
    </r>
    <r>
      <rPr>
        <sz val="11"/>
        <color rgb="FF000000"/>
        <rFont val="Arial"/>
        <family val="2"/>
      </rPr>
      <t xml:space="preserve"> (NSA/NSE)*100 </t>
    </r>
    <r>
      <rPr>
        <b/>
        <sz val="11"/>
        <color rgb="FF000000"/>
        <rFont val="Arial"/>
        <family val="2"/>
      </rPr>
      <t xml:space="preserve">
VARIABLES: 
PSA: </t>
    </r>
    <r>
      <rPr>
        <sz val="11"/>
        <color rgb="FF000000"/>
        <rFont val="Arial"/>
        <family val="2"/>
      </rPr>
      <t>Porcentaje de supervisiones aplicadas.</t>
    </r>
    <r>
      <rPr>
        <b/>
        <sz val="11"/>
        <color rgb="FF000000"/>
        <rFont val="Arial"/>
        <family val="2"/>
      </rPr>
      <t xml:space="preserve">
NSA: </t>
    </r>
    <r>
      <rPr>
        <sz val="11"/>
        <color rgb="FF000000"/>
        <rFont val="Arial"/>
        <family val="2"/>
      </rPr>
      <t>Número de Supervisiones aplicadas.</t>
    </r>
    <r>
      <rPr>
        <b/>
        <sz val="11"/>
        <color rgb="FF000000"/>
        <rFont val="Arial"/>
        <family val="2"/>
      </rPr>
      <t xml:space="preserve">
NSE: </t>
    </r>
    <r>
      <rPr>
        <sz val="11"/>
        <color rgb="FF000000"/>
        <rFont val="Arial"/>
        <family val="2"/>
      </rPr>
      <t>Número de supervisiones estimadas.</t>
    </r>
  </si>
  <si>
    <r>
      <rPr>
        <b/>
        <sz val="11"/>
        <color rgb="FF000000"/>
        <rFont val="Arial"/>
        <family val="2"/>
      </rPr>
      <t xml:space="preserve">UNIDAD DE MEDIDA DEL INDICADOR: 
</t>
    </r>
    <r>
      <rPr>
        <sz val="11"/>
        <color rgb="FF000000"/>
        <rFont val="Arial"/>
        <family val="2"/>
      </rPr>
      <t xml:space="preserve">Porcentaje. </t>
    </r>
    <r>
      <rPr>
        <b/>
        <sz val="11"/>
        <color rgb="FF000000"/>
        <rFont val="Arial"/>
        <family val="2"/>
      </rPr>
      <t xml:space="preserve">
UNIDAD DE MEDIDA DE LAS   VARIABLES:  
</t>
    </r>
    <r>
      <rPr>
        <sz val="11"/>
        <color rgb="FF000000"/>
        <rFont val="Arial"/>
        <family val="2"/>
      </rPr>
      <t>Supevisiones.</t>
    </r>
  </si>
  <si>
    <r>
      <rPr>
        <b/>
        <sz val="13"/>
        <color theme="1"/>
        <rFont val="Calibri"/>
        <family val="2"/>
      </rPr>
      <t xml:space="preserve">PIA: </t>
    </r>
    <r>
      <rPr>
        <sz val="13"/>
        <color theme="1"/>
        <rFont val="Calibri"/>
        <family val="2"/>
      </rPr>
      <t>Porcentaje de Incidencias Atendidas.</t>
    </r>
  </si>
  <si>
    <r>
      <rPr>
        <b/>
        <sz val="11"/>
        <color rgb="FF000000"/>
        <rFont val="Arial"/>
        <family val="2"/>
      </rPr>
      <t>MÉTODO DE CÁLCULO: 
PIA=</t>
    </r>
    <r>
      <rPr>
        <sz val="11"/>
        <color rgb="FF000000"/>
        <rFont val="Arial"/>
        <family val="2"/>
      </rPr>
      <t xml:space="preserve">(NIA/NIE)*100 </t>
    </r>
    <r>
      <rPr>
        <b/>
        <sz val="11"/>
        <color rgb="FF000000"/>
        <rFont val="Arial"/>
        <family val="2"/>
      </rPr>
      <t xml:space="preserve">
VARIABLES:                                                                                                                                      
PIA: </t>
    </r>
    <r>
      <rPr>
        <sz val="11"/>
        <color rgb="FF000000"/>
        <rFont val="Arial"/>
        <family val="2"/>
      </rPr>
      <t>Porcentaje de Incidencias Atendidas.</t>
    </r>
    <r>
      <rPr>
        <b/>
        <sz val="11"/>
        <color rgb="FF000000"/>
        <rFont val="Arial"/>
        <family val="2"/>
      </rPr>
      <t xml:space="preserve">
NIA: </t>
    </r>
    <r>
      <rPr>
        <sz val="11"/>
        <color rgb="FF000000"/>
        <rFont val="Arial"/>
        <family val="2"/>
      </rPr>
      <t>Número de Incidencias Atendidas.</t>
    </r>
    <r>
      <rPr>
        <b/>
        <sz val="11"/>
        <color rgb="FF000000"/>
        <rFont val="Arial"/>
        <family val="2"/>
      </rPr>
      <t xml:space="preserve">                                                                                      
NIE:  </t>
    </r>
    <r>
      <rPr>
        <sz val="11"/>
        <color rgb="FF000000"/>
        <rFont val="Arial"/>
        <family val="2"/>
      </rPr>
      <t>Número de Incidencias Estimadas.</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</si>
  <si>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 xml:space="preserve">Incidencias. </t>
    </r>
  </si>
  <si>
    <r>
      <rPr>
        <b/>
        <sz val="11"/>
        <color rgb="FF000000"/>
        <rFont val="Arial"/>
        <family val="2"/>
      </rPr>
      <t xml:space="preserve">MÉTODO DE CÁLCULO: 
PEC= </t>
    </r>
    <r>
      <rPr>
        <sz val="11"/>
        <color rgb="FF000000"/>
        <rFont val="Arial"/>
        <family val="2"/>
      </rPr>
      <t>(NEQC/NEEM)*100</t>
    </r>
    <r>
      <rPr>
        <b/>
        <sz val="11"/>
        <color rgb="FF000000"/>
        <rFont val="Arial"/>
        <family val="2"/>
      </rPr>
      <t xml:space="preserve">
VARIABLES:
PEC:</t>
    </r>
    <r>
      <rPr>
        <sz val="11"/>
        <color rgb="FF000000"/>
        <rFont val="Arial"/>
        <family val="2"/>
      </rPr>
      <t xml:space="preserve"> Porcentaje de Equipo Conservado.</t>
    </r>
    <r>
      <rPr>
        <b/>
        <sz val="11"/>
        <color rgb="FF000000"/>
        <rFont val="Arial"/>
        <family val="2"/>
      </rPr>
      <t xml:space="preserve">                    
NEQC: </t>
    </r>
    <r>
      <rPr>
        <sz val="11"/>
        <color rgb="FF000000"/>
        <rFont val="Arial"/>
        <family val="2"/>
      </rPr>
      <t xml:space="preserve">Número de Equipo Conservado. </t>
    </r>
    <r>
      <rPr>
        <b/>
        <sz val="11"/>
        <color rgb="FF000000"/>
        <rFont val="Arial"/>
        <family val="2"/>
      </rPr>
      <t xml:space="preserve">
NEEM: </t>
    </r>
    <r>
      <rPr>
        <sz val="11"/>
        <color rgb="FF000000"/>
        <rFont val="Arial"/>
        <family val="2"/>
      </rPr>
      <t>Número de Equipo Estimado para Mantenimiento.</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</si>
  <si>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Equipo.</t>
    </r>
  </si>
  <si>
    <r>
      <rPr>
        <b/>
        <sz val="11"/>
        <color rgb="FF000000"/>
        <rFont val="Arial"/>
        <family val="2"/>
      </rPr>
      <t>MÉTODO DE CÁLCULO:
POAO=</t>
    </r>
    <r>
      <rPr>
        <sz val="11"/>
        <color rgb="FF000000"/>
        <rFont val="Arial"/>
        <family val="2"/>
      </rPr>
      <t xml:space="preserve"> (NOAO/NOAE)*100</t>
    </r>
    <r>
      <rPr>
        <b/>
        <sz val="11"/>
        <color rgb="FF000000"/>
        <rFont val="Arial"/>
        <family val="2"/>
      </rPr>
      <t xml:space="preserve">
VARIABLES:                                                                                                                                  
POAO: </t>
    </r>
    <r>
      <rPr>
        <sz val="11"/>
        <color rgb="FF000000"/>
        <rFont val="Arial"/>
        <family val="2"/>
      </rPr>
      <t xml:space="preserve">Porcentaje de Órdenes de Alimentos Otorgados. </t>
    </r>
    <r>
      <rPr>
        <b/>
        <sz val="11"/>
        <color rgb="FF000000"/>
        <rFont val="Arial"/>
        <family val="2"/>
      </rPr>
      <t xml:space="preserve">                           
NOAO: </t>
    </r>
    <r>
      <rPr>
        <sz val="11"/>
        <color rgb="FF000000"/>
        <rFont val="Arial"/>
        <family val="2"/>
      </rPr>
      <t>Número de Órdenes de Alimentos Otorgados.</t>
    </r>
    <r>
      <rPr>
        <b/>
        <sz val="11"/>
        <color rgb="FF000000"/>
        <rFont val="Arial"/>
        <family val="2"/>
      </rPr>
      <t xml:space="preserve">
NOAE:</t>
    </r>
    <r>
      <rPr>
        <sz val="11"/>
        <color rgb="FF000000"/>
        <rFont val="Arial"/>
        <family val="2"/>
      </rPr>
      <t xml:space="preserve"> Número de Órdenes de Alimentos Estimados.</t>
    </r>
  </si>
  <si>
    <r>
      <rPr>
        <b/>
        <sz val="11"/>
        <color rgb="FF000000"/>
        <rFont val="Arial"/>
        <family val="2"/>
      </rPr>
      <t xml:space="preserve">UNIDAD DE MEDIDA DEL INDICADOR:   
</t>
    </r>
    <r>
      <rPr>
        <sz val="11"/>
        <color rgb="FF000000"/>
        <rFont val="Arial"/>
        <family val="2"/>
      </rPr>
      <t>Porcentaje.</t>
    </r>
    <r>
      <rPr>
        <b/>
        <sz val="11"/>
        <color rgb="FF000000"/>
        <rFont val="Arial"/>
        <family val="2"/>
      </rPr>
      <t xml:space="preserve">
UNIDAD DE MEDIDA DE LAS VARIABLES:  
</t>
    </r>
    <r>
      <rPr>
        <sz val="11"/>
        <color rgb="FF000000"/>
        <rFont val="Arial"/>
        <family val="2"/>
      </rPr>
      <t>Órdenes de Alimentos.</t>
    </r>
  </si>
  <si>
    <r>
      <rPr>
        <b/>
        <sz val="11"/>
        <color theme="1"/>
        <rFont val="Arial"/>
        <family val="2"/>
      </rPr>
      <t xml:space="preserve">Nombre completo del Documento que sustenta la información: 
</t>
    </r>
    <r>
      <rPr>
        <sz val="11"/>
        <color theme="1"/>
        <rFont val="Arial"/>
        <family val="2"/>
      </rPr>
      <t xml:space="preserve">Constancia de Residencia y Vecindad
</t>
    </r>
    <r>
      <rPr>
        <b/>
        <sz val="11"/>
        <color theme="1"/>
        <rFont val="Arial"/>
        <family val="2"/>
      </rPr>
      <t xml:space="preserve">
Nombre del área que genera o publica la información: 
</t>
    </r>
    <r>
      <rPr>
        <sz val="11"/>
        <color theme="1"/>
        <rFont val="Arial"/>
        <family val="2"/>
      </rPr>
      <t xml:space="preserve">Departamento del Consejo Municipal de Poblacion
</t>
    </r>
    <r>
      <rPr>
        <b/>
        <sz val="11"/>
        <color theme="1"/>
        <rFont val="Arial"/>
        <family val="2"/>
      </rPr>
      <t xml:space="preserve">
Periodicidad con que se genera el documento: 
</t>
    </r>
    <r>
      <rPr>
        <sz val="11"/>
        <color theme="1"/>
        <rFont val="Arial"/>
        <family val="2"/>
      </rPr>
      <t>Trimestral</t>
    </r>
    <r>
      <rPr>
        <b/>
        <sz val="11"/>
        <color theme="1"/>
        <rFont val="Arial"/>
        <family val="2"/>
      </rPr>
      <t xml:space="preserve">
Liga de la página donde se localiza la información o ubicación:
</t>
    </r>
    <r>
      <rPr>
        <sz val="11"/>
        <color theme="1"/>
        <rFont val="Arial"/>
        <family val="2"/>
      </rPr>
      <t>Cajas de Archivo Muerto, en la bodega de la Dirección General de Gobierno</t>
    </r>
  </si>
  <si>
    <r>
      <rPr>
        <b/>
        <sz val="13"/>
        <color theme="1"/>
        <rFont val="Calibri"/>
        <family val="2"/>
      </rPr>
      <t xml:space="preserve">3.1.1.1.9.1 </t>
    </r>
    <r>
      <rPr>
        <sz val="13"/>
        <color theme="1"/>
        <rFont val="Calibri"/>
        <family val="2"/>
      </rPr>
      <t>Realización del Sorteo del Servicio Nacional Clase correspondiente.</t>
    </r>
  </si>
  <si>
    <r>
      <rPr>
        <b/>
        <sz val="11"/>
        <color theme="1"/>
        <rFont val="Arial"/>
        <family val="2"/>
      </rPr>
      <t xml:space="preserve">Nombre completo del Documento que sustenta la información: </t>
    </r>
    <r>
      <rPr>
        <sz val="11"/>
        <color theme="1"/>
        <rFont val="Arial"/>
        <family val="2"/>
      </rPr>
      <t xml:space="preserve">
Cartillas expedidas,Informe enviado al Batallón (oficio con estadísticas de datos sobre jóvenes) y  Fotos  
</t>
    </r>
    <r>
      <rPr>
        <b/>
        <sz val="11"/>
        <color theme="1"/>
        <rFont val="Arial"/>
        <family val="2"/>
      </rPr>
      <t>Nombre del área que genera o publica la información</t>
    </r>
    <r>
      <rPr>
        <sz val="11"/>
        <color theme="1"/>
        <rFont val="Arial"/>
        <family val="2"/>
      </rPr>
      <t xml:space="preserve">: 
Junta Municipal de Reclutamiento
</t>
    </r>
    <r>
      <rPr>
        <b/>
        <sz val="11"/>
        <color theme="1"/>
        <rFont val="Arial"/>
        <family val="2"/>
      </rPr>
      <t>Periodicidad con que se genera el documento</t>
    </r>
    <r>
      <rPr>
        <sz val="11"/>
        <color theme="1"/>
        <rFont val="Arial"/>
        <family val="2"/>
      </rPr>
      <t xml:space="preserve">: 
Trimestral
</t>
    </r>
    <r>
      <rPr>
        <b/>
        <sz val="11"/>
        <color theme="1"/>
        <rFont val="Arial"/>
        <family val="2"/>
      </rPr>
      <t xml:space="preserve">Liga de la página donde se localiza la información o ubicación: 
</t>
    </r>
    <r>
      <rPr>
        <sz val="11"/>
        <color theme="1"/>
        <rFont val="Arial"/>
        <family val="2"/>
      </rPr>
      <t>Oficios Enviados, LEFOR OFCIOS  (Junta Municipal de Recluatmiento), CAJAS DE APENDICES DE LAS CARTILLAS(Junta Municipal de Recluatamiento)</t>
    </r>
  </si>
  <si>
    <r>
      <rPr>
        <b/>
        <sz val="13"/>
        <color theme="1"/>
        <rFont val="Calibri"/>
        <family val="2"/>
      </rPr>
      <t>3.1.1.1.9.2</t>
    </r>
    <r>
      <rPr>
        <sz val="13"/>
        <color theme="1"/>
        <rFont val="Calibri"/>
        <family val="2"/>
      </rPr>
      <t xml:space="preserve"> Participación en las Sesiones del COESPO referente a los temas representativos de la población y resoluciones del H. Ayuntamiento</t>
    </r>
  </si>
  <si>
    <r>
      <rPr>
        <b/>
        <sz val="11"/>
        <color theme="1"/>
        <rFont val="Arial"/>
        <family val="2"/>
      </rPr>
      <t xml:space="preserve">Nombre completo del Documento que sustenta la información: </t>
    </r>
    <r>
      <rPr>
        <sz val="11"/>
        <color theme="1"/>
        <rFont val="Arial"/>
        <family val="2"/>
      </rPr>
      <t xml:space="preserve">
Reportes emitidos con Fotos  
</t>
    </r>
    <r>
      <rPr>
        <b/>
        <sz val="11"/>
        <color theme="1"/>
        <rFont val="Arial"/>
        <family val="2"/>
      </rPr>
      <t xml:space="preserve">Nombre del área que genera o publica la información: </t>
    </r>
    <r>
      <rPr>
        <sz val="11"/>
        <color theme="1"/>
        <rFont val="Arial"/>
        <family val="2"/>
      </rPr>
      <t xml:space="preserve">
Departamento del Consejo Municipal de Poblacion
</t>
    </r>
    <r>
      <rPr>
        <b/>
        <sz val="11"/>
        <color theme="1"/>
        <rFont val="Arial"/>
        <family val="2"/>
      </rPr>
      <t xml:space="preserve">Periodicidad con que se genera el documento: </t>
    </r>
    <r>
      <rPr>
        <sz val="11"/>
        <color theme="1"/>
        <rFont val="Arial"/>
        <family val="2"/>
      </rPr>
      <t xml:space="preserve">
Triemestral
</t>
    </r>
    <r>
      <rPr>
        <b/>
        <sz val="11"/>
        <color theme="1"/>
        <rFont val="Arial"/>
        <family val="2"/>
      </rPr>
      <t>Liga de la página donde se localiza la información o ubicación:</t>
    </r>
    <r>
      <rPr>
        <sz val="11"/>
        <color theme="1"/>
        <rFont val="Arial"/>
        <family val="2"/>
      </rPr>
      <t xml:space="preserve"> 
Lefor, OFCIOS ENVIADOS</t>
    </r>
  </si>
  <si>
    <r>
      <rPr>
        <b/>
        <sz val="11"/>
        <color theme="1"/>
        <rFont val="Arial"/>
        <family val="2"/>
      </rPr>
      <t>PRP</t>
    </r>
    <r>
      <rPr>
        <sz val="11"/>
        <color theme="1"/>
        <rFont val="Arial"/>
        <family val="2"/>
      </rPr>
      <t xml:space="preserve">: De Enero 2022 a Diciembre 2024 se realizaron 21 atenciones y seguimientos con DAVB y sbpj 
2022: 0
2023: 0
2024: 0 </t>
    </r>
  </si>
  <si>
    <r>
      <rPr>
        <b/>
        <sz val="11"/>
        <color theme="1"/>
        <rFont val="Arial"/>
        <family val="2"/>
      </rPr>
      <t xml:space="preserve">Nombre completo del Documento que sustenta la información: </t>
    </r>
    <r>
      <rPr>
        <sz val="11"/>
        <color theme="1"/>
        <rFont val="Arial"/>
        <family val="2"/>
      </rPr>
      <t xml:space="preserve">
Tarjetas Informativas, minutas con Fotos  
</t>
    </r>
    <r>
      <rPr>
        <b/>
        <sz val="11"/>
        <color theme="1"/>
        <rFont val="Arial"/>
        <family val="2"/>
      </rPr>
      <t xml:space="preserve">Nombre del área que genera o publica la información: </t>
    </r>
    <r>
      <rPr>
        <sz val="11"/>
        <color theme="1"/>
        <rFont val="Arial"/>
        <family val="2"/>
      </rPr>
      <t xml:space="preserve">
Coordinacion de Delegaciones
</t>
    </r>
    <r>
      <rPr>
        <b/>
        <sz val="11"/>
        <color theme="1"/>
        <rFont val="Arial"/>
        <family val="2"/>
      </rPr>
      <t xml:space="preserve">Periodicidad con que se genera el documento: </t>
    </r>
    <r>
      <rPr>
        <sz val="11"/>
        <color theme="1"/>
        <rFont val="Arial"/>
        <family val="2"/>
      </rPr>
      <t xml:space="preserve">
Triemestral.
</t>
    </r>
    <r>
      <rPr>
        <b/>
        <sz val="11"/>
        <color theme="1"/>
        <rFont val="Arial"/>
        <family val="2"/>
      </rPr>
      <t>Liga de la página donde se localiza la información o ubicación:</t>
    </r>
    <r>
      <rPr>
        <sz val="11"/>
        <color theme="1"/>
        <rFont val="Arial"/>
        <family val="2"/>
      </rPr>
      <t xml:space="preserve"> 
Lefor del Area Adminstrativa, Tarjetas Informativas</t>
    </r>
  </si>
  <si>
    <r>
      <rPr>
        <b/>
        <sz val="11"/>
        <color theme="1"/>
        <rFont val="Arial"/>
        <family val="2"/>
      </rPr>
      <t xml:space="preserve">Nombre completo del Documento que sustenta la información: </t>
    </r>
    <r>
      <rPr>
        <sz val="11"/>
        <color theme="1"/>
        <rFont val="Arial"/>
        <family val="2"/>
      </rPr>
      <t xml:space="preserve">
Tarjetas Informativas con Fotos  
</t>
    </r>
    <r>
      <rPr>
        <b/>
        <sz val="11"/>
        <color theme="1"/>
        <rFont val="Arial"/>
        <family val="2"/>
      </rPr>
      <t xml:space="preserve">Nombre del área que genera o publica la información: </t>
    </r>
    <r>
      <rPr>
        <sz val="11"/>
        <color theme="1"/>
        <rFont val="Arial"/>
        <family val="2"/>
      </rPr>
      <t xml:space="preserve">
Jefatura del Departamento de Prosectiva Politica y Legal
</t>
    </r>
    <r>
      <rPr>
        <b/>
        <sz val="11"/>
        <color theme="1"/>
        <rFont val="Arial"/>
        <family val="2"/>
      </rPr>
      <t xml:space="preserve">Periodicidad con que se genera el documento: </t>
    </r>
    <r>
      <rPr>
        <sz val="11"/>
        <color theme="1"/>
        <rFont val="Arial"/>
        <family val="2"/>
      </rPr>
      <t xml:space="preserve">
Triemestral.
</t>
    </r>
    <r>
      <rPr>
        <b/>
        <sz val="11"/>
        <color theme="1"/>
        <rFont val="Arial"/>
        <family val="2"/>
      </rPr>
      <t>Liga de la página donde se localiza la información o ubicación:</t>
    </r>
    <r>
      <rPr>
        <sz val="11"/>
        <color theme="1"/>
        <rFont val="Arial"/>
        <family val="2"/>
      </rPr>
      <t xml:space="preserve"> 
Lefor del Area Adminstrativa, Oficios Enviados. Tarjetas Informativas</t>
    </r>
  </si>
  <si>
    <r>
      <rPr>
        <b/>
        <sz val="13"/>
        <color theme="1"/>
        <rFont val="Calibri"/>
        <family val="2"/>
      </rPr>
      <t>3.1.1.1.9.5</t>
    </r>
    <r>
      <rPr>
        <sz val="13"/>
        <color theme="1"/>
        <rFont val="Calibri"/>
        <family val="2"/>
      </rPr>
      <t xml:space="preserve"> Atenciones en asuntos religiosos brindadas.</t>
    </r>
  </si>
  <si>
    <r>
      <rPr>
        <b/>
        <sz val="13"/>
        <color theme="1"/>
        <rFont val="Calibri"/>
        <family val="2"/>
      </rPr>
      <t xml:space="preserve">PPAC: </t>
    </r>
    <r>
      <rPr>
        <sz val="13"/>
        <color theme="1"/>
        <rFont val="Calibri"/>
        <family val="2"/>
      </rPr>
      <t>Porcentaje de participantes  en actividades comunitarias enfocadas a la construccion de paz con apoyo de grupos religiosos. (sinergia por la paz) .</t>
    </r>
  </si>
  <si>
    <r>
      <rPr>
        <b/>
        <sz val="13"/>
        <color theme="1"/>
        <rFont val="Calibri"/>
        <family val="2"/>
      </rPr>
      <t>3.1.1.1.9.7</t>
    </r>
    <r>
      <rPr>
        <sz val="13"/>
        <color theme="1"/>
        <rFont val="Calibri"/>
        <family val="2"/>
      </rPr>
      <t xml:space="preserve"> Capacitación en materia religiosa que fortalezcan la laicidad del municipio.</t>
    </r>
  </si>
  <si>
    <r>
      <rPr>
        <b/>
        <sz val="13"/>
        <color theme="1"/>
        <rFont val="Calibri"/>
        <family val="2"/>
      </rPr>
      <t>PCMR:</t>
    </r>
    <r>
      <rPr>
        <sz val="13"/>
        <color theme="1"/>
        <rFont val="Calibri"/>
        <family val="2"/>
      </rPr>
      <t xml:space="preserve"> Porcentaje de participantes en materia religiosa capacitados(as)</t>
    </r>
  </si>
  <si>
    <r>
      <rPr>
        <b/>
        <sz val="13"/>
        <color theme="1"/>
        <rFont val="Calibri"/>
        <family val="2"/>
      </rPr>
      <t xml:space="preserve">3.1.1.1.9.8 </t>
    </r>
    <r>
      <rPr>
        <sz val="13"/>
        <color theme="1"/>
        <rFont val="Calibri"/>
        <family val="2"/>
      </rPr>
      <t>Actualización del Padrón Municipal de Templos (PMT).</t>
    </r>
  </si>
  <si>
    <r>
      <rPr>
        <b/>
        <sz val="13"/>
        <color theme="1"/>
        <rFont val="Calibri"/>
        <family val="2"/>
      </rPr>
      <t>3.1.1.1.10</t>
    </r>
    <r>
      <rPr>
        <sz val="13"/>
        <color theme="1"/>
        <rFont val="Calibri"/>
        <family val="2"/>
      </rPr>
      <t xml:space="preserve"> Mecanismos de coordinación interinstitucional y capacidades del SIPINNA Municipal fortalecidos.</t>
    </r>
  </si>
  <si>
    <r>
      <rPr>
        <b/>
        <sz val="13"/>
        <color theme="1"/>
        <rFont val="Calibri"/>
        <family val="2"/>
      </rPr>
      <t xml:space="preserve">3.1.1.1.10.1  </t>
    </r>
    <r>
      <rPr>
        <sz val="13"/>
        <color theme="1"/>
        <rFont val="Calibri"/>
        <family val="2"/>
      </rPr>
      <t>Organización de sesiones del Sistema Municipal y sus Comisiones.</t>
    </r>
  </si>
  <si>
    <r>
      <rPr>
        <b/>
        <sz val="13"/>
        <color theme="1"/>
        <rFont val="Calibri"/>
        <family val="2"/>
      </rPr>
      <t xml:space="preserve">3.1.1.1.10.2 </t>
    </r>
    <r>
      <rPr>
        <sz val="13"/>
        <color theme="1"/>
        <rFont val="Calibri"/>
        <family val="2"/>
      </rPr>
      <t>Canalización y registro de reportes o posibles vulneraciones de derechos de NNA.</t>
    </r>
  </si>
  <si>
    <r>
      <rPr>
        <b/>
        <sz val="13"/>
        <color theme="1"/>
        <rFont val="Calibri"/>
        <family val="2"/>
      </rPr>
      <t xml:space="preserve">3.1.1.1.10.4 </t>
    </r>
    <r>
      <rPr>
        <sz val="13"/>
        <color theme="1"/>
        <rFont val="Calibri"/>
        <family val="2"/>
      </rPr>
      <t>Difusión digital y realización de campañas en redes sociales sobre los derechos de NNA.</t>
    </r>
  </si>
  <si>
    <r>
      <rPr>
        <b/>
        <sz val="13"/>
        <color theme="1"/>
        <rFont val="Calibri"/>
        <family val="2"/>
      </rPr>
      <t xml:space="preserve">3.1.1.1.11 </t>
    </r>
    <r>
      <rPr>
        <sz val="13"/>
        <color theme="1"/>
        <rFont val="Calibri"/>
        <family val="2"/>
      </rPr>
      <t>Proyectos de estructuración vial revisados interinstitucionalmente.</t>
    </r>
  </si>
  <si>
    <r>
      <rPr>
        <b/>
        <sz val="13"/>
        <color theme="1"/>
        <rFont val="Calibri"/>
        <family val="2"/>
      </rPr>
      <t>3.1.1.1.11.1</t>
    </r>
    <r>
      <rPr>
        <sz val="13"/>
        <color theme="1"/>
        <rFont val="Calibri"/>
        <family val="2"/>
      </rPr>
      <t xml:space="preserve"> Instalación de señalización vial horizontal y vertical en la infraestructura urbana.</t>
    </r>
  </si>
  <si>
    <r>
      <rPr>
        <b/>
        <sz val="13"/>
        <color theme="1"/>
        <rFont val="Calibri"/>
        <family val="2"/>
      </rPr>
      <t>3.1.1.1.11.2.</t>
    </r>
    <r>
      <rPr>
        <sz val="13"/>
        <color theme="1"/>
        <rFont val="Calibri"/>
        <family val="2"/>
      </rPr>
      <t xml:space="preserve"> Elaboración de propuestas de Seguridad Vial y de Movilidad Urbana.</t>
    </r>
  </si>
  <si>
    <r>
      <rPr>
        <b/>
        <sz val="13"/>
        <color theme="1"/>
        <rFont val="Calibri"/>
        <family val="2"/>
      </rPr>
      <t xml:space="preserve">3.1.1.1.11.3 </t>
    </r>
    <r>
      <rPr>
        <sz val="13"/>
        <color theme="1"/>
        <rFont val="Calibri"/>
        <family val="2"/>
      </rPr>
      <t>Supervisión del funcionamiento de la red semafórica en la infraestructura vial.</t>
    </r>
  </si>
  <si>
    <r>
      <rPr>
        <b/>
        <sz val="13"/>
        <color theme="1"/>
        <rFont val="Calibri"/>
        <family val="2"/>
      </rPr>
      <t>3.1.1.1.12</t>
    </r>
    <r>
      <rPr>
        <sz val="13"/>
        <color theme="1"/>
        <rFont val="Calibri"/>
        <family val="2"/>
      </rPr>
      <t xml:space="preserve"> Atención de emergencias a la población, mediante acciones de prevención, auxilio y combate de incendios.</t>
    </r>
  </si>
  <si>
    <r>
      <rPr>
        <b/>
        <sz val="11"/>
        <color theme="1"/>
        <rFont val="Arial"/>
        <family val="2"/>
      </rPr>
      <t xml:space="preserve">MÉTODO DE CÁLCULO:  
PPAE= </t>
    </r>
    <r>
      <rPr>
        <sz val="11"/>
        <color theme="1"/>
        <rFont val="Arial"/>
        <family val="2"/>
      </rPr>
      <t>(NPAE/NPPAE)*100</t>
    </r>
    <r>
      <rPr>
        <b/>
        <sz val="11"/>
        <color theme="1"/>
        <rFont val="Arial"/>
        <family val="2"/>
      </rPr>
      <t xml:space="preserve">
VARIABLES: 
PPAE: </t>
    </r>
    <r>
      <rPr>
        <sz val="11"/>
        <color theme="1"/>
        <rFont val="Arial"/>
        <family val="2"/>
      </rPr>
      <t xml:space="preserve">Porcentaje de Personas Atendidas en Emergencias. </t>
    </r>
    <r>
      <rPr>
        <b/>
        <sz val="11"/>
        <color theme="1"/>
        <rFont val="Arial"/>
        <family val="2"/>
      </rPr>
      <t xml:space="preserve">
NPAE: </t>
    </r>
    <r>
      <rPr>
        <sz val="11"/>
        <color theme="1"/>
        <rFont val="Arial"/>
        <family val="2"/>
      </rPr>
      <t xml:space="preserve">Número de Personas Atendidas en Emergencias. </t>
    </r>
    <r>
      <rPr>
        <b/>
        <sz val="11"/>
        <color theme="1"/>
        <rFont val="Arial"/>
        <family val="2"/>
      </rPr>
      <t xml:space="preserve">
NPPAE: </t>
    </r>
    <r>
      <rPr>
        <sz val="11"/>
        <color theme="1"/>
        <rFont val="Arial"/>
        <family val="2"/>
      </rPr>
      <t>Numero de Personas Programadasa a Atender en Emergencias.</t>
    </r>
  </si>
  <si>
    <r>
      <rPr>
        <b/>
        <sz val="11"/>
        <color rgb="FF000000"/>
        <rFont val="Arial"/>
        <family val="2"/>
      </rPr>
      <t xml:space="preserve">Nombre del Documento:
</t>
    </r>
    <r>
      <rPr>
        <sz val="11"/>
        <color rgb="FF000000"/>
        <rFont val="Arial"/>
        <family val="2"/>
      </rPr>
      <t xml:space="preserve">Reporte Trimestral de Servicios de Emergencia Atendidos Por la Dirección General del H. Cuerpo de Bomberos, Rescate , Emergencias Medicas y Desastes.
</t>
    </r>
    <r>
      <rPr>
        <b/>
        <sz val="11"/>
        <color rgb="FF000000"/>
        <rFont val="Arial"/>
        <family val="2"/>
      </rPr>
      <t xml:space="preserve"> 
Nombre de quien genera la información:
</t>
    </r>
    <r>
      <rPr>
        <sz val="11"/>
        <color rgb="FF000000"/>
        <rFont val="Arial"/>
        <family val="2"/>
      </rPr>
      <t xml:space="preserve">Direccion General del H. Cuerpo de Bomberos, Rescate , Emergencias Medicas y Desastes 
</t>
    </r>
    <r>
      <rPr>
        <b/>
        <sz val="11"/>
        <color rgb="FF000000"/>
        <rFont val="Arial"/>
        <family val="2"/>
      </rPr>
      <t xml:space="preserve"> 
Periodicidad con que se genera la información:
</t>
    </r>
    <r>
      <rPr>
        <sz val="11"/>
        <color rgb="FF000000"/>
        <rFont val="Arial"/>
        <family val="2"/>
      </rPr>
      <t>Trimestral</t>
    </r>
    <r>
      <rPr>
        <b/>
        <sz val="11"/>
        <color rgb="FF000000"/>
        <rFont val="Arial"/>
        <family val="2"/>
      </rPr>
      <t xml:space="preserve">
Liga de la página donde se localiza la información o ubicación:
</t>
    </r>
    <r>
      <rPr>
        <sz val="11"/>
        <color rgb="FF000000"/>
        <rFont val="Arial"/>
        <family val="2"/>
      </rPr>
      <t>Folder en la oficina de la Coordinación Administrativa. (repisa blanca)</t>
    </r>
  </si>
  <si>
    <r>
      <rPr>
        <b/>
        <sz val="13"/>
        <color theme="1"/>
        <rFont val="Calibri"/>
        <family val="2"/>
      </rPr>
      <t xml:space="preserve">3.1.1.1.12.1 </t>
    </r>
    <r>
      <rPr>
        <sz val="13"/>
        <color theme="1"/>
        <rFont val="Calibri"/>
        <family val="2"/>
      </rPr>
      <t>Capacitación en prevención de riesgos al personal organizaciones del sector público y privado.</t>
    </r>
  </si>
  <si>
    <r>
      <rPr>
        <b/>
        <sz val="11"/>
        <color rgb="FF000000"/>
        <rFont val="Arial"/>
        <family val="2"/>
      </rPr>
      <t xml:space="preserve">MÉTODO DE CÁLCULO: 
 POPC = </t>
    </r>
    <r>
      <rPr>
        <sz val="11"/>
        <color rgb="FF000000"/>
        <rFont val="Arial"/>
        <family val="2"/>
      </rPr>
      <t xml:space="preserve">(NOCA/NOES)*100 
 </t>
    </r>
    <r>
      <rPr>
        <b/>
        <sz val="11"/>
        <color rgb="FF000000"/>
        <rFont val="Arial"/>
        <family val="2"/>
      </rPr>
      <t xml:space="preserve">
 VARIABLES: 
 POPC: </t>
    </r>
    <r>
      <rPr>
        <sz val="11"/>
        <color rgb="FF000000"/>
        <rFont val="Arial"/>
        <family val="2"/>
      </rPr>
      <t xml:space="preserve">Porcentaje de personal de organizaciones públicas y privadas capacitadas. </t>
    </r>
    <r>
      <rPr>
        <b/>
        <sz val="11"/>
        <color rgb="FF000000"/>
        <rFont val="Arial"/>
        <family val="2"/>
      </rPr>
      <t xml:space="preserve">
 NOCA: </t>
    </r>
    <r>
      <rPr>
        <sz val="11"/>
        <color rgb="FF000000"/>
        <rFont val="Arial"/>
        <family val="2"/>
      </rPr>
      <t>Número de personas capacitadas.</t>
    </r>
    <r>
      <rPr>
        <b/>
        <sz val="11"/>
        <color rgb="FF000000"/>
        <rFont val="Arial"/>
        <family val="2"/>
      </rPr>
      <t xml:space="preserve">
 NOES: </t>
    </r>
    <r>
      <rPr>
        <sz val="11"/>
        <color rgb="FF000000"/>
        <rFont val="Arial"/>
        <family val="2"/>
      </rPr>
      <t>Número de personas programadas.</t>
    </r>
  </si>
  <si>
    <r>
      <rPr>
        <b/>
        <sz val="13"/>
        <color theme="1"/>
        <rFont val="Calibri"/>
        <family val="2"/>
      </rPr>
      <t xml:space="preserve">3.1.1.1.12.2 </t>
    </r>
    <r>
      <rPr>
        <sz val="13"/>
        <color theme="1"/>
        <rFont val="Calibri"/>
        <family val="2"/>
      </rPr>
      <t>Supervisión y prevención de riesgos en eventos masivos, espacios públicos y operativos especiales.</t>
    </r>
  </si>
  <si>
    <r>
      <rPr>
        <b/>
        <sz val="11"/>
        <color rgb="FF000000"/>
        <rFont val="Arial"/>
        <family val="2"/>
      </rPr>
      <t>MÉTODO DE CÁLCULO
 PSPR=</t>
    </r>
    <r>
      <rPr>
        <sz val="11"/>
        <color rgb="FF000000"/>
        <rFont val="Arial"/>
        <family val="2"/>
      </rPr>
      <t xml:space="preserve"> (NSPR/NSPP)*100
</t>
    </r>
    <r>
      <rPr>
        <b/>
        <sz val="11"/>
        <color rgb="FF000000"/>
        <rFont val="Arial"/>
        <family val="2"/>
      </rPr>
      <t xml:space="preserve"> VARIABLES
 PSPR: </t>
    </r>
    <r>
      <rPr>
        <sz val="11"/>
        <color rgb="FF000000"/>
        <rFont val="Arial"/>
        <family val="2"/>
      </rPr>
      <t xml:space="preserve">Porcentaje de servicios de supervisión y prevención de riesgos realizados
</t>
    </r>
    <r>
      <rPr>
        <b/>
        <sz val="11"/>
        <color rgb="FF000000"/>
        <rFont val="Arial"/>
        <family val="2"/>
      </rPr>
      <t xml:space="preserve"> NSPR:</t>
    </r>
    <r>
      <rPr>
        <sz val="11"/>
        <color rgb="FF000000"/>
        <rFont val="Arial"/>
        <family val="2"/>
      </rPr>
      <t xml:space="preserve"> Número de servicios de supervisión y prevención de riesgos realizados
</t>
    </r>
    <r>
      <rPr>
        <b/>
        <sz val="11"/>
        <color rgb="FF000000"/>
        <rFont val="Arial"/>
        <family val="2"/>
      </rPr>
      <t xml:space="preserve"> NSPP:</t>
    </r>
    <r>
      <rPr>
        <sz val="11"/>
        <color rgb="FF000000"/>
        <rFont val="Arial"/>
        <family val="2"/>
      </rPr>
      <t xml:space="preserve"> Número de servicios de supervisión y prevención de riesgos programados</t>
    </r>
  </si>
  <si>
    <r>
      <rPr>
        <b/>
        <sz val="13"/>
        <color theme="1"/>
        <rFont val="Calibri"/>
        <family val="2"/>
      </rPr>
      <t>3.1.1.1.12.3</t>
    </r>
    <r>
      <rPr>
        <sz val="13"/>
        <color theme="1"/>
        <rFont val="Calibri"/>
        <family val="2"/>
      </rPr>
      <t xml:space="preserve"> Capacitación en prevención de riesgos dirigida a niñas y niños.</t>
    </r>
  </si>
  <si>
    <r>
      <rPr>
        <b/>
        <sz val="11"/>
        <color rgb="FF000000"/>
        <rFont val="Arial"/>
        <family val="2"/>
      </rPr>
      <t xml:space="preserve">MÉTODO DE CÁLCULO: 
PNNC= </t>
    </r>
    <r>
      <rPr>
        <sz val="11"/>
        <color rgb="FF000000"/>
        <rFont val="Arial"/>
        <family val="2"/>
      </rPr>
      <t xml:space="preserve">(NNNC/NNNE)*100 </t>
    </r>
    <r>
      <rPr>
        <b/>
        <sz val="11"/>
        <color rgb="FF000000"/>
        <rFont val="Arial"/>
        <family val="2"/>
      </rPr>
      <t xml:space="preserve">
VARIABLES: 
PNNC: </t>
    </r>
    <r>
      <rPr>
        <sz val="11"/>
        <color rgb="FF000000"/>
        <rFont val="Arial"/>
        <family val="2"/>
      </rPr>
      <t>Porcentaje de niñas y niños capacitados.</t>
    </r>
    <r>
      <rPr>
        <b/>
        <sz val="11"/>
        <color rgb="FF000000"/>
        <rFont val="Arial"/>
        <family val="2"/>
      </rPr>
      <t xml:space="preserve">
NNNC: </t>
    </r>
    <r>
      <rPr>
        <sz val="11"/>
        <color rgb="FF000000"/>
        <rFont val="Arial"/>
        <family val="2"/>
      </rPr>
      <t>Número de niñas y niños capacitados.</t>
    </r>
    <r>
      <rPr>
        <b/>
        <sz val="11"/>
        <color rgb="FF000000"/>
        <rFont val="Arial"/>
        <family val="2"/>
      </rPr>
      <t xml:space="preserve">
NNNE: </t>
    </r>
    <r>
      <rPr>
        <sz val="11"/>
        <color rgb="FF000000"/>
        <rFont val="Arial"/>
        <family val="2"/>
      </rPr>
      <t>Número de niñas y niños programados.</t>
    </r>
  </si>
  <si>
    <r>
      <rPr>
        <b/>
        <sz val="13"/>
        <color theme="1"/>
        <rFont val="Calibri"/>
        <family val="2"/>
      </rPr>
      <t>3.1.1.1.12.4</t>
    </r>
    <r>
      <rPr>
        <sz val="13"/>
        <color theme="1"/>
        <rFont val="Calibri"/>
        <family val="2"/>
      </rPr>
      <t xml:space="preserve"> Revisión de medidas de seguridad en establecimientos hoteleros, restauranteros y comerciales</t>
    </r>
  </si>
  <si>
    <r>
      <rPr>
        <b/>
        <sz val="11"/>
        <color rgb="FF000000"/>
        <rFont val="Arial"/>
        <family val="2"/>
      </rPr>
      <t>MÉTODO DE CÁLCULO:
 PEMS=</t>
    </r>
    <r>
      <rPr>
        <sz val="11"/>
        <color rgb="FF000000"/>
        <rFont val="Arial"/>
        <family val="2"/>
      </rPr>
      <t>(NESR/NEER)*100</t>
    </r>
    <r>
      <rPr>
        <b/>
        <sz val="11"/>
        <color rgb="FF000000"/>
        <rFont val="Arial"/>
        <family val="2"/>
      </rPr>
      <t xml:space="preserve">
 VARIABLES: 
 PEMS: </t>
    </r>
    <r>
      <rPr>
        <sz val="11"/>
        <color rgb="FF000000"/>
        <rFont val="Arial"/>
        <family val="2"/>
      </rPr>
      <t>Porcentaje de establecimientos con medidas de seguridad revisados.</t>
    </r>
    <r>
      <rPr>
        <b/>
        <sz val="11"/>
        <color rgb="FF000000"/>
        <rFont val="Arial"/>
        <family val="2"/>
      </rPr>
      <t xml:space="preserve">
 NESR: </t>
    </r>
    <r>
      <rPr>
        <sz val="11"/>
        <color rgb="FF000000"/>
        <rFont val="Arial"/>
        <family val="2"/>
      </rPr>
      <t>Número de establecimientos revisados.</t>
    </r>
    <r>
      <rPr>
        <b/>
        <sz val="11"/>
        <color rgb="FF000000"/>
        <rFont val="Arial"/>
        <family val="2"/>
      </rPr>
      <t xml:space="preserve">
 NEER: </t>
    </r>
    <r>
      <rPr>
        <sz val="11"/>
        <color rgb="FF000000"/>
        <rFont val="Arial"/>
        <family val="2"/>
      </rPr>
      <t>Número de establecimientos programados a revisar.</t>
    </r>
  </si>
  <si>
    <r>
      <rPr>
        <b/>
        <sz val="13"/>
        <color theme="1"/>
        <rFont val="Calibri"/>
        <family val="2"/>
      </rPr>
      <t xml:space="preserve">3.1.1.1.12.5 </t>
    </r>
    <r>
      <rPr>
        <sz val="13"/>
        <color theme="1"/>
        <rFont val="Calibri"/>
        <family val="2"/>
      </rPr>
      <t>Atención, coordinación y seguimiento de llamadas de auxilio en servicios de emergencia.</t>
    </r>
  </si>
  <si>
    <t>Este indicador mide el número de llamadas de auxilio y servicios de emergencia atendidos antes, durante y después de alguna contingencia. 
 Acciones Atendidas : Incendios ( Casa, Comercios, Palapas, Hotel, Vehiculos, Basura, Llantas, Malesa , Forestales), Atencion a Accidentes vehiclares ( Personas prensadas , Personas Atrapadas, Personas Lesionadas Por accidentes Viales), liberacion de personas en elevadore, rescates acuaticos, atencion de primeros auxilios, captura de animales , atencion de fugas de gas, corto circuito, explosiones, limpieza de combustible o metrial en via de rodamiento, tala y poda de arboles,rescate de cuerpo,deposito de agua a otras instituciones.</t>
  </si>
  <si>
    <r>
      <rPr>
        <b/>
        <sz val="11"/>
        <color rgb="FF000000"/>
        <rFont val="Arial"/>
        <family val="2"/>
      </rPr>
      <t>MÉTODO DE CÁLCULO
 PLAA=</t>
    </r>
    <r>
      <rPr>
        <sz val="11"/>
        <color rgb="FF000000"/>
        <rFont val="Arial"/>
        <family val="2"/>
      </rPr>
      <t xml:space="preserve"> (NLAA/NLAR)*100</t>
    </r>
    <r>
      <rPr>
        <b/>
        <sz val="11"/>
        <color rgb="FF000000"/>
        <rFont val="Arial"/>
        <family val="2"/>
      </rPr>
      <t xml:space="preserve">
 VARIABLES
 PLAA: </t>
    </r>
    <r>
      <rPr>
        <sz val="11"/>
        <color rgb="FF000000"/>
        <rFont val="Arial"/>
        <family val="2"/>
      </rPr>
      <t>Porcentaje de llamadas de auxilio atendidas</t>
    </r>
    <r>
      <rPr>
        <b/>
        <sz val="11"/>
        <color rgb="FF000000"/>
        <rFont val="Arial"/>
        <family val="2"/>
      </rPr>
      <t xml:space="preserve">
 NLAA: </t>
    </r>
    <r>
      <rPr>
        <sz val="11"/>
        <color rgb="FF000000"/>
        <rFont val="Arial"/>
        <family val="2"/>
      </rPr>
      <t>Número de llamadas de auxilio atendidas</t>
    </r>
    <r>
      <rPr>
        <b/>
        <sz val="11"/>
        <color rgb="FF000000"/>
        <rFont val="Arial"/>
        <family val="2"/>
      </rPr>
      <t xml:space="preserve">
 NLAR: </t>
    </r>
    <r>
      <rPr>
        <sz val="11"/>
        <color rgb="FF000000"/>
        <rFont val="Arial"/>
        <family val="2"/>
      </rPr>
      <t>Número de llamadas de auxilio recibidas</t>
    </r>
  </si>
  <si>
    <r>
      <rPr>
        <b/>
        <sz val="11"/>
        <color rgb="FF000000"/>
        <rFont val="Arial"/>
        <family val="2"/>
      </rPr>
      <t xml:space="preserve">MÉTODO DE CÁLCULO:  
 PHBC= </t>
    </r>
    <r>
      <rPr>
        <sz val="11"/>
        <color rgb="FF000000"/>
        <rFont val="Arial"/>
        <family val="2"/>
      </rPr>
      <t>(NPBC/NPBE)*100</t>
    </r>
    <r>
      <rPr>
        <b/>
        <sz val="11"/>
        <color rgb="FF000000"/>
        <rFont val="Arial"/>
        <family val="2"/>
      </rPr>
      <t xml:space="preserve">
 VARIABLES: 
 PHBC: </t>
    </r>
    <r>
      <rPr>
        <sz val="11"/>
        <color rgb="FF000000"/>
        <rFont val="Arial"/>
        <family val="2"/>
      </rPr>
      <t xml:space="preserve"> Porcentaje de elementos del Honorable Cuerpo de Bomberos capacitados. </t>
    </r>
    <r>
      <rPr>
        <b/>
        <sz val="11"/>
        <color rgb="FF000000"/>
        <rFont val="Arial"/>
        <family val="2"/>
      </rPr>
      <t xml:space="preserve">
 NPBC: </t>
    </r>
    <r>
      <rPr>
        <sz val="11"/>
        <color rgb="FF000000"/>
        <rFont val="Arial"/>
        <family val="2"/>
      </rPr>
      <t xml:space="preserve">Número de elementos del Honorable Cuerpo de Bomberos capacitados. 
</t>
    </r>
    <r>
      <rPr>
        <b/>
        <sz val="11"/>
        <color rgb="FF000000"/>
        <rFont val="Arial"/>
        <family val="2"/>
      </rPr>
      <t xml:space="preserve">NPBE: </t>
    </r>
    <r>
      <rPr>
        <sz val="11"/>
        <color rgb="FF000000"/>
        <rFont val="Arial"/>
        <family val="2"/>
      </rPr>
      <t>Número de elementos del Honorable Cuerpo de Bomberos programados.</t>
    </r>
  </si>
  <si>
    <r>
      <rPr>
        <b/>
        <sz val="13"/>
        <color theme="1"/>
        <rFont val="Calibri"/>
        <family val="2"/>
      </rPr>
      <t xml:space="preserve">3.1.1.1.12.7 </t>
    </r>
    <r>
      <rPr>
        <sz val="13"/>
        <color theme="1"/>
        <rFont val="Calibri"/>
        <family val="2"/>
      </rPr>
      <t>Dotación de equipos de protección personal a elementos del H. Cuerpo de Bomberos, rescate, Emergencias Medicas y Desastres.</t>
    </r>
  </si>
  <si>
    <r>
      <rPr>
        <b/>
        <sz val="11"/>
        <color rgb="FF000000"/>
        <rFont val="Arial"/>
        <family val="2"/>
      </rPr>
      <t xml:space="preserve">MÉTODO DE CÁLCULO:
 PEPP= </t>
    </r>
    <r>
      <rPr>
        <sz val="11"/>
        <color rgb="FF000000"/>
        <rFont val="Arial"/>
        <family val="2"/>
      </rPr>
      <t>(NEPE/NEPP)*100</t>
    </r>
    <r>
      <rPr>
        <b/>
        <sz val="11"/>
        <color rgb="FF000000"/>
        <rFont val="Arial"/>
        <family val="2"/>
      </rPr>
      <t xml:space="preserve">
 VARIABLES:
 PEPP: </t>
    </r>
    <r>
      <rPr>
        <sz val="11"/>
        <color rgb="FF000000"/>
        <rFont val="Arial"/>
        <family val="2"/>
      </rPr>
      <t>Porcentaje de equipos de protección personal entregados.</t>
    </r>
    <r>
      <rPr>
        <b/>
        <sz val="11"/>
        <color rgb="FF000000"/>
        <rFont val="Arial"/>
        <family val="2"/>
      </rPr>
      <t xml:space="preserve">
 NEPE: </t>
    </r>
    <r>
      <rPr>
        <sz val="11"/>
        <color rgb="FF000000"/>
        <rFont val="Arial"/>
        <family val="2"/>
      </rPr>
      <t>Número de equipos de protección personal entregados.</t>
    </r>
    <r>
      <rPr>
        <b/>
        <sz val="11"/>
        <color rgb="FF000000"/>
        <rFont val="Arial"/>
        <family val="2"/>
      </rPr>
      <t xml:space="preserve">
 NEPP: </t>
    </r>
    <r>
      <rPr>
        <sz val="11"/>
        <color rgb="FF000000"/>
        <rFont val="Arial"/>
        <family val="2"/>
      </rPr>
      <t>Número de equipos de protección personal programados.</t>
    </r>
  </si>
  <si>
    <r>
      <rPr>
        <b/>
        <sz val="13"/>
        <color theme="1"/>
        <rFont val="Calibri"/>
        <family val="2"/>
      </rPr>
      <t xml:space="preserve">3.1.1.1.13 </t>
    </r>
    <r>
      <rPr>
        <sz val="13"/>
        <color theme="1"/>
        <rFont val="Calibri"/>
        <family val="2"/>
      </rPr>
      <t>Sesiones de cabildo para la aprobación de los temas y resoluciones del Ayuntamiento celebradas.</t>
    </r>
  </si>
  <si>
    <r>
      <rPr>
        <b/>
        <sz val="11"/>
        <color theme="1"/>
        <rFont val="Arial"/>
        <family val="2"/>
      </rPr>
      <t>MÉTODO DE CALCULO:</t>
    </r>
    <r>
      <rPr>
        <sz val="11"/>
        <color theme="1"/>
        <rFont val="Arial"/>
        <family val="2"/>
      </rPr>
      <t xml:space="preserve">
</t>
    </r>
    <r>
      <rPr>
        <b/>
        <sz val="11"/>
        <color theme="1"/>
        <rFont val="Arial"/>
        <family val="2"/>
      </rPr>
      <t>PSCC=</t>
    </r>
    <r>
      <rPr>
        <sz val="11"/>
        <color theme="1"/>
        <rFont val="Arial"/>
        <family val="2"/>
      </rPr>
      <t xml:space="preserve"> (NSCR/NSCP)*100
</t>
    </r>
    <r>
      <rPr>
        <b/>
        <sz val="11"/>
        <color theme="1"/>
        <rFont val="Arial"/>
        <family val="2"/>
      </rPr>
      <t>VARIABLES:</t>
    </r>
    <r>
      <rPr>
        <sz val="11"/>
        <color theme="1"/>
        <rFont val="Arial"/>
        <family val="2"/>
      </rPr>
      <t xml:space="preserve">
</t>
    </r>
    <r>
      <rPr>
        <b/>
        <sz val="11"/>
        <color theme="1"/>
        <rFont val="Arial"/>
        <family val="2"/>
      </rPr>
      <t>PSCC</t>
    </r>
    <r>
      <rPr>
        <sz val="11"/>
        <color theme="1"/>
        <rFont val="Arial"/>
        <family val="2"/>
      </rPr>
      <t xml:space="preserve">=Porcentaje de sesiones de cabildo celebradas.
</t>
    </r>
    <r>
      <rPr>
        <b/>
        <sz val="11"/>
        <color theme="1"/>
        <rFont val="Arial"/>
        <family val="2"/>
      </rPr>
      <t>NSCR</t>
    </r>
    <r>
      <rPr>
        <sz val="11"/>
        <color theme="1"/>
        <rFont val="Arial"/>
        <family val="2"/>
      </rPr>
      <t xml:space="preserve">=Número de sesiones de cabildo celebradas.  
</t>
    </r>
    <r>
      <rPr>
        <b/>
        <sz val="11"/>
        <color theme="1"/>
        <rFont val="Arial"/>
        <family val="2"/>
      </rPr>
      <t>NSCP=</t>
    </r>
    <r>
      <rPr>
        <sz val="11"/>
        <color theme="1"/>
        <rFont val="Arial"/>
        <family val="2"/>
      </rPr>
      <t>Número de sesiones de cabildo programadas.</t>
    </r>
  </si>
  <si>
    <r>
      <rPr>
        <b/>
        <sz val="13"/>
        <color theme="1"/>
        <rFont val="Calibri"/>
        <family val="2"/>
      </rPr>
      <t xml:space="preserve">3.1.1.1.13.1 </t>
    </r>
    <r>
      <rPr>
        <sz val="13"/>
        <color theme="1"/>
        <rFont val="Calibri"/>
        <family val="2"/>
      </rPr>
      <t>Verificación de la asistencia de quienes presiden las Regidurias del H. Ayuntamiento de Benito Juárez.</t>
    </r>
  </si>
  <si>
    <r>
      <rPr>
        <b/>
        <sz val="13"/>
        <color theme="1"/>
        <rFont val="Calibri"/>
        <family val="2"/>
      </rPr>
      <t>3.1.1.1.13.2</t>
    </r>
    <r>
      <rPr>
        <sz val="13"/>
        <color theme="1"/>
        <rFont val="Calibri"/>
        <family val="2"/>
      </rPr>
      <t xml:space="preserve"> Elaboración y encuadernación de las actas de cabildo.</t>
    </r>
  </si>
  <si>
    <r>
      <rPr>
        <b/>
        <sz val="13"/>
        <color theme="1"/>
        <rFont val="Calibri"/>
        <family val="2"/>
      </rPr>
      <t>3.1.1.1.13.3</t>
    </r>
    <r>
      <rPr>
        <sz val="13"/>
        <color theme="1"/>
        <rFont val="Calibri"/>
        <family val="2"/>
      </rPr>
      <t xml:space="preserve"> Publicación de los acuerdos en la Gaceta del ayuntamiento y en el Periódico Oficial del Estado.</t>
    </r>
  </si>
  <si>
    <r>
      <rPr>
        <b/>
        <sz val="13"/>
        <color theme="1"/>
        <rFont val="Calibri"/>
        <family val="2"/>
      </rPr>
      <t xml:space="preserve">3.1.1.1.13.5 </t>
    </r>
    <r>
      <rPr>
        <sz val="13"/>
        <color theme="1"/>
        <rFont val="Calibri"/>
        <family val="2"/>
      </rPr>
      <t>Aprobación de los proyectos de acuerdos en las sesiones de Cabildo</t>
    </r>
  </si>
  <si>
    <r>
      <rPr>
        <b/>
        <sz val="13"/>
        <color theme="1"/>
        <rFont val="Calibri"/>
        <family val="2"/>
      </rPr>
      <t xml:space="preserve">3.1.1.1.14  </t>
    </r>
    <r>
      <rPr>
        <sz val="13"/>
        <color theme="1"/>
        <rFont val="Calibri"/>
        <family val="2"/>
      </rPr>
      <t>Organizar, conservar y gestionar la documentacion oficial, generada por las unidades administrativas, transferidas al archivo Municipal realizadas</t>
    </r>
    <r>
      <rPr>
        <b/>
        <sz val="13"/>
        <color theme="1"/>
        <rFont val="Calibri"/>
        <family val="2"/>
      </rPr>
      <t xml:space="preserve">
</t>
    </r>
  </si>
  <si>
    <r>
      <rPr>
        <b/>
        <sz val="11"/>
        <color theme="1"/>
        <rFont val="Arial"/>
        <family val="2"/>
      </rPr>
      <t xml:space="preserve">MÉTODO DE CÁLCULO:                                                                 
PAMC= </t>
    </r>
    <r>
      <rPr>
        <sz val="11"/>
        <color theme="1"/>
        <rFont val="Arial"/>
        <family val="2"/>
      </rPr>
      <t>(NAMC/NAMR)*100</t>
    </r>
    <r>
      <rPr>
        <b/>
        <sz val="11"/>
        <color theme="1"/>
        <rFont val="Arial"/>
        <family val="2"/>
      </rPr>
      <t xml:space="preserve">
VARIABLES:                                                                                                               
PAMC: </t>
    </r>
    <r>
      <rPr>
        <sz val="11"/>
        <color theme="1"/>
        <rFont val="Arial"/>
        <family val="2"/>
      </rPr>
      <t xml:space="preserve">Porcentaje de archivos municipales conservados.   </t>
    </r>
    <r>
      <rPr>
        <b/>
        <sz val="11"/>
        <color theme="1"/>
        <rFont val="Arial"/>
        <family val="2"/>
      </rPr>
      <t xml:space="preserve">                                                                        
NAMC: </t>
    </r>
    <r>
      <rPr>
        <sz val="11"/>
        <color theme="1"/>
        <rFont val="Arial"/>
        <family val="2"/>
      </rPr>
      <t>Número de archivos municipales conservados.</t>
    </r>
    <r>
      <rPr>
        <b/>
        <sz val="11"/>
        <color theme="1"/>
        <rFont val="Arial"/>
        <family val="2"/>
      </rPr>
      <t xml:space="preserve">
NAMR: </t>
    </r>
    <r>
      <rPr>
        <sz val="11"/>
        <color theme="1"/>
        <rFont val="Arial"/>
        <family val="2"/>
      </rPr>
      <t xml:space="preserve">Número de archivos municipales recibidos.  </t>
    </r>
    <r>
      <rPr>
        <b/>
        <sz val="11"/>
        <color theme="1"/>
        <rFont val="Arial"/>
        <family val="2"/>
      </rPr>
      <t xml:space="preserve">                                                                                           </t>
    </r>
  </si>
  <si>
    <r>
      <rPr>
        <b/>
        <sz val="11"/>
        <color theme="1"/>
        <rFont val="Arial"/>
        <family val="2"/>
      </rPr>
      <t xml:space="preserve">UNIDAD DE MEDIDA DEL INDICADOR:
</t>
    </r>
    <r>
      <rPr>
        <sz val="11"/>
        <color theme="1"/>
        <rFont val="Arial"/>
        <family val="2"/>
      </rPr>
      <t>Porcentaje</t>
    </r>
    <r>
      <rPr>
        <b/>
        <sz val="11"/>
        <color theme="1"/>
        <rFont val="Arial"/>
        <family val="2"/>
      </rPr>
      <t xml:space="preserve">   
UNIDAD DE MEDIDA DE LA VARIABLE:
</t>
    </r>
    <r>
      <rPr>
        <sz val="11"/>
        <color theme="1"/>
        <rFont val="Arial"/>
        <family val="2"/>
      </rPr>
      <t>Archivos Municipales.</t>
    </r>
  </si>
  <si>
    <r>
      <rPr>
        <b/>
        <sz val="13"/>
        <color theme="1"/>
        <rFont val="Calibri"/>
        <family val="2"/>
      </rPr>
      <t>3.1.1.1.14.1</t>
    </r>
    <r>
      <rPr>
        <sz val="13"/>
        <color theme="1"/>
        <rFont val="Calibri"/>
        <family val="2"/>
      </rPr>
      <t xml:space="preserve"> Atención a las solicitudes de las Unidades Administrativas para bajas documentales de Archivo de Concentración.</t>
    </r>
  </si>
  <si>
    <r>
      <rPr>
        <b/>
        <sz val="11"/>
        <color theme="1"/>
        <rFont val="Arial"/>
        <family val="2"/>
      </rPr>
      <t xml:space="preserve">MÉTODO DE CÁLCULO:                          
PSBD= </t>
    </r>
    <r>
      <rPr>
        <sz val="11"/>
        <color theme="1"/>
        <rFont val="Arial"/>
        <family val="2"/>
      </rPr>
      <t xml:space="preserve">(NBDA/NSBR)*100
</t>
    </r>
    <r>
      <rPr>
        <b/>
        <sz val="11"/>
        <color theme="1"/>
        <rFont val="Arial"/>
        <family val="2"/>
      </rPr>
      <t xml:space="preserve">VARIABLES:                                                                       
PSBD: </t>
    </r>
    <r>
      <rPr>
        <sz val="11"/>
        <color theme="1"/>
        <rFont val="Arial"/>
        <family val="2"/>
      </rPr>
      <t xml:space="preserve">Porcentaje de solicitudes de bajas documentales atendidas.                                                                         
</t>
    </r>
    <r>
      <rPr>
        <b/>
        <sz val="11"/>
        <color theme="1"/>
        <rFont val="Arial"/>
        <family val="2"/>
      </rPr>
      <t xml:space="preserve">NBDA: </t>
    </r>
    <r>
      <rPr>
        <sz val="11"/>
        <color theme="1"/>
        <rFont val="Arial"/>
        <family val="2"/>
      </rPr>
      <t xml:space="preserve">Número de solicitudes de bajas documentales atendidas.                                                                 
</t>
    </r>
    <r>
      <rPr>
        <b/>
        <sz val="11"/>
        <color theme="1"/>
        <rFont val="Arial"/>
        <family val="2"/>
      </rPr>
      <t xml:space="preserve">NSBR: </t>
    </r>
    <r>
      <rPr>
        <sz val="11"/>
        <color theme="1"/>
        <rFont val="Arial"/>
        <family val="2"/>
      </rPr>
      <t xml:space="preserve">Número de solicitudes de bajas documentales recibidas.                   </t>
    </r>
  </si>
  <si>
    <r>
      <rPr>
        <b/>
        <sz val="13"/>
        <color theme="1"/>
        <rFont val="Calibri"/>
        <family val="2"/>
      </rPr>
      <t>3.1.1.1.14.2</t>
    </r>
    <r>
      <rPr>
        <sz val="13"/>
        <color theme="1"/>
        <rFont val="Calibri"/>
        <family val="2"/>
      </rPr>
      <t xml:space="preserve"> Solicitudes de transferencias primarias de los Archivos de Tramite de las Unidades Administrativas Municipales al Archivo de Concentración.</t>
    </r>
  </si>
  <si>
    <r>
      <rPr>
        <b/>
        <sz val="13"/>
        <color theme="1"/>
        <rFont val="Calibri"/>
        <family val="2"/>
      </rPr>
      <t xml:space="preserve">3.1.1.1.14.3 </t>
    </r>
    <r>
      <rPr>
        <sz val="13"/>
        <color theme="1"/>
        <rFont val="Calibri"/>
        <family val="2"/>
      </rPr>
      <t>Elaboración de los Instrumentos para control y consulta del Archivo Municipal.</t>
    </r>
  </si>
  <si>
    <r>
      <rPr>
        <b/>
        <sz val="13"/>
        <color theme="1"/>
        <rFont val="Calibri"/>
        <family val="2"/>
      </rPr>
      <t xml:space="preserve">3.1.1.1.14.4 </t>
    </r>
    <r>
      <rPr>
        <sz val="13"/>
        <color theme="1"/>
        <rFont val="Calibri"/>
        <family val="2"/>
      </rPr>
      <t>Capacitaciónes desarrolladas a las unidades administravias en materia de gestión documental y administración de los archivos.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</si>
  <si>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Asesorias de archivo en tramite.</t>
    </r>
  </si>
  <si>
    <r>
      <rPr>
        <b/>
        <sz val="13"/>
        <color theme="1"/>
        <rFont val="Calibri"/>
        <family val="2"/>
      </rPr>
      <t>3.1.1.1.14.5</t>
    </r>
    <r>
      <rPr>
        <sz val="13"/>
        <color theme="1"/>
        <rFont val="Calibri"/>
        <family val="2"/>
      </rPr>
      <t xml:space="preserve"> Eliminación de Documentos de apoyo informativo.</t>
    </r>
  </si>
  <si>
    <r>
      <rPr>
        <b/>
        <sz val="11"/>
        <color theme="1"/>
        <rFont val="Arial"/>
        <family val="2"/>
      </rPr>
      <t>UNIDAD DE MEDIDA DEL     INDICADOR:</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Eliminación de documentos de apoyo informativo.</t>
    </r>
  </si>
  <si>
    <r>
      <rPr>
        <b/>
        <sz val="13"/>
        <color theme="1"/>
        <rFont val="Calibri"/>
        <family val="2"/>
      </rPr>
      <t xml:space="preserve">3.1.1.1.14.6 </t>
    </r>
    <r>
      <rPr>
        <sz val="13"/>
        <color theme="1"/>
        <rFont val="Calibri"/>
        <family val="2"/>
      </rPr>
      <t>Visitas agendadas a las unidades administrativas para el proceso de baja documental.</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</si>
  <si>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Visitas agendadas a las unidades administrativas para baja.</t>
    </r>
  </si>
  <si>
    <r>
      <rPr>
        <b/>
        <sz val="13"/>
        <color theme="1"/>
        <rFont val="Calibri"/>
        <family val="2"/>
      </rPr>
      <t>3.1.1.1.14.7</t>
    </r>
    <r>
      <rPr>
        <sz val="13"/>
        <color theme="1"/>
        <rFont val="Calibri"/>
        <family val="2"/>
      </rPr>
      <t xml:space="preserve"> Total de Bajas documentales concluidas (Actas de baja documental)</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</si>
  <si>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Bajas documentales concluidas (Actas de baja documental).  </t>
    </r>
  </si>
  <si>
    <r>
      <rPr>
        <b/>
        <sz val="13"/>
        <color theme="1"/>
        <rFont val="Calibri"/>
        <family val="2"/>
      </rPr>
      <t>3.1.1.1.14.8</t>
    </r>
    <r>
      <rPr>
        <sz val="13"/>
        <color theme="1"/>
        <rFont val="Calibri"/>
        <family val="2"/>
      </rPr>
      <t xml:space="preserve"> Asesorias en materia de bajas documentales.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</si>
  <si>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Asesorias en materia de bajas documentales.    </t>
    </r>
  </si>
  <si>
    <r>
      <rPr>
        <b/>
        <sz val="13"/>
        <color theme="1"/>
        <rFont val="Calibri"/>
        <family val="2"/>
      </rPr>
      <t xml:space="preserve">3.1.1.1.14.9 </t>
    </r>
    <r>
      <rPr>
        <sz val="13"/>
        <color theme="1"/>
        <rFont val="Calibri"/>
        <family val="2"/>
      </rPr>
      <t>Exposición y actividades historicas en eventos.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</si>
  <si>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Exposiciónes y actividades historicas en eventos.    </t>
    </r>
  </si>
  <si>
    <r>
      <rPr>
        <b/>
        <sz val="13"/>
        <color theme="1"/>
        <rFont val="Calibri"/>
        <family val="2"/>
      </rPr>
      <t xml:space="preserve">3.1.1.1.14.10 </t>
    </r>
    <r>
      <rPr>
        <sz val="13"/>
        <color theme="1"/>
        <rFont val="Calibri"/>
        <family val="2"/>
      </rPr>
      <t>Visitas guidas a escuelas públicas.</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</si>
  <si>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Visitas Guiadas a Escuelas Públicas.    </t>
    </r>
  </si>
  <si>
    <r>
      <rPr>
        <b/>
        <sz val="13"/>
        <color theme="1"/>
        <rFont val="Calibri"/>
        <family val="2"/>
      </rPr>
      <t xml:space="preserve">3.1.1.1.14.11 </t>
    </r>
    <r>
      <rPr>
        <sz val="13"/>
        <color theme="1"/>
        <rFont val="Calibri"/>
        <family val="2"/>
      </rPr>
      <t>Servicios de Prestamo y Consulta al Público</t>
    </r>
  </si>
  <si>
    <r>
      <rPr>
        <b/>
        <sz val="11"/>
        <color theme="1"/>
        <rFont val="Arial"/>
        <family val="2"/>
      </rPr>
      <t xml:space="preserve">UNIDAD DE MEDIDA DEL     INDICADOR:    </t>
    </r>
    <r>
      <rPr>
        <sz val="11"/>
        <color theme="1"/>
        <rFont val="Arial"/>
        <family val="2"/>
      </rPr>
      <t xml:space="preserve">
Porcentaje.
</t>
    </r>
    <r>
      <rPr>
        <b/>
        <sz val="11"/>
        <color theme="1"/>
        <rFont val="Arial"/>
        <family val="2"/>
      </rPr>
      <t xml:space="preserve">UNIDAD DE MEDIDA DE LA VARIABLE: </t>
    </r>
    <r>
      <rPr>
        <sz val="11"/>
        <color theme="1"/>
        <rFont val="Arial"/>
        <family val="2"/>
      </rPr>
      <t xml:space="preserve">   
Servicios de Prestamo y Consulta al Público..</t>
    </r>
  </si>
  <si>
    <r>
      <rPr>
        <b/>
        <sz val="13"/>
        <color theme="1"/>
        <rFont val="Calibri"/>
        <family val="2"/>
      </rPr>
      <t>3.1.1.1.14.12</t>
    </r>
    <r>
      <rPr>
        <sz val="13"/>
        <color theme="1"/>
        <rFont val="Calibri"/>
        <family val="2"/>
      </rPr>
      <t xml:space="preserve"> Impartición de asesorias a las Unidades Administrativas en materia de Archivo de trámite.</t>
    </r>
  </si>
  <si>
    <r>
      <rPr>
        <b/>
        <sz val="13"/>
        <color theme="1"/>
        <rFont val="Calibri"/>
        <family val="2"/>
      </rPr>
      <t xml:space="preserve">3.1.1.1.14.13 </t>
    </r>
    <r>
      <rPr>
        <sz val="13"/>
        <color theme="1"/>
        <rFont val="Calibri"/>
        <family val="2"/>
      </rPr>
      <t>Sesiones del Grupo Interdisciplinario</t>
    </r>
  </si>
  <si>
    <r>
      <rPr>
        <b/>
        <sz val="13"/>
        <color theme="1"/>
        <rFont val="Calibri"/>
        <family val="2"/>
      </rPr>
      <t>PSGI:</t>
    </r>
    <r>
      <rPr>
        <sz val="13"/>
        <color theme="1"/>
        <rFont val="Calibri"/>
        <family val="2"/>
      </rPr>
      <t xml:space="preserve"> Porcentaje de sesiones del grupo interdisciplinario, extraordinarias y ordinarias.  </t>
    </r>
  </si>
  <si>
    <t>Este indicador mide el número de sesiones del grupo  interdisciplinarios</t>
  </si>
  <si>
    <r>
      <rPr>
        <b/>
        <sz val="11"/>
        <color theme="1"/>
        <rFont val="Arial"/>
        <family val="2"/>
      </rPr>
      <t xml:space="preserve">METODO DE CALCULO </t>
    </r>
    <r>
      <rPr>
        <sz val="11"/>
        <color theme="1"/>
        <rFont val="Arial"/>
        <family val="2"/>
      </rPr>
      <t xml:space="preserve">
</t>
    </r>
    <r>
      <rPr>
        <b/>
        <sz val="11"/>
        <color theme="1"/>
        <rFont val="Arial"/>
        <family val="2"/>
      </rPr>
      <t xml:space="preserve">PSGI= </t>
    </r>
    <r>
      <rPr>
        <sz val="11"/>
        <color theme="1"/>
        <rFont val="Arial"/>
        <family val="2"/>
      </rPr>
      <t xml:space="preserve">(NSGR/NSGP)*100
</t>
    </r>
    <r>
      <rPr>
        <b/>
        <sz val="11"/>
        <color theme="1"/>
        <rFont val="Arial"/>
        <family val="2"/>
      </rPr>
      <t xml:space="preserve">VARIABLES:
PSGI: </t>
    </r>
    <r>
      <rPr>
        <sz val="11"/>
        <color theme="1"/>
        <rFont val="Arial"/>
        <family val="2"/>
      </rPr>
      <t xml:space="preserve">Porcentaje de las sesiones del grupo interdisciplinario
</t>
    </r>
    <r>
      <rPr>
        <b/>
        <sz val="11"/>
        <color theme="1"/>
        <rFont val="Arial"/>
        <family val="2"/>
      </rPr>
      <t>NSGR:</t>
    </r>
    <r>
      <rPr>
        <sz val="11"/>
        <color theme="1"/>
        <rFont val="Arial"/>
        <family val="2"/>
      </rPr>
      <t xml:space="preserve"> Número de sesiones del grupo interdisciplinario realizadas
</t>
    </r>
    <r>
      <rPr>
        <b/>
        <sz val="11"/>
        <color theme="1"/>
        <rFont val="Arial"/>
        <family val="2"/>
      </rPr>
      <t>NSGP:</t>
    </r>
    <r>
      <rPr>
        <sz val="11"/>
        <color theme="1"/>
        <rFont val="Arial"/>
        <family val="2"/>
      </rPr>
      <t xml:space="preserve"> Número de sesiones del grupo interdisciplinario programadas</t>
    </r>
  </si>
  <si>
    <r>
      <rPr>
        <b/>
        <sz val="11"/>
        <color theme="1"/>
        <rFont val="Arial"/>
        <family val="2"/>
      </rPr>
      <t>UNIDAD DE MEDIDA DEL INDICADOR:</t>
    </r>
    <r>
      <rPr>
        <sz val="11"/>
        <color theme="1"/>
        <rFont val="Arial"/>
        <family val="2"/>
      </rPr>
      <t xml:space="preserve">
Porcentaje.
</t>
    </r>
    <r>
      <rPr>
        <b/>
        <sz val="11"/>
        <color theme="1"/>
        <rFont val="Arial"/>
        <family val="2"/>
      </rPr>
      <t>UNIDAD DE MEDIDA DE LA VARIABLE:</t>
    </r>
    <r>
      <rPr>
        <sz val="11"/>
        <color theme="1"/>
        <rFont val="Arial"/>
        <family val="2"/>
      </rPr>
      <t xml:space="preserve">
Sesiones del grupo interdisciplinario. </t>
    </r>
  </si>
  <si>
    <t xml:space="preserve">Ascendente </t>
  </si>
  <si>
    <t>PSGI: La meta de Enero de  2025 a Diciembre de 2027 serán de 30 sesiones del grupo interdisciplinario</t>
  </si>
  <si>
    <t xml:space="preserve">Nombre del Documento:
Informe de disposición legal de sujetos obligados
Nombre de quien genera la información: 
Dirección General de Archivo Municipal 
Periodicidad con que se genera la información:
Trimestral
Liga de la página donde se localiza la información o ubicación:
Se encuentra en los archivos/carpetas, resguardadas en las oficinas de la dirección general de archivo municipal.
</t>
  </si>
  <si>
    <t>El grupo interdisciplinario participa en las sesiones</t>
  </si>
  <si>
    <r>
      <rPr>
        <b/>
        <sz val="13"/>
        <color theme="1"/>
        <rFont val="Calibri"/>
        <family val="2"/>
      </rPr>
      <t xml:space="preserve">3.1.1.1.15 </t>
    </r>
    <r>
      <rPr>
        <sz val="13"/>
        <color theme="1"/>
        <rFont val="Calibri"/>
        <family val="2"/>
      </rPr>
      <t>Acciones realizadas para mitigar los riesgos y proteger a la población y establecimientos comerciales con medidas de seguridad.</t>
    </r>
  </si>
  <si>
    <r>
      <rPr>
        <b/>
        <sz val="13"/>
        <color theme="1"/>
        <rFont val="Calibri"/>
        <family val="2"/>
      </rPr>
      <t xml:space="preserve">PSD: </t>
    </r>
    <r>
      <rPr>
        <sz val="13"/>
        <color theme="1"/>
        <rFont val="Calibri"/>
        <family val="2"/>
      </rPr>
      <t>Porcentaje de spots difundidos por medio de redes sociales.</t>
    </r>
  </si>
  <si>
    <r>
      <rPr>
        <b/>
        <sz val="13"/>
        <color theme="1"/>
        <rFont val="Calibri"/>
        <family val="2"/>
      </rPr>
      <t xml:space="preserve">3.1.1.1.15.2 </t>
    </r>
    <r>
      <rPr>
        <sz val="13"/>
        <color theme="1"/>
        <rFont val="Calibri"/>
        <family val="2"/>
      </rPr>
      <t xml:space="preserve">Capacitación a la población de diferentes sectores en materia de Protección Civil. </t>
    </r>
  </si>
  <si>
    <r>
      <rPr>
        <b/>
        <sz val="13"/>
        <color theme="1"/>
        <rFont val="Calibri"/>
        <family val="2"/>
      </rPr>
      <t>PPC:</t>
    </r>
    <r>
      <rPr>
        <sz val="13"/>
        <color theme="1"/>
        <rFont val="Calibri"/>
        <family val="2"/>
      </rPr>
      <t xml:space="preserve"> Porcentaje de personas capacitadas.</t>
    </r>
  </si>
  <si>
    <r>
      <rPr>
        <b/>
        <sz val="13"/>
        <color theme="1"/>
        <rFont val="Calibri"/>
        <family val="2"/>
      </rPr>
      <t>3.1.1.1.15.3</t>
    </r>
    <r>
      <rPr>
        <sz val="13"/>
        <color theme="1"/>
        <rFont val="Calibri"/>
        <family val="2"/>
      </rPr>
      <t xml:space="preserve"> Evaluación de guardavidas en materia de seguridad acuática.</t>
    </r>
  </si>
  <si>
    <r>
      <rPr>
        <b/>
        <sz val="13"/>
        <color theme="1"/>
        <rFont val="Calibri"/>
        <family val="2"/>
      </rPr>
      <t xml:space="preserve">3.1.1.1.15.4 </t>
    </r>
    <r>
      <rPr>
        <sz val="13"/>
        <color theme="1"/>
        <rFont val="Calibri"/>
        <family val="2"/>
      </rPr>
      <t>Elaboración de Dictámenes Aprobatorios (anuencias) a comercios de bajo, mediano y alto riesgo.</t>
    </r>
  </si>
  <si>
    <r>
      <rPr>
        <b/>
        <sz val="13"/>
        <color theme="1"/>
        <rFont val="Calibri"/>
        <family val="2"/>
      </rPr>
      <t xml:space="preserve">3.1.1.1.15.5 </t>
    </r>
    <r>
      <rPr>
        <sz val="13"/>
        <color theme="1"/>
        <rFont val="Calibri"/>
        <family val="2"/>
      </rPr>
      <t>Evaluación de Programas Internos de Protección Civil.</t>
    </r>
  </si>
  <si>
    <r>
      <rPr>
        <b/>
        <sz val="13"/>
        <color theme="1"/>
        <rFont val="Calibri"/>
        <family val="2"/>
      </rPr>
      <t>3.1.1.1.15.6</t>
    </r>
    <r>
      <rPr>
        <sz val="13"/>
        <color theme="1"/>
        <rFont val="Calibri"/>
        <family val="2"/>
      </rPr>
      <t xml:space="preserve"> Elaboración de inspecciones a comercios de mediano y alto riesgo.</t>
    </r>
  </si>
  <si>
    <r>
      <rPr>
        <b/>
        <sz val="11"/>
        <color theme="1"/>
        <rFont val="Arial"/>
        <family val="2"/>
      </rPr>
      <t>PIRC:</t>
    </r>
    <r>
      <rPr>
        <sz val="11"/>
        <color theme="1"/>
        <rFont val="Arial"/>
        <family val="2"/>
      </rPr>
      <t xml:space="preserve"> La meta de Enero de 2025 a Diciembre de 2027 , será 13.882 inspecciones realizadas.
</t>
    </r>
    <r>
      <rPr>
        <b/>
        <sz val="11"/>
        <color theme="1"/>
        <rFont val="Arial"/>
        <family val="2"/>
      </rPr>
      <t>VARIACIÓN DE LA META EN RELACIÓN A LA LÍNEA BASE
Meta Abolsut</t>
    </r>
    <r>
      <rPr>
        <sz val="11"/>
        <color theme="1"/>
        <rFont val="Arial"/>
        <family val="2"/>
      </rPr>
      <t xml:space="preserve">a: 8,654
</t>
    </r>
    <r>
      <rPr>
        <b/>
        <sz val="11"/>
        <color theme="1"/>
        <rFont val="Arial"/>
        <family val="2"/>
      </rPr>
      <t>Meta Relativa</t>
    </r>
    <r>
      <rPr>
        <sz val="11"/>
        <color theme="1"/>
        <rFont val="Arial"/>
        <family val="2"/>
      </rPr>
      <t>: 166,04 %</t>
    </r>
  </si>
  <si>
    <r>
      <rPr>
        <b/>
        <sz val="13"/>
        <color theme="1"/>
        <rFont val="Calibri"/>
        <family val="2"/>
      </rPr>
      <t xml:space="preserve">3.1.1.1.15.7 </t>
    </r>
    <r>
      <rPr>
        <sz val="13"/>
        <color theme="1"/>
        <rFont val="Calibri"/>
        <family val="2"/>
      </rPr>
      <t>Evaluación de simulacros en ámbito privado y público.</t>
    </r>
  </si>
  <si>
    <r>
      <rPr>
        <b/>
        <sz val="13"/>
        <color theme="1"/>
        <rFont val="Calibri"/>
        <family val="2"/>
      </rPr>
      <t>PSPPE:</t>
    </r>
    <r>
      <rPr>
        <sz val="13"/>
        <color theme="1"/>
        <rFont val="Calibri"/>
        <family val="2"/>
      </rPr>
      <t xml:space="preserve"> Porcentaje de simulacros públicos y provados evaluados.</t>
    </r>
  </si>
  <si>
    <r>
      <rPr>
        <b/>
        <sz val="13"/>
        <color theme="1"/>
        <rFont val="Calibri"/>
        <family val="2"/>
      </rPr>
      <t xml:space="preserve">3.1.1.1.15.8 </t>
    </r>
    <r>
      <rPr>
        <sz val="13"/>
        <color theme="1"/>
        <rFont val="Calibri"/>
        <family val="2"/>
      </rPr>
      <t>Registro de prestadores de servicios autorizados en materia de Protección Civil</t>
    </r>
  </si>
  <si>
    <r>
      <rPr>
        <b/>
        <sz val="13"/>
        <color theme="1"/>
        <rFont val="Calibri"/>
        <family val="2"/>
      </rPr>
      <t xml:space="preserve">3.1.1.1.15.9 </t>
    </r>
    <r>
      <rPr>
        <sz val="13"/>
        <color theme="1"/>
        <rFont val="Calibri"/>
        <family val="2"/>
      </rPr>
      <t xml:space="preserve">Atención de reportes de  emergencias en materia de gestión integral de riesgos y de protección civil. </t>
    </r>
  </si>
  <si>
    <r>
      <rPr>
        <b/>
        <sz val="13"/>
        <color theme="1"/>
        <rFont val="Calibri"/>
        <family val="2"/>
      </rPr>
      <t>3.1.1.1.15.10</t>
    </r>
    <r>
      <rPr>
        <sz val="13"/>
        <color theme="1"/>
        <rFont val="Calibri"/>
        <family val="2"/>
      </rPr>
      <t xml:space="preserve"> Atención médica prehospitalaria a personas ocasionadas por incidencias reportadas.</t>
    </r>
  </si>
  <si>
    <r>
      <rPr>
        <b/>
        <sz val="13"/>
        <color theme="1"/>
        <rFont val="Calibri"/>
        <family val="2"/>
      </rPr>
      <t xml:space="preserve">3.1.1.1.15.11 </t>
    </r>
    <r>
      <rPr>
        <sz val="13"/>
        <color theme="1"/>
        <rFont val="Calibri"/>
        <family val="2"/>
      </rPr>
      <t>Supervisión  y atención a eventos públicos y privado de cualquier índole.</t>
    </r>
  </si>
  <si>
    <r>
      <rPr>
        <b/>
        <sz val="13"/>
        <color theme="1"/>
        <rFont val="Calibri"/>
        <family val="2"/>
      </rPr>
      <t xml:space="preserve">3.1.1.1.15.12 </t>
    </r>
    <r>
      <rPr>
        <sz val="13"/>
        <color theme="1"/>
        <rFont val="Calibri"/>
        <family val="2"/>
      </rPr>
      <t>Verificación de refugios temporale con motivo de la temporada de Fenómenos Hidrometeorológicos.</t>
    </r>
  </si>
  <si>
    <r>
      <rPr>
        <b/>
        <sz val="13"/>
        <color theme="1"/>
        <rFont val="Calibri"/>
        <family val="2"/>
      </rPr>
      <t xml:space="preserve">3.1.1.1.15.13 </t>
    </r>
    <r>
      <rPr>
        <sz val="13"/>
        <color theme="1"/>
        <rFont val="Calibri"/>
        <family val="2"/>
      </rPr>
      <t>Implementación de operativos con motivo a los diversos fenómenos naturales y antrópicos</t>
    </r>
  </si>
  <si>
    <r>
      <rPr>
        <b/>
        <sz val="13"/>
        <color theme="1"/>
        <rFont val="Calibri"/>
        <family val="2"/>
      </rPr>
      <t>3.1.1.1.15.14</t>
    </r>
    <r>
      <rPr>
        <sz val="13"/>
        <color theme="1"/>
        <rFont val="Calibri"/>
        <family val="2"/>
      </rPr>
      <t xml:space="preserve"> Implementación de salvamentos, rescates y primeros auxilios en playas, cenotes y lagunas en el municipio.</t>
    </r>
  </si>
  <si>
    <r>
      <rPr>
        <b/>
        <sz val="13"/>
        <color theme="1"/>
        <rFont val="Calibri"/>
        <family val="2"/>
      </rPr>
      <t xml:space="preserve">3.1.1.1.15.15 </t>
    </r>
    <r>
      <rPr>
        <sz val="13"/>
        <color theme="1"/>
        <rFont val="Calibri"/>
        <family val="2"/>
      </rPr>
      <t>Ejecución de acciones preventivas de manera permanente en las diversas playas, en beneficio a la ciudadanía.</t>
    </r>
  </si>
  <si>
    <r>
      <rPr>
        <b/>
        <sz val="13"/>
        <color theme="1"/>
        <rFont val="Calibri"/>
        <family val="2"/>
      </rPr>
      <t xml:space="preserve">3.1.1.1.15.16 </t>
    </r>
    <r>
      <rPr>
        <sz val="13"/>
        <color theme="1"/>
        <rFont val="Calibri"/>
        <family val="2"/>
      </rPr>
      <t>Atención a quejas ciudadanas en materia de protección civil.</t>
    </r>
  </si>
  <si>
    <r>
      <rPr>
        <b/>
        <sz val="13"/>
        <color theme="1"/>
        <rFont val="Calibri"/>
        <family val="2"/>
      </rPr>
      <t xml:space="preserve">3.1.1.1.15.17 </t>
    </r>
    <r>
      <rPr>
        <sz val="13"/>
        <color theme="1"/>
        <rFont val="Calibri"/>
        <family val="2"/>
      </rPr>
      <t>Integración de los diversos Comités Operativos Especializados en Materia de Protección Civil</t>
    </r>
  </si>
  <si>
    <t>PSAE: La meta de Enero a diciembre 2026 será 1155 solicitudes administrativas emitidas, 
 Variación con respecto a la Línea Base.
 Meta Absoluta: 52 solicitudes administrativas
 Meta Relativa: 4.71% superior a la línea base</t>
  </si>
  <si>
    <t>DGMP: La meta de Enero a Diciembre de 2026 seran 170 documentos de movimientos de personal gestionados.
 Variación con respecto a la Línea Base.
 Meta Absoluta: 12 documentos de movimientos
 Meta Relativa: 7.59% superior a la línea base</t>
  </si>
  <si>
    <t>PGTR: La meta de Enero a Diciembre de 2026 serán 417 gestiones técnicas emitidos.
 Variación con respecto a la Línea Base.
 Meta Absoluta: 39 gestiones técnicas
 Meta Relativa: 10.31% superior a la línea base</t>
  </si>
  <si>
    <t>PRMG: La meta de Enero a Diciembre de 2026 serán 568 solicitudes de recursos materiales gestionados, 
 Meta Absoluta: 3 solicitudes de recursos materiales
 Meta Relativa: 0.17% inferior a la línea base</t>
  </si>
  <si>
    <t>PSA: De enero a diciembre del 2026 se pretenden beneficiar a 74,119 personas emitiendo sus actos registrales.
Variación de la meta en relación  a la linea base.                                     
Meta Absoluta: -1,238 actos registrales                                               
Meta Relativa: -1.64% inferior  a la linea base.</t>
  </si>
  <si>
    <t>PARI: De Enero a Diciembre 2024 se beneficiaron a 75,357 personas con la elaboracion de sus Actos Registrales. 
2024: 75,357</t>
  </si>
  <si>
    <t>PSA: De enero a diciembre del 2026 se pretenden beneficiar con  3 equipos y erramientas tecnologicas a las personas personas que solicitan sus actos registrales.</t>
  </si>
  <si>
    <t>PSA: De enero a diciembre del 2026 se pretenden beneficiar con  la adquisicion de 89,000 formatos valorados para la impresion de los actos registrales que solicita la ciudadania.                                                                                                                                                                                                                                                                                                                                                                                                                                                                                                                                                                                                                                                                                                                                                                                                              
Variación de la meta en relación  a la linea base. 
Meta Absoluta: 44,000 formatos adquiridos                                                                                                                                                                                       
Meta Relativa: 97.77% inferior  a la linea base.</t>
  </si>
  <si>
    <t>PSA: De enero a diciembre del 2026 se pretende beneficiar con  la capacitacion de 40 personas que elaboran los actos registrales que solicita la ciudadania en las 09 Oficialias del Registro Civil.
Variación de la meta en relación  a la linea base.
Meta Absoluta: 25 personas capacitadas
Meta Relativa: 166.66% inferior  a la linea base.</t>
  </si>
  <si>
    <t>PSA: De enero a diciembre del 2026 se pretende beneficiar con  mejorar las instalaciones de 2 Oficialias del Registro Civil.</t>
  </si>
  <si>
    <t>PSA: De enero a diciembre del 2026 se pretenden atender 300 proyectos jurídicos.                                                                
Variación de la meta en relación  a la linea base.
Meta Absoluta:- 200 proyectos jurídicos.
Meta Relativa:-40% inferior  a la linea base.</t>
  </si>
  <si>
    <t>PSA: De enero a diciembre del 2026 se pretenden atender 200 instrumentos jurídicos. 
Variación de la meta en relación  a la linea base.                                     
Meta Absoluta:- 139 instrumentos jurídicos.                                                
Meta Relativa:-41% inferior  a la linea base.</t>
  </si>
  <si>
    <t>PSA: De enero a diciembre del 2026 se pretenden atender 200 actuaciones jurídicas.                                                                
Variación de la meta en relación  a la linea base.                                     
Meta Absoluta:- 140 actuaciones jurídicas.                                                
Meta Relativa:-41.17% inferior  a la linea base.</t>
  </si>
  <si>
    <t>PSA: De enero a diciembre del 2026 se pretenden atender 200  juicios de garantía.                                                                
Variación de la meta en relación  a la linea base.                                     
Meta Absoluta:- 153 juicios de garantía.                                                
Meta Relativa:-43.34% inferior  a la linea base.</t>
  </si>
  <si>
    <t>PEC: De enero a diciembre de 2026, se pretende realizar la conservación de 7 equipos.</t>
  </si>
  <si>
    <t xml:space="preserve">PCI: De enero a diciembre de 2026 se pretende implementar 24 mecanismos de coordinación interinstitucional. </t>
  </si>
  <si>
    <t>PSO: De enero a diciembre de 2026 se pretende realizar 16 sesiones del Sistema Municipal y sus Comisiones.</t>
  </si>
  <si>
    <t>PCR: De enero a diciembre de 2026 se pretende mantener el 100% en la canalización de reportes de posibles vulneraciones de derechos de niñas, niños y adolescentes.</t>
  </si>
  <si>
    <t>PPA: De enero a diciembre de 2026 se pretende lograr la participación de 3,230 niñas, niños y adolescentes en actividades.</t>
  </si>
  <si>
    <t>PDR: De enero a diciembre de 2026 se pretende realizar 24 campañas digitales sobre los derechos de niñas, niños y adolescentes.</t>
  </si>
  <si>
    <t>PEMVI: La meta de Enero a Diciembre de 2026 serán 20 proyectos de estructuración vial revisados</t>
  </si>
  <si>
    <t>PNTV: La meta de Enero a Diciembre de 2026 serán 120 señalizaciones viales horizontal y vertical instalada</t>
  </si>
  <si>
    <t>PVMU: La meta de Enero a Diciembre de 2026 serán 60 propuestas de seguridad vial y de movilidad elaboradas.
Variación con respecto a la Línea Base.
Meta Relativa: 71.43%
Meta Absoluta: 25</t>
  </si>
  <si>
    <t>PPITE: La meta de Enero 2026 a Diciembre de 2027 de 120 supervisiones realizadas a la red semafórica</t>
  </si>
  <si>
    <t xml:space="preserve">PPAE: La meta de Enero  a Diciembre de 2026 se pretende  atender a 10, 000 personas en emergencias.  
 variacion de la meta en relacion a la linea base.
Meta absoluta: 4 067
Meta relativa: 68.54 %
</t>
  </si>
  <si>
    <t>POPC: La meta de Enero  a Diciembre de 2026 se pretende  Capacitar  a  4, 000 personas en organizaciones públicas y privadas.  
 variacion de la meta en relacion a la linea base.
Meta absoluta: 813
Meta relativa: 25.50%</t>
  </si>
  <si>
    <t>PSPR: La meta de Enero  a Diciembre de 2026 se pretende  supervisar a 1, 900 eventos masivos .  
 variacion de la meta en relacion a la linea base.
Meta absoluta: 733
Meta relativa: 62.81 %</t>
  </si>
  <si>
    <t>PNNC: La meta de Enero  a Diciembre de 2026 se pretende  capacitar a 8 000 niñas y niños en materia de prevencion.  
 variacion de la meta en relacion a la linea base.
Meta absoluta: 1568
Meta relativa: 24.37%</t>
  </si>
  <si>
    <t>PEMS: La meta de Enero  a Diciembre de 2026 se pretende  Inspeccionar a 80 establecimientos publicos y privados.  
 variacion de la meta en relacion a la linea base.
Meta absoluta: 4
Meta relativa: 5.26 %</t>
  </si>
  <si>
    <t>PLLA: La meta de Enero  a Diciembre de 2026 se pretende  atender a 9, 000 Llamadas y servivios de emergencia .
 variacion de la meta en relacion a la linea base.
Meta absoluta: 2945
Meta relativa: 48.63 %</t>
  </si>
  <si>
    <t>PPAE: La meta de Enero  a Diciembre de 2026 se pretende  capacitar 160 bomberos.  
 variacion de la meta en relacion a la linea base.
Meta absoluta: 63
Meta relativa: 64.94 %</t>
  </si>
  <si>
    <t>PPAE: La meta de Enero  a Diciembre de 2026 se pretende  adquirir  175 equipos  de proteccion personal.  
 variacion de la meta en relacion a la linea base.
Meta absoluta: -192
Meta relativa: -52.31 %</t>
  </si>
  <si>
    <t>PSCC:  De enero a diciembre 2026, serán 38 Sesiones de Cabildo celebradas.</t>
  </si>
  <si>
    <t>PRAS: De enero a diciembre 2026, se verificaron 405 asistencias a sesiones de cabildo.
Variación con linea base:
Meta absoluta: 271 asistencias a sesiones de cabildo
Meta Relativa: 202.23% superior a la linea base</t>
  </si>
  <si>
    <t xml:space="preserve">PACE: De enero a diciembre 2026, se encuadernaron 15 libros de las actas de sesiones de cabildo.    </t>
  </si>
  <si>
    <t>PAP: De enero a diciembre 2026, se publicaron 133 acuerdos de cabildo.
Variación con linea base:
Meta absoluta: 35 acuerdos de cabildo publicados
Meta Relativa: 35.71% a linea base</t>
  </si>
  <si>
    <t>PAPSC: De enero a diciembre 2026, se realizaron 38 precabildeos.</t>
  </si>
  <si>
    <t>PAA: De enero a diciembre 2026, se aprobaron 91 proyectos de acuerdos.
Variación con linea base:
Meta absoluta: -76  acuerdos aprobados
Meta Relativa:-45.51% de la linea base</t>
  </si>
  <si>
    <t>PSBD: De enero a diciembre del 2026 se pretende elaborar 100 solicitudes de bajas documentales</t>
  </si>
  <si>
    <t>PTPA: De enero a diciembre del 2026 se pretende elaborar 11 transferencias primarias</t>
  </si>
  <si>
    <t>PICCE: De enero a diciembre del 2026 se pretende elaborar 600 instrumentos de consulta</t>
  </si>
  <si>
    <t>AMAT: De enero a diciembre del 2026 se pretende elaborar 200 asesorias en materia de archivo de tramite</t>
  </si>
  <si>
    <t>EDAI: De enero a diciembre del 2026 se pretende elaborar 40 aliminaciones de documentos de apoyo informativo</t>
  </si>
  <si>
    <t>VAUDB: De enero a diciembre del 2026 se pretende elaborar 110 visitas agendadas a las unidades administrativas</t>
  </si>
  <si>
    <t>BDC: De enero a diciembre del 2026 se pretende elaborar 2 bajas documentales concluidas (actas de baja documental)</t>
  </si>
  <si>
    <t>AMBD: De enero a diciembre del 2026 se pretende elaborar 120 asesorias de bajas documentales</t>
  </si>
  <si>
    <t>AEHE: De enero a diciembre del 2026 se pretende elaborar 200 exposiciones y actividades historicas en eventos</t>
  </si>
  <si>
    <t>VGEP: De enero a diciembre del 2026 se pretende elaborar 120 visitas guiadas</t>
  </si>
  <si>
    <t>SPCP: De enero a diciembre del 2026 se pretende elaborar 15 servicios de prestamos y consulta al público</t>
  </si>
  <si>
    <t>PCAI: De enero a diciembre del 2026 se pretende elaborar 12 capacitaciones en materia de archivo</t>
  </si>
  <si>
    <t>PSGI: De enero a diciembre del 2026 se pretende elaborar 10 sesiones del grupo interdisciplinario</t>
  </si>
  <si>
    <t>PARPMR: De enero a diciembre 2026 se realizarán 1,098,432 acciones para mitigación de los riesgos.
Variación de la meta en relación a la línea base.
Meta Absoluta: 1,084,205
Meta Relativa: 7,620.76 %</t>
  </si>
  <si>
    <t>PSD: De enero a diciembre 2026 se realizarán 4,800 spots.
Variación de la meta en relación a la línea base.
Meta Absoluta: -540
Meta Relativa: -10.11 %</t>
  </si>
  <si>
    <t>PPC: De enero a diciembre 2026 se capacitarán 2,710 personas.
Variación de la meta en relación a la línea base.
Meta Absoluta: 505
Meta Relativa: 22.90 %</t>
  </si>
  <si>
    <t>PGE: De enero a diciembre 2026 se evaluarán 220 guardavidas.
Variación de la meta en relación a la línea base.
Meta Absoluta: 220
Meta Relativa: N/A</t>
  </si>
  <si>
    <t>PDAE: De enero a diciembre 2026 se emitirán 20,770 dictámenes aprobatorios.
Variación de la meta en relación a la línea base.
Meta Absoluta: 6,543
Meta Relativa: 45.99 %</t>
  </si>
  <si>
    <t>PPIE: De enero a diciembre 2026 se evaluarán 6,720 programas internos.
Variación de la meta en relación a la línea base.
Meta Absoluta: 60
Meta Relativa: 00.90 %</t>
  </si>
  <si>
    <t>PIRC: De enero a diciembre 2026 se realizarán 3,700 inspecciones a comercios.
Variación de la meta en relación a la línea base.
Meta Absoluta: 78
Meta Relativa: 2.15%</t>
  </si>
  <si>
    <t>PSPPE: De enero a diciembre 2026 se evaluarán 4,970 simulacros.
Variación de la meta en relación a la línea base.
Meta Absoluta: -157
Meta Relativa: -3.06%</t>
  </si>
  <si>
    <t>PPSA: De enero a diciembre 2026 se autorizarán 190 prestadores de servicio.
Variación de la meta en relación a la línea base.
Meta Absoluta: 190
Meta Relativa: N/A</t>
  </si>
  <si>
    <t>PREA: De enero a diciembre 2026 se atenderán 580 reportes de emergencias.
Variación de la meta en relación a la línea base.
Meta Absoluta: -238
Meta Relativa: -29.10 %</t>
  </si>
  <si>
    <t>PPAM: De enero a diciembre 2026 se realizarán 1,125 personas con atenciones médicas.
Variación de la meta en relación a la línea base.
Meta Absoluta: 1125
Meta Relativa: N/A</t>
  </si>
  <si>
    <t>PEPPS: De enero a diciembre 2026 se supervisarán 525 eventos públicos y privados.
Variación de la meta en relación a la línea base.
Meta Absoluta: 108
Meta Relativa: 25.90%</t>
  </si>
  <si>
    <t>PRTV: De enero a diciembre 2026 se revisarán 210 refugios.
Variación de la meta en relación a la línea base.
Meta Absoluta: 100
Meta Relativa: 90.91%</t>
  </si>
  <si>
    <t>POI: De enero a diciembre 2026 se realizarán 24 operativos.
Variación de la meta en relación a la línea base.
Meta Absoluta: -9
Meta Relativa: -27.27%</t>
  </si>
  <si>
    <t>PSRPI: De enero a diciembre 2026 se realizarán 217 salvamentos, rescates y primeros auxilios.
Variación de la meta en relación a la línea base.
Meta Absoluta: 29
Meta Relativa: 15.43%</t>
  </si>
  <si>
    <t>PAPB: De enero a diciembre 2026 se realizarán 1,053,400 acciones preventivas.
Variación de la meta en relación a la línea base.
Meta Absoluta: -116,857
Meta Relativa: -9.99%</t>
  </si>
  <si>
    <t>PQCA: De enero a diciembre 2026 se atenderán 129 quejas ciodadanas.
Variación de la meta en relación a la línea base.
Meta Absoluta: -808
Meta Relativa: -86.23%</t>
  </si>
  <si>
    <t>PDCI: De enero a diciembre 2026 se realizarán 2 integraciones de comité.
Variación de la meta en relación a la línea base.
Meta Absoluta: -2 
Meta Relativa: -50%</t>
  </si>
  <si>
    <r>
      <t>Justificación Trimestral:</t>
    </r>
    <r>
      <rPr>
        <sz val="11"/>
        <color theme="1"/>
        <rFont val="Calibri"/>
        <family val="2"/>
      </rPr>
      <t xml:space="preserve"> Este indicador tiene como meta anual realizar 600 atenciones a  personas que requieran alguna gestion de las diversas direccciones de la secretaria general; En este trimestre se logro llegar al total de las 600  de 600 programado. El porcentaje alcanzado fue de 100%, derivado de la atención oportuna respuesta y resoluciones de cada solicitud</t>
    </r>
    <r>
      <rPr>
        <b/>
        <sz val="11"/>
        <color theme="1"/>
        <rFont val="Calibri"/>
        <family val="2"/>
      </rPr>
      <t xml:space="preserve">
Justificación Anual: </t>
    </r>
    <r>
      <rPr>
        <sz val="11"/>
        <color theme="1"/>
        <rFont val="Calibri"/>
        <family val="2"/>
      </rPr>
      <t>Durante el ejercicio, el porcentaje alcanzado fue del 25% ya que, de los 600 programado, se realizó los 600 atenciones. Lo anterior, derivado de la atención fue  oportuna y  se dio prioridad a cada solicitud ingresada</t>
    </r>
  </si>
  <si>
    <r>
      <t xml:space="preserve">Justificación Trimestral: </t>
    </r>
    <r>
      <rPr>
        <sz val="11"/>
        <color theme="1"/>
        <rFont val="Calibri"/>
        <family val="2"/>
      </rPr>
      <t>Este indicador tiene como meta anual realizar 625 resoluciones de demandas ciudadanas; En este trimestre se logro llegar al total de las 778 demansdas resueltas  de 625 que fueron programados . El porcentaje alcanzado fue de 124.48%, derivado de la atención oportuna respuesta y resoluciones de cada demanda.</t>
    </r>
    <r>
      <rPr>
        <b/>
        <sz val="11"/>
        <color theme="1"/>
        <rFont val="Calibri"/>
        <family val="2"/>
      </rPr>
      <t xml:space="preserve">
Justificación Anual:</t>
    </r>
    <r>
      <rPr>
        <sz val="11"/>
        <color theme="1"/>
        <rFont val="Calibri"/>
        <family val="2"/>
      </rPr>
      <t xml:space="preserve"> Durante el ejercicio, el porcentaje alcanzado fue del 31.12% ya quelas demandas fueron resueltas  , de los 625 programado, se realizó  778 resoluciones de demanddas. Lo anterior, derivado de la atención fue  oportuna y  se dio prioridad a cada demanda ingresada.</t>
    </r>
  </si>
  <si>
    <r>
      <t>Justificación Trimestral:</t>
    </r>
    <r>
      <rPr>
        <sz val="11"/>
        <color theme="1"/>
        <rFont val="Calibri"/>
        <family val="2"/>
      </rPr>
      <t xml:space="preserve"> Este indicador tiene como meta anual realizar 237  apoyos administrativos y financieros brindados a la  ciudadania ; En este trimestre se logro llegar al total de las 486 apoyos administrativos y financieros de 237 que fueron programados . El porcentaje alcanzado fue de 205.06%, derivado de la atención oportuna 
</t>
    </r>
    <r>
      <rPr>
        <b/>
        <sz val="11"/>
        <color theme="1"/>
        <rFont val="Calibri"/>
        <family val="2"/>
      </rPr>
      <t xml:space="preserve">
Justificación Anual: </t>
    </r>
    <r>
      <rPr>
        <sz val="11"/>
        <color theme="1"/>
        <rFont val="Calibri"/>
        <family val="2"/>
      </rPr>
      <t xml:space="preserve">Durante el ejercicio, el porcentaje alcanzado fue del 51.16% ya que los  apoyos administrativos y financieros  fueron resueltos  , de los 237 programado, se realizó  486  resoluciones de  ellos , derivado de la atención fue  oportuna </t>
    </r>
  </si>
  <si>
    <r>
      <t>Justificación Trimestral:</t>
    </r>
    <r>
      <rPr>
        <sz val="11"/>
        <color theme="1"/>
        <rFont val="Calibri"/>
        <family val="2"/>
      </rPr>
      <t xml:space="preserve"> Este indicador tiene como meta anual realizar 25 sesiones ; En este trimestre se logro llegar al total de 8  sesiones  de 25  que fueron programados . El porcentaje alcanzado fue de 32.00%, derivadoque en este trimestre solo fueron programads esas 
</t>
    </r>
    <r>
      <rPr>
        <b/>
        <sz val="11"/>
        <color theme="1"/>
        <rFont val="Calibri"/>
        <family val="2"/>
      </rPr>
      <t xml:space="preserve">
Justificación Anual: </t>
    </r>
    <r>
      <rPr>
        <sz val="11"/>
        <color theme="1"/>
        <rFont val="Calibri"/>
        <family val="2"/>
      </rPr>
      <t>Durante el ejercicio, el porcentaje alcanzado fue del 8.00% ya que las sesiones   , de los 25 programado, se realizó  8 sesiones.</t>
    </r>
  </si>
  <si>
    <r>
      <rPr>
        <b/>
        <sz val="11"/>
        <color theme="1"/>
        <rFont val="Calibri"/>
        <family val="2"/>
      </rPr>
      <t>Justificacion Trimestral:</t>
    </r>
    <r>
      <rPr>
        <sz val="11"/>
        <color theme="1"/>
        <rFont val="Calibri"/>
        <family val="2"/>
      </rPr>
      <t xml:space="preserve"> La Coordinación Municipal de Búsqueda de Personas cumplío con mas del 100% de la meta establecida en el 1er trimestre de 2026, se le dio atención a cada uno de los reportes de personas desaparecidas.
</t>
    </r>
    <r>
      <rPr>
        <b/>
        <sz val="11"/>
        <color theme="1"/>
        <rFont val="Calibri"/>
        <family val="2"/>
      </rPr>
      <t>Justificacion Anual:</t>
    </r>
    <r>
      <rPr>
        <sz val="11"/>
        <color theme="1"/>
        <rFont val="Calibri"/>
        <family val="2"/>
      </rPr>
      <t xml:space="preserve"> Durante el ejercicio, el porcentaje alcanzado fue del 162.50%, ya que de los 50 reportes programados , se dio seguimimiento y atención a 325 reportes, durante el 1er trimestre. </t>
    </r>
  </si>
  <si>
    <r>
      <rPr>
        <b/>
        <sz val="11"/>
        <color theme="1"/>
        <rFont val="Calibri"/>
        <family val="2"/>
      </rPr>
      <t>Justificacion Trimestral:</t>
    </r>
    <r>
      <rPr>
        <sz val="11"/>
        <color theme="1"/>
        <rFont val="Calibri"/>
        <family val="2"/>
      </rPr>
      <t xml:space="preserve"> La Coordinación Municipal de Búsqueda de Personas cumplío con mas del 100% de la meta establecida en el 1er trimestre de 2026, se le dio atención a cada uno de los reportes de personas desaparecidas.
</t>
    </r>
    <r>
      <rPr>
        <b/>
        <sz val="11"/>
        <color theme="1"/>
        <rFont val="Calibri"/>
        <family val="2"/>
      </rPr>
      <t>Justificacion Anual:</t>
    </r>
    <r>
      <rPr>
        <sz val="11"/>
        <color theme="1"/>
        <rFont val="Calibri"/>
        <family val="2"/>
      </rPr>
      <t xml:space="preserve"> Durante el ejercicio, el porcentaje alcanzado fue del 325.00%, ya que de los 25 reportes programados , se dio seguimimiento y atención a 325 reportes, durante el 1er trimestre. </t>
    </r>
  </si>
  <si>
    <r>
      <rPr>
        <b/>
        <sz val="11"/>
        <color theme="1"/>
        <rFont val="Calibri"/>
        <family val="2"/>
      </rPr>
      <t xml:space="preserve">Justificacion Trimestral: </t>
    </r>
    <r>
      <rPr>
        <sz val="11"/>
        <color theme="1"/>
        <rFont val="Calibri"/>
        <family val="2"/>
      </rPr>
      <t xml:space="preserve">Se obtuvo un avance del 100% en relación al 1er trimestre de 2026, derivado a que las Dependencias Adscritas a la Secretaría General presentaron sus solicitudes administrativas en tiempo y forma a esta Dirección General de la Coordinación General Administrativa.
</t>
    </r>
    <r>
      <rPr>
        <b/>
        <sz val="11"/>
        <color theme="1"/>
        <rFont val="Calibri"/>
        <family val="2"/>
      </rPr>
      <t xml:space="preserve">Justificacion Anual: </t>
    </r>
    <r>
      <rPr>
        <sz val="11"/>
        <color theme="1"/>
        <rFont val="Calibri"/>
        <family val="2"/>
      </rPr>
      <t>Durante el ejercicio, el porcentaje alcanzado fue del 26.06%, ya que de las 1155 solicitudes administrativas, se emitieron 301 en lo que fue del 1er trimestre. Lo anterior, derivado de las solicitudes presentadas por las diferentes Direcciones adscritas a la secretaria General.</t>
    </r>
  </si>
  <si>
    <r>
      <rPr>
        <b/>
        <sz val="11"/>
        <color theme="1"/>
        <rFont val="Calibri"/>
        <family val="2"/>
      </rPr>
      <t xml:space="preserve">Justificacion Trimestral: </t>
    </r>
    <r>
      <rPr>
        <sz val="11"/>
        <color theme="1"/>
        <rFont val="Calibri"/>
        <family val="2"/>
      </rPr>
      <t xml:space="preserve">Se cumplió al 100%  la meta establecida en el 1er trimestre de 2026, el personal administrativo de las Dependencias adscritas a la Secretaría General presentó los documentos con los lineamientos que requiere la Dirección de Recursos Humanos para dar seguimiento a la Gestión de Movimiento de Personal para su debido seguimiento ante esta Dirección General.
</t>
    </r>
    <r>
      <rPr>
        <b/>
        <sz val="11"/>
        <color theme="1"/>
        <rFont val="Calibri"/>
        <family val="2"/>
      </rPr>
      <t xml:space="preserve">Justificacion Anual: </t>
    </r>
    <r>
      <rPr>
        <sz val="11"/>
        <color theme="1"/>
        <rFont val="Calibri"/>
        <family val="2"/>
      </rPr>
      <t xml:space="preserve">Durante el ejercicio, el porcentaje alcanzado fue del 28.82%, ya que de los 170 documentos de movimientos de personal, se gestionaron 49 durante el 1er trimestre. </t>
    </r>
  </si>
  <si>
    <r>
      <rPr>
        <b/>
        <sz val="11"/>
        <color theme="1"/>
        <rFont val="Calibri"/>
        <family val="2"/>
      </rPr>
      <t>Justificacion Trimestral:</t>
    </r>
    <r>
      <rPr>
        <sz val="11"/>
        <color theme="1"/>
        <rFont val="Calibri"/>
        <family val="2"/>
      </rPr>
      <t xml:space="preserve"> La Dirección General de la Coordinación General Administrativa cumplió al 100% la meta establecida en el 1er trimestre de 2026.
</t>
    </r>
    <r>
      <rPr>
        <b/>
        <sz val="11"/>
        <color theme="1"/>
        <rFont val="Calibri"/>
        <family val="2"/>
      </rPr>
      <t>Justificacion Anual:</t>
    </r>
    <r>
      <rPr>
        <sz val="11"/>
        <color theme="1"/>
        <rFont val="Calibri"/>
        <family val="2"/>
      </rPr>
      <t xml:space="preserve"> Durante el ejercicio, el porcentaje alcanzado fue del 29.50%, ya que de las 417 Gestiones Técnicas , se gestionaron 123, durante el 1er trimestre. </t>
    </r>
  </si>
  <si>
    <r>
      <rPr>
        <b/>
        <sz val="11"/>
        <color theme="1"/>
        <rFont val="Calibri"/>
        <family val="2"/>
      </rPr>
      <t xml:space="preserve">Justificacion Trimestral: </t>
    </r>
    <r>
      <rPr>
        <sz val="11"/>
        <color theme="1"/>
        <rFont val="Calibri"/>
        <family val="2"/>
      </rPr>
      <t xml:space="preserve">Se cumplió al 100%  meta establecida en el 1er trimestre de 2026, esto debido al seguimiento a los requerimientos presentados por las dependencias adscritas a la Secretaria General, como lo son solicitudes de pago de arrendamiento, solicitud de combustible, requisión de material de papelería, por mencionar algunas.
</t>
    </r>
    <r>
      <rPr>
        <b/>
        <sz val="11"/>
        <color theme="1"/>
        <rFont val="Calibri"/>
        <family val="2"/>
      </rPr>
      <t xml:space="preserve">Justificacion Anual: </t>
    </r>
    <r>
      <rPr>
        <sz val="11"/>
        <color theme="1"/>
        <rFont val="Calibri"/>
        <family val="2"/>
      </rPr>
      <t>Durante el ejercicio, el porcentaje alcanzado fue del 22.71%, ya que de las 568 solicitudes de recursos materiales , se gestionaron 129. Lo anterior, respecto a los diversos tramites administrativos presentados y su correcto seguimiento.</t>
    </r>
  </si>
  <si>
    <r>
      <rPr>
        <b/>
        <sz val="11"/>
        <color theme="1"/>
        <rFont val="Calibri"/>
        <family val="2"/>
      </rPr>
      <t xml:space="preserve">Justificacion Trimestral: </t>
    </r>
    <r>
      <rPr>
        <sz val="11"/>
        <color theme="1"/>
        <rFont val="Calibri"/>
        <family val="2"/>
      </rPr>
      <t xml:space="preserve">Se obtuvo un avance del 98.55% en relación al 1er trimestre de 2026, ya que se realizaron diversos actos registrales en las 09 Oficialías del Registro Civil, las cuales se encuentran ubicadas en los diferentes puntos del Municipio de Benito Juárez. </t>
    </r>
    <r>
      <rPr>
        <b/>
        <sz val="11"/>
        <color theme="1"/>
        <rFont val="Calibri"/>
        <family val="2"/>
      </rPr>
      <t xml:space="preserve">
Justificacion Anual: </t>
    </r>
    <r>
      <rPr>
        <sz val="11"/>
        <color theme="1"/>
        <rFont val="Calibri"/>
        <family val="2"/>
      </rPr>
      <t xml:space="preserve">Durante el ejercicio, el porcentaje alcanzado fue del 24.64%, ya que la meta establecida de 18,530 actos registrales , se inscribieron 18,261 actos registrales durante el 1er trimestre 2026  </t>
    </r>
    <r>
      <rPr>
        <b/>
        <sz val="11"/>
        <color theme="1"/>
        <rFont val="Calibri"/>
        <family val="2"/>
      </rPr>
      <t xml:space="preserve">                                                                                              </t>
    </r>
  </si>
  <si>
    <r>
      <rPr>
        <b/>
        <sz val="11"/>
        <color theme="1"/>
        <rFont val="Calibri"/>
        <family val="2"/>
      </rPr>
      <t xml:space="preserve">Justificacion Trimestral: </t>
    </r>
    <r>
      <rPr>
        <sz val="11"/>
        <color theme="1"/>
        <rFont val="Calibri"/>
        <family val="2"/>
      </rPr>
      <t>Se obtuvo un avance del 500% en relación al 1er trimestre de 2026, ya que se adquirieron 5 herramientas tecnologicas las cuales se utilizan para la elaboracion de los actos registrales del Registro Civil.</t>
    </r>
    <r>
      <rPr>
        <b/>
        <sz val="11"/>
        <color theme="1"/>
        <rFont val="Calibri"/>
        <family val="2"/>
      </rPr>
      <t xml:space="preserve">
Justificacion Anual: </t>
    </r>
    <r>
      <rPr>
        <sz val="11"/>
        <color theme="1"/>
        <rFont val="Calibri"/>
        <family val="2"/>
      </rPr>
      <t xml:space="preserve">Durante el ejercicio, el porcentaje alcanzado fue del 166.67%, ya que la meta establecida la adquisicion de 3 herramientas tecnologicas las cuales se utilizan para la elaboracion de los actos , se adquirieron 5 herramientas tecnologicas durante el 1er trimestre 2026       </t>
    </r>
    <r>
      <rPr>
        <b/>
        <sz val="11"/>
        <color theme="1"/>
        <rFont val="Calibri"/>
        <family val="2"/>
      </rPr>
      <t xml:space="preserve">                                                                                         </t>
    </r>
  </si>
  <si>
    <r>
      <rPr>
        <b/>
        <sz val="11"/>
        <color theme="1"/>
        <rFont val="Calibri"/>
        <family val="2"/>
      </rPr>
      <t xml:space="preserve">Justificacion Trimestral: </t>
    </r>
    <r>
      <rPr>
        <sz val="11"/>
        <color theme="1"/>
        <rFont val="Calibri"/>
        <family val="2"/>
      </rPr>
      <t>Se obtuvo un avance del 76.40% en relación al 1er trimestre de 2026, ya que se adquirieron 17,000 formatos valorados, los cuales son utilizados para la elaboracion de los actos registrales que generan las 09 Oficialias del del Registro Civil.</t>
    </r>
    <r>
      <rPr>
        <b/>
        <sz val="11"/>
        <color theme="1"/>
        <rFont val="Calibri"/>
        <family val="2"/>
      </rPr>
      <t xml:space="preserve">
Justificacion Anual: </t>
    </r>
    <r>
      <rPr>
        <sz val="11"/>
        <color theme="1"/>
        <rFont val="Calibri"/>
        <family val="2"/>
      </rPr>
      <t xml:space="preserve">Durante el ejercicio, el porcentaje alcanzado fue del 19.10%, ya que la meta establecida es de  22,250, se adquirieron 17,000 formatos valorados , los cuales son utilizados para la elaboracion de los actos registrales que segeneran las 09 Oficialias del del Registro Civil durante el 1er trimestre 2026     </t>
    </r>
    <r>
      <rPr>
        <b/>
        <sz val="11"/>
        <color theme="1"/>
        <rFont val="Calibri"/>
        <family val="2"/>
      </rPr>
      <t xml:space="preserve">                                                                                           </t>
    </r>
  </si>
  <si>
    <r>
      <rPr>
        <b/>
        <sz val="11"/>
        <color theme="1"/>
        <rFont val="Calibri"/>
        <family val="2"/>
      </rPr>
      <t>Justificacion Trimestral:</t>
    </r>
    <r>
      <rPr>
        <sz val="11"/>
        <color theme="1"/>
        <rFont val="Calibri"/>
        <family val="2"/>
      </rPr>
      <t xml:space="preserve"> Se obtuvo un avance del 0% en relación al 1er trimestre de 2026, ya que no se programaron capacitaciones para el primer trimestre del 2026
</t>
    </r>
    <r>
      <rPr>
        <b/>
        <sz val="11"/>
        <color theme="1"/>
        <rFont val="Calibri"/>
        <family val="2"/>
      </rPr>
      <t>Justificacion Anual:</t>
    </r>
    <r>
      <rPr>
        <sz val="11"/>
        <color theme="1"/>
        <rFont val="Calibri"/>
        <family val="2"/>
      </rPr>
      <t xml:space="preserve"> Durante el ejercicio, el porcentaje alcanzado fue del 0%, ya que la meta establecida de 10 personas capacitadas, de las cuales  se capacitaron a 0 personas durante el 1er trimestre 2026                       </t>
    </r>
    <r>
      <rPr>
        <b/>
        <sz val="11"/>
        <color theme="1"/>
        <rFont val="Calibri"/>
        <family val="2"/>
      </rPr>
      <t xml:space="preserve">                                                                             </t>
    </r>
  </si>
  <si>
    <r>
      <rPr>
        <b/>
        <sz val="11"/>
        <color theme="1"/>
        <rFont val="Calibri"/>
        <family val="2"/>
      </rPr>
      <t xml:space="preserve">Justificacion Trimestral: </t>
    </r>
    <r>
      <rPr>
        <sz val="11"/>
        <color theme="1"/>
        <rFont val="Calibri"/>
        <family val="2"/>
      </rPr>
      <t xml:space="preserve">Se obtuvo un avance del 100% en relación al 1er trimestre de 2026, ya que se mejoraron 2 instalaciones de las oficialias del del Registro Civil, </t>
    </r>
    <r>
      <rPr>
        <b/>
        <sz val="11"/>
        <color theme="1"/>
        <rFont val="Calibri"/>
        <family val="2"/>
      </rPr>
      <t xml:space="preserve">
                                                                                                                                                 Justificacion Anual: </t>
    </r>
    <r>
      <rPr>
        <sz val="11"/>
        <color theme="1"/>
        <rFont val="Calibri"/>
        <family val="2"/>
      </rPr>
      <t xml:space="preserve">Durante el ejercicio, el porcentaje alcanzado fue del 100%, ya que la meta establecida es de  0 oficalias mejoradas  durante el 1er trimestre 2026                        </t>
    </r>
    <r>
      <rPr>
        <b/>
        <sz val="11"/>
        <color theme="1"/>
        <rFont val="Calibri"/>
        <family val="2"/>
      </rPr>
      <t xml:space="preserve">                                                                        </t>
    </r>
  </si>
  <si>
    <r>
      <rPr>
        <b/>
        <sz val="11"/>
        <color theme="1"/>
        <rFont val="Calibri"/>
        <family val="2"/>
      </rPr>
      <t xml:space="preserve">Justificacion Trimestral: 
</t>
    </r>
    <r>
      <rPr>
        <sz val="11"/>
        <color theme="1"/>
        <rFont val="Calibri"/>
        <family val="2"/>
      </rPr>
      <t>Este indicador tiene como meta anual realizar 12 Atenciones a quejas y recomendaciones en materia de Derechos Humanos. En este trimestre se realizaron los 3 programados. El porcentaje alcanzado fue de 100%.</t>
    </r>
    <r>
      <rPr>
        <b/>
        <sz val="11"/>
        <color theme="1"/>
        <rFont val="Calibri"/>
        <family val="2"/>
      </rPr>
      <t xml:space="preserve">
Justificación Anual: 
</t>
    </r>
    <r>
      <rPr>
        <sz val="11"/>
        <color theme="1"/>
        <rFont val="Calibri"/>
        <family val="2"/>
      </rPr>
      <t xml:space="preserve">Durante el ejercicio, el porcentaje alcanzado fue del 25%; ya que de las 12 atenciones a quejas y recomendaciones programadas, se lograron atender 3 en este primer trimestre. </t>
    </r>
  </si>
  <si>
    <r>
      <rPr>
        <b/>
        <sz val="11"/>
        <color theme="1"/>
        <rFont val="Calibri"/>
        <family val="2"/>
      </rPr>
      <t xml:space="preserve">Justificacion Trimestral: </t>
    </r>
    <r>
      <rPr>
        <sz val="11"/>
        <color theme="1"/>
        <rFont val="Calibri"/>
        <family val="2"/>
      </rPr>
      <t xml:space="preserve">
Este indicador tiene como meta anual realizar 60 asesorías jurídicas y atención a  quejas ciudadanas en materia de Derechos Humanos. En este trimestre se realizaron los 15 programados. El porcentaje alcanzado fue de 100%.
</t>
    </r>
    <r>
      <rPr>
        <b/>
        <sz val="11"/>
        <color theme="1"/>
        <rFont val="Calibri"/>
        <family val="2"/>
      </rPr>
      <t xml:space="preserve">Justificación Anual: </t>
    </r>
    <r>
      <rPr>
        <sz val="11"/>
        <color theme="1"/>
        <rFont val="Calibri"/>
        <family val="2"/>
      </rPr>
      <t xml:space="preserve">
Durante el ejercicio, el porcentaje alcanzado fue del 25%; ya que de las 60 asesorías jurídicas y atenciones a quejas en materia de derechos humanos programas, se lograron atender 15 en este primer trimestre. </t>
    </r>
  </si>
  <si>
    <r>
      <rPr>
        <b/>
        <sz val="11"/>
        <color theme="1"/>
        <rFont val="Calibri"/>
        <family val="2"/>
      </rPr>
      <t xml:space="preserve">Justificación Trimestral:  </t>
    </r>
    <r>
      <rPr>
        <sz val="11"/>
        <color theme="1"/>
        <rFont val="Calibri"/>
        <family val="2"/>
      </rPr>
      <t xml:space="preserve">
Este indicador tiene como meta anual realizar 48 Capacitaciones en materia de Derechos Humanos En este trimestre se realizaron los 12 programados. El porcentaje alcanzado fue de 100%.
</t>
    </r>
    <r>
      <rPr>
        <b/>
        <sz val="11"/>
        <color theme="1"/>
        <rFont val="Calibri"/>
        <family val="2"/>
      </rPr>
      <t xml:space="preserve">Justificación Anual: </t>
    </r>
    <r>
      <rPr>
        <sz val="11"/>
        <color theme="1"/>
        <rFont val="Calibri"/>
        <family val="2"/>
      </rPr>
      <t xml:space="preserve">
Durante el ejercicio, el porcentaje alcanzado fue del 25%; ya que de las 48 capacitaciones especializadas en derechos humanos programadas, se lograron realizar 12 en este primer trimestre.</t>
    </r>
  </si>
  <si>
    <r>
      <rPr>
        <b/>
        <sz val="11"/>
        <color theme="1"/>
        <rFont val="Calibri"/>
        <family val="2"/>
      </rPr>
      <t xml:space="preserve">Justificacion Trimestral: </t>
    </r>
    <r>
      <rPr>
        <sz val="11"/>
        <color theme="1"/>
        <rFont val="Calibri"/>
        <family val="2"/>
      </rPr>
      <t xml:space="preserve">
Este indicador tiene como meta anual realizar 12 mesas de trabajo en materia de Derechos Humanos. En este trimestre se realizaron los 3 programados. El porcentaje alcanzado fue de 100%.
</t>
    </r>
    <r>
      <rPr>
        <b/>
        <sz val="11"/>
        <color theme="1"/>
        <rFont val="Calibri"/>
        <family val="2"/>
      </rPr>
      <t xml:space="preserve">Justificación Anual: </t>
    </r>
    <r>
      <rPr>
        <sz val="11"/>
        <color theme="1"/>
        <rFont val="Calibri"/>
        <family val="2"/>
      </rPr>
      <t xml:space="preserve">
Durante el ejercicio, el porcentaje alcanzado fue del 25%; ya que de las 12 mesas de trabajo en materia de derechos humanos programadas, se lograron realizar 3 en este primer trimestre. </t>
    </r>
  </si>
  <si>
    <r>
      <rPr>
        <b/>
        <sz val="12"/>
        <color theme="1"/>
        <rFont val="Calibri"/>
        <family val="2"/>
      </rPr>
      <t>Justificación Trimestral:</t>
    </r>
    <r>
      <rPr>
        <sz val="12"/>
        <color theme="1"/>
        <rFont val="Calibri"/>
        <family val="2"/>
      </rPr>
      <t xml:space="preserve"> Este indicador tiene como meta anual realizar 300 procedimientos legales, logrando en este primer trimestre un 92% de lo esperado, logrando 69 procedimientos legales de los 75 que se tenían programados.</t>
    </r>
  </si>
  <si>
    <r>
      <rPr>
        <b/>
        <sz val="12"/>
        <color theme="1"/>
        <rFont val="Calibri"/>
        <family val="2"/>
      </rPr>
      <t>Justificación Trimestral</t>
    </r>
    <r>
      <rPr>
        <sz val="12"/>
        <color theme="1"/>
        <rFont val="Calibri"/>
        <family val="2"/>
      </rPr>
      <t>: Este indicador tiene como meta anual atender 200 instrumentos legales, logrando atender en este primer trimestre un 88% de lo esperado, con 44 de los 50 instrumentos programados.</t>
    </r>
  </si>
  <si>
    <r>
      <rPr>
        <b/>
        <sz val="12"/>
        <color theme="1"/>
        <rFont val="Calibri"/>
        <family val="2"/>
      </rPr>
      <t>Justificación Trimestral</t>
    </r>
    <r>
      <rPr>
        <sz val="12"/>
        <color theme="1"/>
        <rFont val="Calibri"/>
        <family val="2"/>
      </rPr>
      <t>: Este indicador tiene como meta anual elaborar y revisar 200 proyectos juridicos, logrando en este primer trimestre un 102% de lo esperado, elaborando 51 de los 50 proyectos programados.</t>
    </r>
  </si>
  <si>
    <r>
      <rPr>
        <b/>
        <sz val="12"/>
        <color theme="1"/>
        <rFont val="Calibri"/>
        <family val="2"/>
      </rPr>
      <t>Justificación Trimestal</t>
    </r>
    <r>
      <rPr>
        <sz val="12"/>
        <color theme="1"/>
        <rFont val="Calibri"/>
        <family val="2"/>
      </rPr>
      <t>: Este indicador tiene como meta anual realizar 200 juicios de garantía, logrando en el primer trimestre un 96% en esta actividad.</t>
    </r>
  </si>
  <si>
    <r>
      <rPr>
        <b/>
        <sz val="12"/>
        <color theme="1"/>
        <rFont val="Calibri"/>
        <family val="2"/>
      </rPr>
      <t xml:space="preserve">Justificación Trimestral: </t>
    </r>
    <r>
      <rPr>
        <sz val="12"/>
        <color theme="1"/>
        <rFont val="Calibri"/>
        <family val="2"/>
      </rPr>
      <t xml:space="preserve">Este indicador  tiene como  metal anual imponer  19,000 sanciones. En este trimestre se  realizaron  1,189  de los 4,750 programados.  El porcentaje alcanzado fue de 25.03%, esto derivado de la aplicacion del nuevo  Reglamento de Justicia Civica  para el Municipio de Benito Juarez, Quintana Roo, con enfoque restaurativo mas que sancionador. </t>
    </r>
  </si>
  <si>
    <r>
      <rPr>
        <b/>
        <sz val="12"/>
        <color theme="1"/>
        <rFont val="Calibri"/>
        <family val="2"/>
      </rPr>
      <t xml:space="preserve">Justificación Trimestral: </t>
    </r>
    <r>
      <rPr>
        <sz val="12"/>
        <color theme="1"/>
        <rFont val="Calibri"/>
        <family val="2"/>
      </rPr>
      <t>Este indicador  tiene como  metal anual realizar 200 convenios conciliatorios. En este trimestre se  realizaron  45 de los 50 programados.  El porcentaje alcanzado fue de 90.00%, esto  derivado de la implementación del nuevo modelo de Justicia Cívica y la entrada en vigor del Reglamento de Justicia Cívica del Municipio de Benito Juárez, que considera la aplicación Mecanismos Alternativos de Solución de Controversias, MASC, ya que actualmente se está llevando  además de la conciliación, la mediación y la negociación, en el que las partes involucradas en una controversia solicitan, de manera voluntaria, la asistencia de un facilitador para llegar a una solución.</t>
    </r>
  </si>
  <si>
    <r>
      <rPr>
        <b/>
        <sz val="12"/>
        <color theme="1"/>
        <rFont val="Calibri"/>
        <family val="2"/>
      </rPr>
      <t xml:space="preserve">Justificacion Trimestral: </t>
    </r>
    <r>
      <rPr>
        <sz val="12"/>
        <color theme="1"/>
        <rFont val="Calibri"/>
        <family val="2"/>
      </rPr>
      <t>Este indicador tiene como meta anual realizar 300 asesorías. En este  trimestre  se realizaron 26 de los 75 programados.  El porcentaje alcanzado fue de 34.67%, derivado de la implementación del nuevo modelo de Justicia Cívica y la entrada en vigor del Reglamento de Justicia Cívica del Municipio de Benito Juárez, que promueve el desarrollo de una Cultura de la Legalidad sustentada en los principios de corresponsabilidad, legalidad, solidaridad, honestidad, equidad, tolerancia e identidad.</t>
    </r>
  </si>
  <si>
    <r>
      <rPr>
        <b/>
        <sz val="12"/>
        <color theme="1"/>
        <rFont val="Calibri"/>
        <family val="2"/>
      </rPr>
      <t>Justificacion Trimestral:</t>
    </r>
    <r>
      <rPr>
        <sz val="12"/>
        <color theme="1"/>
        <rFont val="Calibri"/>
        <family val="2"/>
      </rPr>
      <t xml:space="preserve"> Este indicador tiene como meta anual realizar 6 capacitaciones. En este  trimestre  se realizo 1 capacitacion programada.  El porcentaje alcanzado fue de 100.00%, derivado de la implementación del nuevo modelo de Justicia Cívica y la entrada en vigor del Reglamento de Justicia Cívica del Municipio de Benito Juárez, que promueve la capacitación constante y permanente de los Jueces Cívicos y demás personal adscrito al Juzgado Cívico, en materia de Justicia Cívica.</t>
    </r>
  </si>
  <si>
    <r>
      <rPr>
        <b/>
        <sz val="12"/>
        <color theme="1"/>
        <rFont val="Calibri"/>
        <family val="2"/>
      </rPr>
      <t>Justificacion Trimestral:</t>
    </r>
    <r>
      <rPr>
        <sz val="12"/>
        <color theme="1"/>
        <rFont val="Calibri"/>
        <family val="2"/>
      </rPr>
      <t xml:space="preserve"> Este indicador tiene como meta anual realizar 4 talleres. En este  trimestre no se realizo ningun taller.</t>
    </r>
  </si>
  <si>
    <t>Justificación Trimestral: Para este primer trimestre 2026, en el Centro de Retención se retuvieron a 1189 infractores, obteniendo un 20.10%  de avance.
Justificación Anual: El avance  anual a la Retención de Infractores es de un 5.02%.</t>
  </si>
  <si>
    <t>Justificación Trimestral:  En el primer trimestre 2026, se logra obtener el 100% de las incidencias de acuerdo a la meta planeada, realizando 3 atenciones de incidencias de acuerdo a lo programado.
Justificación Anual: El avance acumulado anual de esta actividad es del 25%.</t>
  </si>
  <si>
    <t>Justificación Trimestral: En este primer trimestre de 2026, se realiza el mantenimiento de 2 áreas  del Centro de Retención para su conservación, alcanzando el 100%.
Justificación Anual: Se obtiene el 28.57% de avance anual de áreas de este Centro de Retención.</t>
  </si>
  <si>
    <t>Justificación Trimestral: Durante el primer trimestre de 2026, se otorgaron 21,786 alimentos, obteniendo un 76.89% de avance a la meta planeada.
Justificación Anual:  El avance del porcentaje anual de esta actividad es de  19.22%, la cantidad de alimentos otorgados, es con base al cumplimiento que se da a las garantías de alimentación por parte del Centro de Retención, dando cumplimiento de manera puntual.</t>
  </si>
  <si>
    <r>
      <rPr>
        <b/>
        <sz val="12"/>
        <color theme="1"/>
        <rFont val="Calibri"/>
        <family val="2"/>
      </rPr>
      <t xml:space="preserve">Justificación Trimestral: </t>
    </r>
    <r>
      <rPr>
        <sz val="12"/>
        <color theme="1"/>
        <rFont val="Calibri"/>
        <family val="2"/>
      </rPr>
      <t>Durante el primer trimestre se alcanzo un total de 313 personas atendidas de las 250 que se tenian planeadas, alcanzando un 125.20% de avance de lo programado en el trimestre.</t>
    </r>
  </si>
  <si>
    <r>
      <rPr>
        <b/>
        <sz val="12"/>
        <color theme="1"/>
        <rFont val="Calibri"/>
        <family val="2"/>
      </rPr>
      <t xml:space="preserve">Justificación Trimestral: </t>
    </r>
    <r>
      <rPr>
        <sz val="12"/>
        <color theme="1"/>
        <rFont val="Calibri"/>
        <family val="2"/>
      </rPr>
      <t>Durante el primer trimestre se alcanzo un total de 705 Cartillas del Servico Militar entregadas de las 600 que se tenian programadas, alcanzando un 117.50% de avance de lo programado en el trimestre.</t>
    </r>
  </si>
  <si>
    <r>
      <rPr>
        <b/>
        <sz val="12"/>
        <color rgb="FF000000"/>
        <rFont val="Calibri"/>
        <family val="2"/>
      </rPr>
      <t xml:space="preserve">Justificación Trimestral: </t>
    </r>
    <r>
      <rPr>
        <sz val="12"/>
        <color rgb="FF000000"/>
        <rFont val="Calibri"/>
        <family val="2"/>
      </rPr>
      <t>Durante el primer trimestre se alcanzo lo programado, alcanzando un 100% de avance de lo programado en el trimestre.</t>
    </r>
  </si>
  <si>
    <r>
      <rPr>
        <b/>
        <sz val="12"/>
        <color theme="1"/>
        <rFont val="Calibri"/>
        <family val="2"/>
      </rPr>
      <t xml:space="preserve">Justificación Trimestral: </t>
    </r>
    <r>
      <rPr>
        <sz val="12"/>
        <color theme="1"/>
        <rFont val="Calibri"/>
        <family val="2"/>
      </rPr>
      <t>Durante el primer trimestre se alcanzo un total de 50 manifestaciones atendidas de las 20 que se tenian programada, alcanzando un 250% de avance de lo programado en el trimestre.</t>
    </r>
  </si>
  <si>
    <r>
      <rPr>
        <b/>
        <sz val="12"/>
        <color theme="1"/>
        <rFont val="Calibri"/>
        <family val="2"/>
      </rPr>
      <t>Justificación Trimestral:</t>
    </r>
    <r>
      <rPr>
        <sz val="12"/>
        <color theme="1"/>
        <rFont val="Calibri"/>
        <family val="2"/>
      </rPr>
      <t xml:space="preserve"> Durante el primer trimestre se alcanzo un total de 743 personas atendidas de las 625 que se tenian planeadas, alcanzando un 118.88% de avance de lo programado en el trimestre.</t>
    </r>
  </si>
  <si>
    <r>
      <rPr>
        <b/>
        <sz val="12"/>
        <color theme="1"/>
        <rFont val="Calibri"/>
        <family val="2"/>
      </rPr>
      <t>Justificación Trimestral:</t>
    </r>
    <r>
      <rPr>
        <sz val="12"/>
        <color theme="1"/>
        <rFont val="Calibri"/>
        <family val="2"/>
      </rPr>
      <t xml:space="preserve"> Durante el primer trimestre se alcanzo un total de 3,073 personas beneficiadas de las 3,000 que se tenian planeadas, alcanzando un 102.43% de avance de lo programado en el trimestre.</t>
    </r>
  </si>
  <si>
    <r>
      <rPr>
        <b/>
        <sz val="12"/>
        <color theme="1"/>
        <rFont val="Calibri"/>
        <family val="2"/>
      </rPr>
      <t>Justificación Trimestral:</t>
    </r>
    <r>
      <rPr>
        <sz val="12"/>
        <color theme="1"/>
        <rFont val="Calibri"/>
        <family val="2"/>
      </rPr>
      <t xml:space="preserve"> Durante el primer trimestre se alcanzo un total de 201 expedientes actualizados de las 180 que se tenian planeadas, alcanzando un 111.67% de avance de lo programado en el trimestre.</t>
    </r>
  </si>
  <si>
    <r>
      <rPr>
        <b/>
        <sz val="12"/>
        <color theme="1"/>
        <rFont val="Calibri"/>
        <family val="2"/>
      </rPr>
      <t>Justificación Trimestral:</t>
    </r>
    <r>
      <rPr>
        <sz val="12"/>
        <color theme="1"/>
        <rFont val="Calibri"/>
        <family val="2"/>
      </rPr>
      <t xml:space="preserve"> Durante el primer trimestre se alcanzo un total de 203 tramites de las 200 que se tenian planeadas, alcanzando un 101.50% de avance de lo programado en el trimestre.</t>
    </r>
  </si>
  <si>
    <t>Justificación Trimestral: Durante el primer trimestre se alcanzo un total de 56 asesorias de las 60 que se tenian planeadas, alcanzando un 93.33% de avance de lo programado en el trimestre.</t>
  </si>
  <si>
    <r>
      <rPr>
        <b/>
        <sz val="12"/>
        <color theme="1"/>
        <rFont val="Calibri"/>
        <family val="2"/>
      </rPr>
      <t>Justificación Trimestral:</t>
    </r>
    <r>
      <rPr>
        <sz val="12"/>
        <color theme="1"/>
        <rFont val="Calibri"/>
        <family val="2"/>
      </rPr>
      <t xml:space="preserve"> Durante el primer trimestre se alcanzo un total de 1 actividad de 1 que se tenian planeada, alcanzando un 100.00% de avance de lo programado en el trimestre.</t>
    </r>
  </si>
  <si>
    <r>
      <rPr>
        <b/>
        <sz val="12"/>
        <color theme="1"/>
        <rFont val="Calibri"/>
        <family val="2"/>
      </rPr>
      <t>Justificación Trimestral:</t>
    </r>
    <r>
      <rPr>
        <sz val="12"/>
        <color theme="1"/>
        <rFont val="Calibri"/>
        <family val="2"/>
      </rPr>
      <t xml:space="preserve">
En el primer trimestre se programaron 3 mecanismos, de los cuales se realizaron 2, alcanzando un 66.67% de cumplimiento, consistentes en reuniones para la unificación de pláticas sobre embarazo y abuso sexual infantil.
</t>
    </r>
    <r>
      <rPr>
        <b/>
        <sz val="12"/>
        <color theme="1"/>
        <rFont val="Calibri"/>
        <family val="2"/>
      </rPr>
      <t>Justificación Anual:</t>
    </r>
    <r>
      <rPr>
        <sz val="12"/>
        <color theme="1"/>
        <rFont val="Calibri"/>
        <family val="2"/>
      </rPr>
      <t xml:space="preserve">
Este indicador tiene como meta anual 24 mecanismos. Durante el ejercicio, el avance es del 8.33%, ya que en el primer trimestre se realizaron 2 de los 3 programados, correspondientes a reuniones para la unificación de pláticas.</t>
    </r>
  </si>
  <si>
    <r>
      <rPr>
        <b/>
        <sz val="12"/>
        <color theme="1"/>
        <rFont val="Calibri"/>
        <family val="2"/>
      </rPr>
      <t>Justificación Trimestral:</t>
    </r>
    <r>
      <rPr>
        <sz val="12"/>
        <color theme="1"/>
        <rFont val="Calibri"/>
        <family val="2"/>
      </rPr>
      <t xml:space="preserve">
En el primer trimestre se programaron 4 sesiones y se realizaron las 4, alcanzando un 100% de cumplimiento, correspondientes al SIPINNA, Justicia para Adolescentes, Primera Infancia y CITI.
</t>
    </r>
    <r>
      <rPr>
        <b/>
        <sz val="12"/>
        <color theme="1"/>
        <rFont val="Calibri"/>
        <family val="2"/>
      </rPr>
      <t>Justificación Anual:</t>
    </r>
    <r>
      <rPr>
        <sz val="12"/>
        <color theme="1"/>
        <rFont val="Calibri"/>
        <family val="2"/>
      </rPr>
      <t xml:space="preserve">
Este indicador tiene como meta anual 16 sesiones. Durante el ejercicio, el avance es del 25%, ya que en el primer trimestre se realizaron las 4 programadas.</t>
    </r>
  </si>
  <si>
    <r>
      <rPr>
        <b/>
        <sz val="12"/>
        <color theme="1"/>
        <rFont val="Calibri"/>
        <family val="2"/>
      </rPr>
      <t>Justificación Trimestral:</t>
    </r>
    <r>
      <rPr>
        <sz val="12"/>
        <color theme="1"/>
        <rFont val="Calibri"/>
        <family val="2"/>
      </rPr>
      <t xml:space="preserve">
No se registraron reportes durante el trimestre, por lo que el indicador se mantiene en 100% de cumplimiento.
</t>
    </r>
    <r>
      <rPr>
        <b/>
        <sz val="12"/>
        <color theme="1"/>
        <rFont val="Calibri"/>
        <family val="2"/>
      </rPr>
      <t>Justificación Anual:</t>
    </r>
    <r>
      <rPr>
        <sz val="12"/>
        <color theme="1"/>
        <rFont val="Calibri"/>
        <family val="2"/>
      </rPr>
      <t xml:space="preserve">
Este indicador se mantiene en 100%, ya que no se registraron reportes en el primer trimestre</t>
    </r>
  </si>
  <si>
    <r>
      <rPr>
        <b/>
        <sz val="12"/>
        <color theme="1"/>
        <rFont val="Calibri"/>
        <family val="2"/>
      </rPr>
      <t>Justificación Trimestral:</t>
    </r>
    <r>
      <rPr>
        <sz val="12"/>
        <color theme="1"/>
        <rFont val="Calibri"/>
        <family val="2"/>
      </rPr>
      <t xml:space="preserve">
Se programaron 800 participantes, alcanzando 938, lo que representa un 117.25% de cumplimiento, derivado de mayor participación.
</t>
    </r>
    <r>
      <rPr>
        <b/>
        <sz val="12"/>
        <color theme="1"/>
        <rFont val="Calibri"/>
        <family val="2"/>
      </rPr>
      <t>Justificación Anual:</t>
    </r>
    <r>
      <rPr>
        <sz val="12"/>
        <color theme="1"/>
        <rFont val="Calibri"/>
        <family val="2"/>
      </rPr>
      <t xml:space="preserve">
Este indicador tiene como meta anual 3,230 participantes. Durante el ejercicio, el avance es del 29.04%, con 938 alcanzados en el primer trimestre</t>
    </r>
  </si>
  <si>
    <r>
      <rPr>
        <b/>
        <sz val="12"/>
        <color theme="1"/>
        <rFont val="Calibri"/>
        <family val="2"/>
      </rPr>
      <t>Justificación Trimestral:</t>
    </r>
    <r>
      <rPr>
        <sz val="12"/>
        <color theme="1"/>
        <rFont val="Calibri"/>
        <family val="2"/>
      </rPr>
      <t xml:space="preserve">
Se programaron 6 campañas y se realizaron 3, alcanzando un 50% de cumplimiento.
</t>
    </r>
    <r>
      <rPr>
        <b/>
        <sz val="12"/>
        <color theme="1"/>
        <rFont val="Calibri"/>
        <family val="2"/>
      </rPr>
      <t>Justificación Anual:</t>
    </r>
    <r>
      <rPr>
        <sz val="12"/>
        <color theme="1"/>
        <rFont val="Calibri"/>
        <family val="2"/>
      </rPr>
      <t xml:space="preserve">
Este indicador tiene como meta anual 24 campañas. Durante el ejercicio, el avance es del 12.50%, con 3 realizadas en el primer trimestre</t>
    </r>
  </si>
  <si>
    <r>
      <rPr>
        <b/>
        <sz val="12"/>
        <color theme="1"/>
        <rFont val="Calibri"/>
        <family val="2"/>
      </rPr>
      <t>Justificacion Trimestral:</t>
    </r>
    <r>
      <rPr>
        <sz val="12"/>
        <color theme="1"/>
        <rFont val="Calibri"/>
        <family val="2"/>
      </rPr>
      <t xml:space="preserve">
Durante el primer trimestre del 2026 se recibieron 5 solicitudes de proyectos recibidos de un total de 5 estimadas, alcanzando un 100 %, debido al gran numero de proyectos de estructuracion vial recibidos. 
</t>
    </r>
    <r>
      <rPr>
        <b/>
        <sz val="12"/>
        <color theme="1"/>
        <rFont val="Calibri"/>
        <family val="2"/>
      </rPr>
      <t xml:space="preserve">Justificacion Anual: 
</t>
    </r>
    <r>
      <rPr>
        <sz val="12"/>
        <color theme="1"/>
        <rFont val="Calibri"/>
        <family val="2"/>
      </rPr>
      <t>La meta anual programada para el ejercicio 2026 es de 20 proyectos de estructuracion vial, al cierre del primer trimestre, el avance alcanzado fue del 25%. Lo anterior, debido al gran numero de solicitudes deestructuracion vial recibidos en esta Direccion.</t>
    </r>
  </si>
  <si>
    <r>
      <rPr>
        <b/>
        <sz val="12"/>
        <color theme="1"/>
        <rFont val="Calibri"/>
        <family val="2"/>
      </rPr>
      <t>Justificacion Trimestral:</t>
    </r>
    <r>
      <rPr>
        <sz val="12"/>
        <color theme="1"/>
        <rFont val="Calibri"/>
        <family val="2"/>
      </rPr>
      <t xml:space="preserve">
Durante el primer trimestre del 2026 se instalaron 47 señaleticas entre horizontales y /o verticales, de un total de 30 estimadas, alcanzando un 156.67 %, debido al gran numero deinstalacion realizada por el departamento de ingenieria vial.
</t>
    </r>
    <r>
      <rPr>
        <b/>
        <sz val="12"/>
        <color theme="1"/>
        <rFont val="Calibri"/>
        <family val="2"/>
      </rPr>
      <t xml:space="preserve">Justificacion Anual: </t>
    </r>
    <r>
      <rPr>
        <sz val="12"/>
        <color theme="1"/>
        <rFont val="Calibri"/>
        <family val="2"/>
      </rPr>
      <t xml:space="preserve">
La meta anual programada para el ejercicio 2026 es de 120 señaleticas, al cierre del primer trimestre, el avance alcanzado fue del 39.17%. Lo anterior, debido al gran numero de señalizacion instalada.</t>
    </r>
  </si>
  <si>
    <r>
      <rPr>
        <b/>
        <sz val="12"/>
        <color theme="1"/>
        <rFont val="Calibri"/>
        <family val="2"/>
      </rPr>
      <t>Justificacion Trimestral:</t>
    </r>
    <r>
      <rPr>
        <sz val="12"/>
        <color theme="1"/>
        <rFont val="Calibri"/>
        <family val="2"/>
      </rPr>
      <t xml:space="preserve">
Durante el primer trimestre del 2026 se recibieron 49 solicitudes de anuencias realizadas de un total de 15 estimadas, alcanzando un 326.67%, debido al gran numero de panuencias realizadas por parte del departamento de ingenieria vial. 
</t>
    </r>
    <r>
      <rPr>
        <b/>
        <sz val="12"/>
        <color theme="1"/>
        <rFont val="Calibri"/>
        <family val="2"/>
      </rPr>
      <t xml:space="preserve">Justificacion Anual: </t>
    </r>
    <r>
      <rPr>
        <sz val="12"/>
        <color theme="1"/>
        <rFont val="Calibri"/>
        <family val="2"/>
      </rPr>
      <t xml:space="preserve">
La meta anual programada para el ejercicio 2026 es de 60 anuecias realizadas, al cierre del primer trimestre, el avance alcanzado fue del 81.67%. Lo anterior, debido al gran numero anuencias realizadas por parte del departamento.</t>
    </r>
  </si>
  <si>
    <r>
      <rPr>
        <b/>
        <sz val="12"/>
        <color theme="1"/>
        <rFont val="Calibri"/>
        <family val="2"/>
      </rPr>
      <t>Justificacion Trimestral:</t>
    </r>
    <r>
      <rPr>
        <sz val="12"/>
        <color theme="1"/>
        <rFont val="Calibri"/>
        <family val="2"/>
      </rPr>
      <t xml:space="preserve">
Durante el primer trimestre del 2026 se realizaron 30 supervisiones a la red de semaforos en esta ciudad, de un total de 30 estimadas, alcanzando un 100 %, debido al gran numero de supervision de mantenimiento a los cruces semaforicos. 
</t>
    </r>
    <r>
      <rPr>
        <b/>
        <sz val="12"/>
        <color theme="1"/>
        <rFont val="Calibri"/>
        <family val="2"/>
      </rPr>
      <t>Justificacion Anual:</t>
    </r>
    <r>
      <rPr>
        <sz val="12"/>
        <color theme="1"/>
        <rFont val="Calibri"/>
        <family val="2"/>
      </rPr>
      <t xml:space="preserve"> 
La meta anual programada para el ejercicio 2026 es de 120 supervisiones, al cierre del primer trimestre, el avance alcanzado fue del 25%. Lo anterior, debido al gran numero de supervisiones realizadas por el departamento responsable</t>
    </r>
  </si>
  <si>
    <r>
      <rPr>
        <b/>
        <sz val="12"/>
        <color theme="1"/>
        <rFont val="Calibri"/>
        <family val="2"/>
      </rPr>
      <t xml:space="preserve">Justificacion Trimestral:
</t>
    </r>
    <r>
      <rPr>
        <sz val="12"/>
        <color theme="1"/>
        <rFont val="Calibri"/>
        <family val="2"/>
      </rPr>
      <t>Durante el primer trimestre del 2026, se beneficiaron 3 200 ciudadanos de un total de 2 500  estimados, lo que representa un 128.00 %, atenciones.</t>
    </r>
  </si>
  <si>
    <r>
      <rPr>
        <b/>
        <sz val="12"/>
        <color theme="1"/>
        <rFont val="Calibri"/>
        <family val="2"/>
      </rPr>
      <t xml:space="preserve">Justificacion Trimestral:
</t>
    </r>
    <r>
      <rPr>
        <sz val="12"/>
        <color theme="1"/>
        <rFont val="Calibri"/>
        <family val="2"/>
      </rPr>
      <t>Durante el primer trimestre del 2026, se capacitaron 2001 ciudadanos de un total de 1 000 estimados, lo que representa un 200.10%,  en capacitaciones.</t>
    </r>
  </si>
  <si>
    <r>
      <rPr>
        <b/>
        <sz val="12"/>
        <color theme="1"/>
        <rFont val="Calibri"/>
        <family val="2"/>
      </rPr>
      <t xml:space="preserve">Justificacion Trimestral:
</t>
    </r>
    <r>
      <rPr>
        <sz val="12"/>
        <color theme="1"/>
        <rFont val="Calibri"/>
        <family val="2"/>
      </rPr>
      <t>Durante el primer trimestre del 2026, se supervisaron 441 eventos masivos de un total de 475  estimados, lo que representa un 92.84%,  de superviciones de eventos masivos.</t>
    </r>
  </si>
  <si>
    <r>
      <rPr>
        <b/>
        <sz val="12"/>
        <color theme="1"/>
        <rFont val="Calibri"/>
        <family val="2"/>
      </rPr>
      <t xml:space="preserve">Justificacion Trimestral:
</t>
    </r>
    <r>
      <rPr>
        <sz val="12"/>
        <color theme="1"/>
        <rFont val="Calibri"/>
        <family val="2"/>
      </rPr>
      <t>Durante el primer trimestre del 2026, se capacitaron 1493 niñas y niños  de un total de 2000 estimados, lo que representa un 74.65%,  de capacitaciones en materia de prevención.</t>
    </r>
  </si>
  <si>
    <r>
      <rPr>
        <b/>
        <sz val="12"/>
        <color theme="1"/>
        <rFont val="Calibri"/>
        <family val="2"/>
      </rPr>
      <t xml:space="preserve">Justificacion Trimestral:
</t>
    </r>
    <r>
      <rPr>
        <sz val="12"/>
        <color theme="1"/>
        <rFont val="Calibri"/>
        <family val="2"/>
      </rPr>
      <t>Durante el primer trimestre del 2026, se verificaron 4 establecimientos de los 20 estimados, lo que representa un 20.00 %, de lo establecido , esto obedece que la revisiones son por peticion de los ciudadanos.</t>
    </r>
  </si>
  <si>
    <r>
      <rPr>
        <b/>
        <sz val="12"/>
        <color theme="1"/>
        <rFont val="Calibri"/>
        <family val="2"/>
      </rPr>
      <t xml:space="preserve">Justificacion Trimestral:
</t>
    </r>
    <r>
      <rPr>
        <sz val="12"/>
        <color theme="1"/>
        <rFont val="Calibri"/>
        <family val="2"/>
      </rPr>
      <t>Durante el primer trimestre del 2026, se atendieron 2446 emergencias  de un total de 2250  estimados, lo que representa un 108.71 %, atenciones.</t>
    </r>
  </si>
  <si>
    <r>
      <rPr>
        <b/>
        <sz val="12"/>
        <color theme="1"/>
        <rFont val="Calibri"/>
        <family val="2"/>
      </rPr>
      <t xml:space="preserve">Justificacion Trimestral:
</t>
    </r>
    <r>
      <rPr>
        <sz val="12"/>
        <color theme="1"/>
        <rFont val="Calibri"/>
        <family val="2"/>
      </rPr>
      <t>Durante el primer trimestre del 2026, se capacito 8  bomberos en materia de trasparencia , sipot, opergob, chat gpt y  10 el primer congreso de playa del carmen en metria de proteccion civil de un total de 40 estimados, lo que representa un 45.00%, en materia de capacitacion dirigido a bomberos.</t>
    </r>
  </si>
  <si>
    <r>
      <rPr>
        <b/>
        <sz val="12"/>
        <color theme="1"/>
        <rFont val="Calibri"/>
        <family val="2"/>
      </rPr>
      <t>Justificacion Trimestral</t>
    </r>
    <r>
      <rPr>
        <sz val="12"/>
        <color theme="1"/>
        <rFont val="Calibri"/>
        <family val="2"/>
      </rPr>
      <t>:
Durante el primer trimestre del 2026, no se adquirieron equipos de proteccion personal de 43 estimados, lo que representa un 0.00% de equipamiento .</t>
    </r>
  </si>
  <si>
    <r>
      <rPr>
        <b/>
        <sz val="12"/>
        <color theme="1"/>
        <rFont val="Calibri"/>
        <family val="2"/>
      </rPr>
      <t xml:space="preserve">Justificación Trimestral: </t>
    </r>
    <r>
      <rPr>
        <sz val="12"/>
        <color theme="1"/>
        <rFont val="Calibri"/>
        <family val="2"/>
      </rPr>
      <t xml:space="preserve">Para este primer trimestre se alcanzó la meta del 100% al celebrar las 8 sesiones de cabildo que se tenían programadas.                                                                                                              </t>
    </r>
    <r>
      <rPr>
        <b/>
        <sz val="12"/>
        <color theme="1"/>
        <rFont val="Calibri"/>
        <family val="2"/>
      </rPr>
      <t>Justificación Anual:</t>
    </r>
    <r>
      <rPr>
        <sz val="12"/>
        <color theme="1"/>
        <rFont val="Calibri"/>
        <family val="2"/>
      </rPr>
      <t xml:space="preserve"> Se alcanzó el 21.05% de la meta anual programada, al celebrar 8 sesiones de las 8 que se tenían programadas, cumpliendo con los avances y las sesiones ordinarias.</t>
    </r>
  </si>
  <si>
    <r>
      <rPr>
        <b/>
        <sz val="12"/>
        <color theme="1"/>
        <rFont val="Calibri"/>
        <family val="2"/>
      </rPr>
      <t xml:space="preserve">Justificación Trimestral: </t>
    </r>
    <r>
      <rPr>
        <sz val="12"/>
        <color theme="1"/>
        <rFont val="Calibri"/>
        <family val="2"/>
      </rPr>
      <t>En</t>
    </r>
    <r>
      <rPr>
        <b/>
        <sz val="12"/>
        <color theme="1"/>
        <rFont val="Calibri"/>
        <family val="2"/>
      </rPr>
      <t xml:space="preserve"> e</t>
    </r>
    <r>
      <rPr>
        <sz val="12"/>
        <color theme="1"/>
        <rFont val="Calibri"/>
        <family val="2"/>
      </rPr>
      <t xml:space="preserve">ste primer trimestre se alcanzó la meta del 100%, al contar con 105 asistencias, cumpliendo con el total previsto.                                                                                                              </t>
    </r>
    <r>
      <rPr>
        <b/>
        <sz val="12"/>
        <color theme="1"/>
        <rFont val="Calibri"/>
        <family val="2"/>
      </rPr>
      <t>Justificación Anual:</t>
    </r>
    <r>
      <rPr>
        <sz val="12"/>
        <color theme="1"/>
        <rFont val="Calibri"/>
        <family val="2"/>
      </rPr>
      <t xml:space="preserve"> Se cumplió la meta anual programada en el primer trimestre con un 25.93%, derivado de la atención a asuntos prioritarios.</t>
    </r>
  </si>
  <si>
    <r>
      <rPr>
        <b/>
        <sz val="12"/>
        <color theme="1"/>
        <rFont val="Calibri"/>
        <family val="2"/>
      </rPr>
      <t xml:space="preserve">Justificación Trimestral: </t>
    </r>
    <r>
      <rPr>
        <sz val="12"/>
        <color theme="1"/>
        <rFont val="Calibri"/>
        <family val="2"/>
      </rPr>
      <t xml:space="preserve">En este primer trimestre no se programó meta alguna relacionada con la encuadernación de libros de las actas de cabildo, debido a la falta de planificación de metas específicas, por lo que no se reportó avance.                                                                                                            </t>
    </r>
    <r>
      <rPr>
        <b/>
        <sz val="12"/>
        <color theme="1"/>
        <rFont val="Calibri"/>
        <family val="2"/>
      </rPr>
      <t>Justificación Anual:</t>
    </r>
    <r>
      <rPr>
        <sz val="12"/>
        <color theme="1"/>
        <rFont val="Calibri"/>
        <family val="2"/>
      </rPr>
      <t xml:space="preserve"> La meta de encuadernación de libros no presenta avance, debido a que no fue programada.</t>
    </r>
  </si>
  <si>
    <r>
      <rPr>
        <b/>
        <sz val="12"/>
        <color theme="1"/>
        <rFont val="Calibri"/>
        <family val="2"/>
      </rPr>
      <t xml:space="preserve">Justificación Trimestral: </t>
    </r>
    <r>
      <rPr>
        <sz val="12"/>
        <color theme="1"/>
        <rFont val="Calibri"/>
        <family val="2"/>
      </rPr>
      <t>En</t>
    </r>
    <r>
      <rPr>
        <b/>
        <sz val="12"/>
        <color theme="1"/>
        <rFont val="Calibri"/>
        <family val="2"/>
      </rPr>
      <t xml:space="preserve"> e</t>
    </r>
    <r>
      <rPr>
        <sz val="12"/>
        <color theme="1"/>
        <rFont val="Calibri"/>
        <family val="2"/>
      </rPr>
      <t xml:space="preserve">ste primer trimestre se alcanzó la meta del 100%, con respecto a las publicaciones de los acuerdos de cabildo, donde fueron publicados 47 acuerdos programados.                                                                                                              </t>
    </r>
    <r>
      <rPr>
        <b/>
        <sz val="12"/>
        <color theme="1"/>
        <rFont val="Calibri"/>
        <family val="2"/>
      </rPr>
      <t>Justificación Anual:</t>
    </r>
    <r>
      <rPr>
        <sz val="12"/>
        <color theme="1"/>
        <rFont val="Calibri"/>
        <family val="2"/>
      </rPr>
      <t xml:space="preserve"> Se alcanzó un 35.34% de la meta anual de publicaciones de acuerdos, conforme a lo programado.</t>
    </r>
  </si>
  <si>
    <r>
      <rPr>
        <b/>
        <sz val="12"/>
        <color theme="1"/>
        <rFont val="Calibri"/>
        <family val="2"/>
      </rPr>
      <t xml:space="preserve">Justificación Trimestral: </t>
    </r>
    <r>
      <rPr>
        <sz val="12"/>
        <color theme="1"/>
        <rFont val="Calibri"/>
        <family val="2"/>
      </rPr>
      <t xml:space="preserve">Para este primer trimestre se alcanzó la meta del 100% de avance al realizarse los 8 precabildeos programados, para dar a conocer temas prioritarios.                                                                                                         </t>
    </r>
    <r>
      <rPr>
        <b/>
        <sz val="12"/>
        <color theme="1"/>
        <rFont val="Calibri"/>
        <family val="2"/>
      </rPr>
      <t>Justificación Anual:</t>
    </r>
    <r>
      <rPr>
        <sz val="12"/>
        <color theme="1"/>
        <rFont val="Calibri"/>
        <family val="2"/>
      </rPr>
      <t xml:space="preserve"> Se alcanzó un 21.05% de la meta anual programada, cumpliendo con los avances de precabildeo.</t>
    </r>
  </si>
  <si>
    <r>
      <rPr>
        <b/>
        <sz val="12"/>
        <color theme="1"/>
        <rFont val="Calibri"/>
        <family val="2"/>
      </rPr>
      <t xml:space="preserve">Justificación Trimestral: </t>
    </r>
    <r>
      <rPr>
        <sz val="12"/>
        <color theme="1"/>
        <rFont val="Calibri"/>
        <family val="2"/>
      </rPr>
      <t xml:space="preserve">En este primer trimestre se alcanzó la meta  del 100%, al aprobarse 21 acuerdos conforme a lo programado.                                                                                          </t>
    </r>
    <r>
      <rPr>
        <b/>
        <sz val="12"/>
        <color theme="1"/>
        <rFont val="Calibri"/>
        <family val="2"/>
      </rPr>
      <t>Justificación Anual:</t>
    </r>
    <r>
      <rPr>
        <sz val="12"/>
        <color theme="1"/>
        <rFont val="Calibri"/>
        <family val="2"/>
      </rPr>
      <t xml:space="preserve"> La meta anual de acuerdos aprobados se cumplió con un 23.08%, conforme a lo programado.</t>
    </r>
  </si>
  <si>
    <r>
      <rPr>
        <b/>
        <sz val="12"/>
        <color theme="1"/>
        <rFont val="Calibri"/>
        <family val="2"/>
      </rPr>
      <t xml:space="preserve">Justificación Trimestral: </t>
    </r>
    <r>
      <rPr>
        <sz val="12"/>
        <color theme="1"/>
        <rFont val="Calibri"/>
        <family val="2"/>
      </rPr>
      <t xml:space="preserve">En este primer trimestre se alcanzó la meta  del 10.67% de lo que se había programado debido a que se recepcionaron menos solicitudes.                                                                                           </t>
    </r>
    <r>
      <rPr>
        <b/>
        <sz val="12"/>
        <color theme="1"/>
        <rFont val="Calibri"/>
        <family val="2"/>
      </rPr>
      <t>Justificación Anual:</t>
    </r>
    <r>
      <rPr>
        <sz val="12"/>
        <color theme="1"/>
        <rFont val="Calibri"/>
        <family val="2"/>
      </rPr>
      <t xml:space="preserve"> La meta anual se cumplió con un 2.67% de lo programado en este primer trimestre.</t>
    </r>
  </si>
  <si>
    <r>
      <rPr>
        <b/>
        <sz val="12"/>
        <color rgb="FF000000"/>
        <rFont val="Calibri"/>
        <family val="2"/>
      </rPr>
      <t>Justificación Trimestral:</t>
    </r>
    <r>
      <rPr>
        <sz val="12"/>
        <color rgb="FF000000"/>
        <rFont val="Calibri"/>
        <family val="2"/>
      </rPr>
      <t xml:space="preserve"> En este primer trimestre se alcanzó la meta  del 1.66% de lo que se había programado debido a que se realiza únicamente conforme a las solicitudes recibidas mediante oficio. De este modo, se asegura que el traslado de documentos se efectúe de manera ordenada y bajo control administrativo, dependiendo directamente de las peticiones formales de cada unidad.                                                                                        </t>
    </r>
    <r>
      <rPr>
        <b/>
        <sz val="12"/>
        <color rgb="FF000000"/>
        <rFont val="Calibri"/>
        <family val="2"/>
      </rPr>
      <t xml:space="preserve">Justificación Anual: </t>
    </r>
    <r>
      <rPr>
        <sz val="12"/>
        <color rgb="FF000000"/>
        <rFont val="Calibri"/>
        <family val="2"/>
      </rPr>
      <t>La meta anual se cumplió con un 0.55% de lo programado en este primer trimestre.</t>
    </r>
  </si>
  <si>
    <r>
      <rPr>
        <b/>
        <sz val="12"/>
        <color theme="1"/>
        <rFont val="Calibri"/>
        <family val="2"/>
      </rPr>
      <t>Justificación Trimestral:</t>
    </r>
    <r>
      <rPr>
        <sz val="12"/>
        <color theme="1"/>
        <rFont val="Calibri"/>
        <family val="2"/>
      </rPr>
      <t xml:space="preserve"> En este primer trimestre se alcanzó la meta  del 50.00% de lo programado en la eliminación de apoyo informativo.                                                                   </t>
    </r>
    <r>
      <rPr>
        <b/>
        <sz val="12"/>
        <color theme="1"/>
        <rFont val="Calibri"/>
        <family val="2"/>
      </rPr>
      <t xml:space="preserve">Justificación Anual: </t>
    </r>
    <r>
      <rPr>
        <sz val="12"/>
        <color theme="1"/>
        <rFont val="Calibri"/>
        <family val="2"/>
      </rPr>
      <t xml:space="preserve">Logrando así el 12.50% anual en este primer trimestre. </t>
    </r>
  </si>
  <si>
    <r>
      <rPr>
        <b/>
        <sz val="12"/>
        <color theme="1"/>
        <rFont val="Calibri"/>
        <family val="2"/>
      </rPr>
      <t>Justificación Trimestral:</t>
    </r>
    <r>
      <rPr>
        <sz val="12"/>
        <color theme="1"/>
        <rFont val="Calibri"/>
        <family val="2"/>
      </rPr>
      <t xml:space="preserve"> En este primer trimestre se alcanzó la meta  del 3000.00%  superando así lo programado en las visitas agendadas.                                                                </t>
    </r>
    <r>
      <rPr>
        <b/>
        <sz val="12"/>
        <color theme="1"/>
        <rFont val="Calibri"/>
        <family val="2"/>
      </rPr>
      <t>Justificación Anual:</t>
    </r>
    <r>
      <rPr>
        <sz val="12"/>
        <color theme="1"/>
        <rFont val="Calibri"/>
        <family val="2"/>
      </rPr>
      <t xml:space="preserve"> Logrando el 600.00% anual en este primer trimestre. </t>
    </r>
  </si>
  <si>
    <r>
      <rPr>
        <sz val="12"/>
        <color rgb="FFFF0000"/>
        <rFont val="Calibri"/>
        <family val="2"/>
      </rPr>
      <t xml:space="preserve"> </t>
    </r>
    <r>
      <rPr>
        <b/>
        <sz val="12"/>
        <color rgb="FF000000"/>
        <rFont val="Calibri"/>
        <family val="2"/>
      </rPr>
      <t>Justificación Trimestral:</t>
    </r>
    <r>
      <rPr>
        <sz val="12"/>
        <color rgb="FF000000"/>
        <rFont val="Calibri"/>
        <family val="2"/>
      </rPr>
      <t xml:space="preserve"> En este primer trimestre la meta fue del 0.00%  debido a que el procedimiento de baja documental rebasa los plazos establecidos para la periodicidad trimestral, lo cual dificulta la obtención de resultados significativos en cada corte. En consecuencia, la adopción de un esquema semestral de reporte permite reflejar con mayor fidelidad la realidad operativa, al tiempo que previene la elaboración de informes con avances reducidos o poco representativos.                                                               </t>
    </r>
    <r>
      <rPr>
        <b/>
        <sz val="12"/>
        <color rgb="FF000000"/>
        <rFont val="Calibri"/>
        <family val="2"/>
      </rPr>
      <t>Justificación Anual:</t>
    </r>
    <r>
      <rPr>
        <sz val="12"/>
        <color rgb="FF000000"/>
        <rFont val="Calibri"/>
        <family val="2"/>
      </rPr>
      <t xml:space="preserve"> Logrando el 0.00% anual en este primer trimestre. </t>
    </r>
  </si>
  <si>
    <r>
      <rPr>
        <b/>
        <sz val="11"/>
        <color rgb="FF000000"/>
        <rFont val="Arial, sans-serif"/>
      </rPr>
      <t>Justificación Trimestral:</t>
    </r>
    <r>
      <rPr>
        <sz val="11"/>
        <color rgb="FF000000"/>
        <rFont val="Arial, sans-serif"/>
      </rPr>
      <t xml:space="preserve"> En este primer trimestre se alcanzó la meta  del 6.00% a lo programado en las exposiciones  y actividades de eventos debido a que durante el primer trimestre la ejecución de actividades en eventos, se vio limitada debido a la priorización de trabajos administrativos propios del inicio del ejercicio fiscal.                                                                                               </t>
    </r>
    <r>
      <rPr>
        <b/>
        <sz val="11"/>
        <color rgb="FF000000"/>
        <rFont val="Arial, sans-serif"/>
      </rPr>
      <t>Justificación Anual:</t>
    </r>
    <r>
      <rPr>
        <sz val="11"/>
        <color rgb="FF000000"/>
        <rFont val="Arial, sans-serif"/>
      </rPr>
      <t xml:space="preserve"> Logrando así unicamente el 1.50% anual en este primer trimestre</t>
    </r>
    <r>
      <rPr>
        <b/>
        <sz val="11"/>
        <color rgb="FF000000"/>
        <rFont val="Arial, sans-serif"/>
      </rPr>
      <t>.</t>
    </r>
    <r>
      <rPr>
        <b/>
        <sz val="11"/>
        <color rgb="FFFF0000"/>
        <rFont val="Arial, sans-serif"/>
      </rPr>
      <t xml:space="preserve"> </t>
    </r>
  </si>
  <si>
    <r>
      <rPr>
        <b/>
        <sz val="11"/>
        <color rgb="FF000000"/>
        <rFont val="Arial, sans-serif"/>
      </rPr>
      <t>Justificación Trimestral:</t>
    </r>
    <r>
      <rPr>
        <sz val="11"/>
        <color rgb="FF000000"/>
        <rFont val="Arial, sans-serif"/>
      </rPr>
      <t xml:space="preserve"> En este primer trimestre se alcanzó la meta  del 200.00%  se contempla fortalecer la difusión de los servicios para incrementar el uso por parte del publico.                                                                                            </t>
    </r>
    <r>
      <rPr>
        <b/>
        <sz val="11"/>
        <color rgb="FF000000"/>
        <rFont val="Arial, sans-serif"/>
      </rPr>
      <t>Justificación Anual:</t>
    </r>
    <r>
      <rPr>
        <sz val="11"/>
        <color rgb="FF000000"/>
        <rFont val="Arial, sans-serif"/>
      </rPr>
      <t xml:space="preserve"> Logrando así el 13.33% anual en este primer trimestre.</t>
    </r>
  </si>
  <si>
    <r>
      <rPr>
        <b/>
        <sz val="12"/>
        <color theme="1"/>
        <rFont val="Calibri"/>
        <family val="2"/>
      </rPr>
      <t>Justificación Trimestral:</t>
    </r>
    <r>
      <rPr>
        <sz val="12"/>
        <color theme="1"/>
        <rFont val="Calibri"/>
        <family val="2"/>
      </rPr>
      <t xml:space="preserve"> En este primer trimestre se alcanzó la meta  del 50.00%  en las sesiones del grupo interdisciplinario.                                                                                          </t>
    </r>
    <r>
      <rPr>
        <b/>
        <sz val="12"/>
        <color theme="1"/>
        <rFont val="Calibri"/>
        <family val="2"/>
      </rPr>
      <t>Justificación Anual:</t>
    </r>
    <r>
      <rPr>
        <sz val="12"/>
        <color theme="1"/>
        <rFont val="Calibri"/>
        <family val="2"/>
      </rPr>
      <t xml:space="preserve"> Logrando así el 10.00% anual en este primer trimestre. </t>
    </r>
  </si>
  <si>
    <r>
      <rPr>
        <b/>
        <sz val="12"/>
        <color theme="1"/>
        <rFont val="Calibri"/>
        <family val="2"/>
      </rPr>
      <t>Justificacion Trimestral:</t>
    </r>
    <r>
      <rPr>
        <sz val="12"/>
        <color theme="1"/>
        <rFont val="Calibri"/>
        <family val="2"/>
      </rPr>
      <t xml:space="preserve">
Durante el primer trimestre del 2026, se realizaron 183,164 acciones de un total de 277,327 acciones estimadas, lo que representa un 66.05%, acciones con las que se busca mitigar los riesgos y así proteger a la población y establecimientos comerciales.</t>
    </r>
  </si>
  <si>
    <r>
      <rPr>
        <b/>
        <sz val="12"/>
        <color theme="1"/>
        <rFont val="Calibri"/>
        <family val="2"/>
      </rPr>
      <t>Justificacion Trimestral:</t>
    </r>
    <r>
      <rPr>
        <sz val="12"/>
        <color theme="1"/>
        <rFont val="Calibri"/>
        <family val="2"/>
      </rPr>
      <t xml:space="preserve">
Durante el primer trimestre del 2026 se difundieron 1,120 spots en medios de comunicación de de un total de 1,196 spots estimados, lo que representa un 93.65%, esto debido a que no se han presentado incidentes mayores que representen su difución.</t>
    </r>
  </si>
  <si>
    <r>
      <rPr>
        <b/>
        <sz val="12"/>
        <color theme="1"/>
        <rFont val="Calibri"/>
        <family val="2"/>
      </rPr>
      <t xml:space="preserve">Justificacion Trimestral:
</t>
    </r>
    <r>
      <rPr>
        <sz val="12"/>
        <color theme="1"/>
        <rFont val="Calibri"/>
        <family val="2"/>
      </rPr>
      <t>Durante el primer trimestre del 2026 se realizaron 827 capacitaciones en materia de protección civil de un total de 670 estimados, superando la meta en un 123.43%, esto en funcion de las solicitudes recibidas por parte de los contribuyentes como parte de los requisitos para el trámite de su Dictámen Aprobatorio</t>
    </r>
  </si>
  <si>
    <r>
      <rPr>
        <b/>
        <sz val="12"/>
        <color theme="1"/>
        <rFont val="Calibri"/>
        <family val="2"/>
      </rPr>
      <t>Justificacion Trimestral:</t>
    </r>
    <r>
      <rPr>
        <sz val="12"/>
        <color theme="1"/>
        <rFont val="Calibri"/>
        <family val="2"/>
      </rPr>
      <t xml:space="preserve">
Durante el primer trimestre del 2026 se evaluaron 78 guardavidas de un total de 5 estimados, alcanzando un 1,560%, debido la apertura anticipada del periodo de evaluaciones de guardavidas como medida preventiva para las temporadas vacacionales.</t>
    </r>
  </si>
  <si>
    <r>
      <rPr>
        <b/>
        <sz val="12"/>
        <color theme="1"/>
        <rFont val="Calibri"/>
        <family val="2"/>
      </rPr>
      <t>Justificacion Trimestral:</t>
    </r>
    <r>
      <rPr>
        <sz val="12"/>
        <color theme="1"/>
        <rFont val="Calibri"/>
        <family val="2"/>
      </rPr>
      <t xml:space="preserve">
Durante el primer trimestre del 2026 se emitieron 10,851 Dictámenes Aprobatorios de protección civil de de un total de 8,316 estimados, alcanzando un 130.48% adicional, esto debido a la eficiencia de la plataforma digital con la que se realizan los trámites de manea más eficiente.</t>
    </r>
  </si>
  <si>
    <r>
      <rPr>
        <b/>
        <sz val="12"/>
        <color theme="1"/>
        <rFont val="Calibri"/>
        <family val="2"/>
      </rPr>
      <t>Justificacion Trimestral:</t>
    </r>
    <r>
      <rPr>
        <sz val="12"/>
        <color theme="1"/>
        <rFont val="Calibri"/>
        <family val="2"/>
      </rPr>
      <t xml:space="preserve">
Durante el primer trimestre del 2026 se realizaron 3,451 evaluaciones de programas internos de protección civil de un total de 1,480 estimados, alcanzando un 233.18%, esto debido a que este procedimiento ya se puede realizar a travez de la plataforma digital eficientando tiempos y procesos.</t>
    </r>
  </si>
  <si>
    <r>
      <rPr>
        <b/>
        <sz val="12"/>
        <color theme="1"/>
        <rFont val="Calibri"/>
        <family val="2"/>
      </rPr>
      <t>Justificacion Trimestral:</t>
    </r>
    <r>
      <rPr>
        <sz val="12"/>
        <color theme="1"/>
        <rFont val="Calibri"/>
        <family val="2"/>
      </rPr>
      <t xml:space="preserve">
Durante el primer trimestre del 2026 se realizaron 1,185 inspecciones de un total de 1000 estimados, alcanzando un 118.50 %, debido al gran numero de solicitudes de Dictámenes aprobatorios  y al periodo de renovación de Licencias de funcionamiento.</t>
    </r>
  </si>
  <si>
    <r>
      <rPr>
        <b/>
        <sz val="12"/>
        <color theme="1"/>
        <rFont val="Calibri"/>
        <family val="2"/>
      </rPr>
      <t xml:space="preserve">Justificacion Trimestral:
</t>
    </r>
    <r>
      <rPr>
        <sz val="12"/>
        <color theme="1"/>
        <rFont val="Calibri"/>
        <family val="2"/>
      </rPr>
      <t>Durante el primer trimestre del 2026 se realizaron 3,451 evaluaciones de simulacreo de protección civil de un total de 1,142 estimados, alcanzando un 302.19%, esto en función de las solicitudes realizadas por los contribuyentes.</t>
    </r>
  </si>
  <si>
    <r>
      <rPr>
        <b/>
        <sz val="12"/>
        <color theme="1"/>
        <rFont val="Calibri"/>
        <family val="2"/>
      </rPr>
      <t>Justificacion Trimestral:</t>
    </r>
    <r>
      <rPr>
        <sz val="12"/>
        <color theme="1"/>
        <rFont val="Calibri"/>
        <family val="2"/>
      </rPr>
      <t xml:space="preserve">
Durante el primer trimestre del 2026 se realizaron 88 registros de prestadores de servicios de un total de 170 estimados, alcanzando un 51.76%, esto en función de las solicitudes de altas realizadas por los prestadores de servicio.</t>
    </r>
  </si>
  <si>
    <r>
      <rPr>
        <b/>
        <sz val="12"/>
        <color theme="1"/>
        <rFont val="Calibri"/>
        <family val="2"/>
      </rPr>
      <t>Justificacion Trimestral:</t>
    </r>
    <r>
      <rPr>
        <sz val="12"/>
        <color theme="1"/>
        <rFont val="Calibri"/>
        <family val="2"/>
      </rPr>
      <t xml:space="preserve">
Durante el primer trimestre del 2026 se atendieron 49 reportes de emergencias de  un total de 112 estimados, alcanzando un 43.75%, esto derivado de diversas variables o factores no controlables, como accidentes o situaciones de emergencia.</t>
    </r>
  </si>
  <si>
    <r>
      <rPr>
        <b/>
        <sz val="12"/>
        <color theme="1"/>
        <rFont val="Calibri"/>
        <family val="2"/>
      </rPr>
      <t>Justificacion Trimestral:</t>
    </r>
    <r>
      <rPr>
        <sz val="12"/>
        <color theme="1"/>
        <rFont val="Calibri"/>
        <family val="2"/>
      </rPr>
      <t xml:space="preserve">
Durante el primer trimestre del 2026 se realizaron 488 atenciones médicas prehospitalarias de un total de 285 estimadas, alcanzando un 171.23.00%, debido a que se cuenta con más unidades para atención de emergencias médicas.</t>
    </r>
  </si>
  <si>
    <r>
      <rPr>
        <b/>
        <sz val="12"/>
        <color theme="1"/>
        <rFont val="Calibri"/>
        <family val="2"/>
      </rPr>
      <t>Justificacion Trimestral:</t>
    </r>
    <r>
      <rPr>
        <sz val="12"/>
        <color theme="1"/>
        <rFont val="Calibri"/>
        <family val="2"/>
      </rPr>
      <t xml:space="preserve">
Durante el primer trimestre del 2026 se realizaron 141 supervisiones a eventos de un total de 122 estimados, alcanzando un 115.57%, esto derivado de las diversas solicutudes por parte del sector privado así como de las dependencias de gobierno que lo requieran</t>
    </r>
  </si>
  <si>
    <r>
      <rPr>
        <b/>
        <sz val="12"/>
        <color theme="1"/>
        <rFont val="Calibri"/>
        <family val="2"/>
      </rPr>
      <t>Justificacion Trimestral:</t>
    </r>
    <r>
      <rPr>
        <sz val="12"/>
        <color theme="1"/>
        <rFont val="Calibri"/>
        <family val="2"/>
      </rPr>
      <t xml:space="preserve">
Durante el primer trimestre del 2026 se realizaon 3 verificaciones a refugios temporalesde un total de 0 estimados, esto debido a que las cadenas hoteleras que cuntan con refugio temporal, iniciarion sus revisiónes de manera anticipada.</t>
    </r>
  </si>
  <si>
    <r>
      <rPr>
        <b/>
        <sz val="12"/>
        <color theme="1"/>
        <rFont val="Calibri"/>
        <family val="2"/>
      </rPr>
      <t>Justificacion Trimestral:</t>
    </r>
    <r>
      <rPr>
        <sz val="12"/>
        <color theme="1"/>
        <rFont val="Calibri"/>
        <family val="2"/>
      </rPr>
      <t xml:space="preserve">
Durante el primer trimestre del 2026 se realizaron 3 operativos de un total de 4 estimados, alcanzando un 75.00%, esto en función de los diversos fenómenos que se presentan.</t>
    </r>
  </si>
  <si>
    <r>
      <rPr>
        <b/>
        <sz val="12"/>
        <color theme="1"/>
        <rFont val="Calibri"/>
        <family val="2"/>
      </rPr>
      <t>Justificacion Trimestral:</t>
    </r>
    <r>
      <rPr>
        <sz val="12"/>
        <color theme="1"/>
        <rFont val="Calibri"/>
        <family val="2"/>
      </rPr>
      <t xml:space="preserve">
Durante el primer trimestre del 2026 se realizaron 174 salvamentos, rescates y primeros auxilios de un total de 42 estimados, alcanzando un 414.29%, debido a la gran afluencia que se ha tenido en las playas públicas, así como una alta ocupacion en la temporada vacacional.</t>
    </r>
  </si>
  <si>
    <r>
      <rPr>
        <b/>
        <sz val="12"/>
        <color theme="1"/>
        <rFont val="Calibri"/>
        <family val="2"/>
      </rPr>
      <t xml:space="preserve">Justificacion Trimestral:
</t>
    </r>
    <r>
      <rPr>
        <sz val="12"/>
        <color theme="1"/>
        <rFont val="Calibri"/>
        <family val="2"/>
      </rPr>
      <t>Durante el primer trimestre del 2026 se brindaron 161,212 acciones preventivas de un total de 263,350 estimadas, alcanzando un 61.22%, esto en función del numero de vacacionistas que acuden a las 11 playas públicas.</t>
    </r>
  </si>
  <si>
    <r>
      <rPr>
        <b/>
        <sz val="12"/>
        <color theme="1"/>
        <rFont val="Calibri"/>
        <family val="2"/>
      </rPr>
      <t>Justificacion Trimestral:</t>
    </r>
    <r>
      <rPr>
        <sz val="12"/>
        <color theme="1"/>
        <rFont val="Calibri"/>
        <family val="2"/>
      </rPr>
      <t xml:space="preserve">
Durante el primer trimestre del 2026 se atendieron 42 quejas ciudadanas de un total de 32 estimadas, alcanzando un 131.25%, esto en función de las solicitudes realizadas por los ciudadanos.</t>
    </r>
  </si>
  <si>
    <r>
      <rPr>
        <b/>
        <sz val="12"/>
        <color theme="1"/>
        <rFont val="Calibri"/>
        <family val="2"/>
      </rPr>
      <t>Justificacion Trimestral:</t>
    </r>
    <r>
      <rPr>
        <sz val="12"/>
        <color theme="1"/>
        <rFont val="Calibri"/>
        <family val="2"/>
      </rPr>
      <t xml:space="preserve">
Durante el primer trimestre del 2026 se realizó la instalación de 1 comité operativo especializado de un total de 1 estimado, alcanzando un 100.00%, esto como parte del protocolo establecido al inicio de la temporada de incendios forestales.</t>
    </r>
  </si>
  <si>
    <r>
      <rPr>
        <b/>
        <sz val="12"/>
        <color rgb="FF000000"/>
        <rFont val="Calibri"/>
        <family val="2"/>
      </rPr>
      <t>Justifición Trimestral:</t>
    </r>
    <r>
      <rPr>
        <sz val="12"/>
        <color rgb="FF000000"/>
        <rFont val="Calibri"/>
        <family val="2"/>
      </rPr>
      <t xml:space="preserve"> En este primer trimestre se alcanzó la meta  del 2000.00% de lo programado debido a las solicitudes de bajas documentales atendidas. Cada solicitud se atiende conforme a la normatividad vigente, garantizando un manejo responsable de la documentación. Por lo tanto, la ejecución de estas actividades depende directamente del número de solicitudes recibidas.                                                                      </t>
    </r>
    <r>
      <rPr>
        <b/>
        <sz val="12"/>
        <color rgb="FF000000"/>
        <rFont val="Calibri"/>
        <family val="2"/>
      </rPr>
      <t>Justificación Anual:</t>
    </r>
    <r>
      <rPr>
        <sz val="12"/>
        <color rgb="FF000000"/>
        <rFont val="Calibri"/>
        <family val="2"/>
      </rPr>
      <t xml:space="preserve"> La meta anual se cumplió con un 500.00% de lo programado en este primer trimestre.</t>
    </r>
  </si>
  <si>
    <r>
      <rPr>
        <b/>
        <sz val="12"/>
        <color theme="1"/>
        <rFont val="Calibri"/>
        <family val="2"/>
      </rPr>
      <t>Justificación Trimestral:</t>
    </r>
    <r>
      <rPr>
        <sz val="12"/>
        <color theme="1"/>
        <rFont val="Calibri"/>
        <family val="2"/>
      </rPr>
      <t xml:space="preserve"> En este primer trimestre se alcanzó la meta  del 352.67% de lo programado de los instrumentos de control y consulta elaborados. 
</t>
    </r>
    <r>
      <rPr>
        <b/>
        <sz val="12"/>
        <color theme="1"/>
        <rFont val="Calibri"/>
        <family val="2"/>
      </rPr>
      <t>Justificación Anual:</t>
    </r>
    <r>
      <rPr>
        <sz val="12"/>
        <color theme="1"/>
        <rFont val="Calibri"/>
        <family val="2"/>
      </rPr>
      <t xml:space="preserve"> La meta anual se cumplió con un 88.17% de lo programado en este primer trimestre.</t>
    </r>
  </si>
  <si>
    <r>
      <rPr>
        <b/>
        <sz val="11"/>
        <color rgb="FF000000"/>
        <rFont val="Arial, sans-serif"/>
      </rPr>
      <t>Justificación Trimestral:</t>
    </r>
    <r>
      <rPr>
        <sz val="11"/>
        <color rgb="FF000000"/>
        <rFont val="Arial, sans-serif"/>
      </rPr>
      <t xml:space="preserve"> En este primer trimestre se alcanzó la meta  del 4.00% de lo programado debido a que no se logró el objetivo por motivo que se avanzó la revisión documental y recepción de los inventarios (falta de personal).
</t>
    </r>
    <r>
      <rPr>
        <b/>
        <sz val="11"/>
        <color rgb="FF000000"/>
        <rFont val="Arial, sans-serif"/>
      </rPr>
      <t>Justificación Anual:</t>
    </r>
    <r>
      <rPr>
        <sz val="11"/>
        <color rgb="FF000000"/>
        <rFont val="Arial, sans-serif"/>
      </rPr>
      <t xml:space="preserve"> Logrando así el 1.00% anual en este primer trimestre.</t>
    </r>
  </si>
  <si>
    <r>
      <rPr>
        <b/>
        <sz val="12"/>
        <color theme="1"/>
        <rFont val="Calibri"/>
        <family val="2"/>
      </rPr>
      <t>Justificación Trimestral:</t>
    </r>
    <r>
      <rPr>
        <sz val="12"/>
        <color theme="1"/>
        <rFont val="Calibri"/>
        <family val="2"/>
      </rPr>
      <t xml:space="preserve"> En este primer trimestre se alcanzó la meta  del 133.33%  superando así lo programado en las asesorias de materia de baja documental.
</t>
    </r>
    <r>
      <rPr>
        <b/>
        <sz val="12"/>
        <color theme="1"/>
        <rFont val="Calibri"/>
        <family val="2"/>
      </rPr>
      <t>Justificación Anual:</t>
    </r>
    <r>
      <rPr>
        <sz val="12"/>
        <color theme="1"/>
        <rFont val="Calibri"/>
        <family val="2"/>
      </rPr>
      <t xml:space="preserve"> Logrando el 33.33% anual en este primer trimestre. </t>
    </r>
  </si>
  <si>
    <r>
      <rPr>
        <b/>
        <sz val="12"/>
        <color rgb="FF000000"/>
        <rFont val="Calibri"/>
        <family val="2"/>
      </rPr>
      <t>Justificación Trimestral:</t>
    </r>
    <r>
      <rPr>
        <sz val="12"/>
        <color rgb="FF000000"/>
        <rFont val="Calibri"/>
        <family val="2"/>
      </rPr>
      <t xml:space="preserve"> En este primer trimestre se alcanzó la meta  del 20.00% de lo programado a las visitas guiadas
</t>
    </r>
    <r>
      <rPr>
        <b/>
        <sz val="12"/>
        <color rgb="FF000000"/>
        <rFont val="Calibri"/>
        <family val="2"/>
      </rPr>
      <t>Justificación Anual:</t>
    </r>
    <r>
      <rPr>
        <sz val="12"/>
        <color rgb="FF000000"/>
        <rFont val="Calibri"/>
        <family val="2"/>
      </rPr>
      <t xml:space="preserve"> Logrando así unicamente el 5.00% anual en este primer trimestre.</t>
    </r>
    <r>
      <rPr>
        <sz val="12"/>
        <color rgb="FFFF0000"/>
        <rFont val="Calibri"/>
        <family val="2"/>
      </rPr>
      <t xml:space="preserve">
</t>
    </r>
  </si>
  <si>
    <r>
      <rPr>
        <b/>
        <sz val="12"/>
        <color rgb="FF000000"/>
        <rFont val="Calibri"/>
        <family val="2"/>
      </rPr>
      <t>Justificación Trimestral:</t>
    </r>
    <r>
      <rPr>
        <sz val="12"/>
        <color rgb="FF000000"/>
        <rFont val="Calibri"/>
        <family val="2"/>
      </rPr>
      <t xml:space="preserve"> En este primer trimestre se alcanzó la meta  del 1166.67%  en la asesoria en materia de archivo de tramite externa y interna, aumenta mas la cantidad de unidades administrativas aseasoradas por motivo de las actualizaciones de acuerdo al reglamento de archivo.
</t>
    </r>
    <r>
      <rPr>
        <b/>
        <sz val="12"/>
        <color rgb="FF000000"/>
        <rFont val="Calibri"/>
        <family val="2"/>
      </rPr>
      <t>Justificación Anual:</t>
    </r>
    <r>
      <rPr>
        <sz val="12"/>
        <color rgb="FF000000"/>
        <rFont val="Calibri"/>
        <family val="2"/>
      </rPr>
      <t xml:space="preserve"> Logrando así el 291.67% anual en este primer trimestre. </t>
    </r>
  </si>
  <si>
    <r>
      <t>Justificación Trimestral:</t>
    </r>
    <r>
      <rPr>
        <sz val="11"/>
        <color theme="1"/>
        <rFont val="Calibri"/>
        <family val="2"/>
      </rPr>
      <t xml:space="preserve"> Este indicador tiene como meta anual realizar 600 atenciones a  personas que requieran alguna gestion de las diversas direccciones de la secretaria general; En este trimestre se logro llegar al total de las 600  de 600 programado. El porcentaje alcanzado fue de 100%, derivado de la atención oportuna respuesta y resoluciones de cada solicitud</t>
    </r>
    <r>
      <rPr>
        <b/>
        <sz val="11"/>
        <color theme="1"/>
        <rFont val="Calibri"/>
        <family val="2"/>
      </rPr>
      <t xml:space="preserve">
Justificación Anual:</t>
    </r>
    <r>
      <rPr>
        <sz val="11"/>
        <color theme="1"/>
        <rFont val="Calibri"/>
        <family val="2"/>
      </rPr>
      <t xml:space="preserve"> Durante el ejercicio, el porcentaje alcanzado fue del 25% ya que, de los 600 programado, se realizó los 600 atenciones. Lo anterior, derivado de la atención fue  oportuna y  se dio prioridad a cada solicitud ingresada</t>
    </r>
  </si>
  <si>
    <r>
      <t>Justificación Trimestral:</t>
    </r>
    <r>
      <rPr>
        <sz val="11"/>
        <color theme="1"/>
        <rFont val="Calibri"/>
        <family val="2"/>
      </rPr>
      <t xml:space="preserve"> Este indicador tiene como meta anual realizar 625 resoluciones de demandas ciudadanas; En este trimestre se logro llegar al total de las 778 demansdas resueltas  de 625 que fueron programados . El porcentaje alcanzado fue de 124.48%, derivado de la atención oportuna respuesta y resoluciones de cada demanda.</t>
    </r>
    <r>
      <rPr>
        <b/>
        <sz val="11"/>
        <color theme="1"/>
        <rFont val="Calibri"/>
        <family val="2"/>
      </rPr>
      <t xml:space="preserve">
Justificación Anual:</t>
    </r>
    <r>
      <rPr>
        <sz val="11"/>
        <color theme="1"/>
        <rFont val="Calibri"/>
        <family val="2"/>
      </rPr>
      <t xml:space="preserve"> Durante el ejercicio, el porcentaje alcanzado fue del 31.12% ya quelas demandas fueron resueltas  , de los 625 programado, se realizó  778 resoluciones de demanddas. Lo anterior, derivado de la atención fue  oportuna y  se dio prioridad a cada demanda ingresada.</t>
    </r>
  </si>
  <si>
    <r>
      <t>Justificación Trimestral:</t>
    </r>
    <r>
      <rPr>
        <sz val="11"/>
        <color theme="1"/>
        <rFont val="Calibri"/>
        <family val="2"/>
      </rPr>
      <t xml:space="preserve"> Este indicador tiene como meta anual realizar 237  apoyos administrativos y financieros brindados a la  ciudadania ; En este trimestre se logro llegar al total de las 486 apoyos administrativos y financieros de 237 que fueron programados . El porcentaje alcanzado fue de 205.06%, derivado de la atención oportuna </t>
    </r>
    <r>
      <rPr>
        <b/>
        <sz val="11"/>
        <color theme="1"/>
        <rFont val="Calibri"/>
        <family val="2"/>
      </rPr>
      <t xml:space="preserve">
Justificación Anual:</t>
    </r>
    <r>
      <rPr>
        <sz val="11"/>
        <color theme="1"/>
        <rFont val="Calibri"/>
        <family val="2"/>
      </rPr>
      <t xml:space="preserve"> Durante el ejercicio, el porcentaje alcanzado fue del 51.16% ya que los  apoyos administrativos y financieros  fueron resueltos  , de los 237 programado, se realizó  486  resoluciones de  ellos , derivado de la atención fue  oportuna </t>
    </r>
  </si>
  <si>
    <r>
      <t>Justificación Trimestral:</t>
    </r>
    <r>
      <rPr>
        <sz val="11"/>
        <color theme="1"/>
        <rFont val="Calibri"/>
        <family val="2"/>
      </rPr>
      <t xml:space="preserve"> Este indicador tiene como meta anual realizar 25 sesiones ; En este trimestre se logro llegar al total de 8  sesiones  de 25  que fueron programados . El porcentaje alcanzado fue de 32.00%, derivadoque en este trimestre solo fueron programads esas </t>
    </r>
    <r>
      <rPr>
        <b/>
        <sz val="11"/>
        <color theme="1"/>
        <rFont val="Calibri"/>
        <family val="2"/>
      </rPr>
      <t xml:space="preserve">
Justificación Anual:</t>
    </r>
    <r>
      <rPr>
        <sz val="11"/>
        <color theme="1"/>
        <rFont val="Calibri"/>
        <family val="2"/>
      </rPr>
      <t xml:space="preserve"> Durante el ejercicio, el porcentaje alcanzado fue del 8.00% ya que las sesiones   , de los 25 programado, se realizó  8 sesiones.</t>
    </r>
  </si>
  <si>
    <r>
      <t>Justificación Trimestral:</t>
    </r>
    <r>
      <rPr>
        <sz val="11"/>
        <color theme="1"/>
        <rFont val="Calibri"/>
        <family val="2"/>
      </rPr>
      <t xml:space="preserve"> Este indicador tiene como meta anual realizar 325 atenciones a reportes de personas desaparecidas; En este trimestre se realizó 325 de 50 programado. El porcentaje alcanzado fue de 650.00%, derivado de la atención oportuna y sin dilación de los reportes recibidos desde el 911.</t>
    </r>
    <r>
      <rPr>
        <b/>
        <sz val="11"/>
        <color theme="1"/>
        <rFont val="Calibri"/>
        <family val="2"/>
      </rPr>
      <t xml:space="preserve">
Justificación Anual:</t>
    </r>
    <r>
      <rPr>
        <sz val="11"/>
        <color theme="1"/>
        <rFont val="Calibri"/>
        <family val="2"/>
      </rPr>
      <t xml:space="preserve"> Durante el ejercicio, el porcentaje alcanzado fue del 162.50% ya que, de los 200 programado, se realizó 325 atenciones. Lo anterior, derivado de la atención oportuna y sin dilación de los reportes recibidos desde el 911.</t>
    </r>
    <r>
      <rPr>
        <b/>
        <sz val="11"/>
        <color theme="1"/>
        <rFont val="Calibri"/>
        <family val="2"/>
      </rPr>
      <t xml:space="preserve">
</t>
    </r>
  </si>
  <si>
    <r>
      <t>Justificación Trimestral:</t>
    </r>
    <r>
      <rPr>
        <sz val="11"/>
        <color theme="1"/>
        <rFont val="Calibri"/>
        <family val="2"/>
      </rPr>
      <t xml:space="preserve"> Este indicador tiene como meta anual realizar 325 atenciones a reportes de personas desaparecidas; En este trimestre se realizó 325 de 50 programado. El porcentaje alcanzado fue de 1300.00%, derivado de la atención oportuna y sin dilación de los reportes recibidos desde el 911.</t>
    </r>
    <r>
      <rPr>
        <b/>
        <sz val="11"/>
        <color theme="1"/>
        <rFont val="Calibri"/>
        <family val="2"/>
      </rPr>
      <t xml:space="preserve">
Justificación Anual:</t>
    </r>
    <r>
      <rPr>
        <sz val="11"/>
        <color theme="1"/>
        <rFont val="Calibri"/>
        <family val="2"/>
      </rPr>
      <t xml:space="preserve"> Durante el ejercicio, el porcentaje alcanzado fue del 325.00% ya que, de los 200 programado, se realizó 325 atenciones. Lo anterior, derivado de la atención oportuna y sin dilación de los reportes recibidos desde el 911.</t>
    </r>
  </si>
  <si>
    <r>
      <t>Justificación Trimestral:</t>
    </r>
    <r>
      <rPr>
        <sz val="11"/>
        <color theme="1"/>
        <rFont val="Calibri"/>
        <family val="2"/>
      </rPr>
      <t xml:space="preserve"> Este indicador tiene como meta anual realizar 325 atenciones a reportes de personas desaparecidas; En este trimestre se realizó 325 de 50 programado. El porcentaje alcanzado fue de 1300.00%, derivado de la atención oportuna y sin dilación de los reportes recibidos desde el 911.</t>
    </r>
    <r>
      <rPr>
        <b/>
        <sz val="11"/>
        <color theme="1"/>
        <rFont val="Calibri"/>
        <family val="2"/>
      </rPr>
      <t xml:space="preserve">
Justificación Anual:</t>
    </r>
    <r>
      <rPr>
        <sz val="11"/>
        <color theme="1"/>
        <rFont val="Calibri"/>
        <family val="2"/>
      </rPr>
      <t xml:space="preserve"> Durante el ejercicio, el porcentaje alcanzado fue del 325.00% ya que, de los 200 programado, se realizó 325 atenciones. Lo anterior, derivado de la atención oportuna y sin dilación de los reportes recibidos desde el 911.</t>
    </r>
    <r>
      <rPr>
        <b/>
        <sz val="11"/>
        <color theme="1"/>
        <rFont val="Calibri"/>
        <family val="2"/>
      </rPr>
      <t xml:space="preserve">
</t>
    </r>
  </si>
  <si>
    <r>
      <t xml:space="preserve">Justificacion Trimestral: </t>
    </r>
    <r>
      <rPr>
        <sz val="11"/>
        <color theme="1"/>
        <rFont val="Calibri"/>
        <family val="2"/>
      </rPr>
      <t xml:space="preserve">Se obtuvo un avance del 100% en relación al 1er trimestre de 2026, derivado a que las Dependencias Adscritas a la Secretaría General presentaron sus solicitudes administrativas en tiempo y forma a esta Dirección General de la Coordinación General Administrativa.
</t>
    </r>
    <r>
      <rPr>
        <b/>
        <sz val="11"/>
        <color theme="1"/>
        <rFont val="Calibri"/>
        <family val="2"/>
      </rPr>
      <t xml:space="preserve">
Justificacion Anual: </t>
    </r>
    <r>
      <rPr>
        <sz val="11"/>
        <color theme="1"/>
        <rFont val="Calibri"/>
        <family val="2"/>
      </rPr>
      <t>Durante el ejercicio, el porcentaje alcanzado fue del 26.06%, ya que de las 1155 solicitudes administrativas, se emitieron 301 en lo que fue del 1er trimestre. Lo anterior, derivado de las solicitudes presentadas por las diferentes Direcciones adscritas a la secretaria General.</t>
    </r>
  </si>
  <si>
    <r>
      <t xml:space="preserve">Justificacion Trimestral: </t>
    </r>
    <r>
      <rPr>
        <sz val="11"/>
        <color theme="1"/>
        <rFont val="Calibri"/>
        <family val="2"/>
      </rPr>
      <t>Se cumplió al 100%  la meta establecida en el 1er trimestre de 2026, el personal administrativo de las Dependencias adscritas a la Secretaría General presentó los documentos con los lineamientos que requiere la Dirección de Recursos Humanos para dar seguimiento a la Gestión de Movimiento de Personal para su debido seguimiento ante esta Dirección General.</t>
    </r>
    <r>
      <rPr>
        <b/>
        <sz val="11"/>
        <color theme="1"/>
        <rFont val="Calibri"/>
        <family val="2"/>
      </rPr>
      <t xml:space="preserve">
Justificacion Anual: </t>
    </r>
    <r>
      <rPr>
        <sz val="11"/>
        <color theme="1"/>
        <rFont val="Calibri"/>
        <family val="2"/>
      </rPr>
      <t xml:space="preserve">Durante el ejercicio, el porcentaje alcanzado fue del 28.82%, ya que de los 170 documentos de movimientos de personal, se gestionaron 49 durante el 1er trimestre. </t>
    </r>
  </si>
  <si>
    <r>
      <t xml:space="preserve">Justificacion Trimestral: </t>
    </r>
    <r>
      <rPr>
        <sz val="11"/>
        <color theme="1"/>
        <rFont val="Calibri"/>
        <family val="2"/>
      </rPr>
      <t>La Dirección General de la Coordinación General Administrativa cumplió al 100% la meta establecida en el 1er trimestre de 2026.</t>
    </r>
    <r>
      <rPr>
        <b/>
        <sz val="11"/>
        <color theme="1"/>
        <rFont val="Calibri"/>
        <family val="2"/>
      </rPr>
      <t xml:space="preserve">
Justificacion Anual: </t>
    </r>
    <r>
      <rPr>
        <sz val="11"/>
        <color theme="1"/>
        <rFont val="Calibri"/>
        <family val="2"/>
      </rPr>
      <t xml:space="preserve">Durante el ejercicio, el porcentaje alcanzado fue del 29.50%, ya que de las 417 Gestiones Técnicas , se gestionaron 123, durante el 1er trimestre. </t>
    </r>
  </si>
  <si>
    <r>
      <t xml:space="preserve">Justificacion Trimestral: </t>
    </r>
    <r>
      <rPr>
        <sz val="11"/>
        <color theme="1"/>
        <rFont val="Calibri"/>
        <family val="2"/>
      </rPr>
      <t xml:space="preserve">Se cumplió al 100%  meta establecida en el 1er trimestre de 2026, esto debido al seguimiento a los requerimientos presentados por las dependencias adscritas a la Secretaria General, como lo son solicitudes de pago de arrendamiento, solicitud de combustible, requisión de material de papelería, por mencionar algunas.
</t>
    </r>
    <r>
      <rPr>
        <b/>
        <sz val="11"/>
        <color theme="1"/>
        <rFont val="Calibri"/>
        <family val="2"/>
      </rPr>
      <t xml:space="preserve">
Justificacion Anual: </t>
    </r>
    <r>
      <rPr>
        <sz val="11"/>
        <color theme="1"/>
        <rFont val="Calibri"/>
        <family val="2"/>
      </rPr>
      <t>Durante el ejercicio, el porcentaje alcanzado fue del 22.71%, ya que de las 568 solicitudes de recursos materiales , se gestionaron 129. Lo anterior, respecto a los diversos tramites administrativos presentados y su correcto seguimiento.</t>
    </r>
  </si>
  <si>
    <r>
      <t xml:space="preserve">Justificación Trimestral:
</t>
    </r>
    <r>
      <rPr>
        <sz val="11"/>
        <color theme="1"/>
        <rFont val="Calibri"/>
        <family val="2"/>
      </rPr>
      <t xml:space="preserve">En el primer trimestre se programaron 3 mecanismos, de los cuales se realizaron 2, alcanzando un 66.67% de cumplimiento, consistentes en reuniones para la unificación de pláticas sobre embarazo y abuso sexual infantil.
</t>
    </r>
    <r>
      <rPr>
        <b/>
        <sz val="11"/>
        <color theme="1"/>
        <rFont val="Calibri"/>
        <family val="2"/>
      </rPr>
      <t xml:space="preserve">
Justificación Anual:
</t>
    </r>
    <r>
      <rPr>
        <sz val="11"/>
        <color theme="1"/>
        <rFont val="Calibri"/>
        <family val="2"/>
      </rPr>
      <t>Este indicador tiene como meta anual 24 mecanismos. Durante el ejercicio, el avance es del 8.33%, ya que en el primer trimestre se realizaron 2 de los 3 programados, correspondientes a reuniones para la unificación de pláticas.</t>
    </r>
  </si>
  <si>
    <r>
      <t xml:space="preserve">Justificación Trimestral:
</t>
    </r>
    <r>
      <rPr>
        <sz val="11"/>
        <color theme="1"/>
        <rFont val="Calibri"/>
        <family val="2"/>
      </rPr>
      <t>En el primer trimestre se programaron 4 sesiones y se realizaron las 4, alcanzando un 100% de cumplimiento, correspondientes al SIPINNA, Justicia para Adolescentes, Primera Infancia y CITI.</t>
    </r>
    <r>
      <rPr>
        <b/>
        <sz val="11"/>
        <color theme="1"/>
        <rFont val="Calibri"/>
        <family val="2"/>
      </rPr>
      <t xml:space="preserve">
Justificación Anual:
</t>
    </r>
    <r>
      <rPr>
        <sz val="11"/>
        <color theme="1"/>
        <rFont val="Calibri"/>
        <family val="2"/>
      </rPr>
      <t>Este indicador tiene como meta anual 16 sesiones. Durante el ejercicio, el avance es del 25%, ya que en el primer trimestre se realizaron las 4 programadas.</t>
    </r>
  </si>
  <si>
    <r>
      <t xml:space="preserve">Justificación Trimestral:
</t>
    </r>
    <r>
      <rPr>
        <sz val="11"/>
        <color theme="1"/>
        <rFont val="Calibri"/>
        <family val="2"/>
      </rPr>
      <t>No se registraron reportes durante el trimestre, por lo que el indicador se mantiene en 100% de cumplimiento.</t>
    </r>
    <r>
      <rPr>
        <b/>
        <sz val="11"/>
        <color theme="1"/>
        <rFont val="Calibri"/>
        <family val="2"/>
      </rPr>
      <t xml:space="preserve">
Justificación Anual:
</t>
    </r>
    <r>
      <rPr>
        <sz val="11"/>
        <color theme="1"/>
        <rFont val="Calibri"/>
        <family val="2"/>
      </rPr>
      <t>Este indicador se mantiene en 100%, ya que no se registraron reportes en el primer trimestre</t>
    </r>
  </si>
  <si>
    <r>
      <t xml:space="preserve">Justificación Trimestral:
</t>
    </r>
    <r>
      <rPr>
        <sz val="11"/>
        <color theme="1"/>
        <rFont val="Calibri"/>
        <family val="2"/>
      </rPr>
      <t xml:space="preserve">Se programaron 800 participantes, alcanzando 938, lo que representa un 117.25% de cumplimiento, derivado de mayor participación.
</t>
    </r>
    <r>
      <rPr>
        <b/>
        <sz val="11"/>
        <color theme="1"/>
        <rFont val="Calibri"/>
        <family val="2"/>
      </rPr>
      <t xml:space="preserve">
Justificación Anual:
</t>
    </r>
    <r>
      <rPr>
        <sz val="11"/>
        <color theme="1"/>
        <rFont val="Calibri"/>
        <family val="2"/>
      </rPr>
      <t>Este indicador tiene como meta anual 3,230 participantes. Durante el ejercicio, el avance es del 29.04%, con 938 alcanzados en el primer trimestre</t>
    </r>
  </si>
  <si>
    <r>
      <t xml:space="preserve">Justificación Trimestral:
</t>
    </r>
    <r>
      <rPr>
        <sz val="11"/>
        <color theme="1"/>
        <rFont val="Calibri"/>
        <family val="2"/>
      </rPr>
      <t>Se programaron 6 campañas y se realizaron 3, alcanzando un 50% de cumplimiento.</t>
    </r>
    <r>
      <rPr>
        <b/>
        <sz val="11"/>
        <color theme="1"/>
        <rFont val="Calibri"/>
        <family val="2"/>
      </rPr>
      <t xml:space="preserve">
Justificación Anual:
</t>
    </r>
    <r>
      <rPr>
        <sz val="11"/>
        <color theme="1"/>
        <rFont val="Calibri"/>
        <family val="2"/>
      </rPr>
      <t>Este indicador tiene como meta anual 24 campañas. Durante el ejercicio, el avance es del 12.50%, con 3 realizadas en el primer trimestre</t>
    </r>
  </si>
  <si>
    <r>
      <t xml:space="preserve">Justificacion Trimestral:
</t>
    </r>
    <r>
      <rPr>
        <sz val="11"/>
        <color theme="1"/>
        <rFont val="Calibri"/>
        <family val="2"/>
      </rPr>
      <t xml:space="preserve">Durante el primer trimestre del 2026 se recibieron 5 solicitudes de proyectos recibidos de un total de 5 estimadas, alcanzando un 100 %, debido al gran numero de proyectos de estructuracion vial recibidos. </t>
    </r>
    <r>
      <rPr>
        <b/>
        <sz val="11"/>
        <color theme="1"/>
        <rFont val="Calibri"/>
        <family val="2"/>
      </rPr>
      <t xml:space="preserve">
Justificacion Anual: 
</t>
    </r>
    <r>
      <rPr>
        <sz val="11"/>
        <color theme="1"/>
        <rFont val="Calibri"/>
        <family val="2"/>
      </rPr>
      <t>La meta anual programada para el ejercicio 2026 es de 20 proyectos de estructuracion vial, al cierre del primer trimestre, el avance alcanzado fue del 25%. Lo anterior, debido al gran numero de solicitudes deestructuracion vial recibidos en esta Direccion.</t>
    </r>
  </si>
  <si>
    <r>
      <t xml:space="preserve">Justificacion Trimestral:
</t>
    </r>
    <r>
      <rPr>
        <sz val="11"/>
        <color theme="1"/>
        <rFont val="Calibri"/>
        <family val="2"/>
      </rPr>
      <t>Durante el primer trimestre del 2026 se instalaron 47 señaleticas entre horizontales y /o verticales, de un total de 30 estimadas, alcanzando un 156.67 %, debido al gran numero deinstalacion realizada por el departamento de ingenieria vial.</t>
    </r>
    <r>
      <rPr>
        <b/>
        <sz val="11"/>
        <color theme="1"/>
        <rFont val="Calibri"/>
        <family val="2"/>
      </rPr>
      <t xml:space="preserve">
Justificacion Anual: 
</t>
    </r>
    <r>
      <rPr>
        <sz val="11"/>
        <color theme="1"/>
        <rFont val="Calibri"/>
        <family val="2"/>
      </rPr>
      <t>La meta anual programada para el ejercicio 2026 es de 120 señaleticas, al cierre del primer trimestre, el avance alcanzado fue del 39.17%. Lo anterior, debido al gran numero de señalizacion instalada.</t>
    </r>
  </si>
  <si>
    <r>
      <t xml:space="preserve">Justificacion Trimestral:
</t>
    </r>
    <r>
      <rPr>
        <sz val="11"/>
        <color theme="1"/>
        <rFont val="Calibri"/>
        <family val="2"/>
      </rPr>
      <t xml:space="preserve">Durante el primer trimestre del 2026 se recibieron 49 solicitudes de anuencias realizadas de un total de 15 estimadas, alcanzando un 326.67%, debido al gran numero de panuencias realizadas por parte del departamento de ingenieria vial. 
</t>
    </r>
    <r>
      <rPr>
        <b/>
        <sz val="11"/>
        <color theme="1"/>
        <rFont val="Calibri"/>
        <family val="2"/>
      </rPr>
      <t xml:space="preserve">
Justificacion Anual: 
</t>
    </r>
    <r>
      <rPr>
        <sz val="11"/>
        <color theme="1"/>
        <rFont val="Calibri"/>
        <family val="2"/>
      </rPr>
      <t>La meta anual programada para el ejercicio 2026 es de 60 anuecias realizadas, al cierre del primer trimestre, el avance alcanzado fue del 81.67%. Lo anterior, debido al gran numero anuencias realizadas por parte del departamento.</t>
    </r>
  </si>
  <si>
    <r>
      <t xml:space="preserve">Justificacion Trimestral:
</t>
    </r>
    <r>
      <rPr>
        <sz val="11"/>
        <color theme="1"/>
        <rFont val="Calibri"/>
        <family val="2"/>
      </rPr>
      <t xml:space="preserve">Durante el primer trimestre del 2026 se realizaron 30 supervisiones a la red de semaforos en esta ciudad, de un total de 30 estimadas, alcanzando un 100 %, debido al gran numero de supervision de mantenimiento a los cruces semaforicos. </t>
    </r>
    <r>
      <rPr>
        <b/>
        <sz val="11"/>
        <color theme="1"/>
        <rFont val="Calibri"/>
        <family val="2"/>
      </rPr>
      <t xml:space="preserve">
Justificacion Anual: 
</t>
    </r>
    <r>
      <rPr>
        <sz val="11"/>
        <color theme="1"/>
        <rFont val="Calibri"/>
        <family val="2"/>
      </rPr>
      <t>La meta anual programada para el ejercicio 2026 es de 120 supervisiones, al cierre del primer trimestre, el avance alcanzado fue del 25%. Lo anterior, debido al gran numero de supervisiones realizadas por el departamento responsable</t>
    </r>
  </si>
  <si>
    <r>
      <t xml:space="preserve">Justificacion Trimestral:
</t>
    </r>
    <r>
      <rPr>
        <sz val="11"/>
        <color theme="1"/>
        <rFont val="Calibri"/>
        <family val="2"/>
      </rPr>
      <t xml:space="preserve">Durante el primer trimestre del 2026, se beneficiaron 3 200 ciudadanos de un total de 2 500  estimados, lo que representa un 128.00 %, atenciones.
</t>
    </r>
    <r>
      <rPr>
        <b/>
        <sz val="11"/>
        <color theme="1"/>
        <rFont val="Calibri"/>
        <family val="2"/>
      </rPr>
      <t xml:space="preserve">
Justificación Anual:
</t>
    </r>
    <r>
      <rPr>
        <sz val="11"/>
        <color theme="1"/>
        <rFont val="Calibri"/>
        <family val="2"/>
      </rPr>
      <t>Se alcanzó el 32.00% de la meta anual programada, al atender 3200 de las 2500  que se tenían programadas, sobrepasando la meta trimestral  en 128 %.</t>
    </r>
  </si>
  <si>
    <r>
      <t xml:space="preserve">Justificacion Trimestral:
</t>
    </r>
    <r>
      <rPr>
        <sz val="11"/>
        <color theme="1"/>
        <rFont val="Calibri"/>
        <family val="2"/>
      </rPr>
      <t>Durante el primer trimestre del 2026, se capacitaron 2001 ciudadanos de un total de 1 000 estimados, lo que representa un 200.10%,  en capacitaciones.</t>
    </r>
    <r>
      <rPr>
        <b/>
        <sz val="11"/>
        <color theme="1"/>
        <rFont val="Calibri"/>
        <family val="2"/>
      </rPr>
      <t xml:space="preserve">
Justificación Anual:
</t>
    </r>
    <r>
      <rPr>
        <sz val="11"/>
        <color theme="1"/>
        <rFont val="Calibri"/>
        <family val="2"/>
      </rPr>
      <t>Se alcanzó el 50.03% de la meta anual programada, al capacitar 2001 de las  1000 que se tenían programadas, sobrepasando la meta trimestral  en 200.10%, esto debido a que por ser  inicio de año todos tiene que renovar sus  constancias de capacitacion para su tramites de sus empresas.</t>
    </r>
  </si>
  <si>
    <r>
      <t xml:space="preserve">Justificacion Trimestral:
</t>
    </r>
    <r>
      <rPr>
        <sz val="11"/>
        <color theme="1"/>
        <rFont val="Calibri"/>
        <family val="2"/>
      </rPr>
      <t xml:space="preserve">Durante el primer trimestre del 2026, se supervisaron 441 eventos masivos de un total de 475  estimados, lo que representa un 92.84%,  de superviciones de eventos masivos.
</t>
    </r>
    <r>
      <rPr>
        <b/>
        <sz val="11"/>
        <color theme="1"/>
        <rFont val="Calibri"/>
        <family val="2"/>
      </rPr>
      <t xml:space="preserve">
Justificación Anual:
</t>
    </r>
    <r>
      <rPr>
        <sz val="11"/>
        <color theme="1"/>
        <rFont val="Calibri"/>
        <family val="2"/>
      </rPr>
      <t>Se alcanzó el 23.21 % de la meta anual programada, al atender 441 servicios de prevencion en eventos masivos  de las  475 que se tenían programadas, alcanzandola meta trimestral  en  23.21%.</t>
    </r>
  </si>
  <si>
    <r>
      <t xml:space="preserve">Justificacion Trimestral:
</t>
    </r>
    <r>
      <rPr>
        <sz val="11"/>
        <color theme="1"/>
        <rFont val="Calibri"/>
        <family val="2"/>
      </rPr>
      <t>Durante el primer trimestre del 2026, se capacitaron 1493 niñas y niños  de un total de 2000 estimados, lo que representa un 74.65%,  de capacitaciones en materia de prevención.</t>
    </r>
    <r>
      <rPr>
        <b/>
        <sz val="11"/>
        <color theme="1"/>
        <rFont val="Calibri"/>
        <family val="2"/>
      </rPr>
      <t xml:space="preserve">
Justificación Anual:
</t>
    </r>
    <r>
      <rPr>
        <sz val="11"/>
        <color theme="1"/>
        <rFont val="Calibri"/>
        <family val="2"/>
      </rPr>
      <t xml:space="preserve">Se alcanzó el 18.66% de la meta anual programada, al atender 1493 de las  2000 niñas y niños que se tenían programadas  en materia de prevencion, alcanzando la meta trimestral  en 74.65%. </t>
    </r>
  </si>
  <si>
    <r>
      <t xml:space="preserve">Justificacion Trimestral:
</t>
    </r>
    <r>
      <rPr>
        <sz val="11"/>
        <color theme="1"/>
        <rFont val="Calibri"/>
        <family val="2"/>
      </rPr>
      <t>Durante el primer trimestre del 2026, se verificaron 4 establecimientos de los 20 estimados, lo que representa un 20.00 %, de lo establecido , esto obedece que la revisiones son por peticion de los ciudadanos.</t>
    </r>
    <r>
      <rPr>
        <b/>
        <sz val="11"/>
        <color theme="1"/>
        <rFont val="Calibri"/>
        <family val="2"/>
      </rPr>
      <t xml:space="preserve">
Justificación Anual:
</t>
    </r>
    <r>
      <rPr>
        <sz val="11"/>
        <color theme="1"/>
        <rFont val="Calibri"/>
        <family val="2"/>
      </rPr>
      <t>Se alcanzó el 5.00 % de la meta anual programada, al atender 4  de las  20 que se tenían programadas, en revisiones de establecimientos.</t>
    </r>
  </si>
  <si>
    <r>
      <t xml:space="preserve">Justificacion Trimestral:
</t>
    </r>
    <r>
      <rPr>
        <sz val="11"/>
        <color theme="1"/>
        <rFont val="Calibri"/>
        <family val="2"/>
      </rPr>
      <t>Durante el primer trimestre del 2026, se atendieron 2446 emergencias  de un total de 2250  estimados, lo que representa un 108.71 %, atenciones.</t>
    </r>
    <r>
      <rPr>
        <b/>
        <sz val="11"/>
        <color theme="1"/>
        <rFont val="Calibri"/>
        <family val="2"/>
      </rPr>
      <t xml:space="preserve">
Justificación Anual:
</t>
    </r>
    <r>
      <rPr>
        <sz val="11"/>
        <color theme="1"/>
        <rFont val="Calibri"/>
        <family val="2"/>
      </rPr>
      <t>Se alcanzó el 27.18 % de la meta anual programada, al atender 2446 de las 2250 que se tenían programadas, sobrepasando la meta trimestral  en  108%.</t>
    </r>
  </si>
  <si>
    <r>
      <t xml:space="preserve">Justificacion Trimestral:
</t>
    </r>
    <r>
      <rPr>
        <sz val="11"/>
        <color theme="1"/>
        <rFont val="Calibri"/>
        <family val="2"/>
      </rPr>
      <t>Durante el primer trimestre del 2026, se capacito 8  bomberos en materia de trasparencia , sipot, opergob, chat gpt y  10 el primer congreso de playa del carmen en metria de proteccion civil de un total de 40 estimados, lo que representa un 45.00%, en materia de capacitacion dirigido a bomberos.</t>
    </r>
    <r>
      <rPr>
        <b/>
        <sz val="11"/>
        <color theme="1"/>
        <rFont val="Calibri"/>
        <family val="2"/>
      </rPr>
      <t xml:space="preserve">
Justificación Anual:
</t>
    </r>
    <r>
      <rPr>
        <sz val="11"/>
        <color theme="1"/>
        <rFont val="Calibri"/>
        <family val="2"/>
      </rPr>
      <t>Se alcanzó el 11.25 % de la meta anual programada, al atender 18 de las 40 que se tenían programadas, alcanzando  la meta trimestral  en 45.00%.</t>
    </r>
  </si>
  <si>
    <r>
      <t xml:space="preserve">Justificacion Trimestral:
</t>
    </r>
    <r>
      <rPr>
        <sz val="11"/>
        <color theme="1"/>
        <rFont val="Calibri"/>
        <family val="2"/>
      </rPr>
      <t>Durante el primer trimestre del 2026, no se adquirieron equipos de proteccion personal de 43 estimados, lo que representa un 0.00% de equipamiento .</t>
    </r>
    <r>
      <rPr>
        <b/>
        <sz val="11"/>
        <color theme="1"/>
        <rFont val="Calibri"/>
        <family val="2"/>
      </rPr>
      <t xml:space="preserve">
Justificación Anual:
</t>
    </r>
    <r>
      <rPr>
        <sz val="11"/>
        <color theme="1"/>
        <rFont val="Calibri"/>
        <family val="2"/>
      </rPr>
      <t>Se obtuvo  0.00% de la meta anual programada,ya que no se onbtuvieron ningun equipamento , toda vez que el presupuesto aun nonse a autorizado por el area de Financiera.</t>
    </r>
  </si>
  <si>
    <r>
      <t>Justificación Trimestral:</t>
    </r>
    <r>
      <rPr>
        <sz val="11"/>
        <color theme="1"/>
        <rFont val="Calibri"/>
        <family val="2"/>
      </rPr>
      <t xml:space="preserve"> En este primer trimestre se alcanzó la meta  del 20.00% de lo programado a las visitas guiadas
</t>
    </r>
    <r>
      <rPr>
        <b/>
        <sz val="11"/>
        <color theme="1"/>
        <rFont val="Calibri"/>
        <family val="2"/>
      </rPr>
      <t>Justificación Anual:</t>
    </r>
    <r>
      <rPr>
        <sz val="11"/>
        <color theme="1"/>
        <rFont val="Calibri"/>
        <family val="2"/>
      </rPr>
      <t xml:space="preserve"> Logrando así unicamente el 5.00% anual en este primer trimestre.</t>
    </r>
  </si>
  <si>
    <r>
      <t>Justificación Trimestral:</t>
    </r>
    <r>
      <rPr>
        <sz val="11"/>
        <color theme="1"/>
        <rFont val="Calibri"/>
        <family val="2"/>
      </rPr>
      <t xml:space="preserve"> En este primer trimestre se alcanzó la meta  del 200.00%  se contempla fortalecer la difusión de los servicios para incrementar el uso por parte del publico.
</t>
    </r>
    <r>
      <rPr>
        <b/>
        <sz val="11"/>
        <color theme="1"/>
        <rFont val="Calibri"/>
        <family val="2"/>
      </rPr>
      <t>Justificación Anual:</t>
    </r>
    <r>
      <rPr>
        <sz val="11"/>
        <color theme="1"/>
        <rFont val="Calibri"/>
        <family val="2"/>
      </rPr>
      <t xml:space="preserve"> Logrando así el 13.33% anual en este primer trimestre.</t>
    </r>
  </si>
  <si>
    <r>
      <t>Justificación Trimestral:</t>
    </r>
    <r>
      <rPr>
        <sz val="11"/>
        <color theme="1"/>
        <rFont val="Calibri"/>
        <family val="2"/>
      </rPr>
      <t xml:space="preserve"> En este primer trimestre se alcanzó la meta  del 1166.67%  en la asesoria en materia de archivo de tramite externa y interna, aumenta mas la cantidad de unidades administrativas aseasoradas por motivo de las actualizaciones de acuerdo al reglamento de archivo.
</t>
    </r>
    <r>
      <rPr>
        <b/>
        <sz val="11"/>
        <color theme="1"/>
        <rFont val="Calibri"/>
        <family val="2"/>
      </rPr>
      <t xml:space="preserve">Justificación Anual: </t>
    </r>
    <r>
      <rPr>
        <sz val="11"/>
        <color theme="1"/>
        <rFont val="Calibri"/>
        <family val="2"/>
      </rPr>
      <t xml:space="preserve">Logrando así el 291.67% anual en este primer trimestre. </t>
    </r>
  </si>
  <si>
    <r>
      <t>Justificación Trimestral:</t>
    </r>
    <r>
      <rPr>
        <sz val="11"/>
        <color theme="1"/>
        <rFont val="Calibri"/>
        <family val="2"/>
      </rPr>
      <t xml:space="preserve"> En este primer trimestre se alcanzó la meta  del 50.00%  en las sesiones del grupo interdisciplinario.                                                                                                                                                                                              </t>
    </r>
    <r>
      <rPr>
        <b/>
        <sz val="11"/>
        <color theme="1"/>
        <rFont val="Calibri"/>
        <family val="2"/>
      </rPr>
      <t>Justificación Anual:</t>
    </r>
    <r>
      <rPr>
        <sz val="11"/>
        <color theme="1"/>
        <rFont val="Calibri"/>
        <family val="2"/>
      </rPr>
      <t xml:space="preserve"> Logrando así el 10.00% anual en este primer trimestre. </t>
    </r>
  </si>
  <si>
    <r>
      <t>Justificación Trimestral:</t>
    </r>
    <r>
      <rPr>
        <sz val="11"/>
        <color theme="1"/>
        <rFont val="Calibri"/>
        <family val="2"/>
      </rPr>
      <t xml:space="preserve"> En este primer trimestre se alcanzó la meta  del 50.00% de lo programado en la eliminación de apoyo informativo. 
 </t>
    </r>
    <r>
      <rPr>
        <b/>
        <sz val="11"/>
        <color theme="1"/>
        <rFont val="Calibri"/>
        <family val="2"/>
      </rPr>
      <t>Justificación Anual:</t>
    </r>
    <r>
      <rPr>
        <sz val="11"/>
        <color theme="1"/>
        <rFont val="Calibri"/>
        <family val="2"/>
      </rPr>
      <t xml:space="preserve"> Logrando así el 12.50% anual en este primer trimestre. </t>
    </r>
  </si>
  <si>
    <r>
      <t>Justificación Trimestral:</t>
    </r>
    <r>
      <rPr>
        <sz val="11"/>
        <color theme="1"/>
        <rFont val="Calibri"/>
        <family val="2"/>
      </rPr>
      <t xml:space="preserve"> En este primer trimestre se alcanzó la meta  del 3000.00%  superando así lo programado en las visitas agendadas. 
</t>
    </r>
    <r>
      <rPr>
        <b/>
        <sz val="11"/>
        <color theme="1"/>
        <rFont val="Calibri"/>
        <family val="2"/>
      </rPr>
      <t>Justificación Anual:</t>
    </r>
    <r>
      <rPr>
        <sz val="11"/>
        <color theme="1"/>
        <rFont val="Calibri"/>
        <family val="2"/>
      </rPr>
      <t xml:space="preserve"> Logrando el 600.00% anual en este primer trimestre.</t>
    </r>
    <r>
      <rPr>
        <b/>
        <sz val="11"/>
        <color theme="1"/>
        <rFont val="Calibri"/>
        <family val="2"/>
      </rPr>
      <t xml:space="preserve"> </t>
    </r>
  </si>
  <si>
    <r>
      <t xml:space="preserve">Justificación Trimestral: </t>
    </r>
    <r>
      <rPr>
        <sz val="11"/>
        <color theme="1"/>
        <rFont val="Calibri"/>
        <family val="2"/>
      </rPr>
      <t xml:space="preserve">En este primer trimestre la meta fue del 0.00%  debido a que el procedimiento de baja documental rebasa los plazos establecidos para la periodicidad trimestral, lo cual dificulta la obtención de resultados significativos en cada corte. En consecuencia, la adopción de un esquema semestral de reporte permite reflejar con mayor fidelidad la realidad operativa, al tiempo que previene la elaboración de informes con avances reducidos o poco representativos. 
</t>
    </r>
    <r>
      <rPr>
        <b/>
        <sz val="11"/>
        <color theme="1"/>
        <rFont val="Calibri"/>
        <family val="2"/>
      </rPr>
      <t>Justificación Anual:</t>
    </r>
    <r>
      <rPr>
        <sz val="11"/>
        <color theme="1"/>
        <rFont val="Calibri"/>
        <family val="2"/>
      </rPr>
      <t xml:space="preserve"> Logrando el 0.00% anual en este primer trimestre. </t>
    </r>
  </si>
  <si>
    <r>
      <t xml:space="preserve">Justificación Trimestral: </t>
    </r>
    <r>
      <rPr>
        <sz val="11"/>
        <color theme="1"/>
        <rFont val="Calibri"/>
        <family val="2"/>
      </rPr>
      <t xml:space="preserve">Este indicador tiene como meta anual realizar 135  resoluciones de gestiones ; En este trimestre se logro llegar al total de  478 resoluciones de gestiones   de 135  que fueron programados . El porcentaje alcanzado fue de 354.07%, derivado que en estre trimestre hubieron diversos eventos
</t>
    </r>
    <r>
      <rPr>
        <b/>
        <sz val="11"/>
        <color theme="1"/>
        <rFont val="Calibri"/>
        <family val="2"/>
      </rPr>
      <t xml:space="preserve">
Justificación Anual: </t>
    </r>
    <r>
      <rPr>
        <sz val="11"/>
        <color theme="1"/>
        <rFont val="Calibri"/>
        <family val="2"/>
      </rPr>
      <t xml:space="preserve">Durante el ejercicio, el porcentaje alcanzado fue del 88.52% ya que  hubieroon diversos eventos   , de los 135 programado, se realizó  478  gestiones sutorizadas </t>
    </r>
  </si>
  <si>
    <r>
      <t>Justificación Trimestral:</t>
    </r>
    <r>
      <rPr>
        <sz val="11"/>
        <color theme="1"/>
        <rFont val="Calibri"/>
        <family val="2"/>
      </rPr>
      <t xml:space="preserve"> Este indicador tiene como meta anual realizar 135  resoluciones de gestiones ; En este trimestre se logro llegar al total de  478 resoluciones de gestiones   de 135  que fueron programados . El porcentaje alcanzado fue de 354.07%, derivado que en estre trimestre hubieron diversos eventos</t>
    </r>
    <r>
      <rPr>
        <b/>
        <sz val="11"/>
        <color theme="1"/>
        <rFont val="Calibri"/>
        <family val="2"/>
      </rPr>
      <t xml:space="preserve">
Justificación Anual:</t>
    </r>
    <r>
      <rPr>
        <sz val="11"/>
        <color theme="1"/>
        <rFont val="Calibri"/>
        <family val="2"/>
      </rPr>
      <t xml:space="preserve"> Durante el ejercicio, el porcentaje alcanzado fue del 88.52% ya que  hubieroon diversos eventos   , de los 135 programado, se realizó  478  gestiones sutorizadas </t>
    </r>
  </si>
  <si>
    <r>
      <rPr>
        <b/>
        <sz val="12"/>
        <color theme="1"/>
        <rFont val="Calibri"/>
        <family val="2"/>
      </rPr>
      <t>Justificación Trimestral:</t>
    </r>
    <r>
      <rPr>
        <sz val="12"/>
        <color theme="1"/>
        <rFont val="Calibri"/>
        <family val="2"/>
      </rPr>
      <t xml:space="preserve"> Durante el primer trimestre se alcanzo un total de 659 personas capacitadas de las 550 que se tenian planeadas, alcanzando un 119.82% de avance de lo programado en el trimestre.</t>
    </r>
  </si>
  <si>
    <t>MIR 2025 - 2027
SECRETARÍA GENERAL DEL H. AYUNTAMIENTO</t>
  </si>
  <si>
    <t>301 Secretaría General del Ayuntamiento</t>
  </si>
  <si>
    <t xml:space="preserve">301 Secretaría General del Ayuntamiento                                                                                        </t>
  </si>
  <si>
    <t xml:space="preserve">30101 Oficina del Secretarío General del Ayuntamiento                                                                                        </t>
  </si>
  <si>
    <r>
      <rPr>
        <b/>
        <sz val="11"/>
        <color theme="1"/>
        <rFont val="Arial"/>
        <family val="2"/>
      </rPr>
      <t>UNIDAD DE MEDIDA DEL INDICADOR:</t>
    </r>
    <r>
      <rPr>
        <sz val="11"/>
        <color theme="1"/>
        <rFont val="Arial"/>
        <family val="2"/>
      </rPr>
      <t xml:space="preserve">
Porcentaje   
</t>
    </r>
    <r>
      <rPr>
        <b/>
        <sz val="11"/>
        <color theme="1"/>
        <rFont val="Arial"/>
        <family val="2"/>
      </rPr>
      <t xml:space="preserve"> UNIDAD DE MEDIDA DE LA VARIABLE:</t>
    </r>
    <r>
      <rPr>
        <sz val="11"/>
        <color theme="1"/>
        <rFont val="Arial"/>
        <family val="2"/>
      </rPr>
      <t xml:space="preserve">
Proyectos juridicos</t>
    </r>
  </si>
  <si>
    <r>
      <rPr>
        <b/>
        <sz val="11"/>
        <color theme="1"/>
        <rFont val="Arial"/>
        <family val="2"/>
      </rPr>
      <t>Nombre del Documento</t>
    </r>
    <r>
      <rPr>
        <sz val="11"/>
        <color theme="1"/>
        <rFont val="Arial"/>
        <family val="2"/>
      </rPr>
      <t xml:space="preserve">: Bitácora actividadess 2024-2025. 
</t>
    </r>
    <r>
      <rPr>
        <b/>
        <sz val="11"/>
        <color theme="1"/>
        <rFont val="Arial"/>
        <family val="2"/>
      </rPr>
      <t xml:space="preserve">
Nombre de quien genera la información:Dirección General de Asuntos Jurídicos
</t>
    </r>
    <r>
      <rPr>
        <sz val="11"/>
        <color theme="1"/>
        <rFont val="Arial"/>
        <family val="2"/>
      </rPr>
      <t xml:space="preserve"> 
</t>
    </r>
    <r>
      <rPr>
        <b/>
        <sz val="11"/>
        <color theme="1"/>
        <rFont val="Arial"/>
        <family val="2"/>
      </rPr>
      <t>Periodicidad con que se genera la información:</t>
    </r>
    <r>
      <rPr>
        <sz val="11"/>
        <color theme="1"/>
        <rFont val="Arial"/>
        <family val="2"/>
      </rPr>
      <t xml:space="preserve"> 
Trimestral.
</t>
    </r>
    <r>
      <rPr>
        <b/>
        <sz val="11"/>
        <color theme="1"/>
        <rFont val="Arial"/>
        <family val="2"/>
      </rPr>
      <t>Liga de la página donde se localiza la información o ubicación</t>
    </r>
    <r>
      <rPr>
        <sz val="11"/>
        <color theme="1"/>
        <rFont val="Arial"/>
        <family val="2"/>
      </rPr>
      <t xml:space="preserve">: 
Repisa 2 del área administrativa de la dirección
</t>
    </r>
  </si>
  <si>
    <r>
      <t xml:space="preserve">Justificacion Trimestral: </t>
    </r>
    <r>
      <rPr>
        <sz val="11"/>
        <color theme="1"/>
        <rFont val="Calibri"/>
        <family val="2"/>
      </rPr>
      <t xml:space="preserve">Se obtuvo un avance del 98.55% en relación al 1er trimestre de 2026, ya que se realizaron diversos actos registrales en las 09 Oficialías del Registro Civil, las cuales se encuentran ubicadas en los diferentes puntos del Municipio de Benito Juárez. </t>
    </r>
    <r>
      <rPr>
        <b/>
        <sz val="11"/>
        <color theme="1"/>
        <rFont val="Calibri"/>
        <family val="2"/>
      </rPr>
      <t xml:space="preserve">
Justificacion Anual: </t>
    </r>
    <r>
      <rPr>
        <sz val="11"/>
        <color theme="1"/>
        <rFont val="Calibri"/>
        <family val="2"/>
      </rPr>
      <t xml:space="preserve">Durante el ejercicio, el porcentaje alcanzado fue del 24.64%, ya que la meta establecida de 18,530 actos registrales , se inscribieron 18,261 actos registrales durante el 1er trimestre 2026               </t>
    </r>
    <r>
      <rPr>
        <b/>
        <sz val="11"/>
        <color theme="1"/>
        <rFont val="Calibri"/>
        <family val="2"/>
      </rPr>
      <t xml:space="preserve">     </t>
    </r>
  </si>
  <si>
    <r>
      <t xml:space="preserve">Justificacion Trimestral: </t>
    </r>
    <r>
      <rPr>
        <sz val="11"/>
        <color theme="1"/>
        <rFont val="Calibri"/>
        <family val="2"/>
      </rPr>
      <t>Se obtuvo un avance del 500% en relación al 1er trimestre de 2026, ya que se adquirieron 5 herramientas tecnologicas las cuales se utilizan para la elaboracion de los actos registrales del Registro Civil.</t>
    </r>
    <r>
      <rPr>
        <b/>
        <sz val="11"/>
        <color theme="1"/>
        <rFont val="Calibri"/>
        <family val="2"/>
      </rPr>
      <t xml:space="preserve">
Justificacion Anual: </t>
    </r>
    <r>
      <rPr>
        <sz val="11"/>
        <color theme="1"/>
        <rFont val="Calibri"/>
        <family val="2"/>
      </rPr>
      <t xml:space="preserve">Durante el ejercicio, el porcentaje alcanzado fue del 166.67%, ya que la meta establecida la adquisicion de 3 herramientas tecnologicas las cuales se utilizan para la elaboracion de los actos , se adquirieron 5 herramientas tecnologicas durante el 1er trimestre 2026 </t>
    </r>
  </si>
  <si>
    <r>
      <t xml:space="preserve">Justificacion Trimestral: </t>
    </r>
    <r>
      <rPr>
        <sz val="11"/>
        <color theme="1"/>
        <rFont val="Calibri"/>
        <family val="2"/>
      </rPr>
      <t xml:space="preserve">Se obtuvo un avance del 76.40% en relación al 1er trimestre de 2026, ya que se adquirieron 17,000 formatos valorados, los cuales son utilizados para la elaboracion de los actos registrales que generan las 09 Oficialias del del Registro Civil.
</t>
    </r>
    <r>
      <rPr>
        <b/>
        <sz val="11"/>
        <color theme="1"/>
        <rFont val="Calibri"/>
        <family val="2"/>
      </rPr>
      <t xml:space="preserve">
Justificacion Anual: </t>
    </r>
    <r>
      <rPr>
        <sz val="11"/>
        <color theme="1"/>
        <rFont val="Calibri"/>
        <family val="2"/>
      </rPr>
      <t xml:space="preserve">Durante el ejercicio, el porcentaje alcanzado fue del 19.10%, ya que la meta establecida es de  22,250, se adquirieron 17,000 formatos valorados , los cuales son utilizados para la elaboracion de los actos registrales que segeneran las 09 Oficialias del del Registro Civil durante el 1er trimestre 2026              </t>
    </r>
  </si>
  <si>
    <r>
      <t xml:space="preserve">Justificacion Trimestral: </t>
    </r>
    <r>
      <rPr>
        <sz val="11"/>
        <color theme="1"/>
        <rFont val="Calibri"/>
        <family val="2"/>
      </rPr>
      <t xml:space="preserve">Se obtuvo un avance del 0% en relación al 1er trimestre de 2026, ya que no se programaron capacitaciones para el primer trimestre del 2026
</t>
    </r>
    <r>
      <rPr>
        <b/>
        <sz val="11"/>
        <color theme="1"/>
        <rFont val="Calibri"/>
        <family val="2"/>
      </rPr>
      <t xml:space="preserve">
Justificacion Anual: </t>
    </r>
    <r>
      <rPr>
        <sz val="11"/>
        <color theme="1"/>
        <rFont val="Calibri"/>
        <family val="2"/>
      </rPr>
      <t xml:space="preserve">Durante el ejercicio, el porcentaje alcanzado fue del 0%, ya que la meta establecida de 10 personas capacitadas, de las cuales  se capacitaron a 0 personas durante el 1er trimestre 2026        </t>
    </r>
  </si>
  <si>
    <r>
      <t xml:space="preserve">Justificacion Trimestral: </t>
    </r>
    <r>
      <rPr>
        <sz val="11"/>
        <color theme="1"/>
        <rFont val="Calibri"/>
        <family val="2"/>
      </rPr>
      <t>Se obtuvo un avance del 100% en relación al 1er trimestre de 2026, ya que se mejoraron 2 instalaciones de las oficialias del Registro Civil.</t>
    </r>
    <r>
      <rPr>
        <b/>
        <sz val="11"/>
        <color theme="1"/>
        <rFont val="Calibri"/>
        <family val="2"/>
      </rPr>
      <t xml:space="preserve">
                                                                                                                                                                                                                       Justificacion Anual: </t>
    </r>
    <r>
      <rPr>
        <sz val="11"/>
        <color theme="1"/>
        <rFont val="Calibri"/>
        <family val="2"/>
      </rPr>
      <t xml:space="preserve">Durante el ejercicio, el porcentaje alcanzado fue del 100%, ya que la meta establecida es de  0 oficalias mejoradas  durante el 1er trimestre 2026             </t>
    </r>
  </si>
  <si>
    <r>
      <t xml:space="preserve">Justificacion Trimestral: 
</t>
    </r>
    <r>
      <rPr>
        <sz val="11"/>
        <color theme="1"/>
        <rFont val="Calibri"/>
        <family val="2"/>
      </rPr>
      <t>Este indicador tiene como meta anual realizar 12 Atenciones a quejas y recomendaciones en materia de Derechos Humanos. En este trimestre se realizaron los 3 programados. El porcentaje alcanzado fue de 100%.</t>
    </r>
    <r>
      <rPr>
        <b/>
        <sz val="11"/>
        <color theme="1"/>
        <rFont val="Calibri"/>
        <family val="2"/>
      </rPr>
      <t xml:space="preserve">
Justificación Anual: 
</t>
    </r>
    <r>
      <rPr>
        <sz val="11"/>
        <color theme="1"/>
        <rFont val="Calibri"/>
        <family val="2"/>
      </rPr>
      <t xml:space="preserve">Durante el ejercicio, el porcentaje alcanzado fue del 25%; ya que de las 12 atenciones a quejas y recomendaciones programadas, se lograron atender 3 en este primer trimestre. </t>
    </r>
  </si>
  <si>
    <r>
      <t xml:space="preserve">Justificacion Trimestral: 
</t>
    </r>
    <r>
      <rPr>
        <sz val="11"/>
        <color theme="1"/>
        <rFont val="Calibri"/>
        <family val="2"/>
      </rPr>
      <t>Este indicador tiene como meta anual realizar 60 asesorías jurídicas y atención a  quejas ciudadanas en materia de Derechos Humanos. En este trimestre se realizaron los 15 programados. El porcentaje alcanzado fue de 100%.</t>
    </r>
    <r>
      <rPr>
        <b/>
        <sz val="11"/>
        <color theme="1"/>
        <rFont val="Calibri"/>
        <family val="2"/>
      </rPr>
      <t xml:space="preserve">
Justificación Anual: 
</t>
    </r>
    <r>
      <rPr>
        <sz val="11"/>
        <color theme="1"/>
        <rFont val="Calibri"/>
        <family val="2"/>
      </rPr>
      <t xml:space="preserve">Durante el ejercicio, el porcentaje alcanzado fue del 25%; ya que de las 60 asesorías jurídicas y atenciones a quejas en materia de derechos humanos programas, se lograron atender 15 en este primer trimestre. </t>
    </r>
  </si>
  <si>
    <r>
      <t xml:space="preserve">Justificación Trimestral:  
</t>
    </r>
    <r>
      <rPr>
        <sz val="11"/>
        <color theme="1"/>
        <rFont val="Calibri"/>
        <family val="2"/>
      </rPr>
      <t xml:space="preserve">Este indicador tiene como meta anual realizar 48 Capacitaciones en materia de Derechos Humanos En este trimestre se realizaron los 12 programados. El porcentaje alcanzado fue de 100%.
</t>
    </r>
    <r>
      <rPr>
        <b/>
        <sz val="11"/>
        <color theme="1"/>
        <rFont val="Calibri"/>
        <family val="2"/>
      </rPr>
      <t xml:space="preserve">
Justificación Anual: 
</t>
    </r>
    <r>
      <rPr>
        <sz val="11"/>
        <color theme="1"/>
        <rFont val="Calibri"/>
        <family val="2"/>
      </rPr>
      <t>Durante el ejercicio, el porcentaje alcanzado fue del 25%; ya que de las 48 capacitaciones especializadas en derechos humanos programadas, se lograron realizar 12 en este primer trimestre.</t>
    </r>
  </si>
  <si>
    <r>
      <t xml:space="preserve">Justificacion Trimestral: 
</t>
    </r>
    <r>
      <rPr>
        <sz val="11"/>
        <color theme="1"/>
        <rFont val="Calibri"/>
        <family val="2"/>
      </rPr>
      <t xml:space="preserve">Este indicador tiene como meta anual realizar 12 mesas de trabajo en materia de Derechos Humanos. En este trimestre se realizaron los 3 programados. El porcentaje alcanzado fue de 100%.
</t>
    </r>
    <r>
      <rPr>
        <b/>
        <sz val="11"/>
        <color theme="1"/>
        <rFont val="Calibri"/>
        <family val="2"/>
      </rPr>
      <t xml:space="preserve">
Justificación Anual: 
</t>
    </r>
    <r>
      <rPr>
        <sz val="11"/>
        <color theme="1"/>
        <rFont val="Calibri"/>
        <family val="2"/>
      </rPr>
      <t xml:space="preserve">Durante el ejercicio, el porcentaje alcanzado fue del 25%; ya que de las 12 mesas de trabajo en materia de derechos humanos programadas, se lograron realizar 3 en este primer trimestre. </t>
    </r>
  </si>
  <si>
    <r>
      <t xml:space="preserve">Justificación Trimestral: </t>
    </r>
    <r>
      <rPr>
        <sz val="11"/>
        <color theme="1"/>
        <rFont val="Calibri"/>
        <family val="2"/>
      </rPr>
      <t xml:space="preserve">Este indicador tiene como meta anual realizar 300 proyectos legales, logrando en este primer trimestre un 92.00% de lo esperado, logrando 69 proyectos legales de los 75 que se tenían programados.   </t>
    </r>
    <r>
      <rPr>
        <b/>
        <sz val="11"/>
        <color theme="1"/>
        <rFont val="Calibri"/>
        <family val="2"/>
      </rPr>
      <t xml:space="preserve">                                                                                                                                                   </t>
    </r>
  </si>
  <si>
    <r>
      <t xml:space="preserve">Justificación Anual: </t>
    </r>
    <r>
      <rPr>
        <sz val="11"/>
        <color theme="1"/>
        <rFont val="Calibri"/>
        <family val="2"/>
      </rPr>
      <t>Se tiene como meta lograr 300 proyectos en el año y se cuenta con un 23.00% anual de los procedimientos , cumpliendo con el porcentaje para llegar a dicha meta..</t>
    </r>
  </si>
  <si>
    <r>
      <t xml:space="preserve">Justificación Trimestral:  </t>
    </r>
    <r>
      <rPr>
        <sz val="11"/>
        <color theme="1"/>
        <rFont val="Calibri"/>
        <family val="2"/>
      </rPr>
      <t>Este indicador tiene como meta anual atender 200 instrumentos legales, logrando atender en este primer trimestre un 88.00% de lo esperado, con 44 de los 50 instrumentos programados.</t>
    </r>
  </si>
  <si>
    <r>
      <t xml:space="preserve">Justificación Anual. </t>
    </r>
    <r>
      <rPr>
        <sz val="11"/>
        <color theme="1"/>
        <rFont val="Calibri"/>
        <family val="2"/>
      </rPr>
      <t>Se logra  un porcentaje del  22.00% en lo que va  del año en instrumentos legales atendidos.</t>
    </r>
  </si>
  <si>
    <r>
      <t xml:space="preserve">Justificación Trimestral: </t>
    </r>
    <r>
      <rPr>
        <sz val="11"/>
        <color theme="1"/>
        <rFont val="Calibri"/>
        <family val="2"/>
      </rPr>
      <t xml:space="preserve"> Este indicador tiene como meta anual atender 200 actuaciones jurídicas, logrando atender en este primer trimestre un 102.00% de lo esperado, con 51 de las 50  programadas.</t>
    </r>
  </si>
  <si>
    <r>
      <t xml:space="preserve">Justificación Anual. </t>
    </r>
    <r>
      <rPr>
        <sz val="11"/>
        <color theme="1"/>
        <rFont val="Calibri"/>
        <family val="2"/>
      </rPr>
      <t>Se logra  un porcentaje del  25.50% en lo que va  del año en actuaciones jurídicas atendidas.</t>
    </r>
  </si>
  <si>
    <r>
      <t xml:space="preserve">Justificación Trimestral:  </t>
    </r>
    <r>
      <rPr>
        <sz val="11"/>
        <color theme="1"/>
        <rFont val="Calibri"/>
        <family val="2"/>
      </rPr>
      <t xml:space="preserve">Este indicador tiene como meta anual atender 200 juicios de garantía, logrando atender en este primer trimestre un 96.00% de lo esperado, con 48 de los 50  programados.                                                                                                                                                                                                                                                                                                                                                                                                                       </t>
    </r>
    <r>
      <rPr>
        <b/>
        <sz val="11"/>
        <color theme="1"/>
        <rFont val="Calibri"/>
        <family val="2"/>
      </rPr>
      <t xml:space="preserve">                                                                                                                                                                                                                                                                                                                               Justificación Anual:</t>
    </r>
    <r>
      <rPr>
        <sz val="11"/>
        <color theme="1"/>
        <rFont val="Calibri"/>
        <family val="2"/>
      </rPr>
      <t xml:space="preserve"> Se logra  un porcentaje del  24.00% en lo que va  del año en juicios de garantía atendidos.                                                                                                                                                                                                                                                                                                                   </t>
    </r>
  </si>
  <si>
    <r>
      <t>Justificación Trimestral</t>
    </r>
    <r>
      <rPr>
        <sz val="11"/>
        <color theme="1"/>
        <rFont val="Calibri"/>
        <family val="2"/>
      </rPr>
      <t xml:space="preserve">: Este indicador tiene como meta anual imponer 19,000 sanciones. En este trimestre se realizaron 1,189 de los 4,750 programados.  El porcentaje alcanzado fue de 25.03% esto derivado de la aplicacion del nuevo Reglamento de Justicia Civica para el Municipio de Benito Juarez, Quintana Roo, con enfoque restaurativo mas que sancionador.                                                                                                                                                                                                                                       </t>
    </r>
    <r>
      <rPr>
        <b/>
        <sz val="11"/>
        <color theme="1"/>
        <rFont val="Calibri"/>
        <family val="2"/>
      </rPr>
      <t xml:space="preserve">                                                                                                                                                                                                                                                                                            Justificación Anual: </t>
    </r>
    <r>
      <rPr>
        <sz val="11"/>
        <color theme="1"/>
        <rFont val="Calibri"/>
        <family val="2"/>
      </rPr>
      <t xml:space="preserve">Durante el ejercicio, el porcentaje alcanzado fue del 6.26% ya que de las 4,750 sanciones programados, se sancionaron 1,189. Lo anterior, derivado a la aplicación del nuevo Reglamento de Justicia para el Municipio de Benito Juárez, Quintana Roo, con enfoque restaurativo mas que sancionador.  </t>
    </r>
  </si>
  <si>
    <r>
      <t>Justificación Trimestral:</t>
    </r>
    <r>
      <rPr>
        <sz val="11"/>
        <color theme="1"/>
        <rFont val="Calibri"/>
        <family val="2"/>
      </rPr>
      <t xml:space="preserve"> Este indicador  tiene como  metal anual realizar 200 convenios conciliatorios. En este trimestre se  realizaron  45 de los 50 programados.  El porcentaje alcanzado fue de 90.00%, esto  derivado de la implementación del nuevo modelo de Justicia Cívica y la entrada en vigor del Reglamento de Justicia Cívica del Municipio de Benito Juárez, que considera la aplicación Mecanismos Alternativos de Solución de Controversias, MASC, ya que actualmente se está llevando  además de la conciliación, la mediación y la negociación, en el que las partes involucradas en una controversia solicitan, de manera voluntaria, la asistencia de un facilitador para llegar a una solución.                                                                                                                                                                                   </t>
    </r>
    <r>
      <rPr>
        <b/>
        <sz val="11"/>
        <color theme="1"/>
        <rFont val="Calibri"/>
        <family val="2"/>
      </rPr>
      <t xml:space="preserve">                                                  Justificacion Anual:</t>
    </r>
    <r>
      <rPr>
        <sz val="11"/>
        <color theme="1"/>
        <rFont val="Calibri"/>
        <family val="2"/>
      </rPr>
      <t xml:space="preserve"> Durante el ejercicio, el porcentaje alcanzado fue del 22.50% ya que de los 50 convenios programados, se celebraron 45. Lo anterior, derivado a que actualmente se está llevando  además de la conciliación, la mediación y la negociación, en el que las partes involucradas en una controversia solicitan, de manera voluntaria, la asistencia de un facilitador para llegar a una solución.</t>
    </r>
  </si>
  <si>
    <r>
      <t xml:space="preserve">Justificación Trimestral: </t>
    </r>
    <r>
      <rPr>
        <sz val="11"/>
        <color theme="1"/>
        <rFont val="Calibri"/>
        <family val="2"/>
      </rPr>
      <t xml:space="preserve">Este indicador tiene como meta anual realizar 300 asesorías. En este trimestre se realizaron 26 de los 75 programados. El porcentaje alcanzado fue de 34.67%, derivado de la implementación del nuevo modelo de Justicia Cívica y la entrada en vigor del Reglamento de Justicia Cívica del Municipio de Benito Juárez, que promueve el desarrollo de una Cultura de la Legalidad sustentada en los principios de corresponsabilidad, legalidad, solidaridad, honestidad, equidad, tolerancia e identidad.                                                                                                                                                         </t>
    </r>
    <r>
      <rPr>
        <b/>
        <sz val="11"/>
        <color theme="1"/>
        <rFont val="Calibri"/>
        <family val="2"/>
      </rPr>
      <t xml:space="preserve">Justificación Anual: </t>
    </r>
    <r>
      <rPr>
        <sz val="11"/>
        <color theme="1"/>
        <rFont val="Calibri"/>
        <family val="2"/>
      </rPr>
      <t xml:space="preserve">Durante el ejercicio, el porcentaje alcanzado fue del 8.67% ya que de las 75 asesorías programadas, se celebraron 26. Lo anterior, derivado de la implementación del nuevo modelo de Justicia Cívica y la entrada en vigor del Reglamento de Justicia Cívica del Municipio de Benito Juárez, que promueve el desarrollo de una Cultura de la Legalidad sustentada en los principios de corresponsabilidad, legalidad, solidaridad, honestidad, equidad, tolerancia e identidad.  </t>
    </r>
  </si>
  <si>
    <r>
      <t xml:space="preserve">Justificación Trimestral: </t>
    </r>
    <r>
      <rPr>
        <sz val="11"/>
        <color theme="1"/>
        <rFont val="Calibri"/>
        <family val="2"/>
      </rPr>
      <t xml:space="preserve"> Este indicador tiene como meta anual realizar 6 capacitaciones. En este trimestre se realizo 1 capacitacion programada. El porcentaje alcanzado fue de 100.00%, derivado de la implementación del nuevo modelo de Justicia Cívica y la entrada en vigor del Reglamento de Justicia Cívica del Municipio de Benito Juárez, que promueve la capacitación constante y permanente de los Jueces Cívicos y demás personal adscrito al Juzgado Cívico, en materia de Justicia Cívica.                                                                                                                                                                                  </t>
    </r>
    <r>
      <rPr>
        <b/>
        <sz val="11"/>
        <color theme="1"/>
        <rFont val="Calibri"/>
        <family val="2"/>
      </rPr>
      <t xml:space="preserve">   Justificación Anual: </t>
    </r>
    <r>
      <rPr>
        <sz val="11"/>
        <color theme="1"/>
        <rFont val="Calibri"/>
        <family val="2"/>
      </rPr>
      <t xml:space="preserve">Durante el ejercicio, el porcentaje alcanzado fue del 16.67% ya que de 1 capacitación programada, se capacito 1. Lo anterior, derivado a la aplicación del nuevo Reglamento de Justicia para el Municipio de Benito Juárez, Quintana Roo, con enfoque restaurativo mas que sancionador.  </t>
    </r>
  </si>
  <si>
    <r>
      <t xml:space="preserve">Justificación Trimestral: </t>
    </r>
    <r>
      <rPr>
        <sz val="11"/>
        <color theme="1"/>
        <rFont val="Calibri"/>
        <family val="2"/>
      </rPr>
      <t>Este indicador tiene como meta anual realizar 4 talleres. En este trimestre no se realizo ningun taller .                                                                                                                                                          .</t>
    </r>
    <r>
      <rPr>
        <b/>
        <sz val="11"/>
        <color theme="1"/>
        <rFont val="Calibri"/>
        <family val="2"/>
      </rPr>
      <t xml:space="preserve">Justificacion Anual: </t>
    </r>
    <r>
      <rPr>
        <sz val="11"/>
        <color theme="1"/>
        <rFont val="Calibri"/>
        <family val="2"/>
      </rPr>
      <t xml:space="preserve">Durante el ejercicio, el porcentaje alcanzado fue del 0.00% ya que de 1 taller programad, no se realizo ningun taller. </t>
    </r>
  </si>
  <si>
    <r>
      <t xml:space="preserve">Justificación Trimestral: </t>
    </r>
    <r>
      <rPr>
        <sz val="11"/>
        <color theme="1"/>
        <rFont val="Calibri"/>
        <family val="2"/>
      </rPr>
      <t>Para este primer trimestre 2026, en el Centro de Retención se retuvieron a 1189 infractores, obteniendo un 20.10%  de avance.</t>
    </r>
    <r>
      <rPr>
        <b/>
        <sz val="11"/>
        <color theme="1"/>
        <rFont val="Calibri"/>
        <family val="2"/>
      </rPr>
      <t xml:space="preserve">
Justificación Anual: </t>
    </r>
    <r>
      <rPr>
        <sz val="11"/>
        <color theme="1"/>
        <rFont val="Calibri"/>
        <family val="2"/>
      </rPr>
      <t>El avance  anual a la Retención de Infractores es de un 5.02%.</t>
    </r>
  </si>
  <si>
    <r>
      <t xml:space="preserve">Justificación Trimestral:  </t>
    </r>
    <r>
      <rPr>
        <sz val="11"/>
        <color theme="1"/>
        <rFont val="Calibri"/>
        <family val="2"/>
      </rPr>
      <t>En el primer trimestre 2026, se logra obtener el 100% de las incidencias de acuerdo a la meta planeada, realizando 3 atenciones de incidencias de acuerdo a lo programado.</t>
    </r>
    <r>
      <rPr>
        <b/>
        <sz val="11"/>
        <color theme="1"/>
        <rFont val="Calibri"/>
        <family val="2"/>
      </rPr>
      <t xml:space="preserve">
Justificación Anual: </t>
    </r>
    <r>
      <rPr>
        <sz val="11"/>
        <color theme="1"/>
        <rFont val="Calibri"/>
        <family val="2"/>
      </rPr>
      <t>El avance acumulado anual de esta actividad es del 25%</t>
    </r>
  </si>
  <si>
    <r>
      <t xml:space="preserve">Justificación Trimestral: </t>
    </r>
    <r>
      <rPr>
        <sz val="11"/>
        <color theme="1"/>
        <rFont val="Calibri"/>
        <family val="2"/>
      </rPr>
      <t>En este primer trimestre de 2026, se realiza el mantenimiento de 2 áreas  del Centro de Retención para su conservación, alcanzando el 100%.</t>
    </r>
    <r>
      <rPr>
        <b/>
        <sz val="11"/>
        <color theme="1"/>
        <rFont val="Calibri"/>
        <family val="2"/>
      </rPr>
      <t xml:space="preserve">
Justificación Anual: </t>
    </r>
    <r>
      <rPr>
        <sz val="11"/>
        <color theme="1"/>
        <rFont val="Calibri"/>
        <family val="2"/>
      </rPr>
      <t>Se obtiene el 28.57% de avance anual de áreas de este Centro de Retención.</t>
    </r>
  </si>
  <si>
    <r>
      <t xml:space="preserve">Justificación Trimestral: </t>
    </r>
    <r>
      <rPr>
        <sz val="11"/>
        <color theme="1"/>
        <rFont val="Calibri"/>
        <family val="2"/>
      </rPr>
      <t>Durante el primer trimestre de 2026, se otorgaron 21,786 alimentos, obteniendo un 76.89% de avance a la meta planeada.</t>
    </r>
    <r>
      <rPr>
        <b/>
        <sz val="11"/>
        <color theme="1"/>
        <rFont val="Calibri"/>
        <family val="2"/>
      </rPr>
      <t xml:space="preserve">
Justificación Anual:  </t>
    </r>
    <r>
      <rPr>
        <sz val="11"/>
        <color theme="1"/>
        <rFont val="Calibri"/>
        <family val="2"/>
      </rPr>
      <t>El avance del porcentaje anual de esta actividad es de  19.22%, la cantidad de alimentos otorgados, es con base al cumplimiento que se da a las garantías de alimentación por parte del Centro de Retención, dando cumplimiento de manera puntual.</t>
    </r>
  </si>
  <si>
    <r>
      <t xml:space="preserve">Justificación Trimestral: </t>
    </r>
    <r>
      <rPr>
        <sz val="11"/>
        <color theme="1"/>
        <rFont val="Calibri"/>
        <family val="2"/>
      </rPr>
      <t xml:space="preserve">Este indicador tiene como meta anual realizar 1000 demandas sociales atendidas. En este trimestre se realizó 313 de 250 programado. El porcentaje alcanzado fue de 125.20%, derivado de lo solicitado por los ciudadanos. </t>
    </r>
    <r>
      <rPr>
        <b/>
        <sz val="11"/>
        <color theme="1"/>
        <rFont val="Calibri"/>
        <family val="2"/>
      </rPr>
      <t xml:space="preserve">
Justificación Anual: </t>
    </r>
    <r>
      <rPr>
        <sz val="11"/>
        <color theme="1"/>
        <rFont val="Calibri"/>
        <family val="2"/>
      </rPr>
      <t>Durante el ejercicio, el porcentaje alcanzado fue del 31.30%, que equivale a 313 demandas sociales atendidas.</t>
    </r>
  </si>
  <si>
    <r>
      <t xml:space="preserve">Justificación Trimestral: </t>
    </r>
    <r>
      <rPr>
        <sz val="11"/>
        <color theme="1"/>
        <rFont val="Calibri"/>
        <family val="2"/>
      </rPr>
      <t xml:space="preserve">Este indicador tiene como meta anual realizar 1400 cartillas entregadas. En este trimestre se realizó 705 de 600 programado. El porcentaje alcanzado fue de 117.50%, esto se logro a la promosion realizada y a la asistencia en los dias de los eventos de "Cancun no une" </t>
    </r>
    <r>
      <rPr>
        <b/>
        <sz val="11"/>
        <color theme="1"/>
        <rFont val="Calibri"/>
        <family val="2"/>
      </rPr>
      <t xml:space="preserve">
Justificación Anual: </t>
    </r>
    <r>
      <rPr>
        <sz val="11"/>
        <color theme="1"/>
        <rFont val="Calibri"/>
        <family val="2"/>
      </rPr>
      <t xml:space="preserve">Durante el ejercicio, el porcentaje alcanzado fue del 50.36%,sto se logro a la promosion realizada y a la asistencia en los dias de los eventos de "Cancun no une" </t>
    </r>
    <r>
      <rPr>
        <b/>
        <sz val="11"/>
        <color theme="1"/>
        <rFont val="Calibri"/>
        <family val="2"/>
      </rPr>
      <t xml:space="preserve">
</t>
    </r>
  </si>
  <si>
    <r>
      <t xml:space="preserve">Justificación Trimestral: </t>
    </r>
    <r>
      <rPr>
        <sz val="11"/>
        <color theme="1"/>
        <rFont val="Calibri"/>
        <family val="2"/>
      </rPr>
      <t>Este indicador tiene como meta anual realizar 4 sesiones del COESPO. En este trimestre se realizó 1 de 1 programado. El porcentaje alcanzado fue de 100%, derivado a que el COESPO sesiona una vez al trimestre</t>
    </r>
    <r>
      <rPr>
        <b/>
        <sz val="11"/>
        <color theme="1"/>
        <rFont val="Calibri"/>
        <family val="2"/>
      </rPr>
      <t xml:space="preserve">
Justificación Anual: </t>
    </r>
    <r>
      <rPr>
        <sz val="11"/>
        <color theme="1"/>
        <rFont val="Calibri"/>
        <family val="2"/>
      </rPr>
      <t>Durante el ejercicio, el porcentaje alcanzado fue del 25% debido a que el COESPO sesiona una vez al trimestre</t>
    </r>
    <r>
      <rPr>
        <b/>
        <sz val="11"/>
        <color theme="1"/>
        <rFont val="Calibri"/>
        <family val="2"/>
      </rPr>
      <t xml:space="preserve">
</t>
    </r>
  </si>
  <si>
    <r>
      <t xml:space="preserve">Justificación Trimestral: </t>
    </r>
    <r>
      <rPr>
        <sz val="11"/>
        <color theme="1"/>
        <rFont val="Calibri"/>
        <family val="2"/>
      </rPr>
      <t>Este indicador tiene como meta anual realizar 12 atenciones. En este trimestre se realizó 3 de 3 programado. El porcentaje alcanzado fue de 100%, se logra la meta con el trabajo coordinado entres la Delegacion y Subdelegacion con la Coordinación de Delegaciones</t>
    </r>
    <r>
      <rPr>
        <b/>
        <sz val="11"/>
        <color theme="1"/>
        <rFont val="Calibri"/>
        <family val="2"/>
      </rPr>
      <t xml:space="preserve">
Justificación Anual: </t>
    </r>
    <r>
      <rPr>
        <sz val="11"/>
        <color theme="1"/>
        <rFont val="Calibri"/>
        <family val="2"/>
      </rPr>
      <t>Durante el ejercicio, el porcentaje alcanzado fue del 25% ya que, de los 12 programado, se realizó 3 atenciones. se logra la meta con el trabajo coordinado entres la Delegacion y Subdelegacion con la Coordinación de Delegaciones</t>
    </r>
    <r>
      <rPr>
        <b/>
        <sz val="11"/>
        <color theme="1"/>
        <rFont val="Calibri"/>
        <family val="2"/>
      </rPr>
      <t xml:space="preserve">
</t>
    </r>
  </si>
  <si>
    <r>
      <t xml:space="preserve">Justificación Trimestral: </t>
    </r>
    <r>
      <rPr>
        <sz val="11"/>
        <color theme="1"/>
        <rFont val="Calibri"/>
        <family val="2"/>
      </rPr>
      <t xml:space="preserve">Este indicador tiene como meta anual realizar 100 atenciones a manifestaciones. En este trimestre se realizó 50 de 20 programado. El porcentaje alcanzado fue de 250%, derivado en este trimestre los ciudadanos se organizaron y realizaron mas manifestaciones. </t>
    </r>
    <r>
      <rPr>
        <b/>
        <sz val="11"/>
        <color theme="1"/>
        <rFont val="Calibri"/>
        <family val="2"/>
      </rPr>
      <t xml:space="preserve">
Justificación Anual: </t>
    </r>
    <r>
      <rPr>
        <sz val="11"/>
        <color theme="1"/>
        <rFont val="Calibri"/>
        <family val="2"/>
      </rPr>
      <t>Durante el ejercicio, el porcentaje alcanzado fue del 50% ya que, de los 100 programado, se realizó 50 atenciones. Lo anterior, debido a que los ciudadanos realizaron mas manifestaciones.</t>
    </r>
    <r>
      <rPr>
        <b/>
        <sz val="11"/>
        <color theme="1"/>
        <rFont val="Calibri"/>
        <family val="2"/>
      </rPr>
      <t xml:space="preserve">
</t>
    </r>
  </si>
  <si>
    <r>
      <t xml:space="preserve">Justificación Trimestral: </t>
    </r>
    <r>
      <rPr>
        <sz val="11"/>
        <color theme="1"/>
        <rFont val="Calibri"/>
        <family val="2"/>
      </rPr>
      <t xml:space="preserve">Este indicador tiene como meta anual realizar 2500 atenciones. En este trimestre se realizó 743 de 625 programado. El porcentaje alcanzado fue de 118.88%, derivado de la promoción y la difusión que se realiza en el sector religioso </t>
    </r>
    <r>
      <rPr>
        <b/>
        <sz val="11"/>
        <color theme="1"/>
        <rFont val="Calibri"/>
        <family val="2"/>
      </rPr>
      <t xml:space="preserve">
Justificación Anual: </t>
    </r>
    <r>
      <rPr>
        <sz val="11"/>
        <color theme="1"/>
        <rFont val="Calibri"/>
        <family val="2"/>
      </rPr>
      <t>Durante el ejercicio, el porcentaje alcanzado fue del 29.72% ya que, de los 2500 programado, se realizó 743 atenciones. Lo anterior, derivado de la promoción y la difusión que se realiza en el sector religioso</t>
    </r>
    <r>
      <rPr>
        <b/>
        <sz val="11"/>
        <color theme="1"/>
        <rFont val="Calibri"/>
        <family val="2"/>
      </rPr>
      <t xml:space="preserve">
</t>
    </r>
  </si>
  <si>
    <r>
      <t xml:space="preserve">Justificación Trimestral: </t>
    </r>
    <r>
      <rPr>
        <sz val="11"/>
        <color theme="1"/>
        <rFont val="Calibri"/>
        <family val="2"/>
      </rPr>
      <t xml:space="preserve">Este indicador tiene como meta anual realizar 11,000 actividades con apoyo del voluntariado de las asociaciones religiosas. En este trimestre se beneficio 3073 personas. El porcentaje alcanzado fue de 102.43%, derivado de la participación del sector religioso en todos los programa que se realizaron en esta Dirección. </t>
    </r>
    <r>
      <rPr>
        <b/>
        <sz val="11"/>
        <color theme="1"/>
        <rFont val="Calibri"/>
        <family val="2"/>
      </rPr>
      <t xml:space="preserve">
Justificación Anual: </t>
    </r>
    <r>
      <rPr>
        <sz val="11"/>
        <color theme="1"/>
        <rFont val="Calibri"/>
        <family val="2"/>
      </rPr>
      <t>Durante el ejercicio, el porcentaje alcanzado fue del 27.94%, por la participacion de las asociaciones religiosas a los programas de esta direccion</t>
    </r>
  </si>
  <si>
    <r>
      <t xml:space="preserve">Justificación Trimestral: </t>
    </r>
    <r>
      <rPr>
        <sz val="11"/>
        <color theme="1"/>
        <rFont val="Calibri"/>
        <family val="2"/>
      </rPr>
      <t>Este indicador tiene como meta anual alcanzar a capacitar a 1300 ministros de las asociaciones religiosas. En este trimestre se logró capacitar a 659 de 550 programados. El porcentaje alcanzado fue de 119.82%, derivado de la participación del sector religioso en las convocatorias realizadas.</t>
    </r>
    <r>
      <rPr>
        <b/>
        <sz val="11"/>
        <color theme="1"/>
        <rFont val="Calibri"/>
        <family val="2"/>
      </rPr>
      <t xml:space="preserve">
Justificación Anual: </t>
    </r>
    <r>
      <rPr>
        <sz val="11"/>
        <color theme="1"/>
        <rFont val="Calibri"/>
        <family val="2"/>
      </rPr>
      <t>Durante el ejercicio, el porcentaje alcanzado fue del 50.69% ya que, de las 1300 personas programadas a capacitarse, se alcanzó a 689 personas. Lo anterior, derivado de la participación del sector religioso en las convocatorias realizadas.</t>
    </r>
    <r>
      <rPr>
        <b/>
        <sz val="11"/>
        <color theme="1"/>
        <rFont val="Calibri"/>
        <family val="2"/>
      </rPr>
      <t xml:space="preserve">
</t>
    </r>
  </si>
  <si>
    <r>
      <t>Justificación Trimestral:</t>
    </r>
    <r>
      <rPr>
        <sz val="11"/>
        <color theme="1"/>
        <rFont val="Calibri"/>
        <family val="2"/>
      </rPr>
      <t xml:space="preserve"> Este indicador tiene como meta anual realizar 720 actualizaciones. En este trimestre se realizó 201 de 180 programadas. El porcentaje alcanzado fue de 111.67%, derivado de la implementación del nuevo Sistema Municipal de Templos que nos permite subir información .</t>
    </r>
    <r>
      <rPr>
        <b/>
        <sz val="11"/>
        <color theme="1"/>
        <rFont val="Calibri"/>
        <family val="2"/>
      </rPr>
      <t xml:space="preserve">
Justificación Anual: </t>
    </r>
    <r>
      <rPr>
        <sz val="11"/>
        <color theme="1"/>
        <rFont val="Calibri"/>
        <family val="2"/>
      </rPr>
      <t>Durante el ejercicio, el porcentaje alcanzado fue del 27.92% ya que, de 720 actualizaciones programadas, se realizó 201 actualizaciones. Lo anterior, derivado de la implementación del nuevo Sistema Municipal de Templos que nos permite subir información .</t>
    </r>
    <r>
      <rPr>
        <b/>
        <sz val="11"/>
        <color theme="1"/>
        <rFont val="Calibri"/>
        <family val="2"/>
      </rPr>
      <t xml:space="preserve">
</t>
    </r>
  </si>
  <si>
    <r>
      <t xml:space="preserve">Justificación Trimestral: </t>
    </r>
    <r>
      <rPr>
        <sz val="11"/>
        <color theme="1"/>
        <rFont val="Calibri"/>
        <family val="2"/>
      </rPr>
      <t xml:space="preserve">Este indicador tiene como meta anual lograr 700 tramites. En este trimestre se logró 203 de 200 tramites programadas. El porcentaje alcanzado fue de 101.50%, derivado de la participación y solicitudes del sector religioso. </t>
    </r>
    <r>
      <rPr>
        <b/>
        <sz val="11"/>
        <color theme="1"/>
        <rFont val="Calibri"/>
        <family val="2"/>
      </rPr>
      <t xml:space="preserve">
Justificación Anual:</t>
    </r>
    <r>
      <rPr>
        <sz val="11"/>
        <color theme="1"/>
        <rFont val="Calibri"/>
        <family val="2"/>
      </rPr>
      <t xml:space="preserve"> Durante el ejercicio, el porcentaje alcanzado fue del 29% ya que, de 700 tramites programados, se alcanzó 203 tramites. Lo anterior, derivado de la participación y solicitudes del sector religioso. </t>
    </r>
    <r>
      <rPr>
        <b/>
        <sz val="11"/>
        <color theme="1"/>
        <rFont val="Calibri"/>
        <family val="2"/>
      </rPr>
      <t xml:space="preserve">
</t>
    </r>
  </si>
  <si>
    <r>
      <t xml:space="preserve">Justificación Trimestral: </t>
    </r>
    <r>
      <rPr>
        <sz val="11"/>
        <color theme="1"/>
        <rFont val="Calibri"/>
        <family val="2"/>
      </rPr>
      <t xml:space="preserve">Este indicador tiene como meta anual lograr 290 asesorías. En este trimestre se logró 56 de 60 tramites programadas. El porcentaje alcanzado fue de 93.33%, derivado de la participación y solicitudes de aperturas de culto público del sector religioso. </t>
    </r>
    <r>
      <rPr>
        <b/>
        <sz val="11"/>
        <color theme="1"/>
        <rFont val="Calibri"/>
        <family val="2"/>
      </rPr>
      <t xml:space="preserve">
Justificación Anual: </t>
    </r>
    <r>
      <rPr>
        <sz val="11"/>
        <color theme="1"/>
        <rFont val="Calibri"/>
        <family val="2"/>
      </rPr>
      <t>Durante el ejercicio, el porcentaje alcanzado fue del 19.31% ya que, de 290 asesorías programados, se alcanzó 56 asesorías. Lo anterior, derivado de la participación y solicitudes de aperturas de culto público del sector religioso.</t>
    </r>
    <r>
      <rPr>
        <b/>
        <sz val="11"/>
        <color theme="1"/>
        <rFont val="Calibri"/>
        <family val="2"/>
      </rPr>
      <t xml:space="preserve">
</t>
    </r>
  </si>
  <si>
    <r>
      <t xml:space="preserve">Justificación Trimestral: </t>
    </r>
    <r>
      <rPr>
        <sz val="11"/>
        <color theme="1"/>
        <rFont val="Calibri"/>
        <family val="2"/>
      </rPr>
      <t xml:space="preserve">Este indicador tiene como meta anual lograr 3 actividades. En este trimestre se logró 1 de 1 programados. El porcentaje alcanzado fue de 100%, derivado de la participación del sector religioso. </t>
    </r>
    <r>
      <rPr>
        <b/>
        <sz val="11"/>
        <color theme="1"/>
        <rFont val="Calibri"/>
        <family val="2"/>
      </rPr>
      <t xml:space="preserve">
Justificación Anual: </t>
    </r>
    <r>
      <rPr>
        <sz val="11"/>
        <color theme="1"/>
        <rFont val="Calibri"/>
        <family val="2"/>
      </rPr>
      <t>Durante el ejercicio, el porcentaje alcanzado fue del 33.33% ya que, de 3 actividades programadas, se alcanzó 1 actividad. Lo anterior, derivado de la participación del sector religioso.</t>
    </r>
    <r>
      <rPr>
        <b/>
        <sz val="11"/>
        <color theme="1"/>
        <rFont val="Calibri"/>
        <family val="2"/>
      </rPr>
      <t xml:space="preserve">
</t>
    </r>
  </si>
  <si>
    <r>
      <t xml:space="preserve">Justificación Trimestral: </t>
    </r>
    <r>
      <rPr>
        <sz val="11"/>
        <color theme="1"/>
        <rFont val="Calibri"/>
        <family val="2"/>
      </rPr>
      <t xml:space="preserve">Para este primer trimestre se alcanzó la meta del 100% al celebrar las 8 sesiones de cabildo que se tenían programadas.    </t>
    </r>
    <r>
      <rPr>
        <b/>
        <sz val="11"/>
        <color theme="1"/>
        <rFont val="Calibri"/>
        <family val="2"/>
      </rPr>
      <t xml:space="preserve">                                                                                                                                                                                                                                                                                          Justificación Trimestral: </t>
    </r>
    <r>
      <rPr>
        <sz val="11"/>
        <color theme="1"/>
        <rFont val="Calibri"/>
        <family val="2"/>
      </rPr>
      <t xml:space="preserve">Se alcanzó el 21.05% de la meta anual programada, al celebrar 8 sesiones de las 8 que se tenían programadas, cumpliendo con los avances y las sesiones ordinarias.        </t>
    </r>
    <r>
      <rPr>
        <b/>
        <sz val="11"/>
        <color theme="1"/>
        <rFont val="Calibri"/>
        <family val="2"/>
      </rPr>
      <t xml:space="preserve">                   </t>
    </r>
  </si>
  <si>
    <r>
      <t xml:space="preserve">Justificación Trimestral: </t>
    </r>
    <r>
      <rPr>
        <sz val="11"/>
        <color theme="1"/>
        <rFont val="Calibri"/>
        <family val="2"/>
      </rPr>
      <t>En este primer trimestre se alcanzó la meta del 100%, al contar con 105 asistencias, cumpliendo con el total previsto.</t>
    </r>
    <r>
      <rPr>
        <b/>
        <sz val="11"/>
        <color theme="1"/>
        <rFont val="Calibri"/>
        <family val="2"/>
      </rPr>
      <t xml:space="preserve">                                                                                                                                                                                                                                                                                         Justificación Trimestral: </t>
    </r>
    <r>
      <rPr>
        <sz val="11"/>
        <color theme="1"/>
        <rFont val="Calibri"/>
        <family val="2"/>
      </rPr>
      <t xml:space="preserve">Se cumplio la meta anual programada en el primer trimestre con un 25.93%, derivado de la atención a asuntos prioritarios.    </t>
    </r>
    <r>
      <rPr>
        <b/>
        <sz val="11"/>
        <color theme="1"/>
        <rFont val="Calibri"/>
        <family val="2"/>
      </rPr>
      <t xml:space="preserve">                   </t>
    </r>
  </si>
  <si>
    <r>
      <t xml:space="preserve">Justificación Trimestral: </t>
    </r>
    <r>
      <rPr>
        <sz val="11"/>
        <color theme="1"/>
        <rFont val="Calibri"/>
        <family val="2"/>
      </rPr>
      <t>En este primer trimestre no se programó meta alguna relacionada con la encuadernación de libros de las actas de cabildo, debido a la falta de planificación de metas específicas, por lo que no se reportó avance.</t>
    </r>
    <r>
      <rPr>
        <b/>
        <sz val="11"/>
        <color theme="1"/>
        <rFont val="Calibri"/>
        <family val="2"/>
      </rPr>
      <t xml:space="preserve">                                                                                                                                                                                                                                                                                Justificación Trimestral: </t>
    </r>
    <r>
      <rPr>
        <sz val="11"/>
        <color theme="1"/>
        <rFont val="Calibri"/>
        <family val="2"/>
      </rPr>
      <t xml:space="preserve">La meta de encuadernación de libros no presenta avance, debido a que no fue programada. </t>
    </r>
    <r>
      <rPr>
        <b/>
        <sz val="11"/>
        <color theme="1"/>
        <rFont val="Calibri"/>
        <family val="2"/>
      </rPr>
      <t xml:space="preserve">                   </t>
    </r>
  </si>
  <si>
    <r>
      <t xml:space="preserve">Justificación Trimestral: </t>
    </r>
    <r>
      <rPr>
        <sz val="11"/>
        <color theme="1"/>
        <rFont val="Calibri"/>
        <family val="2"/>
      </rPr>
      <t>En este primer trimestre se alcanzó la meta del 100%, con respecto a las publicaciones de los acuerdos de cabildo, donde fueron publicados 47 acuerdos programados.</t>
    </r>
    <r>
      <rPr>
        <b/>
        <sz val="11"/>
        <color theme="1"/>
        <rFont val="Calibri"/>
        <family val="2"/>
      </rPr>
      <t xml:space="preserve">                                                                                                                                                                                                                                                                
Justificación Trimestral: </t>
    </r>
    <r>
      <rPr>
        <sz val="11"/>
        <color theme="1"/>
        <rFont val="Calibri"/>
        <family val="2"/>
      </rPr>
      <t>Se alcanzó un 35.34% de la meta anual de publicaciones de acuerdos, conforme a lo programado.</t>
    </r>
  </si>
  <si>
    <r>
      <t xml:space="preserve">Justificación Trimestral: </t>
    </r>
    <r>
      <rPr>
        <sz val="11"/>
        <color theme="1"/>
        <rFont val="Calibri"/>
        <family val="2"/>
      </rPr>
      <t>Para este primer trimestre se alcanzó la meta del 100% de avance al realizarse los 8 precabildeos programados, para dar a conocer temas prioritarios.</t>
    </r>
    <r>
      <rPr>
        <b/>
        <sz val="11"/>
        <color theme="1"/>
        <rFont val="Calibri"/>
        <family val="2"/>
      </rPr>
      <t xml:space="preserve">                                                                                                                                                                                                                                                           Justificación Trimestral: </t>
    </r>
    <r>
      <rPr>
        <sz val="11"/>
        <color theme="1"/>
        <rFont val="Calibri"/>
        <family val="2"/>
      </rPr>
      <t>Se alcanzó un 21.05% de la meta anual programada, cumpliendo con los avances de precabildeo.</t>
    </r>
  </si>
  <si>
    <r>
      <t xml:space="preserve">Justificación Trimestral: </t>
    </r>
    <r>
      <rPr>
        <sz val="11"/>
        <color theme="1"/>
        <rFont val="Calibri"/>
        <family val="2"/>
      </rPr>
      <t>En este primer trimestre se alcanzó la meta del 100%, al aprobarse 21 acuerdos conforme a lo programado.</t>
    </r>
    <r>
      <rPr>
        <b/>
        <sz val="11"/>
        <color theme="1"/>
        <rFont val="Calibri"/>
        <family val="2"/>
      </rPr>
      <t xml:space="preserve">                                                                                                                                                                                                                                                           Justificación Trimestral: </t>
    </r>
    <r>
      <rPr>
        <sz val="11"/>
        <color theme="1"/>
        <rFont val="Calibri"/>
        <family val="2"/>
      </rPr>
      <t>La meta anual de acuerdos aprobados se cumplió con un 23.08%, conforme a lo programado.</t>
    </r>
  </si>
  <si>
    <r>
      <t xml:space="preserve"> Justificación Trimestral:</t>
    </r>
    <r>
      <rPr>
        <sz val="11"/>
        <color theme="1"/>
        <rFont val="Calibri"/>
        <family val="2"/>
      </rPr>
      <t xml:space="preserve"> En este primer trimestre se alcanzó la meta  del 10.67% de lo que se había programado debido a que se recepcionaron menos solicitudes.                                                                                                                                           </t>
    </r>
    <r>
      <rPr>
        <b/>
        <sz val="11"/>
        <color theme="1"/>
        <rFont val="Calibri"/>
        <family val="2"/>
      </rPr>
      <t>Justificación Anual</t>
    </r>
    <r>
      <rPr>
        <sz val="11"/>
        <color theme="1"/>
        <rFont val="Calibri"/>
        <family val="2"/>
      </rPr>
      <t>: La meta anual se cumplió con un 2.67% de lo programado en este primer trimestre.</t>
    </r>
  </si>
  <si>
    <r>
      <t>Justifición Trimestral:</t>
    </r>
    <r>
      <rPr>
        <sz val="11"/>
        <color theme="1"/>
        <rFont val="Calibri"/>
        <family val="2"/>
      </rPr>
      <t xml:space="preserve"> En este primer trimestre se alcanzó la meta  del 2000.00% de lo programado debido a las solicitudes de bajas documentales atendidas. Cada solicitud se atiende conforme a la normatividad vigente, garantizando un manejo responsable de la documentación. Por lo tanto, la ejecución de estas actividades depende directamente del número de solicitudes recibidas.                                                                                                                                                                                          </t>
    </r>
    <r>
      <rPr>
        <b/>
        <sz val="11"/>
        <color theme="1"/>
        <rFont val="Calibri"/>
        <family val="2"/>
      </rPr>
      <t>Justificación Anual:</t>
    </r>
    <r>
      <rPr>
        <sz val="11"/>
        <color theme="1"/>
        <rFont val="Calibri"/>
        <family val="2"/>
      </rPr>
      <t xml:space="preserve"> La meta anual se cumplió con un 500.00% de lo programado en este primer trimestre.</t>
    </r>
  </si>
  <si>
    <r>
      <t>Justificación Trimestral:</t>
    </r>
    <r>
      <rPr>
        <sz val="11"/>
        <color theme="1"/>
        <rFont val="Calibri"/>
        <family val="2"/>
      </rPr>
      <t xml:space="preserve"> En este primer trimestre se alcanzó la meta  del 1.66% de lo que se había programado debido a que se realiza únicamente conforme a las solicitudes recibidas mediante oficio. De este modo, se asegura que el traslado de documentos se efectúe de manera ordenada y bajo control administrativo, dependiendo directamente de las peticiones formales de cada unidad.                                                                                                                                                         </t>
    </r>
    <r>
      <rPr>
        <b/>
        <sz val="11"/>
        <color theme="1"/>
        <rFont val="Calibri"/>
        <family val="2"/>
      </rPr>
      <t xml:space="preserve">Justificación Anual: </t>
    </r>
    <r>
      <rPr>
        <sz val="11"/>
        <color theme="1"/>
        <rFont val="Calibri"/>
        <family val="2"/>
      </rPr>
      <t>La meta anual se cumplió con un 0.55% de lo programado en este primer trimestre.</t>
    </r>
  </si>
  <si>
    <r>
      <t>Justificación Trimestral:</t>
    </r>
    <r>
      <rPr>
        <sz val="11"/>
        <color theme="1"/>
        <rFont val="Calibri"/>
        <family val="2"/>
      </rPr>
      <t xml:space="preserve"> En este primer trimestre se alcanzó la meta  del 352.67% de lo programado de los instrumentos de control y consulta elaborados.                                                                                        </t>
    </r>
    <r>
      <rPr>
        <b/>
        <sz val="11"/>
        <color theme="1"/>
        <rFont val="Calibri"/>
        <family val="2"/>
      </rPr>
      <t>Justificación Anual:</t>
    </r>
    <r>
      <rPr>
        <sz val="11"/>
        <color theme="1"/>
        <rFont val="Calibri"/>
        <family val="2"/>
      </rPr>
      <t xml:space="preserve"> La meta anual se cumplió con un 88.17% de lo programado en este primer trimestre.</t>
    </r>
  </si>
  <si>
    <r>
      <t>Justificación Trimestral:</t>
    </r>
    <r>
      <rPr>
        <sz val="11"/>
        <color theme="1"/>
        <rFont val="Calibri"/>
        <family val="2"/>
      </rPr>
      <t xml:space="preserve"> En este primer trimestre se alcanzó la meta  del 4.00% de lo programado debido a que no se logró el objetivo por motivo que se avanzó la revisión documental y recepción de los inventarios (falta de personal).                                                                                                                                                          </t>
    </r>
    <r>
      <rPr>
        <b/>
        <sz val="11"/>
        <color theme="1"/>
        <rFont val="Calibri"/>
        <family val="2"/>
      </rPr>
      <t>Justificación Anual:</t>
    </r>
    <r>
      <rPr>
        <sz val="11"/>
        <color theme="1"/>
        <rFont val="Calibri"/>
        <family val="2"/>
      </rPr>
      <t xml:space="preserve"> Logrando así el 1.00% anual en este primer trimestre.</t>
    </r>
  </si>
  <si>
    <r>
      <t>Justificación Trimestral:</t>
    </r>
    <r>
      <rPr>
        <sz val="11"/>
        <color theme="1"/>
        <rFont val="Calibri"/>
        <family val="2"/>
      </rPr>
      <t xml:space="preserve"> En este primer trimestre se alcanzó la meta  del 133.33%  superando así lo programado en las asesorias de materia de baja documental.                                                                                      </t>
    </r>
    <r>
      <rPr>
        <b/>
        <sz val="11"/>
        <color theme="1"/>
        <rFont val="Calibri"/>
        <family val="2"/>
      </rPr>
      <t>Justificación Anual:</t>
    </r>
    <r>
      <rPr>
        <sz val="11"/>
        <color theme="1"/>
        <rFont val="Calibri"/>
        <family val="2"/>
      </rPr>
      <t xml:space="preserve"> Logrando el 33.33% anual en este primer trimestre</t>
    </r>
  </si>
  <si>
    <r>
      <t xml:space="preserve">Justificación Trimestral: </t>
    </r>
    <r>
      <rPr>
        <sz val="11"/>
        <color theme="1"/>
        <rFont val="Calibri"/>
        <family val="2"/>
      </rPr>
      <t xml:space="preserve">En este primer trimestre se alcanzó la meta  del 6.00% a lo programado en las exposiciones  y actividades de eventos debido a que durante el primer trimestre la ejecución de actividades en eventos, se vio limitada debido a la priorización de trabajos administrativos propios del inicio del ejercicio fiscal.                                                                                                                                                                      </t>
    </r>
    <r>
      <rPr>
        <b/>
        <sz val="11"/>
        <color theme="1"/>
        <rFont val="Calibri"/>
        <family val="2"/>
      </rPr>
      <t>Justificación Anual:</t>
    </r>
    <r>
      <rPr>
        <sz val="11"/>
        <color theme="1"/>
        <rFont val="Calibri"/>
        <family val="2"/>
      </rPr>
      <t xml:space="preserve"> Logrando así unicamente el 1.50% anual en este primer trimestre. </t>
    </r>
  </si>
  <si>
    <r>
      <t xml:space="preserve">Justificacion Trimestral:
</t>
    </r>
    <r>
      <rPr>
        <sz val="11"/>
        <color rgb="FF000000"/>
        <rFont val="Calibri"/>
        <family val="2"/>
      </rPr>
      <t xml:space="preserve">Durante el primer trimestre del 2026, se realizaron 183,164 acciones de un total de 277,327 acciones estimadas, lo que representa un 66.05%, acciones con las que se busca mitigar los riesgos y así proteger a la población y establecimientos comerciales.
</t>
    </r>
    <r>
      <rPr>
        <b/>
        <sz val="11"/>
        <color rgb="FF000000"/>
        <rFont val="Calibri"/>
        <family val="2"/>
      </rPr>
      <t>Justificación Anual:</t>
    </r>
    <r>
      <rPr>
        <sz val="11"/>
        <color rgb="FF000000"/>
        <rFont val="Calibri"/>
        <family val="2"/>
      </rPr>
      <t xml:space="preserve">
La meta anual programada para el ejercicio 2026 es de 1,098,432 acciones estimados, al cierre del primer trimestre, el avance alcanzado fue del 16.68%.</t>
    </r>
  </si>
  <si>
    <r>
      <t xml:space="preserve">Justificacion Trimestral:
</t>
    </r>
    <r>
      <rPr>
        <sz val="11"/>
        <color rgb="FF000000"/>
        <rFont val="Calibri"/>
        <family val="2"/>
      </rPr>
      <t>Durante el primer trimestre del 2026 se difundieron 1,120 spots en medios de comunicación de de un total de 1,196 spots estimados, lo que representa un 93.65%, esto debido a que no se han presentado incidentes mayores que representen su difución.</t>
    </r>
    <r>
      <rPr>
        <b/>
        <sz val="11"/>
        <color rgb="FF000000"/>
        <rFont val="Calibri"/>
        <family val="2"/>
      </rPr>
      <t xml:space="preserve">
Justificación Anual: 
</t>
    </r>
    <r>
      <rPr>
        <sz val="11"/>
        <color rgb="FF000000"/>
        <rFont val="Calibri"/>
        <family val="2"/>
      </rPr>
      <t xml:space="preserve"> La meta anual programada para el ejercicio 2026 es de 4,800 spots estimados, al cierre del primer trimestre, el avance alcanzado fue del 23.33%. Debidoa la campaña preventivas de inicio de año y a las recomendaciones por temporada de incendios forstales, así como el estado del clima y estatus de playas.</t>
    </r>
  </si>
  <si>
    <r>
      <t xml:space="preserve">Justificacion Trimestral:
 </t>
    </r>
    <r>
      <rPr>
        <sz val="11"/>
        <color rgb="FF000000"/>
        <rFont val="Calibri"/>
        <family val="2"/>
      </rPr>
      <t>Durante el primer trimestre del 2026 se realizaron 827 capacitaciones en materia de protección civil de un total de 670 estimados, superando la meta en un 123.43%, esto en funcion de las solicitudes recibidas por parte de los contribuyentes como parte de los requisitos para el trámite de su Dictámen Aprobatorio</t>
    </r>
    <r>
      <rPr>
        <b/>
        <sz val="11"/>
        <color rgb="FF000000"/>
        <rFont val="Calibri"/>
        <family val="2"/>
      </rPr>
      <t xml:space="preserve">
 Justificación Anual: 
</t>
    </r>
    <r>
      <rPr>
        <sz val="11"/>
        <color rgb="FF000000"/>
        <rFont val="Calibri"/>
        <family val="2"/>
      </rPr>
      <t xml:space="preserve"> La meta anual programada para el ejercicio 2026 es de 2,710 al cierre del primer trimestre, el avance alcanzado fue del 30.52%. Lo anterior, derivado al cumplimiento de las solicitudes de capacitación que se calendarizaron durante el primer trimestre</t>
    </r>
  </si>
  <si>
    <r>
      <t xml:space="preserve">Justificacion Trimestral:
</t>
    </r>
    <r>
      <rPr>
        <sz val="11"/>
        <color rgb="FF000000"/>
        <rFont val="Calibri"/>
        <family val="2"/>
      </rPr>
      <t xml:space="preserve"> Durante el primer trimestre del 2026 se evaluaron 78 guardavidas de un total de 5 estimados, alcanzando un 1,560%, debido la apertura anticipada del periodo de evaluaciones de guardavidas como medida preventiva para las temporadas vacacionales.</t>
    </r>
    <r>
      <rPr>
        <b/>
        <sz val="11"/>
        <color rgb="FF000000"/>
        <rFont val="Calibri"/>
        <family val="2"/>
      </rPr>
      <t xml:space="preserve">
 Justificación Anual: 
 </t>
    </r>
    <r>
      <rPr>
        <sz val="11"/>
        <color rgb="FF000000"/>
        <rFont val="Calibri"/>
        <family val="2"/>
      </rPr>
      <t>La meta anual programada para el ejercicio 2026 es de 220 capacitaciones a guardavidas estimadas, al cierre del primer trimestre, el avance alcanzado fue del 35.45%. Lo anterior, derivado la apertura anticipada del periodo de evaluaciones de guardavidas como medida preventiva para las temporadas vacacionales.</t>
    </r>
  </si>
  <si>
    <r>
      <t xml:space="preserve">Justificacion Trimestral:
</t>
    </r>
    <r>
      <rPr>
        <sz val="11"/>
        <color rgb="FF000000"/>
        <rFont val="Calibri"/>
        <family val="2"/>
      </rPr>
      <t xml:space="preserve"> Durante el primer trimestre del 2026 se emitieron 10,851 Dictámenes Aprobatorios de protección civil de de un total de 8,316 estimados, alcanzando un 130.48% adicional, esto debido a la eficiencia de la plataforma digital con la que se realizan los trámites de manea más eficiente.</t>
    </r>
    <r>
      <rPr>
        <b/>
        <sz val="11"/>
        <color rgb="FF000000"/>
        <rFont val="Calibri"/>
        <family val="2"/>
      </rPr>
      <t xml:space="preserve">
 Justificación Anual: 
</t>
    </r>
    <r>
      <rPr>
        <sz val="11"/>
        <color rgb="FF000000"/>
        <rFont val="Calibri"/>
        <family val="2"/>
      </rPr>
      <t xml:space="preserve"> La meta anual programada para el ejercicio 2026 es de 20,770 dictámenes aprobatorios elaborados, al cierre del primer trimestre, el avance alcanzado fue del 52.24%. Lo anterior, derivado al periodo de renovación de licencias de funcionamiento.</t>
    </r>
  </si>
  <si>
    <r>
      <t xml:space="preserve">Justificacion Trimestral:
</t>
    </r>
    <r>
      <rPr>
        <sz val="11"/>
        <color rgb="FF000000"/>
        <rFont val="Calibri"/>
        <family val="2"/>
      </rPr>
      <t xml:space="preserve"> Durante el primer trimestre del 2026 se realizaron 3,451 evaluaciones de programas internos de protección civil de un total de 1,480 estimados, alcanzando un 233.18%, esto debido a que este procedimiento ya se puede realizar a travez de la plataforma digital eficientando tiempos y procesos.</t>
    </r>
    <r>
      <rPr>
        <b/>
        <sz val="11"/>
        <color rgb="FF000000"/>
        <rFont val="Calibri"/>
        <family val="2"/>
      </rPr>
      <t xml:space="preserve">
 Justificación Anual: 
</t>
    </r>
    <r>
      <rPr>
        <sz val="11"/>
        <color rgb="FF000000"/>
        <rFont val="Calibri"/>
        <family val="2"/>
      </rPr>
      <t xml:space="preserve"> La meta anual programada para el ejercicio 2026 es de 6,720 programas internos evaluados, al cierre del primer trimestre, el avance alcanzado fue del 51.35%. Lo anterior, debido a que este procedimiento ya se puede realizar a travez de la plataforma digital eficientando tiempos y procesos.</t>
    </r>
  </si>
  <si>
    <r>
      <t xml:space="preserve">Justificacion Trimestral:
</t>
    </r>
    <r>
      <rPr>
        <sz val="11"/>
        <color rgb="FF000000"/>
        <rFont val="Calibri"/>
        <family val="2"/>
      </rPr>
      <t xml:space="preserve"> Durante el primer trimestre del 2026 se realizaron 1,185 inspecciones de un total de 1000 estimados, alcanzando un 118.5 %, debido al gran numero de solicitudes de Dictámenes aprobatorios y al periodo de renovación de Licencias de funcionamiento.</t>
    </r>
    <r>
      <rPr>
        <b/>
        <sz val="11"/>
        <color rgb="FF000000"/>
        <rFont val="Calibri"/>
        <family val="2"/>
      </rPr>
      <t xml:space="preserve">
 Justificación Anual: 
</t>
    </r>
    <r>
      <rPr>
        <sz val="11"/>
        <color rgb="FF000000"/>
        <rFont val="Calibri"/>
        <family val="2"/>
      </rPr>
      <t xml:space="preserve"> La meta anual programada para el ejercicio 2026 es de 3,700 inspecciones a comercios estimadas, al cierre del primer trimestre, el avance alcanzado fue del 32.03%. Lo anterior, debido al gran numero de solicitudes de Dictámenes aprobatorios y al periodo de renovación de Licencias de funcionamiento.</t>
    </r>
  </si>
  <si>
    <r>
      <t xml:space="preserve">Justificacion Trimestral:
</t>
    </r>
    <r>
      <rPr>
        <sz val="11"/>
        <color rgb="FF000000"/>
        <rFont val="Calibri"/>
        <family val="2"/>
      </rPr>
      <t xml:space="preserve"> Durante el primer trimestre del 2026 se realizaron 3,451 evaluaciones de simulacreo de protección civil de un total de 1,142 estimados, alcanzando un 302.19%, esto en función de las solicitudes realizadas por los contribuyentes.</t>
    </r>
    <r>
      <rPr>
        <b/>
        <sz val="11"/>
        <color rgb="FF000000"/>
        <rFont val="Calibri"/>
        <family val="2"/>
      </rPr>
      <t xml:space="preserve">
 Justificación Anual: 
</t>
    </r>
    <r>
      <rPr>
        <sz val="11"/>
        <color rgb="FF000000"/>
        <rFont val="Calibri"/>
        <family val="2"/>
      </rPr>
      <t xml:space="preserve"> La meta anual programada para el ejercicio 2026 es de 4,970 simulacros estimadas, al cierre del primer trimestre, el avance alcanzado fue del 69.44%. Lo anterior, en función de las solicitudes y simulacros realizados por los establecimientos.</t>
    </r>
  </si>
  <si>
    <r>
      <t xml:space="preserve">Justificacion Trimestral:
</t>
    </r>
    <r>
      <rPr>
        <sz val="11"/>
        <color rgb="FF000000"/>
        <rFont val="Calibri"/>
        <family val="2"/>
      </rPr>
      <t xml:space="preserve"> Durante el primer trimestre del 2026 se realizaron 88 registros de prestadores de servicios de un total de 170 estimados, alcanzando un 51.76%, esto en función de las solicitudes de altas realizadas por los prestadores de servicio.
</t>
    </r>
    <r>
      <rPr>
        <b/>
        <sz val="11"/>
        <color rgb="FF000000"/>
        <rFont val="Calibri"/>
        <family val="2"/>
      </rPr>
      <t xml:space="preserve"> 
 Justificación Anual: 
</t>
    </r>
    <r>
      <rPr>
        <sz val="11"/>
        <color rgb="FF000000"/>
        <rFont val="Calibri"/>
        <family val="2"/>
      </rPr>
      <t xml:space="preserve"> La meta anual programada para el ejercicio 2026 es de 190 prestadores de servicios estimados, al cierre del primer trimestre, el avance alcanzado fue del 46.32%. Lo anterior, en función de las solicitudes ingresadas que cumplen con los requisitos.</t>
    </r>
  </si>
  <si>
    <r>
      <t xml:space="preserve">Justificacion Trimestral:
</t>
    </r>
    <r>
      <rPr>
        <sz val="11"/>
        <color rgb="FF000000"/>
        <rFont val="Calibri"/>
        <family val="2"/>
      </rPr>
      <t xml:space="preserve"> Durante el primer trimestre del 2026 se atendieron 49 reportes de emergencias de un total de 112 estimados, alcanzando un 43.75%, esto derivado de diversas variables o factores no controlables, como accidentes o situaciones de emergencia.
</t>
    </r>
    <r>
      <rPr>
        <b/>
        <sz val="11"/>
        <color rgb="FF000000"/>
        <rFont val="Calibri"/>
        <family val="2"/>
      </rPr>
      <t xml:space="preserve"> 
 Justificación Anual: 
</t>
    </r>
    <r>
      <rPr>
        <sz val="11"/>
        <color rgb="FF000000"/>
        <rFont val="Calibri"/>
        <family val="2"/>
      </rPr>
      <t xml:space="preserve"> La meta anual programada para el ejercicio 2026 es de 580 reportes de emergencia estimados, al cierre del primer trimestre, el avance alcanzado fue del 8.45%. Lo anterior, derivado a los reportes de emergencia que son canalizados por el número de emergencia 911</t>
    </r>
  </si>
  <si>
    <r>
      <t xml:space="preserve">Justificacion Trimestral:
</t>
    </r>
    <r>
      <rPr>
        <sz val="11"/>
        <color rgb="FF000000"/>
        <rFont val="Calibri"/>
        <family val="2"/>
      </rPr>
      <t xml:space="preserve"> Durante el primer trimestre del 2026 se realizaron 488 atenciones médicas prehospitalarias de un total de 285 estimadas, alcanzando un 171.23%, debido a que se cuenta con más unidades para atención de emergencias médicas.
</t>
    </r>
    <r>
      <rPr>
        <b/>
        <sz val="11"/>
        <color rgb="FF000000"/>
        <rFont val="Calibri"/>
        <family val="2"/>
      </rPr>
      <t xml:space="preserve"> 
 Justificación Anual: 
</t>
    </r>
    <r>
      <rPr>
        <sz val="11"/>
        <color rgb="FF000000"/>
        <rFont val="Calibri"/>
        <family val="2"/>
      </rPr>
      <t xml:space="preserve"> La meta anual programada para el ejercicio 2026 es de 1,125 atenciones médicas prehospitalarias estimadas, al cierre del primer trimestre, el avance alcanzado fue del 43.38%. Lo anterior, derivado de los reportes recibidos del número de emergencia 911 y de los eventos programados.</t>
    </r>
  </si>
  <si>
    <r>
      <t xml:space="preserve">Justificacion Trimestral:
</t>
    </r>
    <r>
      <rPr>
        <sz val="11"/>
        <color rgb="FF000000"/>
        <rFont val="Calibri"/>
        <family val="2"/>
      </rPr>
      <t xml:space="preserve"> Durante el primer trimestre del 2026 se realizaron 141 supervisiones a eventos de un total de 122 estimados, alcanzando un 115.57%, esto derivado de las diversas solicutudes por parte del sector privado así como de las dependencias de gobierno que lo requieran
</t>
    </r>
    <r>
      <rPr>
        <b/>
        <sz val="11"/>
        <color rgb="FF000000"/>
        <rFont val="Calibri"/>
        <family val="2"/>
      </rPr>
      <t xml:space="preserve"> 
 Justificación Anual: 
</t>
    </r>
    <r>
      <rPr>
        <sz val="11"/>
        <color rgb="FF000000"/>
        <rFont val="Calibri"/>
        <family val="2"/>
      </rPr>
      <t xml:space="preserve"> La meta anual programada para el ejercicio 2026 es de 525 superviciones y atenciones a eventos estimadas, al cierre del primer trimestre, el avance alcanzado fue del 26.86%. Lo anterior, derivado a las solicitudes de eventos que se realizan para tramite del permiso correspondiente.</t>
    </r>
  </si>
  <si>
    <r>
      <t xml:space="preserve">Justificacion Trimestral:
 </t>
    </r>
    <r>
      <rPr>
        <sz val="11"/>
        <color rgb="FF000000"/>
        <rFont val="Calibri"/>
        <family val="2"/>
      </rPr>
      <t xml:space="preserve">Durante el primer trimestre del 2026 se realizaon 3 verificaciones a refugios temporalesde un total de 0 estimados, esto debido a que las cadenas hoteleras que cuntan con refugio temporal, iniciarion sus revisiónes de manera anticipada.
 </t>
    </r>
    <r>
      <rPr>
        <b/>
        <sz val="11"/>
        <color rgb="FF000000"/>
        <rFont val="Calibri"/>
        <family val="2"/>
      </rPr>
      <t xml:space="preserve">
 Justificación Anual: 
</t>
    </r>
    <r>
      <rPr>
        <sz val="11"/>
        <color rgb="FF000000"/>
        <rFont val="Calibri"/>
        <family val="2"/>
      </rPr>
      <t xml:space="preserve"> La meta anual programada para el ejercicio 2026 es de 210 verificaciones estimadas de refugios, al cierre del primer trimestre, el avance alcanzado fue del 1.43%. Lo anterior, debido a que las acciones de esta actividad se encuentran programadas a partir del segundo trimestre.</t>
    </r>
  </si>
  <si>
    <r>
      <t xml:space="preserve">Justificacion Trimestral:
</t>
    </r>
    <r>
      <rPr>
        <sz val="11"/>
        <color rgb="FF000000"/>
        <rFont val="Calibri"/>
        <family val="2"/>
      </rPr>
      <t xml:space="preserve"> Durante el primer trimestre del 2026 se realizaron 3 operativos de un total de 4 estimados, alcanzando un 75.00%, esto en función de los diversos fenómenos que se presentan.</t>
    </r>
    <r>
      <rPr>
        <b/>
        <sz val="11"/>
        <color rgb="FF000000"/>
        <rFont val="Calibri"/>
        <family val="2"/>
      </rPr>
      <t xml:space="preserve">
 Justificación Anual: 
</t>
    </r>
    <r>
      <rPr>
        <sz val="11"/>
        <color rgb="FF000000"/>
        <rFont val="Calibri"/>
        <family val="2"/>
      </rPr>
      <t xml:space="preserve"> La meta anual programada para el ejercicio 2026 es de 24 operativos estimados, al cierre del primer trimestre, el avance alcanzado fue del 12.50%. Lo anterior, en función de la nececidad por fenómenos naturales o antrópicos.</t>
    </r>
  </si>
  <si>
    <r>
      <t xml:space="preserve">Justificacion Trimestral:
</t>
    </r>
    <r>
      <rPr>
        <sz val="11"/>
        <color rgb="FF000000"/>
        <rFont val="Calibri"/>
        <family val="2"/>
      </rPr>
      <t xml:space="preserve"> Durante el primer trimestre del 2026 se realizaron 174 salvamentos, rescates y primeros auxilios de un total de 42 estimados, alcanzando un 414.29%, debido a la gran afluencia que se ha tenido en las playas públicas, así como una alta ocupacion en la temporada vacacional.</t>
    </r>
    <r>
      <rPr>
        <b/>
        <sz val="11"/>
        <color rgb="FF000000"/>
        <rFont val="Calibri"/>
        <family val="2"/>
      </rPr>
      <t xml:space="preserve">
 Justificación Anual: 
 </t>
    </r>
    <r>
      <rPr>
        <sz val="11"/>
        <color rgb="FF000000"/>
        <rFont val="Calibri"/>
        <family val="2"/>
      </rPr>
      <t>La meta anual programada para el ejercicio 2026 es de 217 salvamentos y rescates acuáticos estimadas,al cierre del primer trimestre, el avance alcanzado fue del 80.18%. Lo anterior, debido a la gran afluencia que se ha tenido en las playas públicas, así como una alta ocupacion en la temporada vacacional.</t>
    </r>
  </si>
  <si>
    <r>
      <t xml:space="preserve">Justificacion Trimestral:
</t>
    </r>
    <r>
      <rPr>
        <sz val="11"/>
        <color rgb="FF000000"/>
        <rFont val="Calibri"/>
        <family val="2"/>
      </rPr>
      <t xml:space="preserve"> Durante el primer trimestre del 2026 se brindaron 161,212 acciones preventivas de un total de 263,350 estimadas, alcanzando un 61.22%, esto en función del numero de vacacionistas que acuden a las 11 playas públicas.
</t>
    </r>
    <r>
      <rPr>
        <b/>
        <sz val="11"/>
        <color rgb="FF000000"/>
        <rFont val="Calibri"/>
        <family val="2"/>
      </rPr>
      <t xml:space="preserve"> Justificación Anual: 
</t>
    </r>
    <r>
      <rPr>
        <sz val="11"/>
        <color rgb="FF000000"/>
        <rFont val="Calibri"/>
        <family val="2"/>
      </rPr>
      <t xml:space="preserve"> La meta anual programada para el ejercicio 2026 es de 1,053,400 acciones preventivas estimadas, al cierre del primer trimestre, el avance alcanzado fue del 15.30%. Lo anterior, en función de la afluencia de vacasionistas que se encuentren en las 11 playas públicas.</t>
    </r>
  </si>
  <si>
    <r>
      <t xml:space="preserve">Justificacion Trimestral:
</t>
    </r>
    <r>
      <rPr>
        <sz val="11"/>
        <color rgb="FF000000"/>
        <rFont val="Calibri"/>
        <family val="2"/>
      </rPr>
      <t xml:space="preserve"> Durante el primer trimestre del 2026 se atendieron 42 quejas ciudadanas de un total de 32 estimadas, alcanzando un 131.25%, esto en función de las solicitudes realizadas por los ciudadanos.
</t>
    </r>
    <r>
      <rPr>
        <b/>
        <sz val="11"/>
        <color rgb="FF000000"/>
        <rFont val="Calibri"/>
        <family val="2"/>
      </rPr>
      <t xml:space="preserve"> 
 Justificación Anual: 
</t>
    </r>
    <r>
      <rPr>
        <sz val="11"/>
        <color rgb="FF000000"/>
        <rFont val="Calibri"/>
        <family val="2"/>
      </rPr>
      <t xml:space="preserve"> La meta anual programada para el ejercicio 2026 es de 129 quejas ciudadanas estimadas, al cierre del primer trimestre, el avance alcanzado fue del 32.56%. Lo anterior, en función de las solicitudes realizadas por la ciudadanía</t>
    </r>
  </si>
  <si>
    <r>
      <t xml:space="preserve">Justificacion Trimestral:
</t>
    </r>
    <r>
      <rPr>
        <sz val="11"/>
        <color rgb="FF000000"/>
        <rFont val="Calibri"/>
        <family val="2"/>
      </rPr>
      <t xml:space="preserve"> Durante el primer trimestre del 2026 se realizó la instalación de 1 comité operativo especializado de un total de 1 estimado, alcanzando un 100.00%, esto como parte del protocolo establecido al inicio de la temporada de incendios forestales.</t>
    </r>
    <r>
      <rPr>
        <b/>
        <sz val="11"/>
        <color rgb="FF000000"/>
        <rFont val="Calibri"/>
        <family val="2"/>
      </rPr>
      <t xml:space="preserve">
 Justificación Anual: 
</t>
    </r>
    <r>
      <rPr>
        <sz val="11"/>
        <color rgb="FF000000"/>
        <rFont val="Calibri"/>
        <family val="2"/>
      </rPr>
      <t xml:space="preserve"> La meta anual programada para el ejercicio 2026 es de 2 sesiones de comité estimadas, al cierre del primer trimestre, el avance alcanzado fue del 50.00 %. Lo anterior, derivado al inicio de la temporada de incendios forestales.</t>
    </r>
  </si>
  <si>
    <r>
      <rPr>
        <b/>
        <sz val="16"/>
        <color theme="0"/>
        <rFont val="Calibri"/>
        <family val="2"/>
      </rPr>
      <t>PCIA:</t>
    </r>
    <r>
      <rPr>
        <sz val="16"/>
        <color theme="0"/>
        <rFont val="Calibri"/>
        <family val="2"/>
      </rPr>
      <t xml:space="preserve"> La meta de Enero 2026  a Diciembre de 2026 serán 2,400</t>
    </r>
    <r>
      <rPr>
        <sz val="16"/>
        <color rgb="FFFF0000"/>
        <rFont val="Calibri"/>
        <family val="2"/>
      </rPr>
      <t xml:space="preserve"> </t>
    </r>
    <r>
      <rPr>
        <sz val="16"/>
        <color theme="0"/>
        <rFont val="Calibri"/>
        <family val="2"/>
      </rPr>
      <t>ciudadanas(os) atendidas(os).</t>
    </r>
    <r>
      <rPr>
        <b/>
        <sz val="16"/>
        <color theme="0"/>
        <rFont val="Calibri"/>
        <family val="2"/>
      </rPr>
      <t xml:space="preserve">
</t>
    </r>
  </si>
  <si>
    <r>
      <t>PCIA:</t>
    </r>
    <r>
      <rPr>
        <sz val="16"/>
        <color rgb="FFFFFFFF"/>
        <rFont val="Calibri"/>
        <family val="2"/>
      </rPr>
      <t xml:space="preserve"> No existe la línea base debido a que el objetivo y las unidades de las variables de este indicador se modificaron.</t>
    </r>
  </si>
  <si>
    <r>
      <t>PRDC:</t>
    </r>
    <r>
      <rPr>
        <sz val="16"/>
        <color theme="1"/>
        <rFont val="Calibri"/>
        <family val="2"/>
      </rPr>
      <t xml:space="preserve"> La meta de Enero 2026 a Diciembre de 2026 serán 2,500 resoluciones
 META RELATIVA: -2.61%
META ABSOLUTA: -67</t>
    </r>
  </si>
  <si>
    <r>
      <t xml:space="preserve">PRDCE: </t>
    </r>
    <r>
      <rPr>
        <sz val="16"/>
        <color theme="1"/>
        <rFont val="Calibri"/>
        <family val="2"/>
      </rPr>
      <t>De Enero 2023 a Diciembre 2023 se emitieron 2,567 resoluciones.</t>
    </r>
  </si>
  <si>
    <r>
      <rPr>
        <b/>
        <sz val="16"/>
        <color theme="1"/>
        <rFont val="Calibri"/>
        <family val="2"/>
      </rPr>
      <t>PAOC</t>
    </r>
    <r>
      <rPr>
        <sz val="16"/>
        <color theme="1"/>
        <rFont val="Calibri"/>
        <family val="2"/>
      </rPr>
      <t>: La meta de Enero 2026 a Diciembre de 2026, serán 950 apoyos administrativos y financieros otorgados.
META RELATIVA: %10.72
META ABSOLUTA:  92</t>
    </r>
  </si>
  <si>
    <r>
      <rPr>
        <b/>
        <sz val="16"/>
        <color theme="1"/>
        <rFont val="Calibri"/>
        <family val="2"/>
      </rPr>
      <t>PAOC</t>
    </r>
    <r>
      <rPr>
        <sz val="16"/>
        <color theme="1"/>
        <rFont val="Calibri"/>
        <family val="2"/>
      </rPr>
      <t>: De Enero 2023 a Diciembre 2023 se otorgaron 858 apoyos administrativos y financieros.</t>
    </r>
  </si>
  <si>
    <r>
      <rPr>
        <b/>
        <sz val="16"/>
        <color theme="1"/>
        <rFont val="Calibri"/>
        <family val="2"/>
      </rPr>
      <t>PSIA</t>
    </r>
    <r>
      <rPr>
        <sz val="16"/>
        <color theme="1"/>
        <rFont val="Calibri"/>
        <family val="2"/>
      </rPr>
      <t xml:space="preserve">:  La meta de Enero 2026 a Diciembre de 2026 se realizarán 100 sesiones de cabildo.
META RELATIVA: 4.16%
META ABSOLUTA: 4
</t>
    </r>
  </si>
  <si>
    <r>
      <rPr>
        <b/>
        <sz val="16"/>
        <color theme="1"/>
        <rFont val="Calibri"/>
        <family val="2"/>
      </rPr>
      <t>PIEDS</t>
    </r>
    <r>
      <rPr>
        <sz val="16"/>
        <color theme="1"/>
        <rFont val="Calibri"/>
        <family val="2"/>
      </rPr>
      <t>:  De Enero 2023 a Diciembre 2023 se atendieron 96  solicitudes de información de Cabildo.</t>
    </r>
    <r>
      <rPr>
        <b/>
        <sz val="16"/>
        <color theme="1"/>
        <rFont val="Calibri"/>
        <family val="2"/>
      </rPr>
      <t xml:space="preserve">
</t>
    </r>
  </si>
  <si>
    <r>
      <rPr>
        <b/>
        <sz val="16"/>
        <color theme="1"/>
        <rFont val="Calibri"/>
        <family val="2"/>
      </rPr>
      <t>PSCG</t>
    </r>
    <r>
      <rPr>
        <sz val="16"/>
        <color theme="1"/>
        <rFont val="Calibri"/>
        <family val="2"/>
      </rPr>
      <t xml:space="preserve">: La meta de Enero 2026 a Diciembre de 2026 serán 540 solicitudes ciudadanas gestionadas, lo que representa un incremento acumulado trianual de 50% en relación a la línea base. 
META RELATIVA : 28.57%
meta absoluta: 120
</t>
    </r>
    <r>
      <rPr>
        <b/>
        <sz val="16"/>
        <color theme="1"/>
        <rFont val="Calibri"/>
        <family val="2"/>
      </rPr>
      <t xml:space="preserve">
</t>
    </r>
  </si>
  <si>
    <r>
      <rPr>
        <b/>
        <sz val="16"/>
        <color theme="1"/>
        <rFont val="Calibri"/>
        <family val="2"/>
      </rPr>
      <t>PSCG:</t>
    </r>
    <r>
      <rPr>
        <sz val="16"/>
        <color theme="1"/>
        <rFont val="Calibri"/>
        <family val="2"/>
      </rPr>
      <t xml:space="preserve"> De Enero 2023 a Diciembre 2023 se gestionaron 420 solicitudes ciudadanas.
</t>
    </r>
  </si>
  <si>
    <r>
      <t>PSNLBJ:</t>
    </r>
    <r>
      <rPr>
        <sz val="16"/>
        <color theme="1"/>
        <rFont val="Calibri"/>
        <family val="2"/>
      </rPr>
      <t xml:space="preserve"> Personas no localizadas con una meta de 160 anual
</t>
    </r>
  </si>
  <si>
    <r>
      <t xml:space="preserve">PSNLBJ: </t>
    </r>
    <r>
      <rPr>
        <sz val="16"/>
        <color theme="1"/>
        <rFont val="Calibri"/>
        <family val="2"/>
      </rPr>
      <t xml:space="preserve">De agosto a diciembre 2023 se atendieron 170 personas
</t>
    </r>
    <r>
      <rPr>
        <b/>
        <sz val="16"/>
        <color theme="1"/>
        <rFont val="Calibri"/>
        <family val="2"/>
      </rPr>
      <t xml:space="preserve">
2023:</t>
    </r>
    <r>
      <rPr>
        <sz val="16"/>
        <color theme="1"/>
        <rFont val="Calibri"/>
        <family val="2"/>
      </rPr>
      <t>170</t>
    </r>
  </si>
  <si>
    <r>
      <t xml:space="preserve">PSAAPNLBJ:  </t>
    </r>
    <r>
      <rPr>
        <sz val="16"/>
        <color theme="1"/>
        <rFont val="Calibri"/>
        <family val="2"/>
      </rPr>
      <t xml:space="preserve">Seguimiento,asesoria y apoyo en reportes de personas no localizadas en el municipio de Benito Juárez la meta anual durante 2025 serán de 165
</t>
    </r>
  </si>
  <si>
    <r>
      <t>PSNLBJ:</t>
    </r>
    <r>
      <rPr>
        <sz val="16"/>
        <color theme="1"/>
        <rFont val="Calibri"/>
        <family val="2"/>
      </rPr>
      <t xml:space="preserve"> De agosto a diciembre 2023 se dieron 170 asesorias
</t>
    </r>
    <r>
      <rPr>
        <b/>
        <sz val="16"/>
        <color theme="1"/>
        <rFont val="Calibri"/>
        <family val="2"/>
      </rPr>
      <t xml:space="preserve">
2023:</t>
    </r>
    <r>
      <rPr>
        <sz val="16"/>
        <color theme="1"/>
        <rFont val="Calibri"/>
        <family val="2"/>
      </rPr>
      <t>170</t>
    </r>
  </si>
  <si>
    <r>
      <t xml:space="preserve">PARPNL:  </t>
    </r>
    <r>
      <rPr>
        <sz val="16"/>
        <color theme="1"/>
        <rFont val="Calibri"/>
        <family val="2"/>
      </rPr>
      <t xml:space="preserve">Asistencia de Reportes de Personas No Localizada la meta anual sera de 100
</t>
    </r>
  </si>
  <si>
    <r>
      <t>PSNLBJ:</t>
    </r>
    <r>
      <rPr>
        <sz val="16"/>
        <color theme="1"/>
        <rFont val="Calibri"/>
        <family val="2"/>
      </rPr>
      <t xml:space="preserve"> De agosto a diciembre 2023 se dieron 170 asistencias a reportes de personas no localizadas
</t>
    </r>
    <r>
      <rPr>
        <b/>
        <sz val="16"/>
        <color theme="1"/>
        <rFont val="Calibri"/>
        <family val="2"/>
      </rPr>
      <t xml:space="preserve">
2023:</t>
    </r>
    <r>
      <rPr>
        <sz val="16"/>
        <color theme="1"/>
        <rFont val="Calibri"/>
        <family val="2"/>
      </rPr>
      <t>170</t>
    </r>
  </si>
  <si>
    <r>
      <t>PAECE</t>
    </r>
    <r>
      <rPr>
        <sz val="16"/>
        <color theme="1"/>
        <rFont val="Calibri"/>
        <family val="2"/>
      </rPr>
      <t xml:space="preserve">:  De Enero a Diciembre 2024 se adquirieron 0 equipos electrónicos para la mejora de los equipos de computo y de la Red.
2024: 0                                                                                                                                                     </t>
    </r>
  </si>
  <si>
    <r>
      <t>PFVA:</t>
    </r>
    <r>
      <rPr>
        <sz val="16"/>
        <color theme="1"/>
        <rFont val="Calibri"/>
        <family val="2"/>
      </rPr>
      <t xml:space="preserve">  De Enero a Diciembre 2024 se adquirieron 45,000  Formatos Valorados.
2024: 45,000</t>
    </r>
  </si>
  <si>
    <r>
      <t>PPC:</t>
    </r>
    <r>
      <rPr>
        <sz val="16"/>
        <color theme="1"/>
        <rFont val="Calibri"/>
        <family val="2"/>
      </rPr>
      <t xml:space="preserve"> De Enero a Diciembre 2024 se capacitaron 15 personas del Registro Civil</t>
    </r>
    <r>
      <rPr>
        <b/>
        <sz val="16"/>
        <color theme="1"/>
        <rFont val="Calibri"/>
        <family val="2"/>
      </rPr>
      <t xml:space="preserve">
2024: </t>
    </r>
    <r>
      <rPr>
        <sz val="16"/>
        <color theme="1"/>
        <rFont val="Calibri"/>
        <family val="2"/>
      </rPr>
      <t>15</t>
    </r>
  </si>
  <si>
    <r>
      <t>POM:</t>
    </r>
    <r>
      <rPr>
        <sz val="16"/>
        <color theme="1"/>
        <rFont val="Calibri"/>
        <family val="2"/>
      </rPr>
      <t xml:space="preserve"> De Enero  a Diciembre 2024 se mejoraron 0 instalaciones del Registro Civil. 
2024: 0</t>
    </r>
  </si>
  <si>
    <r>
      <rPr>
        <b/>
        <sz val="16"/>
        <color theme="1"/>
        <rFont val="Calibri"/>
        <family val="2"/>
      </rPr>
      <t xml:space="preserve">PSA: </t>
    </r>
    <r>
      <rPr>
        <sz val="16"/>
        <color theme="1"/>
        <rFont val="Calibri"/>
        <family val="2"/>
      </rPr>
      <t>De enero a diciembre del 2026 se pretende beneficiar  con 12 Quejas y recomendaciones en materia de Derechos Humanos atendidas.                                                                Variación de la meta en relación  a la linea base.
Meta Absoluta: -3
Meta Relativa: 20% inferior a la linea base.</t>
    </r>
  </si>
  <si>
    <r>
      <t xml:space="preserve">PAQRDH: </t>
    </r>
    <r>
      <rPr>
        <sz val="16"/>
        <color theme="1"/>
        <rFont val="Calibri"/>
        <family val="2"/>
      </rPr>
      <t xml:space="preserve"> De Enero a Diciembre 2024 se atendieron 15 quejas y recomendaciones en Derechos Humanos</t>
    </r>
    <r>
      <rPr>
        <b/>
        <sz val="16"/>
        <color theme="1"/>
        <rFont val="Calibri"/>
        <family val="2"/>
      </rPr>
      <t xml:space="preserve">
2024:</t>
    </r>
    <r>
      <rPr>
        <sz val="16"/>
        <color theme="1"/>
        <rFont val="Calibri"/>
        <family val="2"/>
      </rPr>
      <t>15</t>
    </r>
  </si>
  <si>
    <r>
      <rPr>
        <b/>
        <sz val="16"/>
        <color theme="1"/>
        <rFont val="Calibri"/>
        <family val="2"/>
      </rPr>
      <t xml:space="preserve">PSA: </t>
    </r>
    <r>
      <rPr>
        <sz val="16"/>
        <color theme="1"/>
        <rFont val="Calibri"/>
        <family val="2"/>
      </rPr>
      <t>De enero a diciembre del 2026 se pretende beneficiar  con 60 Asesorías Jurídicas y atención a quejas en materia de Derechos Humanos.                                                                Variación de la meta en relación  a la linea base.
Meta Absoluta: 45
Meta Relativa: 300% superior  a la linea base.</t>
    </r>
  </si>
  <si>
    <r>
      <t xml:space="preserve">PAQRDH:  </t>
    </r>
    <r>
      <rPr>
        <sz val="16"/>
        <color theme="1"/>
        <rFont val="Calibri"/>
        <family val="2"/>
      </rPr>
      <t>De Enero a Diciembre 2024 se dieron 15  Asesorías en maeria de Derechos Humanos</t>
    </r>
    <r>
      <rPr>
        <b/>
        <sz val="16"/>
        <color theme="1"/>
        <rFont val="Calibri"/>
        <family val="2"/>
      </rPr>
      <t xml:space="preserve">
2024:</t>
    </r>
    <r>
      <rPr>
        <sz val="16"/>
        <color theme="1"/>
        <rFont val="Calibri"/>
        <family val="2"/>
      </rPr>
      <t>15</t>
    </r>
  </si>
  <si>
    <r>
      <rPr>
        <b/>
        <sz val="16"/>
        <color theme="1"/>
        <rFont val="Calibri"/>
        <family val="2"/>
      </rPr>
      <t xml:space="preserve">PSA: </t>
    </r>
    <r>
      <rPr>
        <sz val="16"/>
        <color theme="1"/>
        <rFont val="Calibri"/>
        <family val="2"/>
      </rPr>
      <t>De enero a diciembre del 2026 se pretende beneficiar  con 48 capacitaciones en materia de Derechos Humanos.                                                                
Variación de la meta en relación  a la linea base.
Meta Absoluta: 41
Meta Relativa: 585.7% superior  a la linea base.</t>
    </r>
  </si>
  <si>
    <r>
      <t xml:space="preserve">PCMDHR:  </t>
    </r>
    <r>
      <rPr>
        <sz val="16"/>
        <color theme="1"/>
        <rFont val="Calibri"/>
        <family val="2"/>
      </rPr>
      <t>De Enero a Diciembre 2024, se realizaron 7 capacitaciones en materia de Derechos Humanos</t>
    </r>
    <r>
      <rPr>
        <b/>
        <sz val="16"/>
        <color theme="1"/>
        <rFont val="Calibri"/>
        <family val="2"/>
      </rPr>
      <t xml:space="preserve">
2024:</t>
    </r>
    <r>
      <rPr>
        <sz val="16"/>
        <color theme="1"/>
        <rFont val="Calibri"/>
        <family val="2"/>
      </rPr>
      <t>7</t>
    </r>
  </si>
  <si>
    <r>
      <rPr>
        <b/>
        <sz val="16"/>
        <color theme="1"/>
        <rFont val="Calibri"/>
        <family val="2"/>
      </rPr>
      <t>PSA:</t>
    </r>
    <r>
      <rPr>
        <sz val="16"/>
        <color theme="1"/>
        <rFont val="Calibri"/>
        <family val="2"/>
      </rPr>
      <t xml:space="preserve"> De enero a diciembre del 2026 se pretende beneficiar  con 12 mesas de trabajo en materia de Derechos Humanos.                                                                
Variación de la meta en relación  a la linea base.
Meta Absoluta: 11
Meta Relativa: 1100% superior  a la linea base.</t>
    </r>
  </si>
  <si>
    <r>
      <t xml:space="preserve">PTMDHR:  </t>
    </r>
    <r>
      <rPr>
        <sz val="16"/>
        <color theme="1"/>
        <rFont val="Calibri"/>
        <family val="2"/>
      </rPr>
      <t>De Enero a Diciembre 2024 se realizaron 1 mesas de trabajo en materia de Derechos Humanos</t>
    </r>
    <r>
      <rPr>
        <b/>
        <sz val="16"/>
        <color theme="1"/>
        <rFont val="Calibri"/>
        <family val="2"/>
      </rPr>
      <t xml:space="preserve">
2024:</t>
    </r>
    <r>
      <rPr>
        <sz val="16"/>
        <color theme="1"/>
        <rFont val="Calibri"/>
        <family val="2"/>
      </rPr>
      <t>1</t>
    </r>
  </si>
  <si>
    <r>
      <t xml:space="preserve">ERPCJ:  </t>
    </r>
    <r>
      <rPr>
        <sz val="16"/>
        <color theme="1"/>
        <rFont val="Calibri"/>
        <family val="2"/>
      </rPr>
      <t>De Enero a Diciembre 2024 se realizaron 500 proyectos
2024: 500</t>
    </r>
  </si>
  <si>
    <r>
      <t xml:space="preserve">ERPCJ:  </t>
    </r>
    <r>
      <rPr>
        <sz val="16"/>
        <color theme="1"/>
        <rFont val="Calibri"/>
        <family val="2"/>
      </rPr>
      <t>De Enero a Diciembre 2024 se revisaron 339 instrumentos
2024: 339</t>
    </r>
  </si>
  <si>
    <r>
      <t xml:space="preserve">ERPCJ:  </t>
    </r>
    <r>
      <rPr>
        <sz val="16"/>
        <color theme="1"/>
        <rFont val="Calibri"/>
        <family val="2"/>
      </rPr>
      <t xml:space="preserve">De Enero a Diciembre 2024 se hicieron 340 actuaciones juridicas
2024:340 </t>
    </r>
  </si>
  <si>
    <r>
      <t xml:space="preserve">ERPCJ:  </t>
    </r>
    <r>
      <rPr>
        <sz val="16"/>
        <color theme="1"/>
        <rFont val="Calibri"/>
        <family val="2"/>
      </rPr>
      <t>De Enero a Diciembre 2024 se atendieron 353 recursos juicios de garantia
2024: 353</t>
    </r>
    <r>
      <rPr>
        <b/>
        <sz val="16"/>
        <color theme="1"/>
        <rFont val="Calibri"/>
        <family val="2"/>
      </rPr>
      <t xml:space="preserve">
</t>
    </r>
  </si>
  <si>
    <r>
      <rPr>
        <b/>
        <sz val="16"/>
        <color theme="1"/>
        <rFont val="Calibri"/>
        <family val="2"/>
      </rPr>
      <t xml:space="preserve">PSA: </t>
    </r>
    <r>
      <rPr>
        <sz val="16"/>
        <color theme="1"/>
        <rFont val="Calibri"/>
        <family val="2"/>
      </rPr>
      <t xml:space="preserve">De enero a diciembre del 2026 se pretende beneficiar  con 19,000 sanciones.                                                                
</t>
    </r>
    <r>
      <rPr>
        <b/>
        <sz val="16"/>
        <color theme="1"/>
        <rFont val="Calibri"/>
        <family val="2"/>
      </rPr>
      <t xml:space="preserve">Variación de la meta en relación  a la linea base.
Meta Absoluta: </t>
    </r>
    <r>
      <rPr>
        <sz val="16"/>
        <color theme="1"/>
        <rFont val="Calibri"/>
        <family val="2"/>
      </rPr>
      <t xml:space="preserve">4,719 sanciones.
</t>
    </r>
    <r>
      <rPr>
        <b/>
        <sz val="16"/>
        <color theme="1"/>
        <rFont val="Calibri"/>
        <family val="2"/>
      </rPr>
      <t xml:space="preserve">Meta Relativa: </t>
    </r>
    <r>
      <rPr>
        <sz val="16"/>
        <color theme="1"/>
        <rFont val="Calibri"/>
        <family val="2"/>
      </rPr>
      <t>33.04% inferior  a la linea base.</t>
    </r>
  </si>
  <si>
    <r>
      <rPr>
        <b/>
        <sz val="16"/>
        <color theme="1"/>
        <rFont val="Calibri"/>
        <family val="2"/>
      </rPr>
      <t xml:space="preserve">PSA: </t>
    </r>
    <r>
      <rPr>
        <sz val="16"/>
        <color theme="1"/>
        <rFont val="Calibri"/>
        <family val="2"/>
      </rPr>
      <t>De Enero a Diciembre 2024 se</t>
    </r>
    <r>
      <rPr>
        <b/>
        <sz val="16"/>
        <color theme="1"/>
        <rFont val="Calibri"/>
        <family val="2"/>
      </rPr>
      <t xml:space="preserve"> </t>
    </r>
    <r>
      <rPr>
        <sz val="16"/>
        <color theme="1"/>
        <rFont val="Calibri"/>
        <family val="2"/>
      </rPr>
      <t>aplicaron 14,281 sanciones. 
2024:14,281</t>
    </r>
  </si>
  <si>
    <r>
      <rPr>
        <b/>
        <sz val="16"/>
        <color theme="1"/>
        <rFont val="Calibri"/>
        <family val="2"/>
      </rPr>
      <t>PCCC:</t>
    </r>
    <r>
      <rPr>
        <sz val="16"/>
        <color theme="1"/>
        <rFont val="Calibri"/>
        <family val="2"/>
      </rPr>
      <t xml:space="preserve"> De enero a diciembre del 2026 se pretende beneficiar con 200 convenios conciliatorios.                                              
</t>
    </r>
    <r>
      <rPr>
        <b/>
        <sz val="16"/>
        <color theme="1"/>
        <rFont val="Calibri"/>
        <family val="2"/>
      </rPr>
      <t>Variación de la meta en relación a la linea base.
Meta Absoluta:</t>
    </r>
    <r>
      <rPr>
        <sz val="16"/>
        <color theme="1"/>
        <rFont val="Calibri"/>
        <family val="2"/>
      </rPr>
      <t xml:space="preserve"> 43 convenios conciliatorios
</t>
    </r>
    <r>
      <rPr>
        <b/>
        <sz val="16"/>
        <color theme="1"/>
        <rFont val="Calibri"/>
        <family val="2"/>
      </rPr>
      <t>Meta Relativa:</t>
    </r>
    <r>
      <rPr>
        <sz val="16"/>
        <color theme="1"/>
        <rFont val="Calibri"/>
        <family val="2"/>
      </rPr>
      <t xml:space="preserve"> 27.39% inferior a la linea base.</t>
    </r>
  </si>
  <si>
    <r>
      <rPr>
        <b/>
        <sz val="16"/>
        <color theme="1"/>
        <rFont val="Calibri"/>
        <family val="2"/>
      </rPr>
      <t xml:space="preserve">PCCC: </t>
    </r>
    <r>
      <rPr>
        <sz val="16"/>
        <color theme="1"/>
        <rFont val="Calibri"/>
        <family val="2"/>
      </rPr>
      <t>De Enero a Diciembre 2024 se celebraron 157 convenios conciliatorios.                                                  
2024:157</t>
    </r>
  </si>
  <si>
    <r>
      <rPr>
        <b/>
        <sz val="16"/>
        <color theme="1"/>
        <rFont val="Calibri"/>
        <family val="2"/>
      </rPr>
      <t xml:space="preserve">PAPO: </t>
    </r>
    <r>
      <rPr>
        <sz val="16"/>
        <color theme="1"/>
        <rFont val="Calibri"/>
        <family val="2"/>
      </rPr>
      <t xml:space="preserve">De enero a diciembre del 2026 se pretende beneficiar con 300 Asesorías Psicologicas.                                              
</t>
    </r>
    <r>
      <rPr>
        <b/>
        <sz val="16"/>
        <color theme="1"/>
        <rFont val="Calibri"/>
        <family val="2"/>
      </rPr>
      <t>Variación de la meta en relación a la linea base.</t>
    </r>
    <r>
      <rPr>
        <sz val="16"/>
        <color theme="1"/>
        <rFont val="Calibri"/>
        <family val="2"/>
      </rPr>
      <t xml:space="preserve">
</t>
    </r>
    <r>
      <rPr>
        <b/>
        <sz val="16"/>
        <color theme="1"/>
        <rFont val="Calibri"/>
        <family val="2"/>
      </rPr>
      <t xml:space="preserve">Meta Absoluta: </t>
    </r>
    <r>
      <rPr>
        <sz val="16"/>
        <color theme="1"/>
        <rFont val="Calibri"/>
        <family val="2"/>
      </rPr>
      <t xml:space="preserve">38  Asesorias Psicologicas
</t>
    </r>
    <r>
      <rPr>
        <b/>
        <sz val="16"/>
        <color theme="1"/>
        <rFont val="Calibri"/>
        <family val="2"/>
      </rPr>
      <t>Meta Relativa:</t>
    </r>
    <r>
      <rPr>
        <sz val="16"/>
        <color theme="1"/>
        <rFont val="Calibri"/>
        <family val="2"/>
      </rPr>
      <t xml:space="preserve"> 14.50% superior a la linea base.</t>
    </r>
  </si>
  <si>
    <r>
      <rPr>
        <b/>
        <sz val="16"/>
        <color theme="1"/>
        <rFont val="Calibri"/>
        <family val="2"/>
      </rPr>
      <t xml:space="preserve">PAPO: </t>
    </r>
    <r>
      <rPr>
        <sz val="16"/>
        <color theme="1"/>
        <rFont val="Calibri"/>
        <family val="2"/>
      </rPr>
      <t>De Enero  a Diciembre 2024 se otorgaron 262 asesorías psicológicas.
2024: 262</t>
    </r>
  </si>
  <si>
    <r>
      <rPr>
        <b/>
        <sz val="16"/>
        <color theme="1"/>
        <rFont val="Calibri"/>
        <family val="2"/>
      </rPr>
      <t xml:space="preserve">PACI: </t>
    </r>
    <r>
      <rPr>
        <sz val="16"/>
        <color theme="1"/>
        <rFont val="Calibri"/>
        <family val="2"/>
      </rPr>
      <t xml:space="preserve">De enero a diciembre del 2026 se pretende beneficiar con 6 cursos de Capacitacion.                                              
</t>
    </r>
    <r>
      <rPr>
        <b/>
        <sz val="16"/>
        <color theme="1"/>
        <rFont val="Calibri"/>
        <family val="2"/>
      </rPr>
      <t xml:space="preserve">Variación de la meta en relación a la linea base.
Meta Absoluta: </t>
    </r>
    <r>
      <rPr>
        <sz val="16"/>
        <color theme="1"/>
        <rFont val="Calibri"/>
        <family val="2"/>
      </rPr>
      <t>2</t>
    </r>
    <r>
      <rPr>
        <b/>
        <sz val="16"/>
        <color theme="1"/>
        <rFont val="Calibri"/>
        <family val="2"/>
      </rPr>
      <t xml:space="preserve"> </t>
    </r>
    <r>
      <rPr>
        <sz val="16"/>
        <color theme="1"/>
        <rFont val="Calibri"/>
        <family val="2"/>
      </rPr>
      <t xml:space="preserve">cursos de capacitación
</t>
    </r>
    <r>
      <rPr>
        <b/>
        <sz val="16"/>
        <color theme="1"/>
        <rFont val="Calibri"/>
        <family val="2"/>
      </rPr>
      <t xml:space="preserve">Meta Relativa: </t>
    </r>
    <r>
      <rPr>
        <sz val="16"/>
        <color theme="1"/>
        <rFont val="Calibri"/>
        <family val="2"/>
      </rPr>
      <t>50% superior a la linea base.</t>
    </r>
  </si>
  <si>
    <r>
      <rPr>
        <b/>
        <sz val="16"/>
        <color theme="1"/>
        <rFont val="Calibri"/>
        <family val="2"/>
      </rPr>
      <t xml:space="preserve">PACI: </t>
    </r>
    <r>
      <rPr>
        <sz val="16"/>
        <color theme="1"/>
        <rFont val="Calibri"/>
        <family val="2"/>
      </rPr>
      <t>De Enero a Diciembre 2024 se impartieron 4 cursos de capacitación. 
2024:4</t>
    </r>
  </si>
  <si>
    <r>
      <rPr>
        <b/>
        <sz val="16"/>
        <color theme="1"/>
        <rFont val="Calibri"/>
        <family val="2"/>
      </rPr>
      <t xml:space="preserve">PTFR: </t>
    </r>
    <r>
      <rPr>
        <sz val="16"/>
        <color theme="1"/>
        <rFont val="Calibri"/>
        <family val="2"/>
      </rPr>
      <t xml:space="preserve">De enero a diciembre del 2026 se pretende beneficiar con 4 Talleres para familias.                                              
</t>
    </r>
    <r>
      <rPr>
        <b/>
        <sz val="16"/>
        <color theme="1"/>
        <rFont val="Calibri"/>
        <family val="2"/>
      </rPr>
      <t xml:space="preserve">Variación de la meta en relación a la linea base.
Meta Absoluta: </t>
    </r>
    <r>
      <rPr>
        <sz val="16"/>
        <color theme="1"/>
        <rFont val="Calibri"/>
        <family val="2"/>
      </rPr>
      <t xml:space="preserve">1 Taller para familias
</t>
    </r>
    <r>
      <rPr>
        <b/>
        <sz val="16"/>
        <color theme="1"/>
        <rFont val="Calibri"/>
        <family val="2"/>
      </rPr>
      <t>Meta Relativa:</t>
    </r>
    <r>
      <rPr>
        <sz val="16"/>
        <color theme="1"/>
        <rFont val="Calibri"/>
        <family val="2"/>
      </rPr>
      <t xml:space="preserve"> 33.33% superior a la linea base.</t>
    </r>
  </si>
  <si>
    <r>
      <rPr>
        <b/>
        <sz val="16"/>
        <color theme="1"/>
        <rFont val="Calibri"/>
        <family val="2"/>
      </rPr>
      <t xml:space="preserve">PTFR: </t>
    </r>
    <r>
      <rPr>
        <sz val="16"/>
        <color theme="1"/>
        <rFont val="Calibri"/>
        <family val="2"/>
      </rPr>
      <t>De Enero a Diciembre 2024 se realizaron 3 talleres para familias.
2024:3</t>
    </r>
  </si>
  <si>
    <r>
      <rPr>
        <b/>
        <sz val="16"/>
        <color theme="1"/>
        <rFont val="Calibri"/>
        <family val="2"/>
      </rPr>
      <t>PSA:</t>
    </r>
    <r>
      <rPr>
        <sz val="16"/>
        <color theme="1"/>
        <rFont val="Calibri"/>
        <family val="2"/>
      </rPr>
      <t xml:space="preserve"> De enero a diciembre de 2026, se pretende supervisar a 23,666 ciudadanos  que infrinjan el Reglamento de Justicia Cívica.
</t>
    </r>
    <r>
      <rPr>
        <b/>
        <sz val="16"/>
        <color theme="1"/>
        <rFont val="Calibri"/>
        <family val="2"/>
      </rPr>
      <t>Meta Absoluta:</t>
    </r>
    <r>
      <rPr>
        <sz val="16"/>
        <color theme="1"/>
        <rFont val="Calibri"/>
        <family val="2"/>
      </rPr>
      <t xml:space="preserve"> 9,375 Supervisiones aplicadas
</t>
    </r>
    <r>
      <rPr>
        <b/>
        <sz val="16"/>
        <color theme="1"/>
        <rFont val="Calibri"/>
        <family val="2"/>
      </rPr>
      <t>Meta Relativa:</t>
    </r>
    <r>
      <rPr>
        <sz val="16"/>
        <color theme="1"/>
        <rFont val="Calibri"/>
        <family val="2"/>
      </rPr>
      <t xml:space="preserve"> 65.60% inferior a la línea base.</t>
    </r>
  </si>
  <si>
    <r>
      <rPr>
        <b/>
        <sz val="16"/>
        <color theme="1"/>
        <rFont val="Calibri"/>
        <family val="2"/>
      </rPr>
      <t>PSA:</t>
    </r>
    <r>
      <rPr>
        <sz val="16"/>
        <color theme="1"/>
        <rFont val="Calibri"/>
        <family val="2"/>
      </rPr>
      <t xml:space="preserve"> De Enero a Diciembre 2024 se aplicaron 14,291 supervisiones. 
2024:14,291</t>
    </r>
  </si>
  <si>
    <r>
      <rPr>
        <b/>
        <sz val="16"/>
        <color theme="1"/>
        <rFont val="Calibri"/>
        <family val="2"/>
      </rPr>
      <t>PIA:</t>
    </r>
    <r>
      <rPr>
        <sz val="16"/>
        <color theme="1"/>
        <rFont val="Calibri"/>
        <family val="2"/>
      </rPr>
      <t xml:space="preserve"> De enero a diciembre de 2026, se pretende atender 12 incidencias de infractores, salvaguardando su integridad. </t>
    </r>
  </si>
  <si>
    <r>
      <rPr>
        <b/>
        <sz val="16"/>
        <color theme="1"/>
        <rFont val="Calibri"/>
        <family val="2"/>
      </rPr>
      <t>PIA:</t>
    </r>
    <r>
      <rPr>
        <sz val="16"/>
        <color theme="1"/>
        <rFont val="Calibri"/>
        <family val="2"/>
      </rPr>
      <t xml:space="preserve"> De Enero a Diciembre 2024 se atendieron 12  incidencias.
2024:12</t>
    </r>
  </si>
  <si>
    <r>
      <rPr>
        <b/>
        <sz val="16"/>
        <color theme="1"/>
        <rFont val="Calibri"/>
        <family val="2"/>
      </rPr>
      <t>POAO:</t>
    </r>
    <r>
      <rPr>
        <sz val="16"/>
        <color theme="1"/>
        <rFont val="Calibri"/>
        <family val="2"/>
      </rPr>
      <t xml:space="preserve">  De enero a diciembre de 2026, se pretende otorgar 113,333 órdenes de alimentos.
</t>
    </r>
    <r>
      <rPr>
        <b/>
        <sz val="16"/>
        <color theme="1"/>
        <rFont val="Calibri"/>
        <family val="2"/>
      </rPr>
      <t>Meta Absoluta:</t>
    </r>
    <r>
      <rPr>
        <sz val="16"/>
        <color theme="1"/>
        <rFont val="Calibri"/>
        <family val="2"/>
      </rPr>
      <t xml:space="preserve"> -2,215 órdenes de alimentos otorgados. 
</t>
    </r>
    <r>
      <rPr>
        <b/>
        <sz val="16"/>
        <color theme="1"/>
        <rFont val="Calibri"/>
        <family val="2"/>
      </rPr>
      <t>Meta Relativa:</t>
    </r>
    <r>
      <rPr>
        <sz val="16"/>
        <color theme="1"/>
        <rFont val="Calibri"/>
        <family val="2"/>
      </rPr>
      <t xml:space="preserve"> - 1.91% Inferior a la línea base-</t>
    </r>
  </si>
  <si>
    <r>
      <rPr>
        <b/>
        <sz val="16"/>
        <color theme="1"/>
        <rFont val="Calibri"/>
        <family val="2"/>
      </rPr>
      <t>PADS:</t>
    </r>
    <r>
      <rPr>
        <sz val="16"/>
        <color theme="1"/>
        <rFont val="Calibri"/>
        <family val="2"/>
      </rPr>
      <t xml:space="preserve"> De enero a diciembre 2026 se realizarán 1000 demandas sociales
</t>
    </r>
    <r>
      <rPr>
        <b/>
        <sz val="16"/>
        <color theme="1"/>
        <rFont val="Calibri"/>
        <family val="2"/>
      </rPr>
      <t>Meta Absoluta:</t>
    </r>
    <r>
      <rPr>
        <sz val="16"/>
        <color theme="1"/>
        <rFont val="Calibri"/>
        <family val="2"/>
      </rPr>
      <t xml:space="preserve"> -697 demandas sociales
</t>
    </r>
    <r>
      <rPr>
        <b/>
        <sz val="16"/>
        <color theme="1"/>
        <rFont val="Calibri"/>
        <family val="2"/>
      </rPr>
      <t>Meta Relativa: -</t>
    </r>
    <r>
      <rPr>
        <sz val="16"/>
        <color theme="1"/>
        <rFont val="Calibri"/>
        <family val="2"/>
      </rPr>
      <t>49.16 %  a la linea base.</t>
    </r>
  </si>
  <si>
    <r>
      <t>PADS:</t>
    </r>
    <r>
      <rPr>
        <sz val="16"/>
        <color theme="1"/>
        <rFont val="Calibri"/>
        <family val="2"/>
      </rPr>
      <t xml:space="preserve"> De Enero a Diciembre 2024 se atendieron 1,697 demandas sociales. </t>
    </r>
    <r>
      <rPr>
        <b/>
        <sz val="16"/>
        <color theme="1"/>
        <rFont val="Calibri"/>
        <family val="2"/>
      </rPr>
      <t xml:space="preserve">
</t>
    </r>
    <r>
      <rPr>
        <sz val="16"/>
        <color theme="1"/>
        <rFont val="Calibri"/>
        <family val="2"/>
      </rPr>
      <t xml:space="preserve">
2024:1697</t>
    </r>
  </si>
  <si>
    <r>
      <rPr>
        <b/>
        <sz val="16"/>
        <color theme="1"/>
        <rFont val="Calibri"/>
        <family val="2"/>
      </rPr>
      <t>PCCM:</t>
    </r>
    <r>
      <rPr>
        <sz val="16"/>
        <color theme="1"/>
        <rFont val="Calibri"/>
        <family val="2"/>
      </rPr>
      <t xml:space="preserve"> De enero a diciembre 2026 se entregarán 1400 cartillas
</t>
    </r>
    <r>
      <rPr>
        <b/>
        <sz val="16"/>
        <color theme="1"/>
        <rFont val="Calibri"/>
        <family val="2"/>
      </rPr>
      <t>Meta Absoluta</t>
    </r>
    <r>
      <rPr>
        <sz val="16"/>
        <color theme="1"/>
        <rFont val="Calibri"/>
        <family val="2"/>
      </rPr>
      <t xml:space="preserve">: -71 cartilla entregadas
</t>
    </r>
    <r>
      <rPr>
        <b/>
        <sz val="16"/>
        <color theme="1"/>
        <rFont val="Calibri"/>
        <family val="2"/>
      </rPr>
      <t xml:space="preserve">Meta Relativa: </t>
    </r>
    <r>
      <rPr>
        <sz val="16"/>
        <color theme="1"/>
        <rFont val="Calibri"/>
        <family val="2"/>
      </rPr>
      <t>-4.83 a la linea base.</t>
    </r>
  </si>
  <si>
    <r>
      <rPr>
        <b/>
        <sz val="16"/>
        <color theme="1"/>
        <rFont val="Calibri"/>
        <family val="2"/>
      </rPr>
      <t xml:space="preserve">PCCM: </t>
    </r>
    <r>
      <rPr>
        <sz val="16"/>
        <color theme="1"/>
        <rFont val="Calibri"/>
        <family val="2"/>
      </rPr>
      <t>De Enero a Diciembre 2024 se entregaron 1,471 cartillas militares. 
2024: 1471</t>
    </r>
  </si>
  <si>
    <r>
      <rPr>
        <b/>
        <sz val="16"/>
        <color theme="1"/>
        <rFont val="Calibri"/>
        <family val="2"/>
      </rPr>
      <t>PCS:</t>
    </r>
    <r>
      <rPr>
        <sz val="16"/>
        <color theme="1"/>
        <rFont val="Calibri"/>
        <family val="2"/>
      </rPr>
      <t xml:space="preserve"> De enero a diciembre 2026 se participarán en 4 sesiones del COESPO
</t>
    </r>
    <r>
      <rPr>
        <b/>
        <sz val="16"/>
        <color theme="1"/>
        <rFont val="Calibri"/>
        <family val="2"/>
      </rPr>
      <t>Meta Absoluta:</t>
    </r>
    <r>
      <rPr>
        <sz val="16"/>
        <color theme="1"/>
        <rFont val="Calibri"/>
        <family val="2"/>
      </rPr>
      <t xml:space="preserve"> -7 Sesiones
</t>
    </r>
    <r>
      <rPr>
        <b/>
        <sz val="16"/>
        <color theme="1"/>
        <rFont val="Calibri"/>
        <family val="2"/>
      </rPr>
      <t>Meta Relativa:</t>
    </r>
    <r>
      <rPr>
        <sz val="16"/>
        <color theme="1"/>
        <rFont val="Calibri"/>
        <family val="2"/>
      </rPr>
      <t xml:space="preserve"> -63.64 % a la linea base</t>
    </r>
  </si>
  <si>
    <r>
      <rPr>
        <b/>
        <sz val="16"/>
        <color theme="1"/>
        <rFont val="Calibri"/>
        <family val="2"/>
      </rPr>
      <t>PCS:</t>
    </r>
    <r>
      <rPr>
        <sz val="16"/>
        <color theme="1"/>
        <rFont val="Calibri"/>
        <family val="2"/>
      </rPr>
      <t xml:space="preserve"> De Enero a Diciembre 2024 se participaron en 11 sesiones de COESPO. 
2024: 11</t>
    </r>
  </si>
  <si>
    <r>
      <rPr>
        <b/>
        <sz val="16"/>
        <color theme="1"/>
        <rFont val="Calibri"/>
        <family val="2"/>
      </rPr>
      <t>PADS:</t>
    </r>
    <r>
      <rPr>
        <sz val="16"/>
        <color theme="1"/>
        <rFont val="Calibri"/>
        <family val="2"/>
      </rPr>
      <t xml:space="preserve"> De enero a diciembre 2026 se realizarán 12 atenciones y seguimiento en la Delegación de Afredo V. Bonfil y en la Subdelegación de Puerto Juárez 
</t>
    </r>
    <r>
      <rPr>
        <b/>
        <sz val="16"/>
        <color theme="1"/>
        <rFont val="Calibri"/>
        <family val="2"/>
      </rPr>
      <t>Meta Absoluta:</t>
    </r>
    <r>
      <rPr>
        <sz val="16"/>
        <color theme="1"/>
        <rFont val="Calibri"/>
        <family val="2"/>
      </rPr>
      <t xml:space="preserve"> 12 atenciones
</t>
    </r>
    <r>
      <rPr>
        <b/>
        <sz val="16"/>
        <color theme="1"/>
        <rFont val="Calibri"/>
        <family val="2"/>
      </rPr>
      <t>Meta Relativa:</t>
    </r>
    <r>
      <rPr>
        <sz val="16"/>
        <color theme="1"/>
        <rFont val="Calibri"/>
        <family val="2"/>
      </rPr>
      <t xml:space="preserve"> 100% superior a la linea base.</t>
    </r>
  </si>
  <si>
    <r>
      <rPr>
        <b/>
        <sz val="16"/>
        <color theme="1"/>
        <rFont val="Calibri"/>
        <family val="2"/>
      </rPr>
      <t>PRP</t>
    </r>
    <r>
      <rPr>
        <sz val="16"/>
        <color theme="1"/>
        <rFont val="Calibri"/>
        <family val="2"/>
      </rPr>
      <t>: De Enero a Diciembre 2024 se realiaron 0 atenciones y seguimientos
2024: No hay información</t>
    </r>
  </si>
  <si>
    <r>
      <rPr>
        <b/>
        <sz val="16"/>
        <color theme="1"/>
        <rFont val="Calibri"/>
        <family val="2"/>
      </rPr>
      <t>PADS:</t>
    </r>
    <r>
      <rPr>
        <sz val="16"/>
        <color theme="1"/>
        <rFont val="Calibri"/>
        <family val="2"/>
      </rPr>
      <t xml:space="preserve"> De enero a diciembre 2026 se realizarán 100 atenciones a manifestantes
</t>
    </r>
    <r>
      <rPr>
        <b/>
        <sz val="16"/>
        <color theme="1"/>
        <rFont val="Calibri"/>
        <family val="2"/>
      </rPr>
      <t>Meta Absoluta</t>
    </r>
    <r>
      <rPr>
        <sz val="16"/>
        <color theme="1"/>
        <rFont val="Calibri"/>
        <family val="2"/>
      </rPr>
      <t xml:space="preserve">: -3 cursos de capacitación
</t>
    </r>
    <r>
      <rPr>
        <b/>
        <sz val="16"/>
        <color theme="1"/>
        <rFont val="Calibri"/>
        <family val="2"/>
      </rPr>
      <t>Meta Relativa:</t>
    </r>
    <r>
      <rPr>
        <sz val="16"/>
        <color theme="1"/>
        <rFont val="Calibri"/>
        <family val="2"/>
      </rPr>
      <t xml:space="preserve"> -2.91% a la linea base.</t>
    </r>
  </si>
  <si>
    <r>
      <rPr>
        <b/>
        <sz val="16"/>
        <color theme="1"/>
        <rFont val="Calibri"/>
        <family val="2"/>
      </rPr>
      <t>PRP</t>
    </r>
    <r>
      <rPr>
        <sz val="16"/>
        <color theme="1"/>
        <rFont val="Calibri"/>
        <family val="2"/>
      </rPr>
      <t>: De Enero a Diciembre 2024 se realizaron 103 atenciones.
2024: 103</t>
    </r>
  </si>
  <si>
    <r>
      <rPr>
        <b/>
        <sz val="16"/>
        <color theme="1"/>
        <rFont val="Calibri"/>
        <family val="2"/>
      </rPr>
      <t>PARB:</t>
    </r>
    <r>
      <rPr>
        <sz val="16"/>
        <color theme="1"/>
        <rFont val="Calibri"/>
        <family val="2"/>
      </rPr>
      <t xml:space="preserve"> De enero a diciembre del 2026 se pretende atender a 2500 ministros de culto        .                                              Variación de la meta en relación a la linea base.
</t>
    </r>
    <r>
      <rPr>
        <b/>
        <sz val="16"/>
        <color theme="1"/>
        <rFont val="Calibri"/>
        <family val="2"/>
      </rPr>
      <t>Meta Absoluta:</t>
    </r>
    <r>
      <rPr>
        <sz val="16"/>
        <color theme="1"/>
        <rFont val="Calibri"/>
        <family val="2"/>
      </rPr>
      <t xml:space="preserve"> 479 atenciones
</t>
    </r>
    <r>
      <rPr>
        <b/>
        <sz val="16"/>
        <color theme="1"/>
        <rFont val="Calibri"/>
        <family val="2"/>
      </rPr>
      <t xml:space="preserve">Meta Relativa: </t>
    </r>
    <r>
      <rPr>
        <sz val="16"/>
        <color theme="1"/>
        <rFont val="Calibri"/>
        <family val="2"/>
      </rPr>
      <t>23.7% a la linea base.</t>
    </r>
  </si>
  <si>
    <r>
      <rPr>
        <b/>
        <sz val="16"/>
        <color theme="1"/>
        <rFont val="Calibri"/>
        <family val="2"/>
      </rPr>
      <t>PARB:</t>
    </r>
    <r>
      <rPr>
        <sz val="16"/>
        <color theme="1"/>
        <rFont val="Calibri"/>
        <family val="2"/>
      </rPr>
      <t xml:space="preserve"> De Enero a Diciembre 2024 se brindaron 2,021 atenciones en asuntos religiosos.
2024: 2021</t>
    </r>
  </si>
  <si>
    <r>
      <rPr>
        <b/>
        <sz val="16"/>
        <color theme="1"/>
        <rFont val="Calibri"/>
        <family val="2"/>
      </rPr>
      <t>PAGR:</t>
    </r>
    <r>
      <rPr>
        <sz val="16"/>
        <color theme="1"/>
        <rFont val="Calibri"/>
        <family val="2"/>
      </rPr>
      <t xml:space="preserve"> De enero a diciembre del 2026 se pretende beneficiar a 11,000 personas                  .                                              Variación de la meta en relación a la linea base.
</t>
    </r>
    <r>
      <rPr>
        <b/>
        <sz val="16"/>
        <color theme="1"/>
        <rFont val="Calibri"/>
        <family val="2"/>
      </rPr>
      <t>Meta Absoluta:</t>
    </r>
    <r>
      <rPr>
        <sz val="16"/>
        <color theme="1"/>
        <rFont val="Calibri"/>
        <family val="2"/>
      </rPr>
      <t xml:space="preserve"> 2,628 personas
</t>
    </r>
    <r>
      <rPr>
        <b/>
        <sz val="16"/>
        <color theme="1"/>
        <rFont val="Calibri"/>
        <family val="2"/>
      </rPr>
      <t xml:space="preserve">Meta Relativa: </t>
    </r>
    <r>
      <rPr>
        <sz val="16"/>
        <color theme="1"/>
        <rFont val="Calibri"/>
        <family val="2"/>
      </rPr>
      <t>31.39% a la linea base.</t>
    </r>
  </si>
  <si>
    <r>
      <rPr>
        <b/>
        <sz val="16"/>
        <color theme="1"/>
        <rFont val="Calibri"/>
        <family val="2"/>
      </rPr>
      <t xml:space="preserve">PAGR: </t>
    </r>
    <r>
      <rPr>
        <sz val="16"/>
        <color theme="1"/>
        <rFont val="Calibri"/>
        <family val="2"/>
      </rPr>
      <t>De Enero a Diciembre 2024 participaron 8,372  personas  en actividades de construcción de paz.
2024: 8,372</t>
    </r>
  </si>
  <si>
    <r>
      <rPr>
        <b/>
        <sz val="16"/>
        <color theme="1"/>
        <rFont val="Calibri"/>
        <family val="2"/>
      </rPr>
      <t>PCMR:</t>
    </r>
    <r>
      <rPr>
        <sz val="16"/>
        <color theme="1"/>
        <rFont val="Calibri"/>
        <family val="2"/>
      </rPr>
      <t xml:space="preserve"> De enero a diciembre del 2026 se pretende capacitar a 1300 personas                  .                                              Variación de la meta en relación a la linea base.
</t>
    </r>
    <r>
      <rPr>
        <b/>
        <sz val="16"/>
        <color theme="1"/>
        <rFont val="Calibri"/>
        <family val="2"/>
      </rPr>
      <t>Meta Absoluta:</t>
    </r>
    <r>
      <rPr>
        <sz val="16"/>
        <color theme="1"/>
        <rFont val="Calibri"/>
        <family val="2"/>
      </rPr>
      <t xml:space="preserve"> 794 personas
</t>
    </r>
    <r>
      <rPr>
        <b/>
        <sz val="16"/>
        <color theme="1"/>
        <rFont val="Calibri"/>
        <family val="2"/>
      </rPr>
      <t>Meta Relativa:</t>
    </r>
    <r>
      <rPr>
        <sz val="16"/>
        <color theme="1"/>
        <rFont val="Calibri"/>
        <family val="2"/>
      </rPr>
      <t xml:space="preserve"> 156.92% a la linea base.</t>
    </r>
  </si>
  <si>
    <r>
      <rPr>
        <b/>
        <sz val="16"/>
        <color theme="1"/>
        <rFont val="Calibri"/>
        <family val="2"/>
      </rPr>
      <t>PCMR:</t>
    </r>
    <r>
      <rPr>
        <sz val="16"/>
        <color theme="1"/>
        <rFont val="Calibri"/>
        <family val="2"/>
      </rPr>
      <t xml:space="preserve"> De Enero a Diciembre 2024  se</t>
    </r>
    <r>
      <rPr>
        <b/>
        <sz val="16"/>
        <color theme="1"/>
        <rFont val="Calibri"/>
        <family val="2"/>
      </rPr>
      <t xml:space="preserve"> </t>
    </r>
    <r>
      <rPr>
        <sz val="16"/>
        <color theme="1"/>
        <rFont val="Calibri"/>
        <family val="2"/>
      </rPr>
      <t>capacitaron a 506 participantes.
2024: 506</t>
    </r>
  </si>
  <si>
    <r>
      <rPr>
        <b/>
        <sz val="16"/>
        <color theme="1"/>
        <rFont val="Calibri"/>
        <family val="2"/>
      </rPr>
      <t>PAEX</t>
    </r>
    <r>
      <rPr>
        <sz val="16"/>
        <color theme="1"/>
        <rFont val="Calibri"/>
        <family val="2"/>
      </rPr>
      <t xml:space="preserve">: De enero a diciembre del 2026 se pretende actualizar a 720 expedientes                  .                                              Variación de la meta en relación a la linea base.
</t>
    </r>
    <r>
      <rPr>
        <b/>
        <sz val="16"/>
        <color theme="1"/>
        <rFont val="Calibri"/>
        <family val="2"/>
      </rPr>
      <t>Meta Absoluta:</t>
    </r>
    <r>
      <rPr>
        <sz val="16"/>
        <color theme="1"/>
        <rFont val="Calibri"/>
        <family val="2"/>
      </rPr>
      <t xml:space="preserve"> 112 expedientes
</t>
    </r>
    <r>
      <rPr>
        <b/>
        <sz val="16"/>
        <color theme="1"/>
        <rFont val="Calibri"/>
        <family val="2"/>
      </rPr>
      <t>Meta Relativa:</t>
    </r>
    <r>
      <rPr>
        <sz val="16"/>
        <color theme="1"/>
        <rFont val="Calibri"/>
        <family val="2"/>
      </rPr>
      <t xml:space="preserve"> 18.42% a la linea base.</t>
    </r>
  </si>
  <si>
    <r>
      <rPr>
        <b/>
        <sz val="16"/>
        <color theme="1"/>
        <rFont val="Calibri"/>
        <family val="2"/>
      </rPr>
      <t>PAEX:</t>
    </r>
    <r>
      <rPr>
        <sz val="16"/>
        <color theme="1"/>
        <rFont val="Calibri"/>
        <family val="2"/>
      </rPr>
      <t xml:space="preserve"> De Enero a Diciembre 2024 se actualizaron a 608 expedientes del Padrón Municipal de Templos.
2024: 608</t>
    </r>
  </si>
  <si>
    <r>
      <rPr>
        <b/>
        <sz val="16"/>
        <color theme="1"/>
        <rFont val="Calibri"/>
        <family val="2"/>
      </rPr>
      <t>PTSR:</t>
    </r>
    <r>
      <rPr>
        <sz val="16"/>
        <color theme="1"/>
        <rFont val="Calibri"/>
        <family val="2"/>
      </rPr>
      <t xml:space="preserve"> De enero a diciembre del 2026 se pretende realizar  a 700 tramites                       .                                              Variación de la meta en relación a la linea base.
</t>
    </r>
    <r>
      <rPr>
        <b/>
        <sz val="16"/>
        <color theme="1"/>
        <rFont val="Calibri"/>
        <family val="2"/>
      </rPr>
      <t xml:space="preserve">Meta Absoluta: </t>
    </r>
    <r>
      <rPr>
        <sz val="16"/>
        <color theme="1"/>
        <rFont val="Calibri"/>
        <family val="2"/>
      </rPr>
      <t xml:space="preserve">384 tramites
</t>
    </r>
    <r>
      <rPr>
        <b/>
        <sz val="16"/>
        <color theme="1"/>
        <rFont val="Calibri"/>
        <family val="2"/>
      </rPr>
      <t>Meta Relativa:</t>
    </r>
    <r>
      <rPr>
        <sz val="16"/>
        <color theme="1"/>
        <rFont val="Calibri"/>
        <family val="2"/>
      </rPr>
      <t xml:space="preserve"> 121.51% a la linea base.</t>
    </r>
  </si>
  <si>
    <r>
      <rPr>
        <b/>
        <sz val="16"/>
        <color theme="1"/>
        <rFont val="Calibri"/>
        <family val="2"/>
      </rPr>
      <t>PTAR:</t>
    </r>
    <r>
      <rPr>
        <sz val="16"/>
        <color theme="1"/>
        <rFont val="Calibri"/>
        <family val="2"/>
      </rPr>
      <t xml:space="preserve"> De Enero a Diciembre 2024 se realizaron 316 trámites del sector religioso.
2024: 316</t>
    </r>
  </si>
  <si>
    <r>
      <rPr>
        <b/>
        <sz val="16"/>
        <color theme="1"/>
        <rFont val="Calibri"/>
        <family val="2"/>
      </rPr>
      <t xml:space="preserve">PAAAR: </t>
    </r>
    <r>
      <rPr>
        <sz val="16"/>
        <color theme="1"/>
        <rFont val="Calibri"/>
        <family val="2"/>
      </rPr>
      <t xml:space="preserve">De enero a diciembre del 2026 se pretende asesorar a 290 personas                  .                                              Variación de la meta en relación a la linea base.
</t>
    </r>
    <r>
      <rPr>
        <b/>
        <sz val="16"/>
        <color theme="1"/>
        <rFont val="Calibri"/>
        <family val="2"/>
      </rPr>
      <t xml:space="preserve">
Meta Absoluta:</t>
    </r>
    <r>
      <rPr>
        <sz val="16"/>
        <color theme="1"/>
        <rFont val="Calibri"/>
        <family val="2"/>
      </rPr>
      <t xml:space="preserve"> 80 personas
</t>
    </r>
    <r>
      <rPr>
        <b/>
        <sz val="16"/>
        <color theme="1"/>
        <rFont val="Calibri"/>
        <family val="2"/>
      </rPr>
      <t>Meta Relativa:</t>
    </r>
    <r>
      <rPr>
        <sz val="16"/>
        <color theme="1"/>
        <rFont val="Calibri"/>
        <family val="2"/>
      </rPr>
      <t xml:space="preserve"> 38.10% a la linea base.</t>
    </r>
  </si>
  <si>
    <r>
      <rPr>
        <b/>
        <sz val="16"/>
        <color theme="1"/>
        <rFont val="Calibri"/>
        <family val="2"/>
      </rPr>
      <t xml:space="preserve">PAAC: </t>
    </r>
    <r>
      <rPr>
        <sz val="16"/>
        <color theme="1"/>
        <rFont val="Calibri"/>
        <family val="2"/>
      </rPr>
      <t>Se realizaron de enero a diciembre 2024, 210 asesorias juridicas .
2024: 210</t>
    </r>
  </si>
  <si>
    <r>
      <rPr>
        <b/>
        <sz val="16"/>
        <color theme="1"/>
        <rFont val="Calibri"/>
        <family val="2"/>
      </rPr>
      <t>PAPRT:</t>
    </r>
    <r>
      <rPr>
        <sz val="16"/>
        <color theme="1"/>
        <rFont val="Calibri"/>
        <family val="2"/>
      </rPr>
      <t xml:space="preserve"> De enero a diciembre del 2026 se pretende realizar 3 actividades de promoción.                  .                                              Variación de la meta en relación a la linea base.</t>
    </r>
  </si>
  <si>
    <r>
      <rPr>
        <b/>
        <sz val="16"/>
        <color theme="1"/>
        <rFont val="Calibri"/>
        <family val="2"/>
      </rPr>
      <t xml:space="preserve">PPDLR: </t>
    </r>
    <r>
      <rPr>
        <sz val="16"/>
        <color theme="1"/>
        <rFont val="Calibri"/>
        <family val="2"/>
      </rPr>
      <t xml:space="preserve">De Enero a Diciembre de 2024 se realizarón 0 actividades de promoción, respeto y tolerancia Religiosa
2024: 0 </t>
    </r>
  </si>
  <si>
    <r>
      <t xml:space="preserve">Línea base del Indicador:
</t>
    </r>
    <r>
      <rPr>
        <sz val="16"/>
        <color rgb="FF000000"/>
        <rFont val="Calibri"/>
        <family val="2"/>
      </rPr>
      <t>Este indicador no cuenta con línea base debido a que es un indicador nuevo.</t>
    </r>
  </si>
  <si>
    <r>
      <t xml:space="preserve">PVMU: </t>
    </r>
    <r>
      <rPr>
        <sz val="16"/>
        <color rgb="FF000000"/>
        <rFont val="Calibri"/>
        <family val="2"/>
      </rPr>
      <t>De Enero a Diciembre de 2024 se elaboraron 35 propuestas de seguridad vial y de movilidad.</t>
    </r>
    <r>
      <rPr>
        <b/>
        <sz val="16"/>
        <color rgb="FF000000"/>
        <rFont val="Calibri"/>
        <family val="2"/>
      </rPr>
      <t xml:space="preserve">
 2024: </t>
    </r>
    <r>
      <rPr>
        <sz val="16"/>
        <color rgb="FF000000"/>
        <rFont val="Calibri"/>
        <family val="2"/>
      </rPr>
      <t>35</t>
    </r>
  </si>
  <si>
    <r>
      <t xml:space="preserve">PPAE: </t>
    </r>
    <r>
      <rPr>
        <sz val="16"/>
        <color rgb="FF000000"/>
        <rFont val="Calibri"/>
        <family val="2"/>
      </rPr>
      <t xml:space="preserve">De Enero a Diciembre 2024 se atendieron a 5,933 personas. 
 </t>
    </r>
    <r>
      <rPr>
        <b/>
        <sz val="16"/>
        <color rgb="FF000000"/>
        <rFont val="Calibri"/>
        <family val="2"/>
      </rPr>
      <t xml:space="preserve">
2024: </t>
    </r>
    <r>
      <rPr>
        <sz val="16"/>
        <color rgb="FF000000"/>
        <rFont val="Calibri"/>
        <family val="2"/>
      </rPr>
      <t>5,933</t>
    </r>
  </si>
  <si>
    <r>
      <t xml:space="preserve">POPC: </t>
    </r>
    <r>
      <rPr>
        <sz val="16"/>
        <color rgb="FF000000"/>
        <rFont val="Calibri"/>
        <family val="2"/>
      </rPr>
      <t xml:space="preserve">De enero a Diciembre 2024 se capacitaron 3,187 en prevención de riesgos al personal organizaciones del sector público y privado.
 </t>
    </r>
    <r>
      <rPr>
        <b/>
        <sz val="16"/>
        <color rgb="FF000000"/>
        <rFont val="Calibri"/>
        <family val="2"/>
      </rPr>
      <t xml:space="preserve">
 2024: </t>
    </r>
    <r>
      <rPr>
        <sz val="16"/>
        <color rgb="FF000000"/>
        <rFont val="Calibri"/>
        <family val="2"/>
      </rPr>
      <t>3,187</t>
    </r>
  </si>
  <si>
    <r>
      <t xml:space="preserve">PSPR: </t>
    </r>
    <r>
      <rPr>
        <sz val="16"/>
        <color rgb="FF000000"/>
        <rFont val="Calibri"/>
        <family val="2"/>
      </rPr>
      <t xml:space="preserve">De Enero a Diciembre 2024 se verificaron 1,167 eventos másivos. </t>
    </r>
    <r>
      <rPr>
        <b/>
        <sz val="16"/>
        <color rgb="FF000000"/>
        <rFont val="Calibri"/>
        <family val="2"/>
      </rPr>
      <t xml:space="preserve">
 2024:</t>
    </r>
    <r>
      <rPr>
        <sz val="16"/>
        <color rgb="FF000000"/>
        <rFont val="Calibri"/>
        <family val="2"/>
      </rPr>
      <t xml:space="preserve"> 1,167</t>
    </r>
  </si>
  <si>
    <r>
      <t xml:space="preserve">PEMS: </t>
    </r>
    <r>
      <rPr>
        <sz val="16"/>
        <color rgb="FF000000"/>
        <rFont val="Calibri"/>
        <family val="2"/>
      </rPr>
      <t xml:space="preserve">De Enero a Diciembre 2024 se revisaron 76 Establecimientos. </t>
    </r>
    <r>
      <rPr>
        <b/>
        <sz val="16"/>
        <color rgb="FF000000"/>
        <rFont val="Calibri"/>
        <family val="2"/>
      </rPr>
      <t xml:space="preserve">
2024: </t>
    </r>
    <r>
      <rPr>
        <sz val="16"/>
        <color rgb="FF000000"/>
        <rFont val="Calibri"/>
        <family val="2"/>
      </rPr>
      <t>76</t>
    </r>
  </si>
  <si>
    <r>
      <t xml:space="preserve">PLLA: </t>
    </r>
    <r>
      <rPr>
        <sz val="16"/>
        <color rgb="FF000000"/>
        <rFont val="Calibri"/>
        <family val="2"/>
      </rPr>
      <t>De Enero a Diciembre 2024 se atendieron 6,055  Llamadas de auxilio atendida.</t>
    </r>
    <r>
      <rPr>
        <b/>
        <sz val="16"/>
        <color rgb="FF000000"/>
        <rFont val="Calibri"/>
        <family val="2"/>
      </rPr>
      <t xml:space="preserve">
2024: </t>
    </r>
    <r>
      <rPr>
        <sz val="16"/>
        <color rgb="FF000000"/>
        <rFont val="Calibri"/>
        <family val="2"/>
      </rPr>
      <t>6,055</t>
    </r>
  </si>
  <si>
    <r>
      <t xml:space="preserve">PHCB: </t>
    </r>
    <r>
      <rPr>
        <sz val="16"/>
        <color rgb="FF000000"/>
        <rFont val="Calibri"/>
        <family val="2"/>
      </rPr>
      <t>De Enero a Diciembre 2024 se capacitaron a 97 elementos del Honorable Cuerpo de Bomberos.</t>
    </r>
    <r>
      <rPr>
        <b/>
        <sz val="16"/>
        <color rgb="FF000000"/>
        <rFont val="Calibri"/>
        <family val="2"/>
      </rPr>
      <t xml:space="preserve">
2024: </t>
    </r>
    <r>
      <rPr>
        <sz val="16"/>
        <color rgb="FF000000"/>
        <rFont val="Calibri"/>
        <family val="2"/>
      </rPr>
      <t>97</t>
    </r>
  </si>
  <si>
    <r>
      <t xml:space="preserve">PEPP: </t>
    </r>
    <r>
      <rPr>
        <sz val="16"/>
        <color rgb="FF000000"/>
        <rFont val="Calibri"/>
        <family val="2"/>
      </rPr>
      <t xml:space="preserve">De Enero a Diciembre 2024 se incrementaron 367 equipos de protección corporal.
 </t>
    </r>
    <r>
      <rPr>
        <b/>
        <sz val="16"/>
        <color rgb="FF000000"/>
        <rFont val="Calibri"/>
        <family val="2"/>
      </rPr>
      <t xml:space="preserve">
2024: </t>
    </r>
    <r>
      <rPr>
        <sz val="16"/>
        <color rgb="FF000000"/>
        <rFont val="Calibri"/>
        <family val="2"/>
      </rPr>
      <t>367</t>
    </r>
  </si>
  <si>
    <r>
      <rPr>
        <b/>
        <sz val="16"/>
        <color theme="1"/>
        <rFont val="Calibri"/>
        <family val="2"/>
      </rPr>
      <t>PSCC:</t>
    </r>
    <r>
      <rPr>
        <sz val="16"/>
        <color theme="1"/>
        <rFont val="Calibri"/>
        <family val="2"/>
      </rPr>
      <t xml:space="preserve"> De Enero a Diciembre de 2024 se celebraron 38 sesiones de cabildo.
2024: 38</t>
    </r>
  </si>
  <si>
    <r>
      <rPr>
        <b/>
        <sz val="16"/>
        <color theme="1"/>
        <rFont val="Calibri"/>
        <family val="2"/>
      </rPr>
      <t>PACE:</t>
    </r>
    <r>
      <rPr>
        <sz val="16"/>
        <color theme="1"/>
        <rFont val="Calibri"/>
        <family val="2"/>
      </rPr>
      <t xml:space="preserve"> De Enero a Diciembre de 2024 no se encuadernaron actas de cabildo. </t>
    </r>
  </si>
  <si>
    <r>
      <rPr>
        <b/>
        <sz val="16"/>
        <color theme="1"/>
        <rFont val="Calibri"/>
        <family val="2"/>
      </rPr>
      <t>PAP:</t>
    </r>
    <r>
      <rPr>
        <sz val="16"/>
        <color theme="1"/>
        <rFont val="Calibri"/>
        <family val="2"/>
      </rPr>
      <t xml:space="preserve"> De Enero a Diciembre de 2024 se publicaron 98 acuerdos de Cabildo. 
2024: 98</t>
    </r>
  </si>
  <si>
    <r>
      <rPr>
        <b/>
        <sz val="16"/>
        <color theme="1"/>
        <rFont val="Calibri"/>
        <family val="2"/>
      </rPr>
      <t xml:space="preserve">PAPSC: </t>
    </r>
    <r>
      <rPr>
        <sz val="16"/>
        <color theme="1"/>
        <rFont val="Calibri"/>
        <family val="2"/>
      </rPr>
      <t>De Enero a Diciembre de 2024 se realizaron 38 precabildeos.
2024: 38</t>
    </r>
  </si>
  <si>
    <r>
      <rPr>
        <b/>
        <sz val="16"/>
        <color theme="1"/>
        <rFont val="Calibri"/>
        <family val="2"/>
      </rPr>
      <t xml:space="preserve">PAA: </t>
    </r>
    <r>
      <rPr>
        <sz val="16"/>
        <color theme="1"/>
        <rFont val="Calibri"/>
        <family val="2"/>
      </rPr>
      <t>De Enero a Diciembre de 2024 se aprobaron 167 proyectos de acuerdos.
2024: 167</t>
    </r>
  </si>
  <si>
    <r>
      <rPr>
        <b/>
        <sz val="16"/>
        <color theme="1"/>
        <rFont val="Calibri"/>
        <family val="2"/>
      </rPr>
      <t>PARPMR:</t>
    </r>
    <r>
      <rPr>
        <sz val="16"/>
        <color theme="1"/>
        <rFont val="Calibri"/>
        <family val="2"/>
      </rPr>
      <t xml:space="preserve"> De Enero a Diciembre de 2024, se realizaron 14,227 acciones para mitigación de los riesgos.
2024: 14,227</t>
    </r>
  </si>
  <si>
    <r>
      <rPr>
        <b/>
        <sz val="16"/>
        <color theme="1"/>
        <rFont val="Calibri"/>
        <family val="2"/>
      </rPr>
      <t xml:space="preserve">PSD: </t>
    </r>
    <r>
      <rPr>
        <sz val="16"/>
        <color theme="1"/>
        <rFont val="Calibri"/>
        <family val="2"/>
      </rPr>
      <t>De Enero a Diciembre de 2024, se realizaron 5,340 spots.
2024: 5,340</t>
    </r>
  </si>
  <si>
    <r>
      <rPr>
        <b/>
        <sz val="16"/>
        <color theme="1"/>
        <rFont val="Calibri"/>
        <family val="2"/>
      </rPr>
      <t xml:space="preserve">PPC: </t>
    </r>
    <r>
      <rPr>
        <sz val="16"/>
        <color theme="1"/>
        <rFont val="Calibri"/>
        <family val="2"/>
      </rPr>
      <t>De Enero a Diciembre 2024, se capacitarion 2,205 personas
2024: 2,205</t>
    </r>
  </si>
  <si>
    <r>
      <t xml:space="preserve">PGE:  </t>
    </r>
    <r>
      <rPr>
        <sz val="16"/>
        <color theme="1"/>
        <rFont val="Calibri"/>
        <family val="2"/>
      </rPr>
      <t>De Enero a Diciembre 2024, se evaluaron 0 guardavidas
2024: 0</t>
    </r>
  </si>
  <si>
    <r>
      <rPr>
        <b/>
        <sz val="16"/>
        <color theme="1"/>
        <rFont val="Calibri"/>
        <family val="2"/>
      </rPr>
      <t xml:space="preserve">PDAE: </t>
    </r>
    <r>
      <rPr>
        <sz val="16"/>
        <color theme="1"/>
        <rFont val="Calibri"/>
        <family val="2"/>
      </rPr>
      <t>De Enero a Diciembre 2024, se emitieron 14,227 dictámenes aprobatorios
2024: 14,227</t>
    </r>
  </si>
  <si>
    <r>
      <rPr>
        <b/>
        <sz val="16"/>
        <color theme="1"/>
        <rFont val="Calibri"/>
        <family val="2"/>
      </rPr>
      <t>PPIE</t>
    </r>
    <r>
      <rPr>
        <sz val="16"/>
        <color theme="1"/>
        <rFont val="Calibri"/>
        <family val="2"/>
      </rPr>
      <t>: De Enero a Diciembre de 2024, se evaluaron 6,660 programas internos
2024: 6,660</t>
    </r>
  </si>
  <si>
    <r>
      <rPr>
        <b/>
        <sz val="16"/>
        <color theme="1"/>
        <rFont val="Calibri"/>
        <family val="2"/>
      </rPr>
      <t xml:space="preserve">PIRC: </t>
    </r>
    <r>
      <rPr>
        <sz val="16"/>
        <color theme="1"/>
        <rFont val="Calibri"/>
        <family val="2"/>
      </rPr>
      <t>De Enero a Diciembre de 2024, se realizaron 3,622 inspecciones a comercios
2024: 3,622</t>
    </r>
  </si>
  <si>
    <r>
      <rPr>
        <b/>
        <sz val="16"/>
        <color theme="1"/>
        <rFont val="Calibri"/>
        <family val="2"/>
      </rPr>
      <t>PSPPE:</t>
    </r>
    <r>
      <rPr>
        <sz val="16"/>
        <color theme="1"/>
        <rFont val="Calibri"/>
        <family val="2"/>
      </rPr>
      <t xml:space="preserve"> De Enero a Diciembre 2024, se evaluaron 5,127 simulacros
2024: 5,127</t>
    </r>
  </si>
  <si>
    <r>
      <rPr>
        <b/>
        <sz val="16"/>
        <color theme="1"/>
        <rFont val="Calibri"/>
        <family val="2"/>
      </rPr>
      <t>PPSA:</t>
    </r>
    <r>
      <rPr>
        <sz val="16"/>
        <color theme="1"/>
        <rFont val="Calibri"/>
        <family val="2"/>
      </rPr>
      <t xml:space="preserve"> De Enero a Diciembre 2024, se autorizaron 0 prestadores de servicios
2024: 0</t>
    </r>
  </si>
  <si>
    <r>
      <rPr>
        <b/>
        <sz val="16"/>
        <color theme="1"/>
        <rFont val="Calibri"/>
        <family val="2"/>
      </rPr>
      <t>PREA</t>
    </r>
    <r>
      <rPr>
        <sz val="16"/>
        <color theme="1"/>
        <rFont val="Calibri"/>
        <family val="2"/>
      </rPr>
      <t>: De Enero a Diciembre 2024, se atendieron 818 reportes de emergencias.
2024: 818</t>
    </r>
  </si>
  <si>
    <r>
      <rPr>
        <b/>
        <sz val="16"/>
        <color theme="1"/>
        <rFont val="Calibri"/>
        <family val="2"/>
      </rPr>
      <t>PPAM</t>
    </r>
    <r>
      <rPr>
        <sz val="16"/>
        <color theme="1"/>
        <rFont val="Calibri"/>
        <family val="2"/>
      </rPr>
      <t>: De Enero a Diciembre 2024, se atendieron 0 personas con atenciones médicas.
2024: 0</t>
    </r>
  </si>
  <si>
    <r>
      <rPr>
        <b/>
        <sz val="16"/>
        <color theme="1"/>
        <rFont val="Calibri"/>
        <family val="2"/>
      </rPr>
      <t xml:space="preserve">PEPPS: </t>
    </r>
    <r>
      <rPr>
        <sz val="16"/>
        <color theme="1"/>
        <rFont val="Calibri"/>
        <family val="2"/>
      </rPr>
      <t>De Enero a Diciembre de 2024, se supervisaron 417 eventos públicos y privados.
2024: 417</t>
    </r>
  </si>
  <si>
    <r>
      <rPr>
        <b/>
        <sz val="16"/>
        <color theme="1"/>
        <rFont val="Calibri"/>
        <family val="2"/>
      </rPr>
      <t>PRTV:</t>
    </r>
    <r>
      <rPr>
        <sz val="16"/>
        <color theme="1"/>
        <rFont val="Calibri"/>
        <family val="2"/>
      </rPr>
      <t xml:space="preserve"> De Enero a Diciembre 2024, se verificaron 110 refugios temporales
2024: 110</t>
    </r>
  </si>
  <si>
    <r>
      <rPr>
        <b/>
        <sz val="16"/>
        <color theme="1"/>
        <rFont val="Calibri"/>
        <family val="2"/>
      </rPr>
      <t>POI:</t>
    </r>
    <r>
      <rPr>
        <sz val="16"/>
        <color theme="1"/>
        <rFont val="Calibri"/>
        <family val="2"/>
      </rPr>
      <t xml:space="preserve"> De Enero a Diciembre 2024, se implementaron 33 operativos
2024: 33</t>
    </r>
  </si>
  <si>
    <r>
      <rPr>
        <b/>
        <sz val="16"/>
        <color theme="1"/>
        <rFont val="Calibri"/>
        <family val="2"/>
      </rPr>
      <t>PSRPI:</t>
    </r>
    <r>
      <rPr>
        <sz val="16"/>
        <color theme="1"/>
        <rFont val="Calibri"/>
        <family val="2"/>
      </rPr>
      <t xml:space="preserve"> De Enero a Diciembre 2024, se implementaron 188 salvamentos, rescates y primeros auxilios
2024: 188</t>
    </r>
  </si>
  <si>
    <r>
      <rPr>
        <b/>
        <sz val="16"/>
        <color theme="1"/>
        <rFont val="Calibri"/>
        <family val="2"/>
      </rPr>
      <t xml:space="preserve">PAPB: </t>
    </r>
    <r>
      <rPr>
        <sz val="16"/>
        <color theme="1"/>
        <rFont val="Calibri"/>
        <family val="2"/>
      </rPr>
      <t xml:space="preserve"> De Enero a Diciembre 2024, se brindaron 1,170,257 acciones preventivas
2024: 1,170,257</t>
    </r>
  </si>
  <si>
    <r>
      <rPr>
        <b/>
        <sz val="16"/>
        <color theme="1"/>
        <rFont val="Calibri"/>
        <family val="2"/>
      </rPr>
      <t>PQCA</t>
    </r>
    <r>
      <rPr>
        <sz val="16"/>
        <color theme="1"/>
        <rFont val="Calibri"/>
        <family val="2"/>
      </rPr>
      <t>: De Enero a Diciembre 2024, se atendieron  937 quejas ciudadanas
2024: 937</t>
    </r>
  </si>
  <si>
    <r>
      <rPr>
        <b/>
        <sz val="16"/>
        <color theme="1"/>
        <rFont val="Calibri"/>
        <family val="2"/>
      </rPr>
      <t>PDCI:</t>
    </r>
    <r>
      <rPr>
        <sz val="16"/>
        <color theme="1"/>
        <rFont val="Calibri"/>
        <family val="2"/>
      </rPr>
      <t xml:space="preserve"> De Enero 2024 a Diciembre 2025, se integraron 4 comités
2024: 4</t>
    </r>
  </si>
  <si>
    <t>Meta 3.6
Meta 11.5
 Meta 13.1
 Meta 13.3</t>
  </si>
  <si>
    <r>
      <rPr>
        <b/>
        <sz val="11"/>
        <color theme="1"/>
        <rFont val="Arial"/>
        <family val="2"/>
      </rPr>
      <t>Nombre del Documento:</t>
    </r>
    <r>
      <rPr>
        <sz val="11"/>
        <color theme="1"/>
        <rFont val="Arial"/>
        <family val="2"/>
      </rPr>
      <t xml:space="preserve"> Acta de Sesión de Comite
</t>
    </r>
    <r>
      <rPr>
        <b/>
        <sz val="11"/>
        <color theme="1"/>
        <rFont val="Arial"/>
        <family val="2"/>
      </rPr>
      <t>Nombre de quien genera la información</t>
    </r>
    <r>
      <rPr>
        <sz val="11"/>
        <color theme="1"/>
        <rFont val="Arial"/>
        <family val="2"/>
      </rPr>
      <t xml:space="preserve">: Dirección General 
</t>
    </r>
    <r>
      <rPr>
        <b/>
        <sz val="11"/>
        <color theme="1"/>
        <rFont val="Arial"/>
        <family val="2"/>
      </rPr>
      <t xml:space="preserve">
Periodicidad con que se genera la información:</t>
    </r>
    <r>
      <rPr>
        <sz val="11"/>
        <color theme="1"/>
        <rFont val="Arial"/>
        <family val="2"/>
      </rPr>
      <t xml:space="preserve"> marzo y junio
</t>
    </r>
    <r>
      <rPr>
        <b/>
        <sz val="11"/>
        <color theme="1"/>
        <rFont val="Arial"/>
        <family val="2"/>
      </rPr>
      <t>Liga de la página donde se localiza la información o ubicación</t>
    </r>
    <r>
      <rPr>
        <sz val="11"/>
        <color theme="1"/>
        <rFont val="Arial"/>
        <family val="2"/>
      </rPr>
      <t>: Leford de Comites</t>
    </r>
  </si>
  <si>
    <t>META DE ENERO 2026 A DICIEMBRE 2026
I_TOD_PAZ:  Se espera alcanzar el 32.00% del índice de todos por la paz a diciembre del 2026.
VARIACIÓN DE LA META EN RELACIÓN A LA LÍNEA BASE
Meta Absoluta: 0.53 %
Meta Relativa: 1.68%</t>
  </si>
  <si>
    <t>I_TOD_PAZ:  31.47% a diciembre del 2024</t>
  </si>
  <si>
    <t>PROGRAMA PRESUPUESTARIO 2026
SECRETARÍA GENERAL DEL H. AYUNTAMIENTO</t>
  </si>
  <si>
    <t>PROGRAMA PRESUPUESTARIO 2026</t>
  </si>
  <si>
    <r>
      <t xml:space="preserve">Meta Trimestral:  
</t>
    </r>
    <r>
      <rPr>
        <sz val="11"/>
        <rFont val="Calibri"/>
        <family val="2"/>
      </rPr>
      <t xml:space="preserve">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segundo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
</t>
    </r>
    <r>
      <rPr>
        <b/>
        <sz val="11"/>
        <rFont val="Calibri"/>
        <family val="2"/>
      </rPr>
      <t xml:space="preserve">
Meta Anual: 
</t>
    </r>
    <r>
      <rPr>
        <sz val="11"/>
        <rFont val="Calibri"/>
        <family val="2"/>
      </rPr>
      <t>La meta anual programada para el ejercicio 2026 es de 50.00%, la cual se encuentra distribuida de manera homogénea en los cuatro trimestres del año.
Al cierre del segundo trimestre, el avance registrado es consistente con la programación establecida, sin variaciones respecto a la meta trimestral, derivado de que las variables que integran el índice no presentan actualizaciones en el corto plazo, manteniéndose el comportamiento esperado conforme a la naturaleza de las fuentes de información.</t>
    </r>
  </si>
  <si>
    <r>
      <t xml:space="preserve">Justificación Trimestral:
</t>
    </r>
    <r>
      <rPr>
        <sz val="11"/>
        <rFont val="Calibri"/>
        <family val="2"/>
      </rPr>
      <t>El Índice Municipal de Todos por la Paz se integra por 3 dimensiones y 9 subdimensiones que consideran variables en materia de Seguridad y Justicia, Cohesión Social y Educación para la Paz, a partir de información generada por fuentes internas y externas al municipio.
Durante el segundo trimestre de 2026, la meta reportada se mantiene igual a la programada, debido a que los indicadores que integran el índice presentan una periodicidad de actualización distinta (mensual, trimestral o anual), por lo que, al periodo de corte, no se cuenta con nueva información que permita recalcular su valor. En este sentido, el resultado se conserva sin variación respecto a la última medición disponible.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</si>
</sst>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6">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6"/>
      <color theme="1"/>
      <name val="Calibri"/>
      <family val="2"/>
    </font>
    <font>
      <sz val="14"/>
      <color theme="0"/>
      <name val="Calibri"/>
      <family val="2"/>
    </font>
    <font>
      <sz val="16"/>
      <color theme="1"/>
      <name val="Calibri"/>
      <family val="2"/>
    </font>
    <font>
      <b/>
      <sz val="9"/>
      <color theme="0"/>
      <name val="Calibri"/>
      <family val="2"/>
    </font>
    <font>
      <b/>
      <sz val="11"/>
      <color rgb="FF000000"/>
      <name val="Arial"/>
      <family val="2"/>
    </font>
    <font>
      <sz val="11"/>
      <color rgb="FF000000"/>
      <name val="Arial"/>
      <family val="2"/>
    </font>
    <font>
      <sz val="11"/>
      <color theme="1"/>
      <name val="Arial"/>
      <family val="2"/>
    </font>
    <font>
      <b/>
      <sz val="11"/>
      <color theme="1"/>
      <name val="Arial"/>
      <family val="2"/>
    </font>
    <font>
      <b/>
      <sz val="11"/>
      <color theme="1"/>
      <name val="Arial, sans-serif"/>
    </font>
    <font>
      <sz val="11"/>
      <color theme="1"/>
      <name val="Arial, sans-serif"/>
    </font>
    <font>
      <b/>
      <sz val="11"/>
      <color rgb="FF000000"/>
      <name val="Arial, sans-serif"/>
    </font>
    <font>
      <sz val="11"/>
      <color rgb="FF000000"/>
      <name val="Arial, sans-serif"/>
    </font>
    <font>
      <u/>
      <sz val="11"/>
      <color theme="1"/>
      <name val="Arial"/>
      <family val="2"/>
    </font>
    <font>
      <u/>
      <sz val="11"/>
      <color rgb="FF1155CC"/>
      <name val="Arial"/>
      <family val="2"/>
    </font>
    <font>
      <sz val="11"/>
      <name val="Calibri"/>
      <family val="2"/>
    </font>
    <font>
      <b/>
      <sz val="13"/>
      <color rgb="FFFF0000"/>
      <name val="Calibri"/>
      <family val="2"/>
    </font>
    <font>
      <sz val="13"/>
      <color rgb="FFFF0000"/>
      <name val="Calibri"/>
      <family val="2"/>
    </font>
    <font>
      <b/>
      <sz val="13"/>
      <color rgb="FFFFFFFF"/>
      <name val="Calibri"/>
      <family val="2"/>
    </font>
    <font>
      <sz val="13"/>
      <color rgb="FFFFFFFF"/>
      <name val="Calibri"/>
      <family val="2"/>
    </font>
    <font>
      <b/>
      <sz val="11"/>
      <color rgb="FFFFFFFF"/>
      <name val="Arial"/>
      <family val="2"/>
    </font>
    <font>
      <sz val="11"/>
      <color rgb="FFFFFFFF"/>
      <name val="Arial"/>
      <family val="2"/>
    </font>
    <font>
      <sz val="11"/>
      <color theme="0"/>
      <name val="Calibri"/>
      <family val="2"/>
    </font>
    <font>
      <sz val="10"/>
      <color theme="1"/>
      <name val="Calibri"/>
      <family val="2"/>
    </font>
    <font>
      <sz val="12"/>
      <color rgb="FF000000"/>
      <name val="Calibri"/>
      <family val="2"/>
    </font>
    <font>
      <b/>
      <sz val="12"/>
      <color rgb="FF000000"/>
      <name val="Calibri"/>
      <family val="2"/>
    </font>
    <font>
      <sz val="12"/>
      <color rgb="FFFF0000"/>
      <name val="Calibri"/>
      <family val="2"/>
    </font>
    <font>
      <b/>
      <sz val="11"/>
      <color rgb="FFFF0000"/>
      <name val="Arial"/>
      <family val="2"/>
    </font>
    <font>
      <b/>
      <sz val="11"/>
      <color rgb="FFFF0000"/>
      <name val="Arial, sans-serif"/>
    </font>
    <font>
      <sz val="11"/>
      <name val="Aptos Narrow"/>
    </font>
    <font>
      <b/>
      <sz val="11"/>
      <color rgb="FF000000"/>
      <name val="Calibri"/>
      <family val="2"/>
    </font>
    <font>
      <sz val="11"/>
      <color rgb="FF000000"/>
      <name val="Calibri"/>
      <family val="2"/>
    </font>
    <font>
      <b/>
      <sz val="16"/>
      <name val="Calibri"/>
      <family val="2"/>
    </font>
    <font>
      <b/>
      <sz val="16"/>
      <color rgb="FFFFFFFF"/>
      <name val="Calibri"/>
      <family val="2"/>
    </font>
    <font>
      <sz val="16"/>
      <color theme="0"/>
      <name val="Calibri"/>
      <family val="2"/>
    </font>
    <font>
      <sz val="16"/>
      <color rgb="FFFF0000"/>
      <name val="Calibri"/>
      <family val="2"/>
    </font>
    <font>
      <sz val="16"/>
      <color rgb="FFFFFFFF"/>
      <name val="Calibri"/>
      <family val="2"/>
    </font>
    <font>
      <b/>
      <sz val="16"/>
      <color rgb="FF000000"/>
      <name val="Calibri"/>
      <family val="2"/>
    </font>
    <font>
      <sz val="16"/>
      <color rgb="FF000000"/>
      <name val="Calibri"/>
      <family val="2"/>
    </font>
    <font>
      <sz val="16"/>
      <name val="Calibri"/>
      <family val="2"/>
    </font>
  </fonts>
  <fills count="32">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DB457E"/>
        <bgColor indexed="64"/>
      </patternFill>
    </fill>
    <fill>
      <patternFill patternType="solid">
        <fgColor rgb="FFFF0000"/>
        <bgColor indexed="64"/>
      </patternFill>
    </fill>
    <fill>
      <patternFill patternType="solid">
        <fgColor rgb="FFF2F2F4"/>
        <bgColor indexed="64"/>
      </patternFill>
    </fill>
    <fill>
      <patternFill patternType="solid">
        <fgColor rgb="FFEDEDED"/>
        <bgColor indexed="64"/>
      </patternFill>
    </fill>
    <fill>
      <patternFill patternType="solid">
        <fgColor rgb="FF00B0F0"/>
        <bgColor indexed="64"/>
      </patternFill>
    </fill>
    <fill>
      <patternFill patternType="solid">
        <fgColor rgb="FF2FC9FF"/>
        <bgColor indexed="64"/>
      </patternFill>
    </fill>
    <fill>
      <patternFill patternType="solid">
        <fgColor rgb="FF00B0F0"/>
        <bgColor rgb="FF000000"/>
      </patternFill>
    </fill>
    <fill>
      <patternFill patternType="solid">
        <fgColor rgb="FF2FC9FF"/>
        <bgColor rgb="FF000000"/>
      </patternFill>
    </fill>
    <fill>
      <patternFill patternType="solid">
        <fgColor rgb="FF00B0F0"/>
        <bgColor rgb="FF00B0F0"/>
      </patternFill>
    </fill>
    <fill>
      <patternFill patternType="solid">
        <fgColor rgb="FF2FC9FF"/>
        <bgColor rgb="FF2FC9FF"/>
      </patternFill>
    </fill>
    <fill>
      <patternFill patternType="solid">
        <fgColor rgb="FFEFEFEF"/>
        <bgColor rgb="FFEFEFEF"/>
      </patternFill>
    </fill>
    <fill>
      <patternFill patternType="solid">
        <fgColor rgb="FFF3F3F3"/>
        <bgColor rgb="FFF3F3F3"/>
      </patternFill>
    </fill>
    <fill>
      <patternFill patternType="solid">
        <fgColor rgb="FFD8D8D8"/>
        <bgColor rgb="FFD8D8D8"/>
      </patternFill>
    </fill>
    <fill>
      <patternFill patternType="solid">
        <fgColor rgb="FFBFBFBF"/>
        <bgColor rgb="FFBFBFBF"/>
      </patternFill>
    </fill>
    <fill>
      <patternFill patternType="solid">
        <fgColor rgb="FFD990AB"/>
        <bgColor rgb="FFD990AB"/>
      </patternFill>
    </fill>
  </fills>
  <borders count="310">
    <border>
      <left/>
      <right/>
      <top/>
      <bottom/>
      <diagonal/>
    </border>
    <border>
      <left style="thin">
        <color theme="1"/>
      </left>
      <right style="thin">
        <color theme="1"/>
      </right>
      <top style="thick">
        <color theme="1"/>
      </top>
      <bottom/>
      <diagonal/>
    </border>
    <border>
      <left/>
      <right/>
      <top style="thick">
        <color theme="1"/>
      </top>
      <bottom style="thin">
        <color theme="1"/>
      </bottom>
      <diagonal/>
    </border>
    <border>
      <left style="thin">
        <color theme="1"/>
      </left>
      <right style="thin">
        <color indexed="64"/>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top style="dotted">
        <color indexed="64"/>
      </top>
      <bottom style="dotted">
        <color indexed="64"/>
      </bottom>
      <diagonal/>
    </border>
    <border>
      <left style="dotted">
        <color indexed="64"/>
      </left>
      <right style="dotted">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n">
        <color theme="1"/>
      </left>
      <right/>
      <top style="thick">
        <color theme="1"/>
      </top>
      <bottom/>
      <diagonal/>
    </border>
    <border>
      <left style="thin">
        <color theme="1"/>
      </left>
      <right/>
      <top/>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dotted">
        <color indexed="64"/>
      </left>
      <right style="medium">
        <color indexed="64"/>
      </right>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style="thick">
        <color theme="1"/>
      </left>
      <right/>
      <top style="dotted">
        <color indexed="64"/>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thick">
        <color theme="1"/>
      </left>
      <right style="thin">
        <color theme="1"/>
      </right>
      <top/>
      <bottom style="medium">
        <color theme="1"/>
      </bottom>
      <diagonal/>
    </border>
    <border>
      <left style="thin">
        <color theme="1"/>
      </left>
      <right style="thin">
        <color theme="1"/>
      </right>
      <top/>
      <bottom style="medium">
        <color theme="1"/>
      </bottom>
      <diagonal/>
    </border>
    <border>
      <left style="thin">
        <color theme="1"/>
      </left>
      <right/>
      <top/>
      <bottom style="medium">
        <color theme="1"/>
      </bottom>
      <diagonal/>
    </border>
    <border>
      <left style="thick">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thick">
        <color theme="1"/>
      </right>
      <top style="thin">
        <color theme="1"/>
      </top>
      <bottom style="medium">
        <color theme="1"/>
      </bottom>
      <diagonal/>
    </border>
    <border>
      <left style="thin">
        <color theme="1"/>
      </left>
      <right style="thin">
        <color indexed="64"/>
      </right>
      <top/>
      <bottom style="medium">
        <color theme="1"/>
      </bottom>
      <diagonal/>
    </border>
    <border>
      <left/>
      <right style="thick">
        <color theme="1"/>
      </right>
      <top/>
      <bottom style="medium">
        <color theme="1"/>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dashed">
        <color theme="1"/>
      </left>
      <right style="dashed">
        <color theme="1"/>
      </right>
      <top style="thin">
        <color indexed="64"/>
      </top>
      <bottom/>
      <diagonal/>
    </border>
    <border>
      <left style="thick">
        <color indexed="64"/>
      </left>
      <right style="dashed">
        <color theme="1"/>
      </right>
      <top style="thin">
        <color indexed="64"/>
      </top>
      <bottom/>
      <diagonal/>
    </border>
    <border>
      <left/>
      <right style="thick">
        <color theme="1"/>
      </right>
      <top/>
      <bottom style="dotted">
        <color indexed="64"/>
      </bottom>
      <diagonal/>
    </border>
    <border>
      <left style="dotted">
        <color indexed="64"/>
      </left>
      <right style="dotted">
        <color indexed="64"/>
      </right>
      <top style="medium">
        <color indexed="64"/>
      </top>
      <bottom/>
      <diagonal/>
    </border>
    <border>
      <left style="dotted">
        <color rgb="FF000000"/>
      </left>
      <right/>
      <top style="dotted">
        <color rgb="FF000000"/>
      </top>
      <bottom style="dotted">
        <color rgb="FF000000"/>
      </bottom>
      <diagonal/>
    </border>
    <border>
      <left style="dotted">
        <color rgb="FF000000"/>
      </left>
      <right/>
      <top style="dotted">
        <color rgb="FF000000"/>
      </top>
      <bottom style="thick">
        <color rgb="FF000000"/>
      </bottom>
      <diagonal/>
    </border>
    <border>
      <left style="thick">
        <color theme="1"/>
      </left>
      <right style="dashed">
        <color theme="1"/>
      </right>
      <top style="thin">
        <color indexed="64"/>
      </top>
      <bottom/>
      <diagonal/>
    </border>
    <border>
      <left style="dashed">
        <color theme="1"/>
      </left>
      <right style="medium">
        <color indexed="64"/>
      </right>
      <top style="dotted">
        <color indexed="64"/>
      </top>
      <bottom/>
      <diagonal/>
    </border>
    <border>
      <left style="medium">
        <color indexed="64"/>
      </left>
      <right/>
      <top/>
      <bottom style="dotted">
        <color indexed="64"/>
      </bottom>
      <diagonal/>
    </border>
    <border>
      <left style="dotted">
        <color indexed="64"/>
      </left>
      <right style="dotted">
        <color indexed="64"/>
      </right>
      <top/>
      <bottom/>
      <diagonal/>
    </border>
    <border>
      <left style="medium">
        <color indexed="64"/>
      </left>
      <right/>
      <top/>
      <bottom style="dashed">
        <color theme="1"/>
      </bottom>
      <diagonal/>
    </border>
    <border>
      <left style="medium">
        <color indexed="64"/>
      </left>
      <right style="dashed">
        <color theme="1"/>
      </right>
      <top/>
      <bottom style="dashed">
        <color theme="1"/>
      </bottom>
      <diagonal/>
    </border>
    <border>
      <left style="dashed">
        <color theme="1"/>
      </left>
      <right style="medium">
        <color indexed="64"/>
      </right>
      <top/>
      <bottom style="dashed">
        <color theme="1"/>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style="medium">
        <color indexed="64"/>
      </right>
      <top style="dashed">
        <color indexed="64"/>
      </top>
      <bottom style="thick">
        <color auto="1"/>
      </bottom>
      <diagonal/>
    </border>
    <border>
      <left style="thick">
        <color theme="1"/>
      </left>
      <right style="dotted">
        <color rgb="FF000000"/>
      </right>
      <top style="dotted">
        <color rgb="FF000000"/>
      </top>
      <bottom style="dotted">
        <color rgb="FF000000"/>
      </bottom>
      <diagonal/>
    </border>
    <border>
      <left style="dotted">
        <color rgb="FF000000"/>
      </left>
      <right style="dotted">
        <color rgb="FF000000"/>
      </right>
      <top style="dotted">
        <color rgb="FF000000"/>
      </top>
      <bottom style="dotted">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thick">
        <color rgb="FF000000"/>
      </right>
      <top style="dotted">
        <color rgb="FF000000"/>
      </top>
      <bottom style="dotted">
        <color rgb="FF000000"/>
      </bottom>
      <diagonal/>
    </border>
    <border>
      <left style="thick">
        <color rgb="FF000000"/>
      </left>
      <right style="dotted">
        <color rgb="FF000000"/>
      </right>
      <top style="dotted">
        <color rgb="FF000000"/>
      </top>
      <bottom style="dotted">
        <color rgb="FF000000"/>
      </bottom>
      <diagonal/>
    </border>
    <border>
      <left style="dotted">
        <color rgb="FF000000"/>
      </left>
      <right style="medium">
        <color rgb="FF000000"/>
      </right>
      <top style="dotted">
        <color rgb="FF000000"/>
      </top>
      <bottom style="dotted">
        <color rgb="FF000000"/>
      </bottom>
      <diagonal/>
    </border>
    <border>
      <left/>
      <right style="thick">
        <color theme="1"/>
      </right>
      <top style="dotted">
        <color rgb="FF000000"/>
      </top>
      <bottom style="dotted">
        <color rgb="FF000000"/>
      </bottom>
      <diagonal/>
    </border>
    <border>
      <left style="thick">
        <color theme="1"/>
      </left>
      <right/>
      <top style="dotted">
        <color rgb="FF000000"/>
      </top>
      <bottom style="dotted">
        <color rgb="FF000000"/>
      </bottom>
      <diagonal/>
    </border>
    <border>
      <left style="thick">
        <color theme="1"/>
      </left>
      <right style="dotted">
        <color rgb="FF000000"/>
      </right>
      <top/>
      <bottom style="dotted">
        <color rgb="FF000000"/>
      </bottom>
      <diagonal/>
    </border>
    <border>
      <left style="dotted">
        <color rgb="FF000000"/>
      </left>
      <right/>
      <top/>
      <bottom style="dotted">
        <color rgb="FF000000"/>
      </bottom>
      <diagonal/>
    </border>
    <border>
      <left style="thick">
        <color theme="1"/>
      </left>
      <right/>
      <top style="dotted">
        <color rgb="FF000000"/>
      </top>
      <bottom style="thick">
        <color theme="1"/>
      </bottom>
      <diagonal/>
    </border>
    <border>
      <left style="dotted">
        <color rgb="FF000000"/>
      </left>
      <right style="dotted">
        <color rgb="FF000000"/>
      </right>
      <top style="dotted">
        <color rgb="FF000000"/>
      </top>
      <bottom style="thick">
        <color theme="1"/>
      </bottom>
      <diagonal/>
    </border>
    <border>
      <left style="dotted">
        <color rgb="FF000000"/>
      </left>
      <right/>
      <top style="dotted">
        <color rgb="FF000000"/>
      </top>
      <bottom style="thick">
        <color theme="1"/>
      </bottom>
      <diagonal/>
    </border>
    <border>
      <left style="medium">
        <color rgb="FF000000"/>
      </left>
      <right style="dotted">
        <color rgb="FF000000"/>
      </right>
      <top style="dotted">
        <color rgb="FF000000"/>
      </top>
      <bottom style="thick">
        <color theme="1"/>
      </bottom>
      <diagonal/>
    </border>
    <border>
      <left style="dotted">
        <color rgb="FF000000"/>
      </left>
      <right style="dotted">
        <color rgb="FF000000"/>
      </right>
      <top style="dotted">
        <color rgb="FF000000"/>
      </top>
      <bottom style="thick">
        <color rgb="FF000000"/>
      </bottom>
      <diagonal/>
    </border>
    <border>
      <left style="dotted">
        <color rgb="FF000000"/>
      </left>
      <right style="thick">
        <color rgb="FF000000"/>
      </right>
      <top style="dotted">
        <color rgb="FF000000"/>
      </top>
      <bottom style="thick">
        <color rgb="FF000000"/>
      </bottom>
      <diagonal/>
    </border>
    <border>
      <left style="thick">
        <color rgb="FF000000"/>
      </left>
      <right style="dotted">
        <color rgb="FF000000"/>
      </right>
      <top style="dotted">
        <color rgb="FF000000"/>
      </top>
      <bottom style="thick">
        <color rgb="FF000000"/>
      </bottom>
      <diagonal/>
    </border>
    <border>
      <left style="dotted">
        <color rgb="FF000000"/>
      </left>
      <right style="medium">
        <color rgb="FF000000"/>
      </right>
      <top style="dotted">
        <color rgb="FF000000"/>
      </top>
      <bottom style="thick">
        <color rgb="FF000000"/>
      </bottom>
      <diagonal/>
    </border>
    <border>
      <left/>
      <right style="thick">
        <color theme="1"/>
      </right>
      <top style="dotted">
        <color rgb="FF000000"/>
      </top>
      <bottom style="thick">
        <color theme="1"/>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style="dotted">
        <color rgb="FF000000"/>
      </right>
      <top style="dotted">
        <color rgb="FF000000"/>
      </top>
      <bottom style="medium">
        <color rgb="FF000000"/>
      </bottom>
      <diagonal/>
    </border>
    <border>
      <left style="medium">
        <color rgb="FF000000"/>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medium">
        <color rgb="FF000000"/>
      </left>
      <right style="dotted">
        <color theme="1"/>
      </right>
      <top style="dotted">
        <color theme="1"/>
      </top>
      <bottom style="medium">
        <color rgb="FF000000"/>
      </bottom>
      <diagonal/>
    </border>
    <border>
      <left style="thin">
        <color rgb="FF000000"/>
      </left>
      <right style="thick">
        <color rgb="FF000000"/>
      </right>
      <top style="dotted">
        <color rgb="FF000000"/>
      </top>
      <bottom/>
      <diagonal/>
    </border>
    <border>
      <left style="thin">
        <color rgb="FF000000"/>
      </left>
      <right style="thick">
        <color rgb="FF000000"/>
      </right>
      <top/>
      <bottom style="dotted">
        <color rgb="FF000000"/>
      </bottom>
      <diagonal/>
    </border>
    <border>
      <left/>
      <right style="thick">
        <color rgb="FF000000"/>
      </right>
      <top style="hair">
        <color rgb="FF000000"/>
      </top>
      <bottom/>
      <diagonal/>
    </border>
    <border>
      <left/>
      <right style="thick">
        <color rgb="FF000000"/>
      </right>
      <top/>
      <bottom style="dotted">
        <color rgb="FF000000"/>
      </bottom>
      <diagonal/>
    </border>
    <border>
      <left/>
      <right style="thick">
        <color rgb="FF000000"/>
      </right>
      <top/>
      <bottom/>
      <diagonal/>
    </border>
    <border>
      <left style="medium">
        <color theme="1"/>
      </left>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indexed="64"/>
      </left>
      <right style="medium">
        <color indexed="64"/>
      </right>
      <top/>
      <bottom style="medium">
        <color theme="1"/>
      </bottom>
      <diagonal/>
    </border>
    <border>
      <left/>
      <right style="dotted">
        <color indexed="64"/>
      </right>
      <top style="dotted">
        <color indexed="64"/>
      </top>
      <bottom/>
      <diagonal/>
    </border>
    <border>
      <left style="medium">
        <color indexed="64"/>
      </left>
      <right style="medium">
        <color theme="1"/>
      </right>
      <top style="medium">
        <color theme="1"/>
      </top>
      <bottom style="dotted">
        <color indexed="64"/>
      </bottom>
      <diagonal/>
    </border>
    <border>
      <left style="medium">
        <color rgb="FF000000"/>
      </left>
      <right style="medium">
        <color theme="1"/>
      </right>
      <top style="dotted">
        <color rgb="FF000000"/>
      </top>
      <bottom style="dotted">
        <color rgb="FF000000"/>
      </bottom>
      <diagonal/>
    </border>
    <border>
      <left style="medium">
        <color rgb="FF000000"/>
      </left>
      <right style="medium">
        <color theme="1"/>
      </right>
      <top style="dotted">
        <color rgb="FF000000"/>
      </top>
      <bottom/>
      <diagonal/>
    </border>
    <border>
      <left style="thin">
        <color rgb="FF000000"/>
      </left>
      <right style="medium">
        <color theme="1"/>
      </right>
      <top style="hair">
        <color rgb="FF000000"/>
      </top>
      <bottom style="hair">
        <color rgb="FF000000"/>
      </bottom>
      <diagonal/>
    </border>
    <border>
      <left style="thin">
        <color rgb="FF000000"/>
      </left>
      <right style="medium">
        <color theme="1"/>
      </right>
      <top style="hair">
        <color rgb="FF000000"/>
      </top>
      <bottom/>
      <diagonal/>
    </border>
    <border>
      <left style="medium">
        <color rgb="FF000000"/>
      </left>
      <right style="medium">
        <color theme="1"/>
      </right>
      <top style="dotted">
        <color rgb="FF000000"/>
      </top>
      <bottom style="medium">
        <color rgb="FF000000"/>
      </bottom>
      <diagonal/>
    </border>
    <border>
      <left style="thick">
        <color indexed="64"/>
      </left>
      <right style="dashed">
        <color indexed="64"/>
      </right>
      <top style="medium">
        <color theme="1"/>
      </top>
      <bottom style="dashed">
        <color indexed="64"/>
      </bottom>
      <diagonal/>
    </border>
    <border>
      <left style="dashed">
        <color indexed="64"/>
      </left>
      <right style="dashed">
        <color indexed="64"/>
      </right>
      <top style="medium">
        <color theme="1"/>
      </top>
      <bottom style="dashed">
        <color indexed="64"/>
      </bottom>
      <diagonal/>
    </border>
    <border>
      <left style="dashed">
        <color indexed="64"/>
      </left>
      <right style="thick">
        <color indexed="64"/>
      </right>
      <top style="medium">
        <color theme="1"/>
      </top>
      <bottom style="dashed">
        <color indexed="64"/>
      </bottom>
      <diagonal/>
    </border>
    <border>
      <left style="dashed">
        <color indexed="64"/>
      </left>
      <right style="thick">
        <color indexed="64"/>
      </right>
      <top style="dashed">
        <color indexed="64"/>
      </top>
      <bottom style="dashed">
        <color indexed="64"/>
      </bottom>
      <diagonal/>
    </border>
    <border>
      <left style="thick">
        <color indexed="64"/>
      </left>
      <right style="dashed">
        <color indexed="64"/>
      </right>
      <top style="dashed">
        <color indexed="64"/>
      </top>
      <bottom style="thick">
        <color indexed="64"/>
      </bottom>
      <diagonal/>
    </border>
    <border>
      <left style="dashed">
        <color indexed="64"/>
      </left>
      <right style="dashed">
        <color indexed="64"/>
      </right>
      <top style="dashed">
        <color indexed="64"/>
      </top>
      <bottom style="thick">
        <color indexed="64"/>
      </bottom>
      <diagonal/>
    </border>
    <border>
      <left style="dashed">
        <color indexed="64"/>
      </left>
      <right style="thick">
        <color indexed="64"/>
      </right>
      <top style="dashed">
        <color indexed="64"/>
      </top>
      <bottom style="thick">
        <color indexed="64"/>
      </bottom>
      <diagonal/>
    </border>
    <border>
      <left style="thin">
        <color indexed="64"/>
      </left>
      <right style="medium">
        <color rgb="FF000000"/>
      </right>
      <top style="thin">
        <color indexed="64"/>
      </top>
      <bottom style="medium">
        <color indexed="64"/>
      </bottom>
      <diagonal/>
    </border>
    <border>
      <left/>
      <right style="thick">
        <color rgb="FF000000"/>
      </right>
      <top/>
      <bottom style="thick">
        <color auto="1"/>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1048">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8" xfId="0" applyFont="1" applyBorder="1" applyAlignment="1">
      <alignment horizontal="center" vertical="center" wrapText="1"/>
    </xf>
    <xf numFmtId="0" fontId="13" fillId="0" borderId="8" xfId="0" applyFont="1" applyBorder="1" applyAlignment="1">
      <alignment vertical="center" wrapText="1"/>
    </xf>
    <xf numFmtId="0" fontId="13" fillId="0" borderId="8"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3" fillId="2" borderId="15" xfId="0" applyFont="1" applyFill="1" applyBorder="1" applyAlignment="1">
      <alignment horizontal="center" vertical="center" wrapText="1"/>
    </xf>
    <xf numFmtId="0" fontId="23" fillId="2" borderId="7" xfId="0" applyFont="1" applyFill="1" applyBorder="1" applyAlignment="1">
      <alignment horizontal="center" vertical="center" wrapText="1"/>
    </xf>
    <xf numFmtId="0" fontId="23" fillId="2" borderId="9" xfId="0" applyFont="1" applyFill="1" applyBorder="1" applyAlignment="1">
      <alignment horizontal="left" vertical="center" wrapText="1"/>
    </xf>
    <xf numFmtId="0" fontId="23" fillId="2" borderId="7"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24" fillId="5" borderId="15" xfId="0" applyFont="1" applyFill="1" applyBorder="1" applyAlignment="1">
      <alignment horizontal="center" vertical="center" wrapText="1"/>
    </xf>
    <xf numFmtId="0" fontId="20" fillId="5" borderId="7" xfId="0" applyFont="1" applyFill="1" applyBorder="1" applyAlignment="1">
      <alignment horizontal="center" vertical="center" wrapText="1"/>
    </xf>
    <xf numFmtId="0" fontId="24" fillId="5" borderId="9" xfId="0" applyFont="1" applyFill="1" applyBorder="1" applyAlignment="1">
      <alignment vertical="center" wrapText="1"/>
    </xf>
    <xf numFmtId="0" fontId="24" fillId="5" borderId="7" xfId="0" applyFont="1" applyFill="1" applyBorder="1" applyAlignment="1">
      <alignment vertical="center" wrapText="1"/>
    </xf>
    <xf numFmtId="0" fontId="24" fillId="5" borderId="12" xfId="0" applyFont="1" applyFill="1" applyBorder="1" applyAlignment="1">
      <alignment vertical="center" wrapText="1"/>
    </xf>
    <xf numFmtId="0" fontId="22" fillId="4" borderId="15" xfId="0" applyFont="1" applyFill="1" applyBorder="1" applyAlignment="1">
      <alignment horizontal="center" vertical="center" wrapText="1"/>
    </xf>
    <xf numFmtId="0" fontId="22" fillId="4" borderId="7" xfId="0" applyFont="1" applyFill="1" applyBorder="1" applyAlignment="1">
      <alignment horizontal="center" vertical="center" wrapText="1"/>
    </xf>
    <xf numFmtId="0" fontId="22" fillId="4" borderId="7" xfId="0" applyFont="1" applyFill="1" applyBorder="1" applyAlignment="1">
      <alignment horizontal="left" vertical="center" wrapText="1"/>
    </xf>
    <xf numFmtId="0" fontId="21" fillId="4" borderId="7" xfId="0" applyFont="1" applyFill="1" applyBorder="1" applyAlignment="1">
      <alignment vertical="center" wrapText="1"/>
    </xf>
    <xf numFmtId="0" fontId="21" fillId="4" borderId="7" xfId="0" applyFont="1" applyFill="1" applyBorder="1" applyAlignment="1">
      <alignment horizontal="center" vertical="center" wrapText="1"/>
    </xf>
    <xf numFmtId="49" fontId="20" fillId="4" borderId="7" xfId="0" applyNumberFormat="1"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7" xfId="0" applyFont="1" applyFill="1" applyBorder="1" applyAlignment="1">
      <alignment horizontal="left" vertical="center" wrapText="1"/>
    </xf>
    <xf numFmtId="0" fontId="21" fillId="4" borderId="12" xfId="0" applyFont="1" applyFill="1" applyBorder="1" applyAlignment="1">
      <alignment horizontal="left" vertical="center" wrapText="1"/>
    </xf>
    <xf numFmtId="0" fontId="4" fillId="0" borderId="0" xfId="0" applyFont="1" applyAlignment="1">
      <alignment vertical="center" wrapText="1"/>
    </xf>
    <xf numFmtId="0" fontId="22" fillId="4" borderId="12"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20" fillId="4" borderId="7" xfId="0" applyFont="1" applyFill="1" applyBorder="1" applyAlignment="1">
      <alignment horizontal="center" vertical="center" wrapText="1"/>
    </xf>
    <xf numFmtId="0" fontId="20" fillId="4" borderId="12" xfId="0" applyFont="1" applyFill="1" applyBorder="1" applyAlignment="1">
      <alignment horizontal="left" vertical="center" wrapText="1"/>
    </xf>
    <xf numFmtId="49" fontId="20" fillId="4" borderId="12" xfId="0" applyNumberFormat="1" applyFont="1" applyFill="1" applyBorder="1" applyAlignment="1">
      <alignment horizontal="left" vertical="center" wrapText="1"/>
    </xf>
    <xf numFmtId="0" fontId="22" fillId="4" borderId="16" xfId="0" applyFont="1" applyFill="1" applyBorder="1" applyAlignment="1">
      <alignment horizontal="center" vertical="center" wrapText="1"/>
    </xf>
    <xf numFmtId="0" fontId="21" fillId="4" borderId="16" xfId="0" applyFont="1" applyFill="1" applyBorder="1" applyAlignment="1">
      <alignment vertical="center" wrapText="1"/>
    </xf>
    <xf numFmtId="0" fontId="21" fillId="4" borderId="16" xfId="0" applyFont="1" applyFill="1" applyBorder="1" applyAlignment="1">
      <alignment horizontal="center" vertical="center" wrapText="1"/>
    </xf>
    <xf numFmtId="49" fontId="20" fillId="4" borderId="16" xfId="0" applyNumberFormat="1"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4" fillId="0" borderId="0" xfId="0" applyFont="1" applyAlignment="1">
      <alignment horizontal="left" vertical="center" wrapText="1"/>
    </xf>
    <xf numFmtId="0" fontId="13" fillId="0" borderId="8"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26" fillId="0" borderId="0" xfId="0" applyFont="1" applyAlignment="1">
      <alignment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10" fontId="28" fillId="12" borderId="59" xfId="0" applyNumberFormat="1" applyFont="1" applyFill="1" applyBorder="1" applyAlignment="1">
      <alignment horizontal="center" vertical="center" wrapText="1"/>
    </xf>
    <xf numFmtId="10" fontId="28" fillId="13" borderId="60" xfId="0" applyNumberFormat="1" applyFont="1" applyFill="1" applyBorder="1" applyAlignment="1">
      <alignment horizontal="center" vertical="center" wrapText="1"/>
    </xf>
    <xf numFmtId="10" fontId="28" fillId="12" borderId="61" xfId="0" applyNumberFormat="1" applyFont="1" applyFill="1" applyBorder="1" applyAlignment="1">
      <alignment horizontal="center" vertical="center" wrapText="1"/>
    </xf>
    <xf numFmtId="0" fontId="27" fillId="10" borderId="7" xfId="0" applyFont="1" applyFill="1" applyBorder="1" applyAlignment="1">
      <alignment horizontal="center" vertical="center" wrapText="1"/>
    </xf>
    <xf numFmtId="10" fontId="27" fillId="10" borderId="63" xfId="2" applyNumberFormat="1" applyFont="1" applyFill="1" applyBorder="1" applyAlignment="1">
      <alignment horizontal="center" vertical="center" wrapText="1"/>
    </xf>
    <xf numFmtId="0" fontId="30" fillId="10" borderId="62" xfId="0" applyFont="1" applyFill="1" applyBorder="1" applyAlignment="1">
      <alignment horizontal="center" vertical="center" wrapText="1"/>
    </xf>
    <xf numFmtId="0" fontId="30" fillId="10" borderId="7" xfId="0" applyFont="1" applyFill="1" applyBorder="1" applyAlignment="1">
      <alignment horizontal="center" vertical="center" wrapText="1"/>
    </xf>
    <xf numFmtId="0" fontId="27" fillId="10" borderId="62" xfId="0" applyFont="1" applyFill="1" applyBorder="1" applyAlignment="1">
      <alignment horizontal="center" vertical="center" wrapText="1"/>
    </xf>
    <xf numFmtId="0" fontId="27" fillId="10" borderId="33" xfId="0" applyFont="1" applyFill="1" applyBorder="1" applyAlignment="1">
      <alignment horizontal="center" vertical="center" wrapText="1"/>
    </xf>
    <xf numFmtId="10" fontId="27" fillId="10" borderId="34" xfId="2" applyNumberFormat="1" applyFont="1" applyFill="1" applyBorder="1" applyAlignment="1">
      <alignment horizontal="center" vertical="center" wrapText="1"/>
    </xf>
    <xf numFmtId="0" fontId="21" fillId="10" borderId="7" xfId="0" applyFont="1" applyFill="1" applyBorder="1" applyAlignment="1">
      <alignment horizontal="justify"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20" fillId="10" borderId="27"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27" fillId="10" borderId="32" xfId="0" applyFont="1" applyFill="1" applyBorder="1" applyAlignment="1">
      <alignment horizontal="center" vertical="center" wrapText="1"/>
    </xf>
    <xf numFmtId="10" fontId="28" fillId="12" borderId="65" xfId="0" applyNumberFormat="1" applyFont="1" applyFill="1" applyBorder="1" applyAlignment="1">
      <alignment horizontal="center" vertical="center" wrapText="1"/>
    </xf>
    <xf numFmtId="10" fontId="28" fillId="13" borderId="66" xfId="0" applyNumberFormat="1" applyFont="1" applyFill="1" applyBorder="1" applyAlignment="1">
      <alignment horizontal="center" vertical="center" wrapText="1"/>
    </xf>
    <xf numFmtId="10" fontId="28" fillId="12" borderId="67" xfId="0" applyNumberFormat="1" applyFont="1" applyFill="1" applyBorder="1" applyAlignment="1">
      <alignment horizontal="center" vertical="center" wrapText="1"/>
    </xf>
    <xf numFmtId="0" fontId="21" fillId="10" borderId="63" xfId="0" applyFont="1" applyFill="1" applyBorder="1" applyAlignment="1">
      <alignment horizontal="center" vertical="center" wrapText="1"/>
    </xf>
    <xf numFmtId="0" fontId="21" fillId="10" borderId="7" xfId="0" applyFont="1" applyFill="1" applyBorder="1" applyAlignment="1">
      <alignment horizontal="center" vertical="center" wrapText="1"/>
    </xf>
    <xf numFmtId="0" fontId="21" fillId="10" borderId="28" xfId="0" applyFont="1" applyFill="1" applyBorder="1" applyAlignment="1">
      <alignment horizontal="center" vertical="center" wrapText="1"/>
    </xf>
    <xf numFmtId="0" fontId="21" fillId="10" borderId="34" xfId="0" applyFont="1" applyFill="1" applyBorder="1" applyAlignment="1">
      <alignment horizontal="center" vertical="center" wrapText="1"/>
    </xf>
    <xf numFmtId="0" fontId="4" fillId="0" borderId="25" xfId="0" applyFont="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8" xfId="0" applyFont="1" applyBorder="1" applyAlignment="1">
      <alignment horizontal="center" vertical="center" wrapText="1"/>
    </xf>
    <xf numFmtId="0" fontId="9" fillId="0" borderId="8" xfId="0" applyFont="1" applyBorder="1" applyAlignment="1">
      <alignment horizontal="center" vertical="center" wrapText="1"/>
    </xf>
    <xf numFmtId="0" fontId="13" fillId="0" borderId="0" xfId="0" applyFont="1" applyAlignment="1">
      <alignment vertical="center" wrapText="1"/>
    </xf>
    <xf numFmtId="0" fontId="24" fillId="10" borderId="7" xfId="0" applyFont="1" applyFill="1" applyBorder="1" applyAlignment="1">
      <alignment horizontal="center" vertical="center" wrapText="1"/>
    </xf>
    <xf numFmtId="0" fontId="24" fillId="10" borderId="12" xfId="0" applyFont="1" applyFill="1" applyBorder="1" applyAlignment="1">
      <alignment horizontal="left" vertical="center" wrapText="1"/>
    </xf>
    <xf numFmtId="0" fontId="21" fillId="10" borderId="12" xfId="0" applyFont="1" applyFill="1" applyBorder="1" applyAlignment="1">
      <alignment horizontal="justify" vertical="center" wrapText="1"/>
    </xf>
    <xf numFmtId="0" fontId="20" fillId="4" borderId="16" xfId="0" applyFont="1" applyFill="1" applyBorder="1" applyAlignment="1">
      <alignment horizontal="center" vertical="center" wrapText="1"/>
    </xf>
    <xf numFmtId="0" fontId="5" fillId="0" borderId="0" xfId="0" applyFont="1" applyAlignment="1">
      <alignment horizontal="left" vertical="center" wrapText="1"/>
    </xf>
    <xf numFmtId="0" fontId="22" fillId="4" borderId="68" xfId="0" applyFont="1" applyFill="1" applyBorder="1" applyAlignment="1">
      <alignment horizontal="center" vertical="center" wrapText="1"/>
    </xf>
    <xf numFmtId="0" fontId="22" fillId="4" borderId="33" xfId="0" applyFont="1" applyFill="1" applyBorder="1" applyAlignment="1">
      <alignment horizontal="center" vertical="center" wrapText="1"/>
    </xf>
    <xf numFmtId="0" fontId="21" fillId="4" borderId="33" xfId="0" applyFont="1" applyFill="1" applyBorder="1" applyAlignment="1">
      <alignment horizontal="left" vertical="center" wrapText="1"/>
    </xf>
    <xf numFmtId="0" fontId="21" fillId="4" borderId="69" xfId="0" applyFont="1" applyFill="1" applyBorder="1" applyAlignment="1">
      <alignment horizontal="left" vertical="center" wrapText="1"/>
    </xf>
    <xf numFmtId="0" fontId="21" fillId="4" borderId="70" xfId="0" applyFont="1" applyFill="1" applyBorder="1" applyAlignment="1">
      <alignment horizontal="left" vertical="center" wrapText="1"/>
    </xf>
    <xf numFmtId="0" fontId="23" fillId="2" borderId="71" xfId="0" applyFont="1" applyFill="1" applyBorder="1" applyAlignment="1">
      <alignment vertical="center" wrapText="1"/>
    </xf>
    <xf numFmtId="0" fontId="24" fillId="5" borderId="71" xfId="0" applyFont="1" applyFill="1" applyBorder="1" applyAlignment="1">
      <alignment vertical="center" wrapText="1"/>
    </xf>
    <xf numFmtId="0" fontId="21" fillId="4" borderId="71" xfId="0" applyFont="1" applyFill="1" applyBorder="1" applyAlignment="1">
      <alignment horizontal="left" vertical="center" wrapText="1"/>
    </xf>
    <xf numFmtId="0" fontId="21" fillId="4" borderId="72" xfId="0" applyFont="1" applyFill="1" applyBorder="1" applyAlignment="1">
      <alignment horizontal="left" vertical="center" wrapText="1"/>
    </xf>
    <xf numFmtId="0" fontId="21" fillId="4" borderId="73" xfId="0" applyFont="1" applyFill="1" applyBorder="1" applyAlignment="1">
      <alignment horizontal="center" vertical="center" wrapText="1"/>
    </xf>
    <xf numFmtId="0" fontId="21" fillId="4" borderId="73" xfId="0" applyFont="1" applyFill="1" applyBorder="1" applyAlignment="1">
      <alignment vertical="center" wrapText="1"/>
    </xf>
    <xf numFmtId="0" fontId="23" fillId="2" borderId="73" xfId="0" applyFont="1" applyFill="1" applyBorder="1" applyAlignment="1">
      <alignment vertical="center" wrapText="1"/>
    </xf>
    <xf numFmtId="0" fontId="23" fillId="2" borderId="73" xfId="0" applyFont="1" applyFill="1" applyBorder="1" applyAlignment="1">
      <alignment horizontal="center" vertical="center" wrapText="1"/>
    </xf>
    <xf numFmtId="0" fontId="23" fillId="2" borderId="73" xfId="0" applyFont="1" applyFill="1" applyBorder="1" applyAlignment="1">
      <alignment horizontal="left" vertical="center" wrapText="1"/>
    </xf>
    <xf numFmtId="0" fontId="24" fillId="5" borderId="73" xfId="0" applyFont="1" applyFill="1" applyBorder="1" applyAlignment="1">
      <alignment horizontal="left" vertical="center" wrapText="1"/>
    </xf>
    <xf numFmtId="0" fontId="24" fillId="5" borderId="73" xfId="0" applyFont="1" applyFill="1" applyBorder="1" applyAlignment="1">
      <alignment horizontal="center" vertical="center" wrapText="1"/>
    </xf>
    <xf numFmtId="0" fontId="24" fillId="5" borderId="73" xfId="0" applyFont="1" applyFill="1" applyBorder="1" applyAlignment="1">
      <alignment horizontal="justify" vertical="center" wrapText="1"/>
    </xf>
    <xf numFmtId="9" fontId="24" fillId="5" borderId="73" xfId="1" applyNumberFormat="1" applyFont="1" applyFill="1" applyBorder="1" applyAlignment="1">
      <alignment horizontal="left" vertical="center" wrapText="1"/>
    </xf>
    <xf numFmtId="0" fontId="21" fillId="4" borderId="73" xfId="0" applyFont="1" applyFill="1" applyBorder="1" applyAlignment="1">
      <alignment horizontal="left" vertical="center" wrapText="1"/>
    </xf>
    <xf numFmtId="49" fontId="20" fillId="4" borderId="73" xfId="0" applyNumberFormat="1" applyFont="1" applyFill="1" applyBorder="1" applyAlignment="1">
      <alignment horizontal="left" vertical="center" wrapText="1"/>
    </xf>
    <xf numFmtId="0" fontId="21" fillId="4" borderId="74" xfId="0" applyFont="1" applyFill="1" applyBorder="1" applyAlignment="1">
      <alignment vertical="center" wrapText="1"/>
    </xf>
    <xf numFmtId="0" fontId="21" fillId="4" borderId="74" xfId="0" applyFont="1" applyFill="1" applyBorder="1" applyAlignment="1">
      <alignment horizontal="center" vertical="center" wrapText="1"/>
    </xf>
    <xf numFmtId="0" fontId="21" fillId="4" borderId="74" xfId="0" applyFont="1" applyFill="1" applyBorder="1" applyAlignment="1">
      <alignment horizontal="left" vertical="center" wrapText="1"/>
    </xf>
    <xf numFmtId="49" fontId="20" fillId="4" borderId="74" xfId="0" applyNumberFormat="1" applyFont="1" applyFill="1" applyBorder="1" applyAlignment="1">
      <alignment horizontal="left" vertical="center" wrapText="1"/>
    </xf>
    <xf numFmtId="0" fontId="19" fillId="4" borderId="75" xfId="0" applyFont="1" applyFill="1" applyBorder="1" applyAlignment="1">
      <alignment horizontal="center" vertical="center" wrapText="1"/>
    </xf>
    <xf numFmtId="0" fontId="19" fillId="10" borderId="18" xfId="0" applyFont="1" applyFill="1" applyBorder="1" applyAlignment="1">
      <alignment horizontal="center" vertical="center" wrapText="1"/>
    </xf>
    <xf numFmtId="0" fontId="24" fillId="10" borderId="76" xfId="0" applyFont="1" applyFill="1" applyBorder="1" applyAlignment="1">
      <alignment horizontal="left" vertical="center" wrapText="1"/>
    </xf>
    <xf numFmtId="0" fontId="21" fillId="4" borderId="77" xfId="0" applyFont="1" applyFill="1" applyBorder="1" applyAlignment="1">
      <alignment horizontal="justify" vertical="center" wrapText="1"/>
    </xf>
    <xf numFmtId="0" fontId="21" fillId="4" borderId="77" xfId="0" applyFont="1" applyFill="1" applyBorder="1" applyAlignment="1">
      <alignment horizontal="center" vertical="center" wrapText="1"/>
    </xf>
    <xf numFmtId="10" fontId="21" fillId="4" borderId="77" xfId="0" applyNumberFormat="1" applyFont="1" applyFill="1" applyBorder="1" applyAlignment="1">
      <alignment vertical="center" wrapText="1"/>
    </xf>
    <xf numFmtId="0" fontId="21" fillId="4" borderId="77" xfId="0" applyFont="1" applyFill="1" applyBorder="1" applyAlignment="1">
      <alignment vertical="center" wrapText="1"/>
    </xf>
    <xf numFmtId="0" fontId="22" fillId="4" borderId="78" xfId="0" applyFont="1" applyFill="1" applyBorder="1" applyAlignment="1">
      <alignment vertical="center" wrapText="1"/>
    </xf>
    <xf numFmtId="0" fontId="22" fillId="4" borderId="18" xfId="0" applyFont="1" applyFill="1" applyBorder="1" applyAlignment="1">
      <alignment vertical="center" wrapText="1"/>
    </xf>
    <xf numFmtId="0" fontId="22" fillId="4" borderId="79" xfId="0" applyFont="1" applyFill="1" applyBorder="1" applyAlignment="1">
      <alignment vertical="center" wrapText="1"/>
    </xf>
    <xf numFmtId="0" fontId="4" fillId="0" borderId="20" xfId="0" applyFont="1" applyBorder="1" applyAlignment="1">
      <alignment horizontal="center" vertical="center" wrapText="1"/>
    </xf>
    <xf numFmtId="0" fontId="31" fillId="0" borderId="24" xfId="0" applyFont="1" applyBorder="1" applyAlignment="1">
      <alignment vertical="center" wrapText="1"/>
    </xf>
    <xf numFmtId="0" fontId="31" fillId="0" borderId="25" xfId="0" applyFont="1" applyBorder="1" applyAlignment="1">
      <alignment vertical="center" wrapText="1"/>
    </xf>
    <xf numFmtId="10" fontId="4" fillId="14" borderId="91" xfId="0" applyNumberFormat="1" applyFont="1" applyFill="1" applyBorder="1" applyAlignment="1">
      <alignment horizontal="center" vertical="center" wrapText="1"/>
    </xf>
    <xf numFmtId="10" fontId="4" fillId="14" borderId="92" xfId="0" applyNumberFormat="1" applyFont="1" applyFill="1" applyBorder="1" applyAlignment="1">
      <alignment horizontal="center" vertical="center" wrapText="1"/>
    </xf>
    <xf numFmtId="3" fontId="4" fillId="6" borderId="73" xfId="0" applyNumberFormat="1" applyFont="1" applyFill="1" applyBorder="1" applyAlignment="1">
      <alignment horizontal="center" vertical="center" wrapText="1"/>
    </xf>
    <xf numFmtId="3" fontId="4" fillId="6" borderId="93" xfId="0" applyNumberFormat="1" applyFont="1" applyFill="1" applyBorder="1" applyAlignment="1">
      <alignment horizontal="center" vertical="center" wrapText="1"/>
    </xf>
    <xf numFmtId="10" fontId="4" fillId="14" borderId="95" xfId="0" applyNumberFormat="1" applyFont="1" applyFill="1" applyBorder="1" applyAlignment="1">
      <alignment horizontal="center" vertical="center" wrapText="1"/>
    </xf>
    <xf numFmtId="3" fontId="4" fillId="12" borderId="74" xfId="0" applyNumberFormat="1" applyFont="1" applyFill="1" applyBorder="1" applyAlignment="1">
      <alignment horizontal="center" vertical="center" wrapText="1"/>
    </xf>
    <xf numFmtId="3" fontId="4" fillId="12" borderId="96" xfId="0" applyNumberFormat="1" applyFont="1" applyFill="1" applyBorder="1" applyAlignment="1">
      <alignment horizontal="center" vertical="center" wrapText="1"/>
    </xf>
    <xf numFmtId="0" fontId="31" fillId="0" borderId="25" xfId="0" applyFont="1" applyBorder="1" applyAlignment="1">
      <alignment horizontal="center" vertical="center" wrapText="1"/>
    </xf>
    <xf numFmtId="0" fontId="35" fillId="0" borderId="0" xfId="0" applyFont="1" applyAlignment="1">
      <alignment vertical="center" wrapText="1"/>
    </xf>
    <xf numFmtId="0" fontId="5" fillId="10" borderId="97" xfId="0" applyFont="1" applyFill="1" applyBorder="1" applyAlignment="1">
      <alignment horizontal="center" vertical="center" wrapText="1"/>
    </xf>
    <xf numFmtId="3" fontId="4" fillId="6" borderId="98" xfId="0" applyNumberFormat="1" applyFont="1" applyFill="1" applyBorder="1" applyAlignment="1">
      <alignment horizontal="center" vertical="center" wrapText="1"/>
    </xf>
    <xf numFmtId="3" fontId="4" fillId="6" borderId="99" xfId="0" applyNumberFormat="1" applyFont="1" applyFill="1" applyBorder="1" applyAlignment="1">
      <alignment horizontal="center" vertical="center" wrapText="1"/>
    </xf>
    <xf numFmtId="3" fontId="4" fillId="6" borderId="74" xfId="0" applyNumberFormat="1" applyFont="1" applyFill="1" applyBorder="1" applyAlignment="1">
      <alignment horizontal="center" vertical="center" wrapText="1"/>
    </xf>
    <xf numFmtId="3" fontId="4" fillId="6" borderId="96" xfId="0" applyNumberFormat="1" applyFont="1" applyFill="1" applyBorder="1" applyAlignment="1">
      <alignment horizontal="center" vertical="center" wrapText="1"/>
    </xf>
    <xf numFmtId="3" fontId="4" fillId="12" borderId="99" xfId="0" applyNumberFormat="1" applyFont="1" applyFill="1" applyBorder="1" applyAlignment="1">
      <alignment horizontal="center" vertical="center" wrapText="1"/>
    </xf>
    <xf numFmtId="10" fontId="4" fillId="14" borderId="94" xfId="0" applyNumberFormat="1" applyFont="1" applyFill="1" applyBorder="1" applyAlignment="1">
      <alignment horizontal="center" vertical="center" wrapText="1"/>
    </xf>
    <xf numFmtId="10" fontId="4" fillId="14" borderId="103" xfId="0" applyNumberFormat="1" applyFont="1" applyFill="1" applyBorder="1" applyAlignment="1">
      <alignment horizontal="center" vertical="center" wrapText="1"/>
    </xf>
    <xf numFmtId="10" fontId="4" fillId="14" borderId="55" xfId="0" applyNumberFormat="1" applyFont="1" applyFill="1" applyBorder="1" applyAlignment="1">
      <alignment horizontal="center" vertical="center" wrapText="1"/>
    </xf>
    <xf numFmtId="10" fontId="4" fillId="14" borderId="57" xfId="0" applyNumberFormat="1" applyFont="1" applyFill="1" applyBorder="1" applyAlignment="1">
      <alignment horizontal="center" vertical="center" wrapText="1"/>
    </xf>
    <xf numFmtId="10" fontId="4" fillId="14" borderId="83" xfId="0" applyNumberFormat="1" applyFont="1" applyFill="1" applyBorder="1" applyAlignment="1">
      <alignment horizontal="center" vertical="center" wrapText="1"/>
    </xf>
    <xf numFmtId="10" fontId="4" fillId="14" borderId="104" xfId="0" applyNumberFormat="1" applyFont="1" applyFill="1" applyBorder="1" applyAlignment="1">
      <alignment horizontal="center" vertical="center" wrapText="1"/>
    </xf>
    <xf numFmtId="10" fontId="4" fillId="14" borderId="56" xfId="0" applyNumberFormat="1" applyFont="1" applyFill="1" applyBorder="1" applyAlignment="1">
      <alignment horizontal="center" vertical="center" wrapText="1"/>
    </xf>
    <xf numFmtId="10" fontId="28" fillId="10" borderId="62" xfId="0" applyNumberFormat="1" applyFont="1" applyFill="1" applyBorder="1" applyAlignment="1">
      <alignment horizontal="center" vertical="center" wrapText="1"/>
    </xf>
    <xf numFmtId="10" fontId="28" fillId="10" borderId="7" xfId="0" applyNumberFormat="1" applyFont="1" applyFill="1" applyBorder="1" applyAlignment="1">
      <alignment horizontal="center" vertical="center" wrapText="1"/>
    </xf>
    <xf numFmtId="10" fontId="28" fillId="10" borderId="63" xfId="0" applyNumberFormat="1" applyFont="1" applyFill="1" applyBorder="1" applyAlignment="1">
      <alignment horizontal="center" vertical="center" wrapText="1"/>
    </xf>
    <xf numFmtId="10" fontId="28" fillId="10" borderId="32" xfId="0" applyNumberFormat="1" applyFont="1" applyFill="1" applyBorder="1" applyAlignment="1">
      <alignment horizontal="center" vertical="center" wrapText="1"/>
    </xf>
    <xf numFmtId="10" fontId="28" fillId="10" borderId="33" xfId="0" applyNumberFormat="1" applyFont="1" applyFill="1" applyBorder="1" applyAlignment="1">
      <alignment horizontal="center" vertical="center" wrapText="1"/>
    </xf>
    <xf numFmtId="10" fontId="28" fillId="10" borderId="34" xfId="0" applyNumberFormat="1" applyFont="1" applyFill="1" applyBorder="1" applyAlignment="1">
      <alignment horizontal="center" vertical="center" wrapText="1"/>
    </xf>
    <xf numFmtId="0" fontId="31" fillId="0" borderId="20" xfId="0" applyFont="1" applyBorder="1" applyAlignment="1">
      <alignment vertical="center" wrapText="1"/>
    </xf>
    <xf numFmtId="0" fontId="31" fillId="0" borderId="0" xfId="0" applyFont="1" applyAlignment="1">
      <alignment vertical="center" wrapText="1"/>
    </xf>
    <xf numFmtId="0" fontId="22" fillId="10" borderId="71" xfId="0" applyFont="1" applyFill="1" applyBorder="1" applyAlignment="1">
      <alignment horizontal="justify" vertical="center" wrapText="1"/>
    </xf>
    <xf numFmtId="0" fontId="22" fillId="10" borderId="76" xfId="0" applyFont="1" applyFill="1" applyBorder="1" applyAlignment="1">
      <alignment horizontal="justify" vertical="center" wrapText="1"/>
    </xf>
    <xf numFmtId="0" fontId="20" fillId="4" borderId="71" xfId="0" applyFont="1" applyFill="1" applyBorder="1" applyAlignment="1">
      <alignment horizontal="left" vertical="center" wrapText="1"/>
    </xf>
    <xf numFmtId="0" fontId="22" fillId="4" borderId="71" xfId="0" applyFont="1" applyFill="1" applyBorder="1" applyAlignment="1">
      <alignment horizontal="left" vertical="center" wrapText="1"/>
    </xf>
    <xf numFmtId="0" fontId="20" fillId="4" borderId="71" xfId="0" applyFont="1" applyFill="1" applyBorder="1" applyAlignment="1">
      <alignment horizontal="center" vertical="center" wrapText="1"/>
    </xf>
    <xf numFmtId="0" fontId="22" fillId="4" borderId="109" xfId="0" applyFont="1" applyFill="1" applyBorder="1" applyAlignment="1">
      <alignment horizontal="left" vertical="center" wrapText="1"/>
    </xf>
    <xf numFmtId="0" fontId="21" fillId="10" borderId="115" xfId="0" applyFont="1" applyFill="1" applyBorder="1" applyAlignment="1">
      <alignment horizontal="justify" vertical="center" wrapText="1"/>
    </xf>
    <xf numFmtId="0" fontId="20" fillId="4" borderId="115" xfId="0" applyFont="1" applyFill="1" applyBorder="1" applyAlignment="1">
      <alignment vertical="center" wrapText="1"/>
    </xf>
    <xf numFmtId="0" fontId="22" fillId="4" borderId="115" xfId="0" applyFont="1" applyFill="1" applyBorder="1" applyAlignment="1">
      <alignment vertical="center" wrapText="1"/>
    </xf>
    <xf numFmtId="0" fontId="20" fillId="4" borderId="116" xfId="0" applyFont="1" applyFill="1" applyBorder="1" applyAlignment="1">
      <alignment vertical="center" wrapText="1"/>
    </xf>
    <xf numFmtId="0" fontId="20" fillId="4" borderId="117" xfId="0" applyFont="1" applyFill="1" applyBorder="1" applyAlignment="1">
      <alignment horizontal="left" vertical="center" wrapText="1"/>
    </xf>
    <xf numFmtId="0" fontId="20" fillId="4" borderId="115" xfId="0" applyFont="1" applyFill="1" applyBorder="1" applyAlignment="1">
      <alignment horizontal="left" vertical="center" wrapText="1"/>
    </xf>
    <xf numFmtId="49" fontId="20" fillId="4" borderId="115" xfId="0" applyNumberFormat="1" applyFont="1" applyFill="1" applyBorder="1" applyAlignment="1">
      <alignment horizontal="left" vertical="center" wrapText="1"/>
    </xf>
    <xf numFmtId="0" fontId="22" fillId="4" borderId="115" xfId="0" applyFont="1" applyFill="1" applyBorder="1" applyAlignment="1">
      <alignment horizontal="left" vertical="center" wrapText="1"/>
    </xf>
    <xf numFmtId="0" fontId="20" fillId="4" borderId="120" xfId="0" applyFont="1" applyFill="1" applyBorder="1" applyAlignment="1">
      <alignment horizontal="left" vertical="center" wrapText="1"/>
    </xf>
    <xf numFmtId="0" fontId="24" fillId="10" borderId="6" xfId="0" applyFont="1" applyFill="1" applyBorder="1" applyAlignment="1">
      <alignment horizontal="left" vertical="center" wrapText="1"/>
    </xf>
    <xf numFmtId="0" fontId="20" fillId="10" borderId="62" xfId="0" applyFont="1" applyFill="1" applyBorder="1" applyAlignment="1">
      <alignment horizontal="center" vertical="center" wrapText="1"/>
    </xf>
    <xf numFmtId="0" fontId="24" fillId="10" borderId="7" xfId="0" applyFont="1" applyFill="1" applyBorder="1" applyAlignment="1">
      <alignment horizontal="left" vertical="center" wrapText="1"/>
    </xf>
    <xf numFmtId="0" fontId="20" fillId="10" borderId="32" xfId="0" applyFont="1" applyFill="1" applyBorder="1" applyAlignment="1">
      <alignment horizontal="center" vertical="center" wrapText="1"/>
    </xf>
    <xf numFmtId="0" fontId="24" fillId="10" borderId="33" xfId="0" applyFont="1" applyFill="1" applyBorder="1" applyAlignment="1">
      <alignment horizontal="left" vertical="center" wrapText="1"/>
    </xf>
    <xf numFmtId="0" fontId="23" fillId="10" borderId="85" xfId="0" applyFont="1" applyFill="1" applyBorder="1" applyAlignment="1">
      <alignment horizontal="center" vertical="center" wrapText="1"/>
    </xf>
    <xf numFmtId="0" fontId="20" fillId="10" borderId="85" xfId="0" applyFont="1" applyFill="1" applyBorder="1" applyAlignment="1">
      <alignment horizontal="center" vertical="center" wrapText="1"/>
    </xf>
    <xf numFmtId="0" fontId="24" fillId="10" borderId="6" xfId="0" applyFont="1" applyFill="1" applyBorder="1" applyAlignment="1">
      <alignment horizontal="center" vertical="center" wrapText="1"/>
    </xf>
    <xf numFmtId="0" fontId="21" fillId="10" borderId="121" xfId="0" applyFont="1" applyFill="1" applyBorder="1" applyAlignment="1">
      <alignment horizontal="center" vertical="center" wrapText="1"/>
    </xf>
    <xf numFmtId="0" fontId="21" fillId="10" borderId="122" xfId="0" applyFont="1" applyFill="1" applyBorder="1" applyAlignment="1">
      <alignment horizontal="center" vertical="center" wrapText="1"/>
    </xf>
    <xf numFmtId="0" fontId="37" fillId="0" borderId="0" xfId="0" applyFont="1" applyAlignment="1">
      <alignment vertical="center" wrapText="1"/>
    </xf>
    <xf numFmtId="0" fontId="37" fillId="0" borderId="23" xfId="0" applyFont="1" applyBorder="1" applyAlignment="1">
      <alignment vertical="center" wrapText="1"/>
    </xf>
    <xf numFmtId="10" fontId="35" fillId="15" borderId="92" xfId="0" applyNumberFormat="1" applyFont="1" applyFill="1" applyBorder="1" applyAlignment="1">
      <alignment horizontal="center" vertical="center" wrapText="1"/>
    </xf>
    <xf numFmtId="10" fontId="35" fillId="15" borderId="94" xfId="0" applyNumberFormat="1" applyFont="1" applyFill="1" applyBorder="1" applyAlignment="1">
      <alignment horizontal="center" vertical="center" wrapText="1"/>
    </xf>
    <xf numFmtId="10" fontId="28" fillId="10" borderId="63" xfId="2" applyNumberFormat="1" applyFont="1" applyFill="1" applyBorder="1" applyAlignment="1">
      <alignment horizontal="center" vertical="center" wrapText="1"/>
    </xf>
    <xf numFmtId="0" fontId="35" fillId="10" borderId="18" xfId="0" applyFont="1" applyFill="1" applyBorder="1" applyAlignment="1">
      <alignment horizontal="left" vertical="center" wrapText="1"/>
    </xf>
    <xf numFmtId="0" fontId="35" fillId="10" borderId="123" xfId="0" applyFont="1" applyFill="1" applyBorder="1" applyAlignment="1">
      <alignment horizontal="left" vertical="center" wrapText="1"/>
    </xf>
    <xf numFmtId="0" fontId="20" fillId="10" borderId="86" xfId="0" applyFont="1" applyFill="1" applyBorder="1" applyAlignment="1">
      <alignment horizontal="center" vertical="center" wrapText="1"/>
    </xf>
    <xf numFmtId="0" fontId="24" fillId="10" borderId="33" xfId="0" applyFont="1" applyFill="1" applyBorder="1" applyAlignment="1">
      <alignment horizontal="center" vertical="center" wrapText="1"/>
    </xf>
    <xf numFmtId="0" fontId="21" fillId="10" borderId="124" xfId="0" applyFont="1" applyFill="1" applyBorder="1" applyAlignment="1">
      <alignment horizontal="center" vertical="center" wrapText="1"/>
    </xf>
    <xf numFmtId="0" fontId="5" fillId="10" borderId="125" xfId="0" applyFont="1" applyFill="1" applyBorder="1" applyAlignment="1">
      <alignment horizontal="center" vertical="center" wrapText="1"/>
    </xf>
    <xf numFmtId="0" fontId="5" fillId="0" borderId="87" xfId="0" applyFont="1" applyBorder="1" applyAlignment="1">
      <alignment horizontal="center" vertical="center" wrapText="1"/>
    </xf>
    <xf numFmtId="0" fontId="4" fillId="0" borderId="17" xfId="0" applyFont="1" applyBorder="1" applyAlignment="1">
      <alignment vertical="center" wrapText="1"/>
    </xf>
    <xf numFmtId="0" fontId="4" fillId="0" borderId="148" xfId="0" applyFont="1" applyBorder="1" applyAlignment="1">
      <alignment horizontal="center" vertical="center" wrapText="1"/>
    </xf>
    <xf numFmtId="0" fontId="17" fillId="0" borderId="149" xfId="0" applyFont="1" applyBorder="1" applyAlignment="1">
      <alignment vertical="center" wrapText="1"/>
    </xf>
    <xf numFmtId="0" fontId="4" fillId="0" borderId="150" xfId="0" applyFont="1" applyBorder="1" applyAlignment="1">
      <alignment vertical="center" wrapText="1"/>
    </xf>
    <xf numFmtId="0" fontId="4" fillId="0" borderId="151" xfId="0" applyFont="1" applyBorder="1" applyAlignment="1">
      <alignment horizontal="center" vertical="center" wrapText="1"/>
    </xf>
    <xf numFmtId="3" fontId="4" fillId="0" borderId="27"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3" fontId="4" fillId="0" borderId="28" xfId="0" applyNumberFormat="1" applyFont="1" applyBorder="1" applyAlignment="1">
      <alignment horizontal="center" vertical="center" wrapText="1"/>
    </xf>
    <xf numFmtId="3" fontId="4" fillId="0" borderId="62" xfId="0" applyNumberFormat="1" applyFont="1" applyBorder="1" applyAlignment="1">
      <alignment horizontal="center" vertical="center" wrapText="1"/>
    </xf>
    <xf numFmtId="3" fontId="4" fillId="0" borderId="7" xfId="0" applyNumberFormat="1" applyFont="1" applyBorder="1" applyAlignment="1">
      <alignment horizontal="center" vertical="center" wrapText="1"/>
    </xf>
    <xf numFmtId="3" fontId="4" fillId="0" borderId="63" xfId="0" applyNumberFormat="1" applyFont="1" applyBorder="1" applyAlignment="1">
      <alignment horizontal="center" vertical="center" wrapText="1"/>
    </xf>
    <xf numFmtId="3" fontId="4" fillId="0" borderId="163" xfId="0" applyNumberFormat="1" applyFont="1" applyBorder="1" applyAlignment="1">
      <alignment horizontal="center" vertical="center" wrapText="1"/>
    </xf>
    <xf numFmtId="3" fontId="4" fillId="0" borderId="16" xfId="0" applyNumberFormat="1" applyFont="1" applyBorder="1" applyAlignment="1">
      <alignment horizontal="center" vertical="center" wrapText="1"/>
    </xf>
    <xf numFmtId="3" fontId="4" fillId="0" borderId="137"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177"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188" xfId="4" applyFont="1" applyBorder="1" applyAlignment="1">
      <alignment horizontal="left" vertical="center" wrapText="1"/>
    </xf>
    <xf numFmtId="0" fontId="55" fillId="0" borderId="189" xfId="4" applyFont="1" applyBorder="1" applyAlignment="1">
      <alignment horizontal="left" vertical="center" wrapText="1"/>
    </xf>
    <xf numFmtId="0" fontId="55" fillId="0" borderId="183" xfId="4" applyFont="1" applyBorder="1" applyAlignment="1">
      <alignment horizontal="justify" vertical="center" wrapText="1"/>
    </xf>
    <xf numFmtId="0" fontId="55" fillId="0" borderId="184" xfId="4" applyFont="1" applyBorder="1" applyAlignment="1">
      <alignment horizontal="justify" vertical="center" wrapText="1"/>
    </xf>
    <xf numFmtId="0" fontId="55" fillId="0" borderId="188" xfId="4" applyFont="1" applyBorder="1" applyAlignment="1">
      <alignment horizontal="justify" vertical="center" wrapText="1"/>
    </xf>
    <xf numFmtId="0" fontId="55" fillId="0" borderId="189" xfId="4" applyFont="1" applyBorder="1" applyAlignment="1">
      <alignment horizontal="justify" vertical="center" wrapText="1"/>
    </xf>
    <xf numFmtId="0" fontId="62" fillId="0" borderId="188" xfId="4" applyFont="1" applyBorder="1" applyAlignment="1">
      <alignment horizontal="left" vertical="center" wrapText="1"/>
    </xf>
    <xf numFmtId="0" fontId="62" fillId="0" borderId="189" xfId="4" applyFont="1" applyBorder="1" applyAlignment="1">
      <alignment horizontal="left" vertical="center" wrapText="1"/>
    </xf>
    <xf numFmtId="0" fontId="55" fillId="0" borderId="191" xfId="4" applyFont="1" applyBorder="1" applyAlignment="1">
      <alignment horizontal="center" vertical="center" wrapText="1"/>
    </xf>
    <xf numFmtId="0" fontId="55" fillId="0" borderId="193" xfId="4" applyFont="1" applyBorder="1" applyAlignment="1">
      <alignment horizontal="center" vertical="center" wrapText="1"/>
    </xf>
    <xf numFmtId="0" fontId="55" fillId="0" borderId="195" xfId="4" applyFont="1" applyBorder="1" applyAlignment="1">
      <alignment horizontal="center" vertical="center" wrapText="1"/>
    </xf>
    <xf numFmtId="0" fontId="55" fillId="0" borderId="200" xfId="4" applyFont="1" applyBorder="1" applyAlignment="1">
      <alignment vertical="center" wrapText="1"/>
    </xf>
    <xf numFmtId="0" fontId="62" fillId="0" borderId="203" xfId="4" applyFont="1" applyBorder="1" applyAlignment="1">
      <alignment horizontal="left" vertical="center" wrapText="1"/>
    </xf>
    <xf numFmtId="0" fontId="55" fillId="0" borderId="203" xfId="4" applyFont="1" applyBorder="1" applyAlignment="1">
      <alignment horizontal="left" vertical="center" wrapText="1"/>
    </xf>
    <xf numFmtId="9" fontId="55" fillId="0" borderId="203" xfId="4" applyNumberFormat="1" applyFont="1" applyBorder="1" applyAlignment="1">
      <alignment horizontal="left" vertical="center" wrapText="1"/>
    </xf>
    <xf numFmtId="0" fontId="55" fillId="0" borderId="204" xfId="4" applyFont="1" applyBorder="1" applyAlignment="1">
      <alignment horizontal="left" vertical="center" wrapText="1"/>
    </xf>
    <xf numFmtId="9" fontId="55" fillId="0" borderId="205" xfId="4" applyNumberFormat="1" applyFont="1" applyBorder="1" applyAlignment="1">
      <alignment horizontal="left" vertical="center" wrapText="1"/>
    </xf>
    <xf numFmtId="9" fontId="55" fillId="0" borderId="207" xfId="4" applyNumberFormat="1" applyFont="1" applyBorder="1" applyAlignment="1">
      <alignment horizontal="left" vertical="center" wrapText="1"/>
    </xf>
    <xf numFmtId="9" fontId="55" fillId="0" borderId="209" xfId="4" applyNumberFormat="1" applyFont="1" applyBorder="1" applyAlignment="1">
      <alignment horizontal="left" vertical="center" wrapText="1"/>
    </xf>
    <xf numFmtId="0" fontId="55" fillId="0" borderId="211" xfId="4" applyFont="1" applyBorder="1" applyAlignment="1">
      <alignment horizontal="justify" vertical="center" wrapText="1"/>
    </xf>
    <xf numFmtId="0" fontId="55" fillId="0" borderId="213" xfId="4" applyFont="1" applyBorder="1" applyAlignment="1">
      <alignment horizontal="justify" vertical="center" wrapText="1"/>
    </xf>
    <xf numFmtId="9" fontId="55" fillId="0" borderId="214" xfId="4" applyNumberFormat="1" applyFont="1" applyBorder="1" applyAlignment="1">
      <alignment horizontal="left" vertical="center" wrapText="1"/>
    </xf>
    <xf numFmtId="0" fontId="22" fillId="17" borderId="71" xfId="0" applyFont="1" applyFill="1" applyBorder="1" applyAlignment="1">
      <alignment horizontal="justify" vertical="center" wrapText="1"/>
    </xf>
    <xf numFmtId="0" fontId="21" fillId="17" borderId="115" xfId="0" applyFont="1" applyFill="1" applyBorder="1" applyAlignment="1">
      <alignment horizontal="justify" vertical="center" wrapText="1"/>
    </xf>
    <xf numFmtId="0" fontId="21" fillId="17" borderId="7" xfId="0" applyFont="1" applyFill="1" applyBorder="1" applyAlignment="1">
      <alignment horizontal="justify" vertical="center" wrapText="1"/>
    </xf>
    <xf numFmtId="0" fontId="24" fillId="17" borderId="7" xfId="0" applyFont="1" applyFill="1" applyBorder="1" applyAlignment="1">
      <alignment horizontal="center" vertical="center" wrapText="1"/>
    </xf>
    <xf numFmtId="0" fontId="21" fillId="17" borderId="12" xfId="0" applyFont="1" applyFill="1" applyBorder="1" applyAlignment="1">
      <alignment horizontal="justify" vertical="center" wrapText="1"/>
    </xf>
    <xf numFmtId="0" fontId="22" fillId="17" borderId="7" xfId="0" applyFont="1" applyFill="1" applyBorder="1" applyAlignment="1">
      <alignment horizontal="center" vertical="center" wrapText="1"/>
    </xf>
    <xf numFmtId="0" fontId="21" fillId="17" borderId="7" xfId="0" applyFont="1" applyFill="1" applyBorder="1" applyAlignment="1">
      <alignment horizontal="center" vertical="center" wrapText="1"/>
    </xf>
    <xf numFmtId="0" fontId="21" fillId="17" borderId="12" xfId="0" applyFont="1" applyFill="1" applyBorder="1" applyAlignment="1">
      <alignment horizontal="left" vertical="center" wrapText="1"/>
    </xf>
    <xf numFmtId="0" fontId="20" fillId="17" borderId="12" xfId="0" applyFont="1" applyFill="1" applyBorder="1" applyAlignment="1">
      <alignment vertical="center" wrapText="1"/>
    </xf>
    <xf numFmtId="0" fontId="24" fillId="17" borderId="12" xfId="0" applyFont="1" applyFill="1" applyBorder="1" applyAlignment="1">
      <alignment horizontal="left" vertical="center" wrapText="1"/>
    </xf>
    <xf numFmtId="0" fontId="22" fillId="17" borderId="71" xfId="0" applyFont="1" applyFill="1" applyBorder="1" applyAlignment="1">
      <alignment horizontal="left" vertical="center" wrapText="1"/>
    </xf>
    <xf numFmtId="0" fontId="21" fillId="17" borderId="115" xfId="0" applyFont="1" applyFill="1" applyBorder="1" applyAlignment="1">
      <alignment horizontal="left" vertical="center" wrapText="1"/>
    </xf>
    <xf numFmtId="0" fontId="21" fillId="17" borderId="7" xfId="0" applyFont="1" applyFill="1" applyBorder="1" applyAlignment="1">
      <alignment horizontal="left" vertical="center" wrapText="1"/>
    </xf>
    <xf numFmtId="9" fontId="21" fillId="17" borderId="7" xfId="1" applyNumberFormat="1" applyFont="1" applyFill="1" applyBorder="1" applyAlignment="1">
      <alignment horizontal="left" vertical="center" wrapText="1"/>
    </xf>
    <xf numFmtId="0" fontId="20" fillId="17" borderId="115" xfId="0" applyFont="1" applyFill="1" applyBorder="1" applyAlignment="1">
      <alignment vertical="center" wrapText="1"/>
    </xf>
    <xf numFmtId="0" fontId="20" fillId="17" borderId="7" xfId="0" applyFont="1" applyFill="1" applyBorder="1" applyAlignment="1">
      <alignment vertical="center" wrapText="1"/>
    </xf>
    <xf numFmtId="0" fontId="5" fillId="10" borderId="7" xfId="0" applyFont="1" applyFill="1" applyBorder="1" applyAlignment="1">
      <alignment horizontal="left" vertical="center" wrapText="1"/>
    </xf>
    <xf numFmtId="0" fontId="5" fillId="10" borderId="63"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55" xfId="0" applyFont="1" applyFill="1" applyBorder="1" applyAlignment="1">
      <alignment horizontal="center" vertical="center" wrapText="1"/>
    </xf>
    <xf numFmtId="0" fontId="68" fillId="2" borderId="55" xfId="0" applyFont="1" applyFill="1" applyBorder="1" applyAlignment="1">
      <alignment horizontal="center" vertical="center" wrapText="1"/>
    </xf>
    <xf numFmtId="0" fontId="27" fillId="0" borderId="62" xfId="4" applyFont="1" applyBorder="1" applyAlignment="1">
      <alignment vertical="center" wrapText="1"/>
    </xf>
    <xf numFmtId="0" fontId="27" fillId="0" borderId="7" xfId="4" applyFont="1" applyBorder="1" applyAlignment="1">
      <alignment vertical="center" wrapText="1"/>
    </xf>
    <xf numFmtId="0" fontId="30" fillId="0" borderId="7" xfId="4" applyFont="1" applyBorder="1" applyAlignment="1">
      <alignment horizontal="center" vertical="center" wrapText="1"/>
    </xf>
    <xf numFmtId="0" fontId="27" fillId="0" borderId="63" xfId="4" applyFont="1" applyBorder="1" applyAlignment="1">
      <alignment horizontal="left" vertical="center" wrapText="1"/>
    </xf>
    <xf numFmtId="0" fontId="30" fillId="0" borderId="63" xfId="4" applyFont="1" applyBorder="1" applyAlignment="1">
      <alignment horizontal="left" vertical="center" wrapText="1"/>
    </xf>
    <xf numFmtId="0" fontId="27" fillId="0" borderId="32" xfId="4" applyFont="1" applyBorder="1" applyAlignment="1">
      <alignment vertical="center" wrapText="1"/>
    </xf>
    <xf numFmtId="0" fontId="27" fillId="0" borderId="33" xfId="4" applyFont="1" applyBorder="1" applyAlignment="1">
      <alignment vertical="center" wrapText="1"/>
    </xf>
    <xf numFmtId="0" fontId="27" fillId="0" borderId="33" xfId="4" applyFont="1" applyBorder="1" applyAlignment="1">
      <alignment horizontal="justify" vertical="center" wrapText="1"/>
    </xf>
    <xf numFmtId="0" fontId="27" fillId="0" borderId="34" xfId="4" applyFont="1" applyBorder="1" applyAlignment="1">
      <alignment horizontal="justify" vertical="center" wrapText="1"/>
    </xf>
    <xf numFmtId="49" fontId="67" fillId="0" borderId="100" xfId="9" applyNumberFormat="1" applyFont="1" applyBorder="1" applyAlignment="1">
      <alignment horizontal="center" vertical="center" wrapText="1"/>
    </xf>
    <xf numFmtId="49" fontId="67" fillId="0" borderId="101" xfId="9" applyNumberFormat="1" applyFont="1" applyBorder="1" applyAlignment="1">
      <alignment horizontal="center" vertical="center" wrapText="1"/>
    </xf>
    <xf numFmtId="49" fontId="67" fillId="0" borderId="102" xfId="9" applyNumberFormat="1" applyFont="1" applyBorder="1" applyAlignment="1">
      <alignment horizontal="center" vertical="center" wrapText="1"/>
    </xf>
    <xf numFmtId="49" fontId="67" fillId="0" borderId="27" xfId="9" applyNumberFormat="1" applyFont="1" applyBorder="1" applyAlignment="1">
      <alignment vertical="center" wrapText="1"/>
    </xf>
    <xf numFmtId="49" fontId="67" fillId="0" borderId="6" xfId="9" applyNumberFormat="1" applyFont="1" applyBorder="1" applyAlignment="1">
      <alignment vertical="center" wrapText="1"/>
    </xf>
    <xf numFmtId="49" fontId="67" fillId="0" borderId="28" xfId="9" applyNumberFormat="1" applyFont="1" applyBorder="1" applyAlignment="1">
      <alignment vertical="center" wrapText="1"/>
    </xf>
    <xf numFmtId="49" fontId="67" fillId="0" borderId="62" xfId="9" applyNumberFormat="1" applyFont="1" applyBorder="1" applyAlignment="1">
      <alignment vertical="center" wrapText="1"/>
    </xf>
    <xf numFmtId="49" fontId="67" fillId="0" borderId="7" xfId="9" applyNumberFormat="1" applyFont="1" applyBorder="1" applyAlignment="1">
      <alignment vertical="center" wrapText="1"/>
    </xf>
    <xf numFmtId="49" fontId="67" fillId="0" borderId="63" xfId="9" applyNumberFormat="1" applyFont="1" applyBorder="1" applyAlignment="1">
      <alignment vertical="center" wrapText="1"/>
    </xf>
    <xf numFmtId="49" fontId="67" fillId="0" borderId="32" xfId="9" applyNumberFormat="1" applyFont="1" applyBorder="1" applyAlignment="1">
      <alignment vertical="center" wrapText="1"/>
    </xf>
    <xf numFmtId="49" fontId="67" fillId="0" borderId="33" xfId="9" applyNumberFormat="1" applyFont="1" applyBorder="1" applyAlignment="1">
      <alignment vertical="center" wrapText="1"/>
    </xf>
    <xf numFmtId="49" fontId="67" fillId="0" borderId="34" xfId="9" applyNumberFormat="1" applyFont="1" applyBorder="1" applyAlignment="1">
      <alignment vertical="center" wrapText="1"/>
    </xf>
    <xf numFmtId="49" fontId="67" fillId="0" borderId="58" xfId="9" applyNumberFormat="1" applyFont="1" applyBorder="1" applyAlignment="1">
      <alignment vertical="center" wrapText="1"/>
    </xf>
    <xf numFmtId="49" fontId="67" fillId="0" borderId="18" xfId="9" applyNumberFormat="1" applyFont="1" applyBorder="1" applyAlignment="1">
      <alignment vertical="center" wrapText="1"/>
    </xf>
    <xf numFmtId="49" fontId="67" fillId="0" borderId="123" xfId="9" applyNumberFormat="1" applyFont="1" applyBorder="1" applyAlignment="1">
      <alignment vertical="center" wrapText="1"/>
    </xf>
    <xf numFmtId="3" fontId="4" fillId="5" borderId="98" xfId="0" applyNumberFormat="1" applyFont="1" applyFill="1" applyBorder="1" applyAlignment="1">
      <alignment horizontal="center" vertical="center" wrapText="1"/>
    </xf>
    <xf numFmtId="3" fontId="4" fillId="5" borderId="73" xfId="0" applyNumberFormat="1" applyFont="1" applyFill="1" applyBorder="1" applyAlignment="1">
      <alignment horizontal="center" vertical="center" wrapText="1"/>
    </xf>
    <xf numFmtId="3" fontId="4" fillId="5" borderId="93" xfId="0" applyNumberFormat="1" applyFont="1" applyFill="1" applyBorder="1" applyAlignment="1">
      <alignment horizontal="center" vertical="center" wrapText="1"/>
    </xf>
    <xf numFmtId="0" fontId="35" fillId="10" borderId="9" xfId="0" applyFont="1" applyFill="1" applyBorder="1" applyAlignment="1">
      <alignment horizontal="left" vertical="center" wrapText="1"/>
    </xf>
    <xf numFmtId="0" fontId="35" fillId="10" borderId="7" xfId="0" applyFont="1" applyFill="1" applyBorder="1" applyAlignment="1">
      <alignment horizontal="left" vertical="center" wrapText="1"/>
    </xf>
    <xf numFmtId="0" fontId="35" fillId="10" borderId="63" xfId="0" applyFont="1" applyFill="1" applyBorder="1" applyAlignment="1">
      <alignment horizontal="left" vertical="center" wrapText="1"/>
    </xf>
    <xf numFmtId="0" fontId="5" fillId="10" borderId="105" xfId="0" applyFont="1" applyFill="1" applyBorder="1" applyAlignment="1">
      <alignment horizontal="left" vertical="center" wrapText="1"/>
    </xf>
    <xf numFmtId="0" fontId="5" fillId="10" borderId="106" xfId="0" applyFont="1" applyFill="1" applyBorder="1" applyAlignment="1">
      <alignment horizontal="left" vertical="center" wrapText="1"/>
    </xf>
    <xf numFmtId="3" fontId="35" fillId="5" borderId="73" xfId="0" applyNumberFormat="1" applyFont="1" applyFill="1" applyBorder="1" applyAlignment="1">
      <alignment horizontal="center" vertical="center" wrapText="1"/>
    </xf>
    <xf numFmtId="3" fontId="35" fillId="5" borderId="93" xfId="0" applyNumberFormat="1" applyFont="1" applyFill="1" applyBorder="1" applyAlignment="1">
      <alignment horizontal="center" vertical="center" wrapText="1"/>
    </xf>
    <xf numFmtId="0" fontId="19" fillId="10" borderId="6" xfId="5" applyFont="1" applyFill="1" applyBorder="1" applyAlignment="1">
      <alignment horizontal="center" vertical="center" wrapText="1"/>
    </xf>
    <xf numFmtId="0" fontId="22" fillId="4" borderId="7" xfId="5" applyFont="1" applyFill="1" applyBorder="1" applyAlignment="1">
      <alignment horizontal="center" vertical="center" wrapText="1"/>
    </xf>
    <xf numFmtId="0" fontId="21" fillId="4" borderId="63" xfId="5" applyFont="1" applyFill="1" applyBorder="1" applyAlignment="1">
      <alignment horizontal="justify" vertical="center" wrapText="1"/>
    </xf>
    <xf numFmtId="0" fontId="21" fillId="4" borderId="62" xfId="5" applyFont="1" applyFill="1" applyBorder="1" applyAlignment="1">
      <alignment horizontal="justify" vertical="center" wrapText="1"/>
    </xf>
    <xf numFmtId="0" fontId="21" fillId="4" borderId="7" xfId="5" applyFont="1" applyFill="1" applyBorder="1" applyAlignment="1">
      <alignment horizontal="justify" vertical="center" wrapText="1"/>
    </xf>
    <xf numFmtId="0" fontId="21" fillId="4" borderId="7" xfId="5" applyFont="1" applyFill="1" applyBorder="1" applyAlignment="1">
      <alignment horizontal="center" vertical="center" wrapText="1"/>
    </xf>
    <xf numFmtId="0" fontId="21" fillId="4" borderId="7" xfId="5" applyFont="1" applyFill="1" applyBorder="1" applyAlignment="1">
      <alignment horizontal="left" vertical="center" wrapText="1"/>
    </xf>
    <xf numFmtId="9" fontId="21" fillId="4" borderId="7" xfId="8" applyFont="1" applyFill="1" applyBorder="1" applyAlignment="1">
      <alignment horizontal="left" vertical="center" wrapText="1"/>
    </xf>
    <xf numFmtId="9" fontId="21" fillId="4" borderId="63" xfId="8" applyFont="1" applyFill="1" applyBorder="1" applyAlignment="1">
      <alignment horizontal="left" vertical="center" wrapText="1"/>
    </xf>
    <xf numFmtId="0" fontId="21" fillId="4" borderId="62" xfId="5" applyFont="1" applyFill="1" applyBorder="1" applyAlignment="1">
      <alignment vertical="center" wrapText="1"/>
    </xf>
    <xf numFmtId="0" fontId="21" fillId="4" borderId="71" xfId="5" applyFont="1" applyFill="1" applyBorder="1" applyAlignment="1">
      <alignment horizontal="justify" vertical="center" wrapText="1"/>
    </xf>
    <xf numFmtId="0" fontId="22" fillId="4" borderId="7" xfId="5" applyFont="1" applyFill="1" applyBorder="1" applyAlignment="1">
      <alignment horizontal="left" vertical="center" wrapText="1"/>
    </xf>
    <xf numFmtId="9" fontId="21" fillId="10" borderId="7" xfId="8" applyFont="1" applyFill="1" applyBorder="1" applyAlignment="1">
      <alignment horizontal="left" vertical="center" wrapText="1"/>
    </xf>
    <xf numFmtId="9" fontId="21" fillId="10" borderId="63" xfId="8" applyFont="1" applyFill="1" applyBorder="1" applyAlignment="1">
      <alignment horizontal="left" vertical="center" wrapText="1"/>
    </xf>
    <xf numFmtId="0" fontId="21" fillId="4" borderId="63" xfId="5" applyFont="1" applyFill="1" applyBorder="1" applyAlignment="1">
      <alignment horizontal="left" vertical="center" wrapText="1"/>
    </xf>
    <xf numFmtId="0" fontId="22" fillId="10" borderId="7" xfId="5" applyFont="1" applyFill="1" applyBorder="1" applyAlignment="1">
      <alignment horizontal="center" vertical="center" wrapText="1"/>
    </xf>
    <xf numFmtId="0" fontId="21" fillId="10" borderId="62" xfId="5" applyFont="1" applyFill="1" applyBorder="1" applyAlignment="1">
      <alignment horizontal="justify" vertical="center" wrapText="1"/>
    </xf>
    <xf numFmtId="0" fontId="24" fillId="4" borderId="62" xfId="5" applyFont="1" applyFill="1" applyBorder="1" applyAlignment="1">
      <alignment horizontal="justify" vertical="center" wrapText="1"/>
    </xf>
    <xf numFmtId="0" fontId="24" fillId="4" borderId="7" xfId="5" applyFont="1" applyFill="1" applyBorder="1" applyAlignment="1">
      <alignment horizontal="left" vertical="center" wrapText="1"/>
    </xf>
    <xf numFmtId="0" fontId="24" fillId="4" borderId="7" xfId="5" applyFont="1" applyFill="1" applyBorder="1" applyAlignment="1">
      <alignment horizontal="center" vertical="center" wrapText="1"/>
    </xf>
    <xf numFmtId="0" fontId="21" fillId="19" borderId="7" xfId="5" applyFont="1" applyFill="1" applyBorder="1" applyAlignment="1">
      <alignment horizontal="left" vertical="center" wrapText="1"/>
    </xf>
    <xf numFmtId="0" fontId="21" fillId="20" borderId="62" xfId="5" applyFont="1" applyFill="1" applyBorder="1" applyAlignment="1">
      <alignment horizontal="justify" vertical="center" wrapText="1"/>
    </xf>
    <xf numFmtId="0" fontId="21" fillId="20" borderId="7" xfId="5" applyFont="1" applyFill="1" applyBorder="1" applyAlignment="1">
      <alignment horizontal="justify" vertical="center" wrapText="1"/>
    </xf>
    <xf numFmtId="0" fontId="21" fillId="20" borderId="7" xfId="5" applyFont="1" applyFill="1" applyBorder="1" applyAlignment="1">
      <alignment horizontal="center" vertical="center" wrapText="1"/>
    </xf>
    <xf numFmtId="0" fontId="21" fillId="10" borderId="7" xfId="5" applyFont="1" applyFill="1" applyBorder="1" applyAlignment="1">
      <alignment horizontal="left" vertical="center" wrapText="1"/>
    </xf>
    <xf numFmtId="0" fontId="21" fillId="20" borderId="7" xfId="5" applyFont="1" applyFill="1" applyBorder="1" applyAlignment="1">
      <alignment horizontal="left" vertical="center" wrapText="1"/>
    </xf>
    <xf numFmtId="0" fontId="21" fillId="20" borderId="62" xfId="5" applyFont="1" applyFill="1" applyBorder="1" applyAlignment="1">
      <alignment vertical="center" wrapText="1"/>
    </xf>
    <xf numFmtId="0" fontId="24" fillId="4" borderId="63" xfId="5" applyFont="1" applyFill="1" applyBorder="1" applyAlignment="1">
      <alignment horizontal="left" vertical="center" wrapText="1"/>
    </xf>
    <xf numFmtId="0" fontId="20" fillId="4" borderId="62" xfId="5" applyFont="1" applyFill="1" applyBorder="1" applyAlignment="1">
      <alignment horizontal="justify" vertical="center" wrapText="1"/>
    </xf>
    <xf numFmtId="0" fontId="21" fillId="10" borderId="7" xfId="5" applyFont="1" applyFill="1" applyBorder="1" applyAlignment="1">
      <alignment horizontal="justify" vertical="center" wrapText="1"/>
    </xf>
    <xf numFmtId="0" fontId="21" fillId="10" borderId="63" xfId="5" applyFont="1" applyFill="1" applyBorder="1" applyAlignment="1">
      <alignment horizontal="left" vertical="center" wrapText="1"/>
    </xf>
    <xf numFmtId="0" fontId="21" fillId="19" borderId="62" xfId="5" applyFont="1" applyFill="1" applyBorder="1" applyAlignment="1">
      <alignment horizontal="justify" vertical="center" wrapText="1"/>
    </xf>
    <xf numFmtId="0" fontId="21" fillId="19" borderId="7" xfId="5" applyFont="1" applyFill="1" applyBorder="1" applyAlignment="1">
      <alignment horizontal="justify" vertical="center" wrapText="1"/>
    </xf>
    <xf numFmtId="0" fontId="19" fillId="7" borderId="7" xfId="5" applyFont="1" applyFill="1" applyBorder="1" applyAlignment="1">
      <alignment horizontal="left" vertical="center" wrapText="1"/>
    </xf>
    <xf numFmtId="0" fontId="20" fillId="7" borderId="7" xfId="5" applyFont="1" applyFill="1" applyBorder="1" applyAlignment="1">
      <alignment horizontal="center" vertical="center" wrapText="1"/>
    </xf>
    <xf numFmtId="0" fontId="21" fillId="10" borderId="7" xfId="5" applyFont="1" applyFill="1" applyBorder="1" applyAlignment="1">
      <alignment horizontal="center" vertical="center" wrapText="1"/>
    </xf>
    <xf numFmtId="0" fontId="21" fillId="10" borderId="62" xfId="5" applyFont="1" applyFill="1" applyBorder="1" applyAlignment="1">
      <alignment vertical="center" wrapText="1"/>
    </xf>
    <xf numFmtId="0" fontId="22" fillId="10" borderId="33" xfId="5" applyFont="1" applyFill="1" applyBorder="1" applyAlignment="1">
      <alignment horizontal="center" vertical="center" wrapText="1"/>
    </xf>
    <xf numFmtId="0" fontId="21" fillId="4" borderId="32" xfId="5" applyFont="1" applyFill="1" applyBorder="1" applyAlignment="1">
      <alignment horizontal="justify" vertical="center" wrapText="1"/>
    </xf>
    <xf numFmtId="0" fontId="21" fillId="4" borderId="33" xfId="5" applyFont="1" applyFill="1" applyBorder="1" applyAlignment="1">
      <alignment horizontal="justify" vertical="center" wrapText="1"/>
    </xf>
    <xf numFmtId="0" fontId="21" fillId="10" borderId="33" xfId="5" applyFont="1" applyFill="1" applyBorder="1" applyAlignment="1">
      <alignment horizontal="center" vertical="center" wrapText="1"/>
    </xf>
    <xf numFmtId="0" fontId="21" fillId="4" borderId="33" xfId="5" applyFont="1" applyFill="1" applyBorder="1" applyAlignment="1">
      <alignment horizontal="center" vertical="center" wrapText="1"/>
    </xf>
    <xf numFmtId="0" fontId="21" fillId="4" borderId="33" xfId="5" applyFont="1" applyFill="1" applyBorder="1" applyAlignment="1">
      <alignment horizontal="left" vertical="center" wrapText="1"/>
    </xf>
    <xf numFmtId="9" fontId="21" fillId="4" borderId="33" xfId="8" applyFont="1" applyFill="1" applyBorder="1" applyAlignment="1">
      <alignment horizontal="left" vertical="center" wrapText="1"/>
    </xf>
    <xf numFmtId="0" fontId="21" fillId="10" borderId="34" xfId="5" applyFont="1" applyFill="1" applyBorder="1" applyAlignment="1">
      <alignment horizontal="left" vertical="center" wrapText="1"/>
    </xf>
    <xf numFmtId="0" fontId="21" fillId="4" borderId="32" xfId="5" applyFont="1" applyFill="1" applyBorder="1" applyAlignment="1">
      <alignment vertical="center" wrapText="1"/>
    </xf>
    <xf numFmtId="0" fontId="70" fillId="0" borderId="0" xfId="0" applyFont="1" applyAlignment="1">
      <alignment horizontal="left" vertical="center" wrapText="1"/>
    </xf>
    <xf numFmtId="0" fontId="35" fillId="0" borderId="0" xfId="0" applyFont="1" applyAlignment="1">
      <alignment horizontal="center" vertical="center" wrapText="1"/>
    </xf>
    <xf numFmtId="0" fontId="19" fillId="4" borderId="114" xfId="5" applyFont="1" applyFill="1" applyBorder="1" applyAlignment="1">
      <alignment horizontal="center" vertical="center" wrapText="1"/>
    </xf>
    <xf numFmtId="0" fontId="22" fillId="4" borderId="115" xfId="5" applyFont="1" applyFill="1" applyBorder="1" applyAlignment="1">
      <alignment horizontal="center" vertical="center" wrapText="1"/>
    </xf>
    <xf numFmtId="0" fontId="22" fillId="10" borderId="115" xfId="5" applyFont="1" applyFill="1" applyBorder="1" applyAlignment="1">
      <alignment horizontal="center" vertical="center" wrapText="1"/>
    </xf>
    <xf numFmtId="0" fontId="22" fillId="10" borderId="221" xfId="0" applyFont="1" applyFill="1" applyBorder="1" applyAlignment="1">
      <alignment horizontal="center" vertical="center" wrapText="1"/>
    </xf>
    <xf numFmtId="0" fontId="22" fillId="10" borderId="222" xfId="0" applyFont="1" applyFill="1" applyBorder="1" applyAlignment="1">
      <alignment horizontal="center" vertical="center" wrapText="1"/>
    </xf>
    <xf numFmtId="0" fontId="20" fillId="7" borderId="115" xfId="5" applyFont="1" applyFill="1" applyBorder="1" applyAlignment="1">
      <alignment horizontal="center" vertical="center" wrapText="1"/>
    </xf>
    <xf numFmtId="0" fontId="20" fillId="8" borderId="115" xfId="5" applyFont="1" applyFill="1" applyBorder="1" applyAlignment="1">
      <alignment horizontal="center" vertical="center" wrapText="1"/>
    </xf>
    <xf numFmtId="0" fontId="22" fillId="10" borderId="223" xfId="5" applyFont="1" applyFill="1" applyBorder="1" applyAlignment="1">
      <alignment horizontal="center" vertical="center" wrapText="1"/>
    </xf>
    <xf numFmtId="0" fontId="22" fillId="17" borderId="221" xfId="0" applyFont="1" applyFill="1" applyBorder="1" applyAlignment="1">
      <alignment horizontal="center" vertical="center" wrapText="1"/>
    </xf>
    <xf numFmtId="0" fontId="21" fillId="17" borderId="221" xfId="0" applyFont="1" applyFill="1" applyBorder="1" applyAlignment="1">
      <alignment horizontal="center" vertical="center" wrapText="1"/>
    </xf>
    <xf numFmtId="0" fontId="21" fillId="4" borderId="221" xfId="0" applyFont="1" applyFill="1" applyBorder="1" applyAlignment="1">
      <alignment horizontal="center" vertical="center" wrapText="1"/>
    </xf>
    <xf numFmtId="0" fontId="21" fillId="4" borderId="224" xfId="0" applyFont="1" applyFill="1" applyBorder="1" applyAlignment="1">
      <alignment horizontal="center" vertical="center" wrapText="1"/>
    </xf>
    <xf numFmtId="0" fontId="21" fillId="4" borderId="62" xfId="5" applyFont="1" applyFill="1" applyBorder="1" applyAlignment="1">
      <alignment horizontal="left" vertical="center" wrapText="1"/>
    </xf>
    <xf numFmtId="0" fontId="20" fillId="8" borderId="7" xfId="5" applyFont="1" applyFill="1" applyBorder="1" applyAlignment="1">
      <alignment horizontal="center" vertical="center" wrapText="1"/>
    </xf>
    <xf numFmtId="0" fontId="22" fillId="4" borderId="71" xfId="5" applyFont="1" applyFill="1" applyBorder="1" applyAlignment="1">
      <alignment horizontal="justify" vertical="center" wrapText="1"/>
    </xf>
    <xf numFmtId="0" fontId="22" fillId="10" borderId="71" xfId="5" applyFont="1" applyFill="1" applyBorder="1" applyAlignment="1">
      <alignment horizontal="justify" vertical="center" wrapText="1"/>
    </xf>
    <xf numFmtId="0" fontId="22" fillId="20" borderId="71" xfId="5" applyFont="1" applyFill="1" applyBorder="1" applyAlignment="1">
      <alignment horizontal="justify" vertical="center" wrapText="1"/>
    </xf>
    <xf numFmtId="0" fontId="22" fillId="4" borderId="71" xfId="5" applyFont="1" applyFill="1" applyBorder="1" applyAlignment="1">
      <alignment horizontal="center" vertical="center" wrapText="1"/>
    </xf>
    <xf numFmtId="0" fontId="22" fillId="4" borderId="72" xfId="5" applyFont="1" applyFill="1" applyBorder="1" applyAlignment="1">
      <alignment horizontal="justify" vertical="center" wrapText="1"/>
    </xf>
    <xf numFmtId="0" fontId="21" fillId="10" borderId="62" xfId="0" applyFont="1" applyFill="1" applyBorder="1" applyAlignment="1">
      <alignment horizontal="justify" vertical="center" wrapText="1"/>
    </xf>
    <xf numFmtId="0" fontId="21" fillId="10" borderId="63" xfId="0" applyFont="1" applyFill="1" applyBorder="1" applyAlignment="1">
      <alignment horizontal="justify" vertical="center" wrapText="1"/>
    </xf>
    <xf numFmtId="0" fontId="21" fillId="4" borderId="225" xfId="5" applyFont="1" applyFill="1" applyBorder="1" applyAlignment="1">
      <alignment horizontal="justify" vertical="center" wrapText="1"/>
    </xf>
    <xf numFmtId="0" fontId="21" fillId="4" borderId="226" xfId="5" applyFont="1" applyFill="1" applyBorder="1" applyAlignment="1">
      <alignment horizontal="justify" vertical="center" wrapText="1"/>
    </xf>
    <xf numFmtId="0" fontId="21" fillId="10" borderId="226" xfId="5" applyFont="1" applyFill="1" applyBorder="1" applyAlignment="1">
      <alignment horizontal="left" vertical="center" wrapText="1"/>
    </xf>
    <xf numFmtId="0" fontId="24" fillId="10" borderId="226" xfId="0" applyFont="1" applyFill="1" applyBorder="1" applyAlignment="1">
      <alignment horizontal="left" vertical="center" wrapText="1"/>
    </xf>
    <xf numFmtId="0" fontId="21" fillId="10" borderId="226" xfId="0" applyFont="1" applyFill="1" applyBorder="1" applyAlignment="1">
      <alignment horizontal="justify" vertical="center" wrapText="1"/>
    </xf>
    <xf numFmtId="0" fontId="21" fillId="10" borderId="226" xfId="5" applyFont="1" applyFill="1" applyBorder="1" applyAlignment="1">
      <alignment horizontal="justify" vertical="center" wrapText="1"/>
    </xf>
    <xf numFmtId="0" fontId="24" fillId="10" borderId="226" xfId="0" applyFont="1" applyFill="1" applyBorder="1" applyAlignment="1">
      <alignment vertical="center" wrapText="1"/>
    </xf>
    <xf numFmtId="0" fontId="21" fillId="19" borderId="226" xfId="5" applyFont="1" applyFill="1" applyBorder="1" applyAlignment="1">
      <alignment horizontal="justify" vertical="center" wrapText="1"/>
    </xf>
    <xf numFmtId="0" fontId="21" fillId="4" borderId="227" xfId="5" applyFont="1" applyFill="1" applyBorder="1" applyAlignment="1">
      <alignment horizontal="justify" vertical="center" wrapText="1"/>
    </xf>
    <xf numFmtId="0" fontId="21" fillId="10" borderId="63" xfId="5" applyFont="1" applyFill="1" applyBorder="1" applyAlignment="1">
      <alignment horizontal="justify" vertical="center" wrapText="1"/>
    </xf>
    <xf numFmtId="0" fontId="21" fillId="19" borderId="63" xfId="5" applyFont="1" applyFill="1" applyBorder="1" applyAlignment="1">
      <alignment horizontal="justify" vertical="center" wrapText="1"/>
    </xf>
    <xf numFmtId="0" fontId="21" fillId="4" borderId="34" xfId="5" applyFont="1" applyFill="1" applyBorder="1" applyAlignment="1">
      <alignment horizontal="justify" vertical="center" wrapText="1"/>
    </xf>
    <xf numFmtId="0" fontId="37" fillId="18" borderId="218" xfId="0" applyFont="1" applyFill="1" applyBorder="1" applyAlignment="1">
      <alignment horizontal="center" vertical="center" wrapText="1"/>
    </xf>
    <xf numFmtId="0" fontId="64" fillId="21" borderId="92" xfId="4" applyFont="1" applyFill="1" applyBorder="1" applyAlignment="1">
      <alignment horizontal="center" vertical="center" wrapText="1"/>
    </xf>
    <xf numFmtId="0" fontId="64" fillId="21" borderId="66" xfId="4" applyFont="1" applyFill="1" applyBorder="1" applyAlignment="1">
      <alignment horizontal="center" vertical="center" wrapText="1"/>
    </xf>
    <xf numFmtId="0" fontId="55" fillId="21" borderId="190" xfId="4" applyFont="1" applyFill="1" applyBorder="1" applyAlignment="1">
      <alignment horizontal="center" vertical="center" wrapText="1"/>
    </xf>
    <xf numFmtId="0" fontId="55" fillId="21" borderId="203" xfId="4" applyFont="1" applyFill="1" applyBorder="1" applyAlignment="1">
      <alignment horizontal="left" vertical="center" wrapText="1"/>
    </xf>
    <xf numFmtId="0" fontId="55" fillId="21" borderId="189" xfId="4" applyFont="1" applyFill="1" applyBorder="1" applyAlignment="1">
      <alignment horizontal="center" vertical="center" wrapText="1"/>
    </xf>
    <xf numFmtId="0" fontId="55" fillId="21" borderId="188" xfId="4" applyFont="1" applyFill="1" applyBorder="1" applyAlignment="1">
      <alignment horizontal="left" vertical="center" wrapText="1"/>
    </xf>
    <xf numFmtId="0" fontId="55" fillId="21" borderId="189" xfId="4" applyFont="1" applyFill="1" applyBorder="1" applyAlignment="1">
      <alignment horizontal="left" vertical="center" wrapText="1"/>
    </xf>
    <xf numFmtId="9" fontId="55" fillId="21" borderId="203" xfId="4" applyNumberFormat="1" applyFont="1" applyFill="1" applyBorder="1" applyAlignment="1">
      <alignment horizontal="left" vertical="center" wrapText="1"/>
    </xf>
    <xf numFmtId="0" fontId="8" fillId="21" borderId="87" xfId="4" applyFont="1" applyFill="1" applyBorder="1" applyAlignment="1">
      <alignment horizontal="center" vertical="center" wrapText="1"/>
    </xf>
    <xf numFmtId="0" fontId="27" fillId="22" borderId="27" xfId="4" applyFont="1" applyFill="1" applyBorder="1" applyAlignment="1">
      <alignment horizontal="center" vertical="center" wrapText="1"/>
    </xf>
    <xf numFmtId="0" fontId="40" fillId="22" borderId="6" xfId="4" applyFont="1" applyFill="1" applyBorder="1" applyAlignment="1">
      <alignment horizontal="center" vertical="center" wrapText="1"/>
    </xf>
    <xf numFmtId="0" fontId="27" fillId="22" borderId="28" xfId="4" applyFont="1" applyFill="1" applyBorder="1" applyAlignment="1">
      <alignment horizontal="center" vertical="center" wrapText="1"/>
    </xf>
    <xf numFmtId="0" fontId="40" fillId="21" borderId="62" xfId="4" applyFont="1" applyFill="1" applyBorder="1" applyAlignment="1">
      <alignment vertical="center" wrapText="1"/>
    </xf>
    <xf numFmtId="0" fontId="40" fillId="21" borderId="7" xfId="4" applyFont="1" applyFill="1" applyBorder="1" applyAlignment="1">
      <alignment vertical="center" wrapText="1"/>
    </xf>
    <xf numFmtId="0" fontId="40" fillId="21" borderId="7" xfId="4" applyFont="1" applyFill="1" applyBorder="1" applyAlignment="1">
      <alignment horizontal="center" vertical="center" wrapText="1"/>
    </xf>
    <xf numFmtId="0" fontId="40" fillId="21" borderId="63" xfId="4" applyFont="1" applyFill="1" applyBorder="1" applyAlignment="1">
      <alignment vertical="center" wrapText="1"/>
    </xf>
    <xf numFmtId="0" fontId="27" fillId="22" borderId="62" xfId="4" applyFont="1" applyFill="1" applyBorder="1" applyAlignment="1">
      <alignment vertical="center" wrapText="1"/>
    </xf>
    <xf numFmtId="0" fontId="40" fillId="22" borderId="7" xfId="4" applyFont="1" applyFill="1" applyBorder="1" applyAlignment="1">
      <alignment vertical="center" wrapText="1"/>
    </xf>
    <xf numFmtId="0" fontId="22" fillId="22" borderId="71" xfId="0" applyFont="1" applyFill="1" applyBorder="1" applyAlignment="1">
      <alignment horizontal="justify" vertical="center" wrapText="1"/>
    </xf>
    <xf numFmtId="0" fontId="40" fillId="22" borderId="7" xfId="4" applyFont="1" applyFill="1" applyBorder="1" applyAlignment="1">
      <alignment horizontal="center" vertical="center" wrapText="1"/>
    </xf>
    <xf numFmtId="0" fontId="27" fillId="22" borderId="63" xfId="4" applyFont="1" applyFill="1" applyBorder="1" applyAlignment="1">
      <alignment horizontal="center" vertical="center" wrapText="1"/>
    </xf>
    <xf numFmtId="0" fontId="29" fillId="22" borderId="62" xfId="4" applyFont="1" applyFill="1" applyBorder="1" applyAlignment="1">
      <alignment vertical="center" wrapText="1"/>
    </xf>
    <xf numFmtId="0" fontId="29" fillId="22" borderId="63" xfId="4" applyFont="1" applyFill="1" applyBorder="1" applyAlignment="1">
      <alignment horizontal="center" vertical="center" wrapText="1"/>
    </xf>
    <xf numFmtId="0" fontId="15" fillId="21" borderId="112" xfId="0" applyFont="1" applyFill="1" applyBorder="1" applyAlignment="1">
      <alignment horizontal="center" vertical="center" wrapText="1"/>
    </xf>
    <xf numFmtId="0" fontId="16" fillId="21" borderId="4" xfId="0" applyFont="1" applyFill="1" applyBorder="1" applyAlignment="1">
      <alignment horizontal="center" vertical="center" wrapText="1"/>
    </xf>
    <xf numFmtId="0" fontId="15" fillId="21" borderId="4" xfId="0" applyFont="1" applyFill="1" applyBorder="1" applyAlignment="1">
      <alignment horizontal="center" vertical="center" wrapText="1"/>
    </xf>
    <xf numFmtId="0" fontId="16" fillId="21" borderId="113" xfId="0" applyFont="1" applyFill="1" applyBorder="1" applyAlignment="1">
      <alignment horizontal="center" vertical="center" wrapText="1"/>
    </xf>
    <xf numFmtId="0" fontId="22" fillId="22" borderId="115" xfId="5" applyFont="1" applyFill="1" applyBorder="1" applyAlignment="1">
      <alignment horizontal="center" vertical="center" wrapText="1"/>
    </xf>
    <xf numFmtId="0" fontId="20" fillId="22" borderId="7" xfId="5" applyFont="1" applyFill="1" applyBorder="1" applyAlignment="1">
      <alignment horizontal="center" vertical="center" wrapText="1"/>
    </xf>
    <xf numFmtId="0" fontId="24" fillId="22" borderId="62" xfId="5" applyFont="1" applyFill="1" applyBorder="1" applyAlignment="1">
      <alignment horizontal="justify" vertical="center" wrapText="1"/>
    </xf>
    <xf numFmtId="0" fontId="24" fillId="22" borderId="7" xfId="5" applyFont="1" applyFill="1" applyBorder="1" applyAlignment="1">
      <alignment horizontal="center" vertical="center" wrapText="1"/>
    </xf>
    <xf numFmtId="0" fontId="21" fillId="22" borderId="63" xfId="5" applyFont="1" applyFill="1" applyBorder="1" applyAlignment="1">
      <alignment horizontal="left" vertical="center" wrapText="1"/>
    </xf>
    <xf numFmtId="0" fontId="21" fillId="22" borderId="71" xfId="5" applyFont="1" applyFill="1" applyBorder="1" applyAlignment="1">
      <alignment horizontal="justify" vertical="center" wrapText="1"/>
    </xf>
    <xf numFmtId="0" fontId="21" fillId="22" borderId="62" xfId="5" applyFont="1" applyFill="1" applyBorder="1" applyAlignment="1">
      <alignment horizontal="justify" vertical="center" wrapText="1"/>
    </xf>
    <xf numFmtId="0" fontId="21" fillId="22" borderId="7" xfId="5" applyFont="1" applyFill="1" applyBorder="1" applyAlignment="1">
      <alignment horizontal="justify" vertical="center" wrapText="1"/>
    </xf>
    <xf numFmtId="0" fontId="21" fillId="22" borderId="7" xfId="5" applyFont="1" applyFill="1" applyBorder="1" applyAlignment="1">
      <alignment horizontal="center" vertical="center" wrapText="1"/>
    </xf>
    <xf numFmtId="0" fontId="21" fillId="22" borderId="7" xfId="5" applyFont="1" applyFill="1" applyBorder="1" applyAlignment="1">
      <alignment horizontal="left" vertical="center" wrapText="1"/>
    </xf>
    <xf numFmtId="9" fontId="21" fillId="22" borderId="7" xfId="8" applyFont="1" applyFill="1" applyBorder="1" applyAlignment="1">
      <alignment horizontal="left" vertical="center" wrapText="1"/>
    </xf>
    <xf numFmtId="9" fontId="21" fillId="22" borderId="63" xfId="8" applyFont="1" applyFill="1" applyBorder="1" applyAlignment="1">
      <alignment horizontal="left" vertical="center" wrapText="1"/>
    </xf>
    <xf numFmtId="0" fontId="21" fillId="22" borderId="62" xfId="5" applyFont="1" applyFill="1" applyBorder="1" applyAlignment="1">
      <alignment vertical="center" wrapText="1"/>
    </xf>
    <xf numFmtId="0" fontId="21" fillId="22" borderId="63" xfId="5" applyFont="1" applyFill="1" applyBorder="1" applyAlignment="1">
      <alignment horizontal="justify" vertical="center" wrapText="1"/>
    </xf>
    <xf numFmtId="0" fontId="22" fillId="22" borderId="71" xfId="5" applyFont="1" applyFill="1" applyBorder="1" applyAlignment="1">
      <alignment horizontal="justify" vertical="center" wrapText="1"/>
    </xf>
    <xf numFmtId="0" fontId="22" fillId="22" borderId="7" xfId="5" applyFont="1" applyFill="1" applyBorder="1" applyAlignment="1">
      <alignment horizontal="center" vertical="center" wrapText="1"/>
    </xf>
    <xf numFmtId="0" fontId="21" fillId="22" borderId="226" xfId="5" applyFont="1" applyFill="1" applyBorder="1" applyAlignment="1">
      <alignment horizontal="justify" vertical="center" wrapText="1"/>
    </xf>
    <xf numFmtId="0" fontId="24" fillId="22" borderId="63" xfId="5" applyFont="1" applyFill="1" applyBorder="1" applyAlignment="1">
      <alignment horizontal="left" vertical="center" wrapText="1"/>
    </xf>
    <xf numFmtId="0" fontId="21" fillId="22" borderId="62" xfId="5" applyFont="1" applyFill="1" applyBorder="1" applyAlignment="1">
      <alignment horizontal="left" vertical="center" wrapText="1"/>
    </xf>
    <xf numFmtId="0" fontId="20" fillId="24" borderId="115" xfId="5" applyFont="1" applyFill="1" applyBorder="1" applyAlignment="1">
      <alignment horizontal="center" vertical="center" wrapText="1"/>
    </xf>
    <xf numFmtId="0" fontId="20" fillId="24" borderId="7" xfId="5" applyFont="1" applyFill="1" applyBorder="1" applyAlignment="1">
      <alignment horizontal="center" vertical="center" wrapText="1"/>
    </xf>
    <xf numFmtId="0" fontId="15" fillId="21" borderId="231" xfId="0" applyFont="1" applyFill="1" applyBorder="1" applyAlignment="1">
      <alignment horizontal="center" vertical="center" wrapText="1"/>
    </xf>
    <xf numFmtId="0" fontId="16" fillId="21" borderId="232" xfId="0" applyFont="1" applyFill="1" applyBorder="1" applyAlignment="1">
      <alignment horizontal="center" vertical="center" wrapText="1"/>
    </xf>
    <xf numFmtId="0" fontId="15" fillId="21" borderId="232" xfId="0" applyFont="1" applyFill="1" applyBorder="1" applyAlignment="1">
      <alignment horizontal="center" vertical="center" wrapText="1"/>
    </xf>
    <xf numFmtId="0" fontId="21" fillId="22" borderId="7" xfId="0" applyFont="1" applyFill="1" applyBorder="1" applyAlignment="1">
      <alignment horizontal="center" vertical="center" wrapText="1"/>
    </xf>
    <xf numFmtId="0" fontId="23" fillId="21" borderId="62" xfId="0" applyFont="1" applyFill="1" applyBorder="1" applyAlignment="1">
      <alignment horizontal="center" vertical="center" wrapText="1"/>
    </xf>
    <xf numFmtId="0" fontId="23" fillId="21" borderId="7" xfId="0" applyFont="1" applyFill="1" applyBorder="1" applyAlignment="1">
      <alignment horizontal="left" vertical="center" wrapText="1"/>
    </xf>
    <xf numFmtId="10" fontId="40" fillId="21" borderId="63" xfId="2" applyNumberFormat="1" applyFont="1" applyFill="1" applyBorder="1" applyAlignment="1">
      <alignment horizontal="center" vertical="center" wrapText="1"/>
    </xf>
    <xf numFmtId="0" fontId="20" fillId="22" borderId="62" xfId="0" applyFont="1" applyFill="1" applyBorder="1" applyAlignment="1">
      <alignment horizontal="center" vertical="center" wrapText="1"/>
    </xf>
    <xf numFmtId="0" fontId="24" fillId="22" borderId="7" xfId="0" applyFont="1" applyFill="1" applyBorder="1" applyAlignment="1">
      <alignment horizontal="left" vertical="center" wrapText="1"/>
    </xf>
    <xf numFmtId="0" fontId="27" fillId="22" borderId="62" xfId="0" applyFont="1" applyFill="1" applyBorder="1" applyAlignment="1">
      <alignment horizontal="center" vertical="center" wrapText="1"/>
    </xf>
    <xf numFmtId="0" fontId="27" fillId="22" borderId="7" xfId="0" applyFont="1" applyFill="1" applyBorder="1" applyAlignment="1">
      <alignment horizontal="center" vertical="center" wrapText="1"/>
    </xf>
    <xf numFmtId="10" fontId="27" fillId="22" borderId="63" xfId="2" applyNumberFormat="1" applyFont="1" applyFill="1" applyBorder="1" applyAlignment="1">
      <alignment horizontal="center" vertical="center" wrapText="1"/>
    </xf>
    <xf numFmtId="0" fontId="30" fillId="22" borderId="62" xfId="0" applyFont="1" applyFill="1" applyBorder="1" applyAlignment="1">
      <alignment horizontal="center" vertical="center" wrapText="1"/>
    </xf>
    <xf numFmtId="0" fontId="30" fillId="22" borderId="7" xfId="0" applyFont="1" applyFill="1" applyBorder="1" applyAlignment="1">
      <alignment horizontal="center" vertical="center" wrapText="1"/>
    </xf>
    <xf numFmtId="0" fontId="34" fillId="22" borderId="62" xfId="0" applyFont="1" applyFill="1" applyBorder="1" applyAlignment="1">
      <alignment horizontal="center" vertical="center" wrapText="1"/>
    </xf>
    <xf numFmtId="0" fontId="34" fillId="22" borderId="7" xfId="0" applyFont="1" applyFill="1" applyBorder="1" applyAlignment="1">
      <alignment horizontal="center" vertical="center" wrapText="1"/>
    </xf>
    <xf numFmtId="0" fontId="35" fillId="21" borderId="88" xfId="0" applyFont="1" applyFill="1" applyBorder="1" applyAlignment="1">
      <alignment horizontal="center" vertical="center" wrapText="1"/>
    </xf>
    <xf numFmtId="0" fontId="35" fillId="21" borderId="89" xfId="0" applyFont="1" applyFill="1" applyBorder="1" applyAlignment="1">
      <alignment horizontal="center" vertical="center" wrapText="1"/>
    </xf>
    <xf numFmtId="0" fontId="35" fillId="21" borderId="90" xfId="0" applyFont="1" applyFill="1" applyBorder="1" applyAlignment="1">
      <alignment horizontal="center" vertical="center" wrapText="1"/>
    </xf>
    <xf numFmtId="0" fontId="37" fillId="23" borderId="159" xfId="0" applyFont="1" applyFill="1" applyBorder="1" applyAlignment="1">
      <alignment horizontal="center" vertical="center" wrapText="1"/>
    </xf>
    <xf numFmtId="0" fontId="23" fillId="21" borderId="85" xfId="0" applyFont="1" applyFill="1" applyBorder="1" applyAlignment="1">
      <alignment horizontal="center" vertical="center" wrapText="1"/>
    </xf>
    <xf numFmtId="0" fontId="23" fillId="21" borderId="7" xfId="0" applyFont="1" applyFill="1" applyBorder="1" applyAlignment="1">
      <alignment horizontal="center" vertical="center" wrapText="1"/>
    </xf>
    <xf numFmtId="0" fontId="23" fillId="21" borderId="63" xfId="0" applyFont="1" applyFill="1" applyBorder="1" applyAlignment="1">
      <alignment horizontal="center" vertical="center" wrapText="1"/>
    </xf>
    <xf numFmtId="0" fontId="20" fillId="22" borderId="85" xfId="0" applyFont="1" applyFill="1" applyBorder="1" applyAlignment="1">
      <alignment horizontal="center" vertical="center" wrapText="1"/>
    </xf>
    <xf numFmtId="0" fontId="24" fillId="22" borderId="7" xfId="0" applyFont="1" applyFill="1" applyBorder="1" applyAlignment="1">
      <alignment horizontal="center" vertical="center" wrapText="1"/>
    </xf>
    <xf numFmtId="0" fontId="21" fillId="22" borderId="63" xfId="0" applyFont="1" applyFill="1" applyBorder="1" applyAlignment="1">
      <alignment horizontal="center" vertical="center" wrapText="1"/>
    </xf>
    <xf numFmtId="0" fontId="23" fillId="21" borderId="236" xfId="0" applyFont="1" applyFill="1" applyBorder="1" applyAlignment="1">
      <alignment horizontal="center" vertical="center" wrapText="1"/>
    </xf>
    <xf numFmtId="0" fontId="21" fillId="10" borderId="236" xfId="0" applyFont="1" applyFill="1" applyBorder="1" applyAlignment="1">
      <alignment horizontal="center" vertical="center" wrapText="1"/>
    </xf>
    <xf numFmtId="0" fontId="21" fillId="10" borderId="237" xfId="0" applyFont="1" applyFill="1" applyBorder="1" applyAlignment="1">
      <alignment horizontal="center" vertical="center" wrapText="1"/>
    </xf>
    <xf numFmtId="0" fontId="71" fillId="4" borderId="238" xfId="0" applyFont="1" applyFill="1" applyBorder="1" applyAlignment="1">
      <alignment horizontal="justify" vertical="center" wrapText="1"/>
    </xf>
    <xf numFmtId="0" fontId="72" fillId="4" borderId="239" xfId="0" applyFont="1" applyFill="1" applyBorder="1" applyAlignment="1">
      <alignment horizontal="justify" vertical="center" wrapText="1"/>
    </xf>
    <xf numFmtId="0" fontId="73" fillId="4" borderId="238" xfId="0" applyFont="1" applyFill="1" applyBorder="1" applyAlignment="1">
      <alignment horizontal="justify" vertical="center" wrapText="1"/>
    </xf>
    <xf numFmtId="0" fontId="73" fillId="4" borderId="238" xfId="0" applyFont="1" applyFill="1" applyBorder="1" applyAlignment="1">
      <alignment horizontal="center" vertical="center" wrapText="1"/>
    </xf>
    <xf numFmtId="0" fontId="73" fillId="4" borderId="238" xfId="0" applyFont="1" applyFill="1" applyBorder="1" applyAlignment="1">
      <alignment vertical="center" wrapText="1"/>
    </xf>
    <xf numFmtId="10" fontId="73" fillId="4" borderId="238" xfId="0" applyNumberFormat="1" applyFont="1" applyFill="1" applyBorder="1" applyAlignment="1">
      <alignment horizontal="justify" vertical="center" wrapText="1"/>
    </xf>
    <xf numFmtId="0" fontId="22" fillId="4" borderId="18" xfId="0" applyFont="1" applyFill="1" applyBorder="1" applyAlignment="1">
      <alignment horizontal="center" vertical="center" wrapText="1"/>
    </xf>
    <xf numFmtId="0" fontId="21" fillId="10" borderId="58" xfId="0" applyFont="1" applyFill="1" applyBorder="1" applyAlignment="1">
      <alignment horizontal="justify" vertical="center" wrapText="1"/>
    </xf>
    <xf numFmtId="0" fontId="21" fillId="10" borderId="18" xfId="0" applyFont="1" applyFill="1" applyBorder="1" applyAlignment="1">
      <alignment horizontal="justify" vertical="center" wrapText="1"/>
    </xf>
    <xf numFmtId="0" fontId="21" fillId="10" borderId="18" xfId="0" applyFont="1" applyFill="1" applyBorder="1" applyAlignment="1">
      <alignment horizontal="center" vertical="center" wrapText="1"/>
    </xf>
    <xf numFmtId="0" fontId="21" fillId="10" borderId="123" xfId="0" applyFont="1" applyFill="1" applyBorder="1" applyAlignment="1">
      <alignment horizontal="justify" vertical="center" wrapText="1"/>
    </xf>
    <xf numFmtId="0" fontId="21" fillId="10" borderId="240" xfId="0" applyFont="1" applyFill="1" applyBorder="1" applyAlignment="1">
      <alignment horizontal="justify" vertical="center" wrapText="1"/>
    </xf>
    <xf numFmtId="0" fontId="21" fillId="4" borderId="241" xfId="5" applyFont="1" applyFill="1" applyBorder="1" applyAlignment="1">
      <alignment horizontal="center" vertical="center" wrapText="1"/>
    </xf>
    <xf numFmtId="0" fontId="21" fillId="4" borderId="241" xfId="0" applyFont="1" applyFill="1" applyBorder="1" applyAlignment="1">
      <alignment horizontal="center" vertical="center" wrapText="1"/>
    </xf>
    <xf numFmtId="0" fontId="73" fillId="4" borderId="17" xfId="0" applyFont="1" applyFill="1" applyBorder="1" applyAlignment="1">
      <alignment vertical="center" wrapText="1"/>
    </xf>
    <xf numFmtId="0" fontId="72" fillId="4" borderId="244" xfId="0" applyFont="1" applyFill="1" applyBorder="1" applyAlignment="1">
      <alignment horizontal="justify" vertical="top" wrapText="1"/>
    </xf>
    <xf numFmtId="0" fontId="73" fillId="10" borderId="245" xfId="0" applyFont="1" applyFill="1" applyBorder="1" applyAlignment="1">
      <alignment vertical="center" wrapText="1"/>
    </xf>
    <xf numFmtId="3" fontId="28" fillId="12" borderId="59" xfId="0" applyNumberFormat="1" applyFont="1" applyFill="1" applyBorder="1" applyAlignment="1">
      <alignment horizontal="center" vertical="center" wrapText="1"/>
    </xf>
    <xf numFmtId="3" fontId="28" fillId="13" borderId="60" xfId="0" applyNumberFormat="1" applyFont="1" applyFill="1" applyBorder="1" applyAlignment="1">
      <alignment horizontal="center" vertical="center" wrapText="1"/>
    </xf>
    <xf numFmtId="3" fontId="28" fillId="12" borderId="61" xfId="0" applyNumberFormat="1" applyFont="1" applyFill="1" applyBorder="1" applyAlignment="1">
      <alignment horizontal="center" vertical="center" wrapText="1"/>
    </xf>
    <xf numFmtId="3" fontId="28" fillId="12" borderId="60" xfId="0" applyNumberFormat="1" applyFont="1" applyFill="1" applyBorder="1" applyAlignment="1">
      <alignment horizontal="center" vertical="center" wrapText="1"/>
    </xf>
    <xf numFmtId="3" fontId="28" fillId="12" borderId="65" xfId="0" applyNumberFormat="1" applyFont="1" applyFill="1" applyBorder="1" applyAlignment="1">
      <alignment horizontal="center" vertical="center" wrapText="1"/>
    </xf>
    <xf numFmtId="3" fontId="28" fillId="12" borderId="66" xfId="0" applyNumberFormat="1" applyFont="1" applyFill="1" applyBorder="1" applyAlignment="1">
      <alignment horizontal="center" vertical="center" wrapText="1"/>
    </xf>
    <xf numFmtId="3" fontId="28" fillId="13" borderId="66" xfId="0" applyNumberFormat="1" applyFont="1" applyFill="1" applyBorder="1" applyAlignment="1">
      <alignment horizontal="center" vertical="center" wrapText="1"/>
    </xf>
    <xf numFmtId="3" fontId="28" fillId="12" borderId="67" xfId="0" applyNumberFormat="1" applyFont="1" applyFill="1" applyBorder="1" applyAlignment="1">
      <alignment horizontal="center" vertical="center" wrapText="1"/>
    </xf>
    <xf numFmtId="0" fontId="20" fillId="10" borderId="58" xfId="0" applyFont="1" applyFill="1" applyBorder="1" applyAlignment="1">
      <alignment horizontal="center" vertical="center" wrapText="1"/>
    </xf>
    <xf numFmtId="0" fontId="24" fillId="10" borderId="18" xfId="0" applyFont="1" applyFill="1" applyBorder="1" applyAlignment="1">
      <alignment horizontal="left" vertical="center" wrapText="1"/>
    </xf>
    <xf numFmtId="0" fontId="30" fillId="10" borderId="58" xfId="0" applyFont="1" applyFill="1" applyBorder="1" applyAlignment="1">
      <alignment horizontal="center" vertical="center" wrapText="1"/>
    </xf>
    <xf numFmtId="0" fontId="30" fillId="10" borderId="18" xfId="0" applyFont="1" applyFill="1" applyBorder="1" applyAlignment="1">
      <alignment horizontal="center" vertical="center" wrapText="1"/>
    </xf>
    <xf numFmtId="0" fontId="27" fillId="10" borderId="18" xfId="0" applyFont="1" applyFill="1" applyBorder="1" applyAlignment="1">
      <alignment horizontal="center" vertical="center" wrapText="1"/>
    </xf>
    <xf numFmtId="10" fontId="27" fillId="10" borderId="123" xfId="2" applyNumberFormat="1" applyFont="1" applyFill="1" applyBorder="1" applyAlignment="1">
      <alignment horizontal="center" vertical="center" wrapText="1"/>
    </xf>
    <xf numFmtId="0" fontId="20" fillId="4" borderId="62" xfId="0" applyFont="1" applyFill="1" applyBorder="1" applyAlignment="1">
      <alignment horizontal="center" vertical="center" wrapText="1"/>
    </xf>
    <xf numFmtId="0" fontId="24" fillId="4" borderId="7" xfId="0" applyFont="1" applyFill="1" applyBorder="1" applyAlignment="1">
      <alignment horizontal="left" vertical="center" wrapText="1"/>
    </xf>
    <xf numFmtId="10" fontId="27" fillId="4" borderId="63" xfId="2" applyNumberFormat="1" applyFont="1" applyFill="1" applyBorder="1" applyAlignment="1">
      <alignment horizontal="center" vertical="center" wrapText="1"/>
    </xf>
    <xf numFmtId="3" fontId="40" fillId="21" borderId="7" xfId="0" applyNumberFormat="1" applyFont="1" applyFill="1" applyBorder="1" applyAlignment="1">
      <alignment horizontal="center" vertical="center" wrapText="1"/>
    </xf>
    <xf numFmtId="3" fontId="27" fillId="22" borderId="7" xfId="0" applyNumberFormat="1" applyFont="1" applyFill="1" applyBorder="1" applyAlignment="1">
      <alignment horizontal="center" vertical="center" wrapText="1"/>
    </xf>
    <xf numFmtId="3" fontId="27" fillId="10" borderId="7" xfId="0" applyNumberFormat="1" applyFont="1" applyFill="1" applyBorder="1" applyAlignment="1">
      <alignment horizontal="center" vertical="center" wrapText="1"/>
    </xf>
    <xf numFmtId="3" fontId="27" fillId="4" borderId="7" xfId="0" applyNumberFormat="1" applyFont="1" applyFill="1" applyBorder="1" applyAlignment="1">
      <alignment horizontal="center" vertical="center" wrapText="1"/>
    </xf>
    <xf numFmtId="3" fontId="28" fillId="10" borderId="7" xfId="0" applyNumberFormat="1" applyFont="1" applyFill="1" applyBorder="1" applyAlignment="1">
      <alignment horizontal="center" vertical="center" wrapText="1"/>
    </xf>
    <xf numFmtId="3" fontId="27" fillId="10" borderId="33" xfId="0" applyNumberFormat="1" applyFont="1" applyFill="1" applyBorder="1" applyAlignment="1">
      <alignment horizontal="center" vertical="center" wrapText="1"/>
    </xf>
    <xf numFmtId="9" fontId="27" fillId="4" borderId="7" xfId="2" applyFont="1" applyFill="1" applyBorder="1" applyAlignment="1">
      <alignment horizontal="center" vertical="center" wrapText="1"/>
    </xf>
    <xf numFmtId="0" fontId="21" fillId="22" borderId="122" xfId="0" applyFont="1" applyFill="1" applyBorder="1" applyAlignment="1">
      <alignment horizontal="center" vertical="center" wrapText="1"/>
    </xf>
    <xf numFmtId="0" fontId="20" fillId="4" borderId="85"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1" fillId="4" borderId="63" xfId="0" applyFont="1" applyFill="1" applyBorder="1" applyAlignment="1">
      <alignment horizontal="center" vertical="center" wrapText="1"/>
    </xf>
    <xf numFmtId="0" fontId="21" fillId="22" borderId="237" xfId="0" applyFont="1" applyFill="1" applyBorder="1" applyAlignment="1">
      <alignment horizontal="center" vertical="center" wrapText="1"/>
    </xf>
    <xf numFmtId="0" fontId="21" fillId="22" borderId="236" xfId="0" applyFont="1" applyFill="1" applyBorder="1" applyAlignment="1">
      <alignment horizontal="center" vertical="center" wrapText="1"/>
    </xf>
    <xf numFmtId="0" fontId="20" fillId="10" borderId="246" xfId="0" applyFont="1" applyFill="1" applyBorder="1" applyAlignment="1">
      <alignment horizontal="center" vertical="center" wrapText="1"/>
    </xf>
    <xf numFmtId="0" fontId="24" fillId="10" borderId="18" xfId="0" applyFont="1" applyFill="1" applyBorder="1" applyAlignment="1">
      <alignment horizontal="center" vertical="center" wrapText="1"/>
    </xf>
    <xf numFmtId="0" fontId="21" fillId="10" borderId="247" xfId="0" applyFont="1" applyFill="1" applyBorder="1" applyAlignment="1">
      <alignment horizontal="center" vertical="center" wrapText="1"/>
    </xf>
    <xf numFmtId="0" fontId="21" fillId="10" borderId="123" xfId="0" applyFont="1" applyFill="1" applyBorder="1" applyAlignment="1">
      <alignment horizontal="center" vertical="center" wrapText="1"/>
    </xf>
    <xf numFmtId="0" fontId="5" fillId="10" borderId="248" xfId="0" applyFont="1" applyFill="1" applyBorder="1" applyAlignment="1">
      <alignment horizontal="center" vertical="center" wrapText="1"/>
    </xf>
    <xf numFmtId="3" fontId="4" fillId="6" borderId="249" xfId="0" applyNumberFormat="1" applyFont="1" applyFill="1" applyBorder="1" applyAlignment="1">
      <alignment horizontal="center" vertical="center" wrapText="1"/>
    </xf>
    <xf numFmtId="3" fontId="4" fillId="6" borderId="77" xfId="0" applyNumberFormat="1" applyFont="1" applyFill="1" applyBorder="1" applyAlignment="1">
      <alignment horizontal="center" vertical="center" wrapText="1"/>
    </xf>
    <xf numFmtId="3" fontId="4" fillId="6" borderId="250" xfId="0" applyNumberFormat="1" applyFont="1" applyFill="1" applyBorder="1" applyAlignment="1">
      <alignment horizontal="center" vertical="center" wrapText="1"/>
    </xf>
    <xf numFmtId="3" fontId="4" fillId="5" borderId="249" xfId="0" applyNumberFormat="1" applyFont="1" applyFill="1" applyBorder="1" applyAlignment="1">
      <alignment horizontal="center" vertical="center" wrapText="1"/>
    </xf>
    <xf numFmtId="3" fontId="4" fillId="5" borderId="77" xfId="0" applyNumberFormat="1" applyFont="1" applyFill="1" applyBorder="1" applyAlignment="1">
      <alignment horizontal="center" vertical="center" wrapText="1"/>
    </xf>
    <xf numFmtId="3" fontId="4" fillId="5" borderId="250" xfId="0" applyNumberFormat="1" applyFont="1" applyFill="1" applyBorder="1" applyAlignment="1">
      <alignment horizontal="center" vertical="center" wrapText="1"/>
    </xf>
    <xf numFmtId="10" fontId="4" fillId="14" borderId="251" xfId="0" applyNumberFormat="1" applyFont="1" applyFill="1" applyBorder="1" applyAlignment="1">
      <alignment horizontal="center" vertical="center" wrapText="1"/>
    </xf>
    <xf numFmtId="10" fontId="4" fillId="14" borderId="60" xfId="0" applyNumberFormat="1" applyFont="1" applyFill="1" applyBorder="1" applyAlignment="1">
      <alignment horizontal="center" vertical="center" wrapText="1"/>
    </xf>
    <xf numFmtId="10" fontId="4" fillId="14" borderId="61" xfId="0" applyNumberFormat="1" applyFont="1" applyFill="1" applyBorder="1" applyAlignment="1">
      <alignment horizontal="center" vertical="center" wrapText="1"/>
    </xf>
    <xf numFmtId="10" fontId="4" fillId="14" borderId="59" xfId="0" applyNumberFormat="1" applyFont="1" applyFill="1" applyBorder="1" applyAlignment="1">
      <alignment horizontal="center" vertical="center" wrapText="1"/>
    </xf>
    <xf numFmtId="10" fontId="4" fillId="14" borderId="252" xfId="0" applyNumberFormat="1" applyFont="1" applyFill="1" applyBorder="1" applyAlignment="1">
      <alignment horizontal="center" vertical="center" wrapText="1"/>
    </xf>
    <xf numFmtId="10" fontId="28" fillId="10" borderId="58" xfId="0" applyNumberFormat="1" applyFont="1" applyFill="1" applyBorder="1" applyAlignment="1">
      <alignment horizontal="center" vertical="center" wrapText="1"/>
    </xf>
    <xf numFmtId="10" fontId="28" fillId="10" borderId="18" xfId="0" applyNumberFormat="1" applyFont="1" applyFill="1" applyBorder="1" applyAlignment="1">
      <alignment horizontal="center" vertical="center" wrapText="1"/>
    </xf>
    <xf numFmtId="10" fontId="28" fillId="10" borderId="123" xfId="0" applyNumberFormat="1" applyFont="1" applyFill="1" applyBorder="1" applyAlignment="1">
      <alignment horizontal="center" vertical="center" wrapText="1"/>
    </xf>
    <xf numFmtId="3" fontId="4" fillId="5" borderId="74" xfId="0" applyNumberFormat="1" applyFont="1" applyFill="1" applyBorder="1" applyAlignment="1">
      <alignment horizontal="center" vertical="center" wrapText="1"/>
    </xf>
    <xf numFmtId="3" fontId="4" fillId="5" borderId="96" xfId="0" applyNumberFormat="1" applyFont="1" applyFill="1" applyBorder="1" applyAlignment="1">
      <alignment horizontal="center" vertical="center" wrapText="1"/>
    </xf>
    <xf numFmtId="10" fontId="81" fillId="15" borderId="91" xfId="0" applyNumberFormat="1" applyFont="1" applyFill="1" applyBorder="1" applyAlignment="1">
      <alignment horizontal="center" vertical="center" wrapText="1"/>
    </xf>
    <xf numFmtId="9" fontId="4" fillId="0" borderId="62" xfId="2" applyFont="1" applyBorder="1" applyAlignment="1">
      <alignment horizontal="center" vertical="center" wrapText="1"/>
    </xf>
    <xf numFmtId="9" fontId="5" fillId="10" borderId="97" xfId="2" applyFont="1" applyFill="1" applyBorder="1" applyAlignment="1">
      <alignment horizontal="center" vertical="center" wrapText="1"/>
    </xf>
    <xf numFmtId="9" fontId="4" fillId="6" borderId="98" xfId="2" applyFont="1" applyFill="1" applyBorder="1" applyAlignment="1">
      <alignment horizontal="center" vertical="center" wrapText="1"/>
    </xf>
    <xf numFmtId="9" fontId="4" fillId="6" borderId="73" xfId="2" applyFont="1" applyFill="1" applyBorder="1" applyAlignment="1">
      <alignment horizontal="center" vertical="center" wrapText="1"/>
    </xf>
    <xf numFmtId="9" fontId="4" fillId="6" borderId="93" xfId="2" applyFont="1" applyFill="1" applyBorder="1" applyAlignment="1">
      <alignment horizontal="center" vertical="center" wrapText="1"/>
    </xf>
    <xf numFmtId="9" fontId="4" fillId="5" borderId="73" xfId="2" applyFont="1" applyFill="1" applyBorder="1" applyAlignment="1">
      <alignment horizontal="center" vertical="center" wrapText="1"/>
    </xf>
    <xf numFmtId="9" fontId="4" fillId="5" borderId="93" xfId="2" applyFont="1" applyFill="1" applyBorder="1" applyAlignment="1">
      <alignment horizontal="center" vertical="center" wrapText="1"/>
    </xf>
    <xf numFmtId="0" fontId="82" fillId="10" borderId="62" xfId="0" applyFont="1" applyFill="1" applyBorder="1" applyAlignment="1">
      <alignment horizontal="center" vertical="center" wrapText="1"/>
    </xf>
    <xf numFmtId="0" fontId="83" fillId="10" borderId="7" xfId="0" applyFont="1" applyFill="1" applyBorder="1" applyAlignment="1">
      <alignment horizontal="left" vertical="center" wrapText="1"/>
    </xf>
    <xf numFmtId="10" fontId="28" fillId="4" borderId="58" xfId="2" applyNumberFormat="1" applyFont="1" applyFill="1" applyBorder="1" applyAlignment="1">
      <alignment horizontal="center" vertical="center" wrapText="1"/>
    </xf>
    <xf numFmtId="10" fontId="28" fillId="4" borderId="18" xfId="2" applyNumberFormat="1" applyFont="1" applyFill="1" applyBorder="1" applyAlignment="1">
      <alignment horizontal="center" vertical="center" wrapText="1"/>
    </xf>
    <xf numFmtId="10" fontId="5" fillId="10" borderId="97" xfId="2" applyNumberFormat="1" applyFont="1" applyFill="1" applyBorder="1" applyAlignment="1">
      <alignment horizontal="center" vertical="center" wrapText="1"/>
    </xf>
    <xf numFmtId="10" fontId="4" fillId="6" borderId="98" xfId="2" applyNumberFormat="1" applyFont="1" applyFill="1" applyBorder="1" applyAlignment="1">
      <alignment horizontal="center" vertical="center" wrapText="1"/>
    </xf>
    <xf numFmtId="10" fontId="4" fillId="6" borderId="73" xfId="2" applyNumberFormat="1" applyFont="1" applyFill="1" applyBorder="1" applyAlignment="1">
      <alignment horizontal="center" vertical="center" wrapText="1"/>
    </xf>
    <xf numFmtId="10" fontId="4" fillId="6" borderId="93" xfId="2" applyNumberFormat="1" applyFont="1" applyFill="1" applyBorder="1" applyAlignment="1">
      <alignment horizontal="center" vertical="center" wrapText="1"/>
    </xf>
    <xf numFmtId="10" fontId="4" fillId="0" borderId="27" xfId="2" applyNumberFormat="1" applyFont="1" applyBorder="1" applyAlignment="1">
      <alignment horizontal="center" vertical="center" wrapText="1"/>
    </xf>
    <xf numFmtId="10" fontId="4" fillId="0" borderId="62" xfId="0" applyNumberFormat="1" applyFont="1" applyBorder="1" applyAlignment="1">
      <alignment horizontal="center" vertical="center" wrapText="1"/>
    </xf>
    <xf numFmtId="0" fontId="38" fillId="21" borderId="66" xfId="0" applyFont="1" applyFill="1" applyBorder="1" applyAlignment="1">
      <alignment horizontal="center" vertical="center" wrapText="1"/>
    </xf>
    <xf numFmtId="0" fontId="38" fillId="21" borderId="216" xfId="0" applyFont="1" applyFill="1" applyBorder="1" applyAlignment="1">
      <alignment horizontal="center" vertical="center" wrapText="1"/>
    </xf>
    <xf numFmtId="0" fontId="5" fillId="12" borderId="55" xfId="0" applyFont="1" applyFill="1" applyBorder="1" applyAlignment="1">
      <alignment horizontal="center" vertical="center" wrapText="1"/>
    </xf>
    <xf numFmtId="0" fontId="5" fillId="12" borderId="57" xfId="0" applyFont="1" applyFill="1" applyBorder="1" applyAlignment="1">
      <alignment horizontal="center" vertical="center" wrapText="1"/>
    </xf>
    <xf numFmtId="0" fontId="5" fillId="12" borderId="54" xfId="0" applyFont="1" applyFill="1" applyBorder="1" applyAlignment="1">
      <alignment horizontal="center" vertical="center" wrapText="1"/>
    </xf>
    <xf numFmtId="0" fontId="5" fillId="13" borderId="55" xfId="0" applyFont="1" applyFill="1" applyBorder="1" applyAlignment="1">
      <alignment horizontal="center" vertical="center" wrapText="1"/>
    </xf>
    <xf numFmtId="0" fontId="5" fillId="13" borderId="56" xfId="0" applyFont="1" applyFill="1" applyBorder="1" applyAlignment="1">
      <alignment horizontal="center" vertical="center" wrapText="1"/>
    </xf>
    <xf numFmtId="0" fontId="84" fillId="25" borderId="254" xfId="0" applyFont="1" applyFill="1" applyBorder="1" applyAlignment="1">
      <alignment horizontal="center" vertical="center" wrapText="1"/>
    </xf>
    <xf numFmtId="0" fontId="84" fillId="25" borderId="255" xfId="0" applyFont="1" applyFill="1" applyBorder="1" applyAlignment="1">
      <alignment horizontal="center" vertical="center" wrapText="1"/>
    </xf>
    <xf numFmtId="0" fontId="84" fillId="25" borderId="242" xfId="0" applyFont="1" applyFill="1" applyBorder="1" applyAlignment="1">
      <alignment horizontal="left" vertical="center" wrapText="1"/>
    </xf>
    <xf numFmtId="0" fontId="84" fillId="25" borderId="256" xfId="0" applyFont="1" applyFill="1" applyBorder="1" applyAlignment="1">
      <alignment horizontal="left" vertical="center" wrapText="1"/>
    </xf>
    <xf numFmtId="0" fontId="84" fillId="25" borderId="255" xfId="0" applyFont="1" applyFill="1" applyBorder="1" applyAlignment="1">
      <alignment horizontal="left" vertical="center" wrapText="1"/>
    </xf>
    <xf numFmtId="0" fontId="84" fillId="25" borderId="242" xfId="0" applyFont="1" applyFill="1" applyBorder="1" applyAlignment="1">
      <alignment horizontal="center" vertical="center" wrapText="1"/>
    </xf>
    <xf numFmtId="0" fontId="86" fillId="25" borderId="242" xfId="0" applyFont="1" applyFill="1" applyBorder="1" applyAlignment="1">
      <alignment vertical="center" wrapText="1"/>
    </xf>
    <xf numFmtId="0" fontId="86" fillId="25" borderId="255" xfId="0" applyFont="1" applyFill="1" applyBorder="1" applyAlignment="1">
      <alignment horizontal="center" vertical="center" wrapText="1"/>
    </xf>
    <xf numFmtId="0" fontId="86" fillId="25" borderId="255" xfId="0" applyFont="1" applyFill="1" applyBorder="1" applyAlignment="1">
      <alignment horizontal="left" vertical="center" wrapText="1"/>
    </xf>
    <xf numFmtId="0" fontId="86" fillId="25" borderId="257" xfId="0" applyFont="1" applyFill="1" applyBorder="1" applyAlignment="1">
      <alignment horizontal="left" vertical="center" wrapText="1"/>
    </xf>
    <xf numFmtId="0" fontId="86" fillId="25" borderId="258" xfId="0" applyFont="1" applyFill="1" applyBorder="1" applyAlignment="1">
      <alignment horizontal="left" vertical="center" wrapText="1"/>
    </xf>
    <xf numFmtId="0" fontId="84" fillId="25" borderId="259" xfId="0" applyFont="1" applyFill="1" applyBorder="1" applyAlignment="1">
      <alignment horizontal="left" vertical="center" wrapText="1"/>
    </xf>
    <xf numFmtId="0" fontId="84" fillId="25" borderId="260" xfId="0" applyFont="1" applyFill="1" applyBorder="1" applyAlignment="1">
      <alignment horizontal="left" vertical="center" wrapText="1"/>
    </xf>
    <xf numFmtId="0" fontId="22" fillId="26" borderId="254" xfId="0" applyFont="1" applyFill="1" applyBorder="1" applyAlignment="1">
      <alignment horizontal="center" vertical="center" wrapText="1"/>
    </xf>
    <xf numFmtId="0" fontId="22" fillId="26" borderId="255" xfId="0" applyFont="1" applyFill="1" applyBorder="1" applyAlignment="1">
      <alignment horizontal="center" vertical="center" wrapText="1"/>
    </xf>
    <xf numFmtId="0" fontId="21" fillId="26" borderId="242" xfId="0" applyFont="1" applyFill="1" applyBorder="1" applyAlignment="1">
      <alignment horizontal="left" vertical="center" wrapText="1"/>
    </xf>
    <xf numFmtId="0" fontId="21" fillId="26" borderId="256" xfId="0" applyFont="1" applyFill="1" applyBorder="1" applyAlignment="1">
      <alignment horizontal="left" vertical="center" wrapText="1"/>
    </xf>
    <xf numFmtId="0" fontId="21" fillId="26" borderId="255" xfId="0" applyFont="1" applyFill="1" applyBorder="1" applyAlignment="1">
      <alignment horizontal="left" vertical="center" wrapText="1"/>
    </xf>
    <xf numFmtId="0" fontId="21" fillId="26" borderId="255" xfId="0" applyFont="1" applyFill="1" applyBorder="1" applyAlignment="1">
      <alignment horizontal="center" vertical="center" wrapText="1"/>
    </xf>
    <xf numFmtId="0" fontId="21" fillId="26" borderId="242" xfId="0" applyFont="1" applyFill="1" applyBorder="1" applyAlignment="1">
      <alignment horizontal="center" vertical="center" wrapText="1"/>
    </xf>
    <xf numFmtId="0" fontId="74" fillId="26" borderId="242" xfId="0" applyFont="1" applyFill="1" applyBorder="1" applyAlignment="1">
      <alignment vertical="center" wrapText="1"/>
    </xf>
    <xf numFmtId="0" fontId="74" fillId="26" borderId="255" xfId="0" applyFont="1" applyFill="1" applyBorder="1" applyAlignment="1">
      <alignment horizontal="center" vertical="center" wrapText="1"/>
    </xf>
    <xf numFmtId="0" fontId="74" fillId="26" borderId="255" xfId="0" applyFont="1" applyFill="1" applyBorder="1" applyAlignment="1">
      <alignment horizontal="left" vertical="center" wrapText="1"/>
    </xf>
    <xf numFmtId="0" fontId="74" fillId="26" borderId="257" xfId="0" applyFont="1" applyFill="1" applyBorder="1" applyAlignment="1">
      <alignment horizontal="left" vertical="center" wrapText="1"/>
    </xf>
    <xf numFmtId="0" fontId="74" fillId="26" borderId="258" xfId="0" applyFont="1" applyFill="1" applyBorder="1" applyAlignment="1">
      <alignment horizontal="left" vertical="center" wrapText="1"/>
    </xf>
    <xf numFmtId="0" fontId="21" fillId="26" borderId="259" xfId="0" applyFont="1" applyFill="1" applyBorder="1" applyAlignment="1">
      <alignment horizontal="left" vertical="center" wrapText="1"/>
    </xf>
    <xf numFmtId="0" fontId="21" fillId="26" borderId="260" xfId="0" applyFont="1" applyFill="1" applyBorder="1" applyAlignment="1">
      <alignment vertical="center" wrapText="1"/>
    </xf>
    <xf numFmtId="0" fontId="19" fillId="14" borderId="254" xfId="0" applyFont="1" applyFill="1" applyBorder="1" applyAlignment="1">
      <alignment horizontal="center" vertical="center" wrapText="1"/>
    </xf>
    <xf numFmtId="0" fontId="22" fillId="14" borderId="255" xfId="0" applyFont="1" applyFill="1" applyBorder="1" applyAlignment="1">
      <alignment horizontal="center" vertical="center" wrapText="1"/>
    </xf>
    <xf numFmtId="0" fontId="21" fillId="14" borderId="242" xfId="0" applyFont="1" applyFill="1" applyBorder="1" applyAlignment="1">
      <alignment horizontal="left" vertical="center" wrapText="1"/>
    </xf>
    <xf numFmtId="0" fontId="22" fillId="14" borderId="256" xfId="0" applyFont="1" applyFill="1" applyBorder="1" applyAlignment="1">
      <alignment horizontal="left" vertical="center" wrapText="1"/>
    </xf>
    <xf numFmtId="0" fontId="21" fillId="14" borderId="255" xfId="0" applyFont="1" applyFill="1" applyBorder="1" applyAlignment="1">
      <alignment horizontal="left" vertical="center" wrapText="1"/>
    </xf>
    <xf numFmtId="0" fontId="21" fillId="14" borderId="255" xfId="0" applyFont="1" applyFill="1" applyBorder="1" applyAlignment="1">
      <alignment horizontal="center" vertical="center" wrapText="1"/>
    </xf>
    <xf numFmtId="0" fontId="21" fillId="14" borderId="242" xfId="0" applyFont="1" applyFill="1" applyBorder="1" applyAlignment="1">
      <alignment horizontal="center" vertical="center" wrapText="1"/>
    </xf>
    <xf numFmtId="0" fontId="73" fillId="14" borderId="242" xfId="0" applyFont="1" applyFill="1" applyBorder="1" applyAlignment="1">
      <alignment vertical="center" wrapText="1"/>
    </xf>
    <xf numFmtId="0" fontId="73" fillId="14" borderId="255" xfId="0" applyFont="1" applyFill="1" applyBorder="1" applyAlignment="1">
      <alignment horizontal="center" vertical="center" wrapText="1"/>
    </xf>
    <xf numFmtId="0" fontId="73" fillId="14" borderId="255" xfId="0" applyFont="1" applyFill="1" applyBorder="1" applyAlignment="1">
      <alignment horizontal="left" vertical="center" wrapText="1"/>
    </xf>
    <xf numFmtId="0" fontId="73" fillId="14" borderId="257" xfId="0" applyFont="1" applyFill="1" applyBorder="1" applyAlignment="1">
      <alignment horizontal="left" vertical="center" wrapText="1"/>
    </xf>
    <xf numFmtId="0" fontId="73" fillId="14" borderId="258" xfId="0" applyFont="1" applyFill="1" applyBorder="1" applyAlignment="1">
      <alignment horizontal="left" vertical="center" wrapText="1"/>
    </xf>
    <xf numFmtId="0" fontId="21" fillId="14" borderId="259" xfId="0" applyFont="1" applyFill="1" applyBorder="1" applyAlignment="1">
      <alignment horizontal="left" vertical="center" wrapText="1"/>
    </xf>
    <xf numFmtId="0" fontId="21" fillId="14" borderId="260" xfId="0" applyFont="1" applyFill="1" applyBorder="1" applyAlignment="1">
      <alignment horizontal="left" vertical="center" wrapText="1"/>
    </xf>
    <xf numFmtId="0" fontId="22" fillId="14" borderId="261" xfId="0" applyFont="1" applyFill="1" applyBorder="1" applyAlignment="1">
      <alignment horizontal="center" vertical="center" wrapText="1"/>
    </xf>
    <xf numFmtId="0" fontId="22" fillId="14" borderId="242" xfId="0" applyFont="1" applyFill="1" applyBorder="1" applyAlignment="1">
      <alignment horizontal="left" vertical="center" wrapText="1"/>
    </xf>
    <xf numFmtId="0" fontId="21" fillId="14" borderId="256" xfId="0" applyFont="1" applyFill="1" applyBorder="1" applyAlignment="1">
      <alignment horizontal="left" vertical="center" wrapText="1"/>
    </xf>
    <xf numFmtId="0" fontId="74" fillId="14" borderId="242" xfId="0" applyFont="1" applyFill="1" applyBorder="1" applyAlignment="1">
      <alignment vertical="center" wrapText="1"/>
    </xf>
    <xf numFmtId="0" fontId="73" fillId="26" borderId="242" xfId="0" applyFont="1" applyFill="1" applyBorder="1" applyAlignment="1">
      <alignment vertical="center" wrapText="1"/>
    </xf>
    <xf numFmtId="0" fontId="73" fillId="26" borderId="255" xfId="0" applyFont="1" applyFill="1" applyBorder="1" applyAlignment="1">
      <alignment horizontal="center" vertical="center" wrapText="1"/>
    </xf>
    <xf numFmtId="0" fontId="73" fillId="26" borderId="258" xfId="0" applyFont="1" applyFill="1" applyBorder="1" applyAlignment="1">
      <alignment horizontal="left" vertical="center" wrapText="1"/>
    </xf>
    <xf numFmtId="0" fontId="21" fillId="26" borderId="260" xfId="0" applyFont="1" applyFill="1" applyBorder="1" applyAlignment="1">
      <alignment horizontal="left" vertical="center" wrapText="1"/>
    </xf>
    <xf numFmtId="0" fontId="74" fillId="14" borderId="255" xfId="0" applyFont="1" applyFill="1" applyBorder="1" applyAlignment="1">
      <alignment horizontal="left" vertical="center" wrapText="1"/>
    </xf>
    <xf numFmtId="0" fontId="74" fillId="14" borderId="257" xfId="0" applyFont="1" applyFill="1" applyBorder="1" applyAlignment="1">
      <alignment horizontal="left" vertical="center" wrapText="1"/>
    </xf>
    <xf numFmtId="0" fontId="22" fillId="14" borderId="254" xfId="0" applyFont="1" applyFill="1" applyBorder="1" applyAlignment="1">
      <alignment horizontal="center" vertical="center" wrapText="1"/>
    </xf>
    <xf numFmtId="0" fontId="73" fillId="26" borderId="255" xfId="0" applyFont="1" applyFill="1" applyBorder="1" applyAlignment="1">
      <alignment horizontal="left" vertical="center" wrapText="1"/>
    </xf>
    <xf numFmtId="0" fontId="73" fillId="26" borderId="257" xfId="0" applyFont="1" applyFill="1" applyBorder="1" applyAlignment="1">
      <alignment horizontal="left" vertical="center" wrapText="1"/>
    </xf>
    <xf numFmtId="0" fontId="21" fillId="27" borderId="242" xfId="0" applyFont="1" applyFill="1" applyBorder="1" applyAlignment="1">
      <alignment horizontal="left" vertical="center" wrapText="1"/>
    </xf>
    <xf numFmtId="0" fontId="21" fillId="27" borderId="256" xfId="0" applyFont="1" applyFill="1" applyBorder="1" applyAlignment="1">
      <alignment horizontal="left" vertical="center" wrapText="1"/>
    </xf>
    <xf numFmtId="0" fontId="21" fillId="27" borderId="255" xfId="0" applyFont="1" applyFill="1" applyBorder="1" applyAlignment="1">
      <alignment horizontal="left" vertical="center" wrapText="1"/>
    </xf>
    <xf numFmtId="0" fontId="21" fillId="27" borderId="255" xfId="0" applyFont="1" applyFill="1" applyBorder="1" applyAlignment="1">
      <alignment horizontal="center" vertical="center" wrapText="1"/>
    </xf>
    <xf numFmtId="0" fontId="21" fillId="27" borderId="242" xfId="0" applyFont="1" applyFill="1" applyBorder="1" applyAlignment="1">
      <alignment horizontal="center" vertical="center" wrapText="1"/>
    </xf>
    <xf numFmtId="0" fontId="21" fillId="27" borderId="259" xfId="0" applyFont="1" applyFill="1" applyBorder="1" applyAlignment="1">
      <alignment horizontal="left" vertical="center" wrapText="1"/>
    </xf>
    <xf numFmtId="0" fontId="21" fillId="27" borderId="260" xfId="0" applyFont="1" applyFill="1" applyBorder="1" applyAlignment="1">
      <alignment horizontal="left" vertical="center" wrapText="1"/>
    </xf>
    <xf numFmtId="0" fontId="22" fillId="26" borderId="261" xfId="0" applyFont="1" applyFill="1" applyBorder="1" applyAlignment="1">
      <alignment horizontal="center" vertical="center" wrapText="1"/>
    </xf>
    <xf numFmtId="0" fontId="22" fillId="26" borderId="242" xfId="0" applyFont="1" applyFill="1" applyBorder="1" applyAlignment="1">
      <alignment horizontal="left" vertical="center" wrapText="1"/>
    </xf>
    <xf numFmtId="0" fontId="74" fillId="14" borderId="255" xfId="0" applyFont="1" applyFill="1" applyBorder="1" applyAlignment="1">
      <alignment horizontal="center" vertical="center" wrapText="1"/>
    </xf>
    <xf numFmtId="49" fontId="73" fillId="26" borderId="258" xfId="0" applyNumberFormat="1" applyFont="1" applyFill="1" applyBorder="1" applyAlignment="1">
      <alignment horizontal="left" vertical="center" wrapText="1"/>
    </xf>
    <xf numFmtId="0" fontId="74" fillId="14" borderId="258" xfId="0" applyFont="1" applyFill="1" applyBorder="1" applyAlignment="1">
      <alignment horizontal="left" vertical="center" wrapText="1"/>
    </xf>
    <xf numFmtId="0" fontId="71" fillId="26" borderId="242" xfId="0" applyFont="1" applyFill="1" applyBorder="1" applyAlignment="1">
      <alignment vertical="center" wrapText="1"/>
    </xf>
    <xf numFmtId="0" fontId="71" fillId="26" borderId="255" xfId="0" applyFont="1" applyFill="1" applyBorder="1" applyAlignment="1">
      <alignment horizontal="left" vertical="center" wrapText="1"/>
    </xf>
    <xf numFmtId="0" fontId="71" fillId="26" borderId="258" xfId="0" applyFont="1" applyFill="1" applyBorder="1" applyAlignment="1">
      <alignment horizontal="left" vertical="center" wrapText="1"/>
    </xf>
    <xf numFmtId="0" fontId="71" fillId="14" borderId="242" xfId="0" applyFont="1" applyFill="1" applyBorder="1" applyAlignment="1">
      <alignment vertical="center" wrapText="1"/>
    </xf>
    <xf numFmtId="0" fontId="71" fillId="14" borderId="255" xfId="0" applyFont="1" applyFill="1" applyBorder="1" applyAlignment="1">
      <alignment horizontal="left" vertical="center" wrapText="1"/>
    </xf>
    <xf numFmtId="0" fontId="71" fillId="14" borderId="258" xfId="0" applyFont="1" applyFill="1" applyBorder="1" applyAlignment="1">
      <alignment horizontal="left" vertical="center" wrapText="1"/>
    </xf>
    <xf numFmtId="0" fontId="22" fillId="14" borderId="260" xfId="0" applyFont="1" applyFill="1" applyBorder="1" applyAlignment="1">
      <alignment horizontal="left" vertical="center" wrapText="1"/>
    </xf>
    <xf numFmtId="0" fontId="22" fillId="26" borderId="242" xfId="0" applyFont="1" applyFill="1" applyBorder="1" applyAlignment="1">
      <alignment horizontal="center" vertical="center" wrapText="1"/>
    </xf>
    <xf numFmtId="0" fontId="72" fillId="26" borderId="255" xfId="0" applyFont="1" applyFill="1" applyBorder="1" applyAlignment="1">
      <alignment horizontal="left" vertical="center" wrapText="1"/>
    </xf>
    <xf numFmtId="0" fontId="22" fillId="26" borderId="260" xfId="0" applyFont="1" applyFill="1" applyBorder="1" applyAlignment="1">
      <alignment horizontal="left" vertical="center" wrapText="1"/>
    </xf>
    <xf numFmtId="0" fontId="22" fillId="14" borderId="242" xfId="0" applyFont="1" applyFill="1" applyBorder="1" applyAlignment="1">
      <alignment horizontal="center" vertical="center" wrapText="1"/>
    </xf>
    <xf numFmtId="0" fontId="71" fillId="26" borderId="255" xfId="0" applyFont="1" applyFill="1" applyBorder="1" applyAlignment="1">
      <alignment horizontal="center" vertical="center" wrapText="1"/>
    </xf>
    <xf numFmtId="0" fontId="71" fillId="26" borderId="257" xfId="0" applyFont="1" applyFill="1" applyBorder="1" applyAlignment="1">
      <alignment horizontal="left" vertical="center" wrapText="1"/>
    </xf>
    <xf numFmtId="0" fontId="71" fillId="14" borderId="255" xfId="0" applyFont="1" applyFill="1" applyBorder="1" applyAlignment="1">
      <alignment horizontal="center" vertical="center" wrapText="1"/>
    </xf>
    <xf numFmtId="0" fontId="71" fillId="14" borderId="257" xfId="0" applyFont="1" applyFill="1" applyBorder="1" applyAlignment="1">
      <alignment horizontal="left" vertical="center" wrapText="1"/>
    </xf>
    <xf numFmtId="0" fontId="72" fillId="14" borderId="242" xfId="0" applyFont="1" applyFill="1" applyBorder="1" applyAlignment="1">
      <alignment vertical="center" wrapText="1"/>
    </xf>
    <xf numFmtId="0" fontId="79" fillId="26" borderId="258" xfId="0" applyFont="1" applyFill="1" applyBorder="1" applyAlignment="1">
      <alignment horizontal="left" vertical="center" wrapText="1"/>
    </xf>
    <xf numFmtId="0" fontId="79" fillId="14" borderId="258" xfId="0" applyFont="1" applyFill="1" applyBorder="1" applyAlignment="1">
      <alignment horizontal="left" vertical="center" wrapText="1"/>
    </xf>
    <xf numFmtId="0" fontId="73" fillId="14" borderId="257" xfId="0" applyFont="1" applyFill="1" applyBorder="1" applyAlignment="1">
      <alignment horizontal="left"/>
    </xf>
    <xf numFmtId="0" fontId="21" fillId="14" borderId="260" xfId="0" applyFont="1" applyFill="1" applyBorder="1" applyAlignment="1">
      <alignment vertical="center" wrapText="1"/>
    </xf>
    <xf numFmtId="0" fontId="22" fillId="14" borderId="262" xfId="0" applyFont="1" applyFill="1" applyBorder="1" applyAlignment="1">
      <alignment horizontal="center" vertical="center" wrapText="1"/>
    </xf>
    <xf numFmtId="0" fontId="22" fillId="14" borderId="263" xfId="0" applyFont="1" applyFill="1" applyBorder="1" applyAlignment="1">
      <alignment horizontal="left" vertical="center" wrapText="1"/>
    </xf>
    <xf numFmtId="0" fontId="22" fillId="14" borderId="264" xfId="0" applyFont="1" applyFill="1" applyBorder="1" applyAlignment="1">
      <alignment horizontal="center" vertical="center" wrapText="1"/>
    </xf>
    <xf numFmtId="0" fontId="22" fillId="14" borderId="265" xfId="0" applyFont="1" applyFill="1" applyBorder="1" applyAlignment="1">
      <alignment horizontal="center" vertical="center" wrapText="1"/>
    </xf>
    <xf numFmtId="0" fontId="22" fillId="14" borderId="266" xfId="0" applyFont="1" applyFill="1" applyBorder="1" applyAlignment="1">
      <alignment horizontal="left" vertical="center" wrapText="1"/>
    </xf>
    <xf numFmtId="0" fontId="21" fillId="14" borderId="267" xfId="0" applyFont="1" applyFill="1" applyBorder="1" applyAlignment="1">
      <alignment horizontal="left" vertical="center" wrapText="1"/>
    </xf>
    <xf numFmtId="0" fontId="21" fillId="14" borderId="265" xfId="0" applyFont="1" applyFill="1" applyBorder="1" applyAlignment="1">
      <alignment horizontal="left" vertical="center" wrapText="1"/>
    </xf>
    <xf numFmtId="0" fontId="21" fillId="14" borderId="265" xfId="0" applyFont="1" applyFill="1" applyBorder="1" applyAlignment="1">
      <alignment horizontal="center" vertical="center" wrapText="1"/>
    </xf>
    <xf numFmtId="0" fontId="21" fillId="14" borderId="266" xfId="0" applyFont="1" applyFill="1" applyBorder="1" applyAlignment="1">
      <alignment horizontal="center" vertical="center" wrapText="1"/>
    </xf>
    <xf numFmtId="0" fontId="73" fillId="14" borderId="243" xfId="0" applyFont="1" applyFill="1" applyBorder="1" applyAlignment="1">
      <alignment vertical="center" wrapText="1"/>
    </xf>
    <xf numFmtId="0" fontId="73" fillId="14" borderId="268" xfId="0" applyFont="1" applyFill="1" applyBorder="1" applyAlignment="1">
      <alignment horizontal="left" vertical="center" wrapText="1"/>
    </xf>
    <xf numFmtId="0" fontId="21" fillId="14" borderId="268" xfId="0" applyFont="1" applyFill="1" applyBorder="1" applyAlignment="1">
      <alignment horizontal="center" vertical="center" wrapText="1"/>
    </xf>
    <xf numFmtId="0" fontId="73" fillId="14" borderId="269" xfId="0" applyFont="1" applyFill="1" applyBorder="1" applyAlignment="1">
      <alignment horizontal="left" vertical="center" wrapText="1"/>
    </xf>
    <xf numFmtId="0" fontId="73" fillId="14" borderId="270" xfId="0" applyFont="1" applyFill="1" applyBorder="1" applyAlignment="1">
      <alignment horizontal="left" vertical="center" wrapText="1"/>
    </xf>
    <xf numFmtId="0" fontId="21" fillId="14" borderId="271" xfId="0" applyFont="1" applyFill="1" applyBorder="1" applyAlignment="1">
      <alignment horizontal="left" vertical="center" wrapText="1"/>
    </xf>
    <xf numFmtId="0" fontId="21" fillId="14" borderId="272" xfId="0" applyFont="1" applyFill="1" applyBorder="1" applyAlignment="1">
      <alignment horizontal="left" vertical="center" wrapText="1"/>
    </xf>
    <xf numFmtId="10" fontId="28" fillId="29" borderId="273" xfId="0" applyNumberFormat="1" applyFont="1" applyFill="1" applyBorder="1" applyAlignment="1">
      <alignment horizontal="center" vertical="center" wrapText="1"/>
    </xf>
    <xf numFmtId="10" fontId="28" fillId="30" borderId="274" xfId="0" applyNumberFormat="1" applyFont="1" applyFill="1" applyBorder="1" applyAlignment="1">
      <alignment horizontal="center" vertical="center" wrapText="1"/>
    </xf>
    <xf numFmtId="10" fontId="28" fillId="29" borderId="275" xfId="0" applyNumberFormat="1" applyFont="1" applyFill="1" applyBorder="1" applyAlignment="1">
      <alignment horizontal="center" vertical="center" wrapText="1"/>
    </xf>
    <xf numFmtId="10" fontId="28" fillId="29" borderId="274" xfId="0" applyNumberFormat="1" applyFont="1" applyFill="1" applyBorder="1" applyAlignment="1">
      <alignment horizontal="center" vertical="center" wrapText="1"/>
    </xf>
    <xf numFmtId="3" fontId="28" fillId="29" borderId="273" xfId="0" applyNumberFormat="1" applyFont="1" applyFill="1" applyBorder="1" applyAlignment="1">
      <alignment horizontal="center" vertical="center" wrapText="1"/>
    </xf>
    <xf numFmtId="3" fontId="28" fillId="30" borderId="274" xfId="0" applyNumberFormat="1" applyFont="1" applyFill="1" applyBorder="1" applyAlignment="1">
      <alignment horizontal="center" vertical="center" wrapText="1"/>
    </xf>
    <xf numFmtId="3" fontId="28" fillId="29" borderId="275" xfId="0" applyNumberFormat="1" applyFont="1" applyFill="1" applyBorder="1" applyAlignment="1">
      <alignment horizontal="center" vertical="center" wrapText="1"/>
    </xf>
    <xf numFmtId="3" fontId="28" fillId="29" borderId="274" xfId="0" applyNumberFormat="1" applyFont="1" applyFill="1" applyBorder="1" applyAlignment="1">
      <alignment horizontal="center" vertical="center" wrapText="1"/>
    </xf>
    <xf numFmtId="9" fontId="28" fillId="29" borderId="273" xfId="0" applyNumberFormat="1" applyFont="1" applyFill="1" applyBorder="1" applyAlignment="1">
      <alignment horizontal="center" vertical="center" wrapText="1"/>
    </xf>
    <xf numFmtId="9" fontId="28" fillId="30" borderId="274" xfId="0" applyNumberFormat="1" applyFont="1" applyFill="1" applyBorder="1" applyAlignment="1">
      <alignment horizontal="center" vertical="center" wrapText="1"/>
    </xf>
    <xf numFmtId="9" fontId="28" fillId="29" borderId="275" xfId="0" applyNumberFormat="1" applyFont="1" applyFill="1" applyBorder="1" applyAlignment="1">
      <alignment horizontal="center" vertical="center" wrapText="1"/>
    </xf>
    <xf numFmtId="9" fontId="28" fillId="29" borderId="274" xfId="0" applyNumberFormat="1" applyFont="1" applyFill="1" applyBorder="1" applyAlignment="1">
      <alignment horizontal="center" vertical="center" wrapText="1"/>
    </xf>
    <xf numFmtId="3" fontId="28" fillId="29" borderId="276" xfId="0" applyNumberFormat="1" applyFont="1" applyFill="1" applyBorder="1" applyAlignment="1">
      <alignment horizontal="center" vertical="center" wrapText="1"/>
    </xf>
    <xf numFmtId="3" fontId="28" fillId="30" borderId="277" xfId="0" applyNumberFormat="1" applyFont="1" applyFill="1" applyBorder="1" applyAlignment="1">
      <alignment horizontal="center" vertical="center" wrapText="1"/>
    </xf>
    <xf numFmtId="3" fontId="28" fillId="29" borderId="278" xfId="0" applyNumberFormat="1" applyFont="1" applyFill="1" applyBorder="1" applyAlignment="1">
      <alignment horizontal="center" vertical="center" wrapText="1"/>
    </xf>
    <xf numFmtId="3" fontId="28" fillId="29" borderId="277" xfId="0" applyNumberFormat="1" applyFont="1" applyFill="1" applyBorder="1" applyAlignment="1">
      <alignment horizontal="center" vertical="center" wrapText="1"/>
    </xf>
    <xf numFmtId="3" fontId="40" fillId="25" borderId="256" xfId="0" applyNumberFormat="1" applyFont="1" applyFill="1" applyBorder="1" applyAlignment="1">
      <alignment horizontal="center" vertical="center" wrapText="1"/>
    </xf>
    <xf numFmtId="3" fontId="40" fillId="25" borderId="255" xfId="0" applyNumberFormat="1" applyFont="1" applyFill="1" applyBorder="1" applyAlignment="1">
      <alignment horizontal="center" vertical="center" wrapText="1"/>
    </xf>
    <xf numFmtId="3" fontId="28" fillId="26" borderId="256" xfId="0" applyNumberFormat="1" applyFont="1" applyFill="1" applyBorder="1" applyAlignment="1">
      <alignment horizontal="center" vertical="center" wrapText="1"/>
    </xf>
    <xf numFmtId="3" fontId="28" fillId="26" borderId="255" xfId="0" applyNumberFormat="1" applyFont="1" applyFill="1" applyBorder="1" applyAlignment="1">
      <alignment horizontal="center" vertical="center" wrapText="1"/>
    </xf>
    <xf numFmtId="3" fontId="28" fillId="14" borderId="256" xfId="0" applyNumberFormat="1" applyFont="1" applyFill="1" applyBorder="1" applyAlignment="1">
      <alignment horizontal="center" vertical="center" wrapText="1"/>
    </xf>
    <xf numFmtId="3" fontId="28" fillId="14" borderId="255" xfId="0" applyNumberFormat="1" applyFont="1" applyFill="1" applyBorder="1" applyAlignment="1">
      <alignment horizontal="center" vertical="center" wrapText="1"/>
    </xf>
    <xf numFmtId="9" fontId="28" fillId="14" borderId="255" xfId="0" applyNumberFormat="1" applyFont="1" applyFill="1" applyBorder="1" applyAlignment="1">
      <alignment horizontal="center" vertical="center" wrapText="1"/>
    </xf>
    <xf numFmtId="3" fontId="34" fillId="14" borderId="256" xfId="0" applyNumberFormat="1" applyFont="1" applyFill="1" applyBorder="1" applyAlignment="1">
      <alignment horizontal="center" vertical="center" wrapText="1"/>
    </xf>
    <xf numFmtId="3" fontId="34" fillId="14" borderId="255" xfId="0" applyNumberFormat="1" applyFont="1" applyFill="1" applyBorder="1" applyAlignment="1">
      <alignment horizontal="center" vertical="center" wrapText="1"/>
    </xf>
    <xf numFmtId="3" fontId="34" fillId="14" borderId="279" xfId="0" applyNumberFormat="1" applyFont="1" applyFill="1" applyBorder="1" applyAlignment="1">
      <alignment horizontal="center" vertical="center" wrapText="1"/>
    </xf>
    <xf numFmtId="3" fontId="34" fillId="14" borderId="280" xfId="0" applyNumberFormat="1" applyFont="1" applyFill="1" applyBorder="1" applyAlignment="1">
      <alignment horizontal="center" vertical="center" wrapText="1"/>
    </xf>
    <xf numFmtId="3" fontId="4" fillId="31" borderId="281" xfId="0" applyNumberFormat="1" applyFont="1" applyFill="1" applyBorder="1" applyAlignment="1">
      <alignment horizontal="center" vertical="center" wrapText="1"/>
    </xf>
    <xf numFmtId="9" fontId="4" fillId="31" borderId="281" xfId="0" applyNumberFormat="1" applyFont="1" applyFill="1" applyBorder="1" applyAlignment="1">
      <alignment horizontal="center" vertical="center" wrapText="1"/>
    </xf>
    <xf numFmtId="3" fontId="4" fillId="31" borderId="282" xfId="0" applyNumberFormat="1" applyFont="1" applyFill="1" applyBorder="1" applyAlignment="1">
      <alignment horizontal="center" vertical="center" wrapText="1"/>
    </xf>
    <xf numFmtId="3" fontId="4" fillId="31" borderId="283" xfId="0" applyNumberFormat="1" applyFont="1" applyFill="1" applyBorder="1" applyAlignment="1">
      <alignment horizontal="center" vertical="center" wrapText="1"/>
    </xf>
    <xf numFmtId="3" fontId="88" fillId="31" borderId="281" xfId="0" applyNumberFormat="1" applyFont="1" applyFill="1" applyBorder="1" applyAlignment="1">
      <alignment horizontal="center" vertical="center" wrapText="1"/>
    </xf>
    <xf numFmtId="0" fontId="5" fillId="0" borderId="284" xfId="0" applyFont="1" applyBorder="1" applyAlignment="1">
      <alignment horizontal="left" vertical="center" wrapText="1"/>
    </xf>
    <xf numFmtId="0" fontId="5" fillId="0" borderId="285" xfId="0" applyFont="1" applyBorder="1" applyAlignment="1">
      <alignment horizontal="left" vertical="center" wrapText="1"/>
    </xf>
    <xf numFmtId="0" fontId="16" fillId="21" borderId="233" xfId="0" applyFont="1" applyFill="1" applyBorder="1" applyAlignment="1">
      <alignment horizontal="center" vertical="center" wrapText="1"/>
    </xf>
    <xf numFmtId="0" fontId="31" fillId="6" borderId="20" xfId="0" applyFont="1" applyFill="1" applyBorder="1" applyAlignment="1">
      <alignment vertical="center" wrapText="1"/>
    </xf>
    <xf numFmtId="0" fontId="31" fillId="6" borderId="21" xfId="0" applyFont="1" applyFill="1" applyBorder="1" applyAlignment="1">
      <alignment vertical="center" wrapText="1"/>
    </xf>
    <xf numFmtId="0" fontId="31" fillId="6" borderId="0" xfId="0" applyFont="1" applyFill="1" applyAlignment="1">
      <alignment vertical="center" wrapText="1"/>
    </xf>
    <xf numFmtId="0" fontId="31" fillId="6" borderId="23" xfId="0" applyFont="1" applyFill="1" applyBorder="1" applyAlignment="1">
      <alignment vertical="center" wrapText="1"/>
    </xf>
    <xf numFmtId="0" fontId="37" fillId="18" borderId="290" xfId="0" applyFont="1" applyFill="1" applyBorder="1" applyAlignment="1">
      <alignment horizontal="center" vertical="center" wrapText="1"/>
    </xf>
    <xf numFmtId="0" fontId="4" fillId="0" borderId="293" xfId="0" applyFont="1" applyBorder="1" applyAlignment="1">
      <alignment vertical="center" wrapText="1"/>
    </xf>
    <xf numFmtId="0" fontId="35" fillId="10" borderId="7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294" xfId="0" applyFont="1" applyFill="1" applyBorder="1" applyAlignment="1">
      <alignment horizontal="left" vertical="center" wrapText="1"/>
    </xf>
    <xf numFmtId="10" fontId="28" fillId="10" borderId="9" xfId="0" applyNumberFormat="1" applyFont="1" applyFill="1" applyBorder="1" applyAlignment="1">
      <alignment horizontal="center" vertical="center" wrapText="1"/>
    </xf>
    <xf numFmtId="10" fontId="28" fillId="10" borderId="69" xfId="0" applyNumberFormat="1" applyFont="1" applyFill="1" applyBorder="1" applyAlignment="1">
      <alignment horizontal="center" vertical="center" wrapText="1"/>
    </xf>
    <xf numFmtId="0" fontId="38" fillId="10" borderId="295" xfId="0" applyFont="1" applyFill="1" applyBorder="1" applyAlignment="1">
      <alignment horizontal="left" vertical="center" wrapText="1"/>
    </xf>
    <xf numFmtId="0" fontId="5" fillId="14" borderId="296" xfId="0" applyFont="1" applyFill="1" applyBorder="1" applyAlignment="1">
      <alignment horizontal="left" vertical="center" wrapText="1"/>
    </xf>
    <xf numFmtId="0" fontId="4" fillId="14" borderId="296" xfId="0" applyFont="1" applyFill="1" applyBorder="1" applyAlignment="1">
      <alignment horizontal="left" vertical="center" wrapText="1"/>
    </xf>
    <xf numFmtId="0" fontId="5" fillId="14" borderId="297" xfId="0" applyFont="1" applyFill="1" applyBorder="1" applyAlignment="1">
      <alignment horizontal="left" vertical="center" wrapText="1"/>
    </xf>
    <xf numFmtId="0" fontId="89" fillId="14" borderId="296" xfId="0" applyFont="1" applyFill="1" applyBorder="1" applyAlignment="1">
      <alignment horizontal="left" vertical="center" wrapText="1"/>
    </xf>
    <xf numFmtId="0" fontId="28" fillId="14" borderId="296" xfId="0" applyFont="1" applyFill="1" applyBorder="1" applyAlignment="1">
      <alignment horizontal="left" vertical="center" wrapText="1"/>
    </xf>
    <xf numFmtId="0" fontId="90" fillId="14" borderId="296" xfId="0" applyFont="1" applyFill="1" applyBorder="1" applyAlignment="1">
      <alignment horizontal="left" vertical="center" wrapText="1"/>
    </xf>
    <xf numFmtId="0" fontId="77" fillId="14" borderId="298" xfId="0" applyFont="1" applyFill="1" applyBorder="1" applyAlignment="1">
      <alignment horizontal="left" vertical="center" wrapText="1"/>
    </xf>
    <xf numFmtId="0" fontId="92" fillId="14" borderId="296" xfId="0" applyFont="1" applyFill="1" applyBorder="1" applyAlignment="1">
      <alignment horizontal="left" vertical="center" wrapText="1"/>
    </xf>
    <xf numFmtId="0" fontId="93" fillId="14" borderId="299" xfId="0" applyFont="1" applyFill="1" applyBorder="1" applyAlignment="1">
      <alignment horizontal="left" vertical="center" wrapText="1"/>
    </xf>
    <xf numFmtId="0" fontId="28" fillId="14" borderId="300" xfId="0" applyFont="1" applyFill="1" applyBorder="1" applyAlignment="1">
      <alignment horizontal="left" vertical="center" wrapText="1"/>
    </xf>
    <xf numFmtId="0" fontId="35" fillId="21" borderId="65" xfId="0" applyFont="1" applyFill="1" applyBorder="1" applyAlignment="1">
      <alignment horizontal="center" vertical="center" wrapText="1"/>
    </xf>
    <xf numFmtId="0" fontId="35" fillId="21" borderId="66" xfId="0" applyFont="1" applyFill="1" applyBorder="1" applyAlignment="1">
      <alignment horizontal="center" vertical="center" wrapText="1"/>
    </xf>
    <xf numFmtId="0" fontId="35" fillId="21" borderId="67" xfId="0" applyFont="1" applyFill="1" applyBorder="1" applyAlignment="1">
      <alignment horizontal="center" vertical="center" wrapText="1"/>
    </xf>
    <xf numFmtId="0" fontId="98" fillId="10" borderId="301" xfId="0" applyFont="1" applyFill="1" applyBorder="1" applyAlignment="1">
      <alignment horizontal="center" vertical="center" wrapText="1"/>
    </xf>
    <xf numFmtId="0" fontId="98" fillId="10" borderId="302" xfId="0" applyFont="1" applyFill="1" applyBorder="1" applyAlignment="1">
      <alignment horizontal="center" vertical="center" wrapText="1"/>
    </xf>
    <xf numFmtId="0" fontId="98" fillId="10" borderId="302" xfId="0" applyFont="1" applyFill="1" applyBorder="1" applyAlignment="1">
      <alignment horizontal="left" vertical="center" wrapText="1"/>
    </xf>
    <xf numFmtId="0" fontId="98" fillId="10" borderId="303" xfId="0" applyFont="1" applyFill="1" applyBorder="1" applyAlignment="1">
      <alignment horizontal="left" vertical="center" wrapText="1"/>
    </xf>
    <xf numFmtId="0" fontId="37" fillId="21" borderId="188" xfId="0" applyFont="1" applyFill="1" applyBorder="1" applyAlignment="1">
      <alignment horizontal="center" vertical="center" wrapText="1"/>
    </xf>
    <xf numFmtId="0" fontId="37" fillId="21" borderId="190" xfId="0" applyFont="1" applyFill="1" applyBorder="1" applyAlignment="1">
      <alignment horizontal="center" vertical="center" wrapText="1"/>
    </xf>
    <xf numFmtId="0" fontId="37" fillId="21" borderId="190" xfId="0" applyFont="1" applyFill="1" applyBorder="1" applyAlignment="1">
      <alignment horizontal="left" vertical="center" wrapText="1"/>
    </xf>
    <xf numFmtId="0" fontId="99" fillId="25" borderId="190" xfId="0" applyFont="1" applyFill="1" applyBorder="1" applyAlignment="1">
      <alignment horizontal="left" vertical="center" wrapText="1"/>
    </xf>
    <xf numFmtId="0" fontId="37" fillId="21" borderId="304" xfId="0" applyFont="1" applyFill="1" applyBorder="1" applyAlignment="1">
      <alignment horizontal="left" vertical="center" wrapText="1"/>
    </xf>
    <xf numFmtId="0" fontId="67" fillId="22" borderId="188" xfId="0" applyFont="1" applyFill="1" applyBorder="1" applyAlignment="1">
      <alignment horizontal="center" vertical="center" wrapText="1"/>
    </xf>
    <xf numFmtId="0" fontId="67" fillId="22" borderId="190" xfId="0" applyFont="1" applyFill="1" applyBorder="1" applyAlignment="1">
      <alignment horizontal="center" vertical="center" wrapText="1"/>
    </xf>
    <xf numFmtId="0" fontId="67" fillId="22" borderId="190" xfId="0" applyFont="1" applyFill="1" applyBorder="1" applyAlignment="1">
      <alignment horizontal="left" vertical="center" wrapText="1"/>
    </xf>
    <xf numFmtId="0" fontId="69" fillId="22" borderId="190" xfId="0" applyFont="1" applyFill="1" applyBorder="1" applyAlignment="1">
      <alignment horizontal="left" vertical="center" wrapText="1"/>
    </xf>
    <xf numFmtId="0" fontId="69" fillId="22" borderId="190" xfId="0" applyFont="1" applyFill="1" applyBorder="1" applyAlignment="1">
      <alignment horizontal="center" vertical="center" wrapText="1"/>
    </xf>
    <xf numFmtId="0" fontId="67" fillId="26" borderId="190" xfId="0" applyFont="1" applyFill="1" applyBorder="1" applyAlignment="1">
      <alignment horizontal="left" vertical="center" wrapText="1"/>
    </xf>
    <xf numFmtId="0" fontId="69" fillId="22" borderId="304" xfId="0" applyFont="1" applyFill="1" applyBorder="1" applyAlignment="1">
      <alignment horizontal="left" vertical="center" wrapText="1"/>
    </xf>
    <xf numFmtId="0" fontId="69" fillId="4" borderId="188" xfId="0" applyFont="1" applyFill="1" applyBorder="1" applyAlignment="1">
      <alignment horizontal="center" vertical="center" wrapText="1"/>
    </xf>
    <xf numFmtId="0" fontId="69" fillId="4" borderId="190" xfId="0" applyFont="1" applyFill="1" applyBorder="1" applyAlignment="1">
      <alignment horizontal="center" vertical="center" wrapText="1"/>
    </xf>
    <xf numFmtId="0" fontId="69" fillId="4" borderId="190" xfId="0" applyFont="1" applyFill="1" applyBorder="1" applyAlignment="1">
      <alignment horizontal="left" vertical="center" wrapText="1"/>
    </xf>
    <xf numFmtId="0" fontId="69" fillId="14" borderId="190" xfId="0" applyFont="1" applyFill="1" applyBorder="1" applyAlignment="1">
      <alignment horizontal="left" vertical="center" wrapText="1"/>
    </xf>
    <xf numFmtId="0" fontId="69" fillId="4" borderId="304" xfId="0" applyFont="1" applyFill="1" applyBorder="1" applyAlignment="1">
      <alignment horizontal="left" vertical="center" wrapText="1"/>
    </xf>
    <xf numFmtId="0" fontId="69" fillId="22" borderId="188" xfId="0" applyFont="1" applyFill="1" applyBorder="1" applyAlignment="1">
      <alignment horizontal="center" vertical="center" wrapText="1"/>
    </xf>
    <xf numFmtId="0" fontId="67" fillId="14" borderId="190" xfId="0" applyFont="1" applyFill="1" applyBorder="1" applyAlignment="1">
      <alignment horizontal="left" vertical="center" wrapText="1"/>
    </xf>
    <xf numFmtId="0" fontId="69" fillId="26" borderId="190" xfId="0" applyFont="1" applyFill="1" applyBorder="1" applyAlignment="1">
      <alignment horizontal="left" vertical="center" wrapText="1"/>
    </xf>
    <xf numFmtId="0" fontId="69" fillId="28" borderId="190" xfId="0" applyFont="1" applyFill="1" applyBorder="1" applyAlignment="1">
      <alignment vertical="center" wrapText="1"/>
    </xf>
    <xf numFmtId="0" fontId="103" fillId="26" borderId="190" xfId="0" applyFont="1" applyFill="1" applyBorder="1" applyAlignment="1">
      <alignment horizontal="left" vertical="center" wrapText="1"/>
    </xf>
    <xf numFmtId="0" fontId="103" fillId="14" borderId="190" xfId="0" applyFont="1" applyFill="1" applyBorder="1" applyAlignment="1">
      <alignment horizontal="left" vertical="center" wrapText="1"/>
    </xf>
    <xf numFmtId="0" fontId="105" fillId="4" borderId="188" xfId="0" applyFont="1" applyFill="1" applyBorder="1" applyAlignment="1">
      <alignment horizontal="center" vertical="center" wrapText="1"/>
    </xf>
    <xf numFmtId="0" fontId="105" fillId="4" borderId="190" xfId="0" applyFont="1" applyFill="1" applyBorder="1" applyAlignment="1">
      <alignment horizontal="center" vertical="center" wrapText="1"/>
    </xf>
    <xf numFmtId="0" fontId="105" fillId="4" borderId="190" xfId="0" applyFont="1" applyFill="1" applyBorder="1" applyAlignment="1">
      <alignment horizontal="left" vertical="center" wrapText="1"/>
    </xf>
    <xf numFmtId="0" fontId="69" fillId="14" borderId="190" xfId="0" applyFont="1" applyFill="1" applyBorder="1" applyAlignment="1">
      <alignment horizontal="left"/>
    </xf>
    <xf numFmtId="0" fontId="69" fillId="14" borderId="190" xfId="0" applyFont="1" applyFill="1" applyBorder="1" applyAlignment="1">
      <alignment vertical="center" wrapText="1"/>
    </xf>
    <xf numFmtId="0" fontId="69" fillId="4" borderId="305" xfId="0" applyFont="1" applyFill="1" applyBorder="1" applyAlignment="1">
      <alignment horizontal="center" vertical="center" wrapText="1"/>
    </xf>
    <xf numFmtId="0" fontId="69" fillId="4" borderId="306" xfId="0" applyFont="1" applyFill="1" applyBorder="1" applyAlignment="1">
      <alignment horizontal="center" vertical="center" wrapText="1"/>
    </xf>
    <xf numFmtId="0" fontId="69" fillId="4" borderId="306" xfId="0" applyFont="1" applyFill="1" applyBorder="1" applyAlignment="1">
      <alignment horizontal="left" vertical="center" wrapText="1"/>
    </xf>
    <xf numFmtId="0" fontId="69" fillId="14" borderId="306" xfId="0" applyFont="1" applyFill="1" applyBorder="1" applyAlignment="1">
      <alignment horizontal="left" vertical="center" wrapText="1"/>
    </xf>
    <xf numFmtId="0" fontId="69" fillId="4" borderId="307" xfId="0" applyFont="1" applyFill="1" applyBorder="1" applyAlignment="1">
      <alignment horizontal="left" vertical="center" wrapText="1"/>
    </xf>
    <xf numFmtId="10" fontId="4" fillId="14" borderId="308" xfId="0" applyNumberFormat="1" applyFont="1" applyFill="1" applyBorder="1" applyAlignment="1">
      <alignment horizontal="center" vertical="center" wrapText="1"/>
    </xf>
    <xf numFmtId="10" fontId="4" fillId="0" borderId="6" xfId="2" applyNumberFormat="1" applyFont="1" applyBorder="1" applyAlignment="1">
      <alignment horizontal="center" vertical="center" wrapText="1"/>
    </xf>
    <xf numFmtId="10" fontId="4" fillId="0" borderId="28" xfId="2" applyNumberFormat="1" applyFont="1" applyBorder="1" applyAlignment="1">
      <alignment horizontal="center" vertical="center" wrapText="1"/>
    </xf>
    <xf numFmtId="10" fontId="4" fillId="0" borderId="7" xfId="2" applyNumberFormat="1" applyFont="1" applyBorder="1" applyAlignment="1">
      <alignment horizontal="center" vertical="center" wrapText="1"/>
    </xf>
    <xf numFmtId="10" fontId="4" fillId="0" borderId="63" xfId="2" applyNumberFormat="1" applyFont="1" applyBorder="1" applyAlignment="1">
      <alignment horizontal="center" vertical="center" wrapText="1"/>
    </xf>
    <xf numFmtId="9" fontId="4" fillId="0" borderId="7" xfId="2" applyNumberFormat="1" applyFont="1" applyBorder="1" applyAlignment="1">
      <alignment horizontal="center" vertical="center" wrapText="1"/>
    </xf>
    <xf numFmtId="9" fontId="4" fillId="0" borderId="63" xfId="2" applyNumberFormat="1" applyFont="1" applyBorder="1" applyAlignment="1">
      <alignment horizontal="center"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66" xfId="3" applyFont="1" applyBorder="1" applyAlignment="1">
      <alignment horizontal="left" vertical="top" wrapText="1"/>
    </xf>
    <xf numFmtId="0" fontId="49" fillId="21" borderId="140" xfId="3" applyFont="1" applyFill="1" applyBorder="1" applyAlignment="1">
      <alignment horizontal="center" vertical="center"/>
    </xf>
    <xf numFmtId="0" fontId="49" fillId="21" borderId="167" xfId="3" applyFont="1" applyFill="1" applyBorder="1" applyAlignment="1">
      <alignment horizontal="center" vertical="center"/>
    </xf>
    <xf numFmtId="0" fontId="49" fillId="21" borderId="60" xfId="3" applyFont="1" applyFill="1" applyBorder="1" applyAlignment="1">
      <alignment horizontal="center" vertical="center"/>
    </xf>
    <xf numFmtId="0" fontId="46" fillId="0" borderId="168" xfId="3" applyFont="1" applyBorder="1" applyAlignment="1">
      <alignment horizontal="left" vertical="top" wrapText="1"/>
    </xf>
    <xf numFmtId="0" fontId="49" fillId="21" borderId="140" xfId="3" applyFont="1" applyFill="1" applyBorder="1" applyAlignment="1">
      <alignment horizontal="center" vertical="center" wrapText="1"/>
    </xf>
    <xf numFmtId="0" fontId="49" fillId="21" borderId="167" xfId="3" applyFont="1" applyFill="1" applyBorder="1" applyAlignment="1">
      <alignment horizontal="center" vertical="center" wrapText="1"/>
    </xf>
    <xf numFmtId="0" fontId="49" fillId="21" borderId="60" xfId="3" applyFont="1" applyFill="1" applyBorder="1" applyAlignment="1">
      <alignment horizontal="center" vertical="center" wrapText="1"/>
    </xf>
    <xf numFmtId="0" fontId="53" fillId="0" borderId="169" xfId="3" applyFont="1" applyBorder="1" applyAlignment="1">
      <alignment horizontal="center" vertical="center" wrapText="1"/>
    </xf>
    <xf numFmtId="0" fontId="53" fillId="0" borderId="170" xfId="3" applyFont="1" applyBorder="1" applyAlignment="1">
      <alignment horizontal="center" vertical="center" wrapText="1"/>
    </xf>
    <xf numFmtId="0" fontId="53" fillId="0" borderId="171" xfId="3" applyFont="1" applyBorder="1" applyAlignment="1">
      <alignment horizontal="center" vertical="center" wrapText="1"/>
    </xf>
    <xf numFmtId="0" fontId="53" fillId="0" borderId="172" xfId="3" applyFont="1" applyBorder="1" applyAlignment="1">
      <alignment horizontal="center" vertical="center" wrapText="1"/>
    </xf>
    <xf numFmtId="0" fontId="53" fillId="0" borderId="0" xfId="3" applyFont="1" applyAlignment="1">
      <alignment horizontal="center" vertical="center" wrapText="1"/>
    </xf>
    <xf numFmtId="0" fontId="53" fillId="0" borderId="173" xfId="3" applyFont="1" applyBorder="1" applyAlignment="1">
      <alignment horizontal="center" vertical="center" wrapText="1"/>
    </xf>
    <xf numFmtId="0" fontId="53" fillId="0" borderId="174" xfId="3" applyFont="1" applyBorder="1" applyAlignment="1">
      <alignment horizontal="center" vertical="center" wrapText="1"/>
    </xf>
    <xf numFmtId="0" fontId="53" fillId="0" borderId="175" xfId="3" applyFont="1" applyBorder="1" applyAlignment="1">
      <alignment horizontal="center" vertical="center" wrapText="1"/>
    </xf>
    <xf numFmtId="0" fontId="53" fillId="0" borderId="176" xfId="3" applyFont="1" applyBorder="1" applyAlignment="1">
      <alignment horizontal="center" vertical="center" wrapText="1"/>
    </xf>
    <xf numFmtId="0" fontId="49" fillId="21" borderId="178" xfId="3" applyFont="1" applyFill="1" applyBorder="1" applyAlignment="1">
      <alignment horizontal="center" vertical="center" wrapText="1"/>
    </xf>
    <xf numFmtId="0" fontId="49" fillId="21" borderId="0" xfId="3" applyFont="1" applyFill="1" applyAlignment="1">
      <alignment horizontal="center" vertical="center" wrapText="1"/>
    </xf>
    <xf numFmtId="0" fontId="46" fillId="0" borderId="168" xfId="3" applyFont="1" applyBorder="1" applyAlignment="1">
      <alignment vertical="top" wrapText="1"/>
    </xf>
    <xf numFmtId="0" fontId="46" fillId="0" borderId="0" xfId="3" applyFont="1" applyAlignment="1">
      <alignment vertical="top" wrapText="1"/>
    </xf>
    <xf numFmtId="0" fontId="49" fillId="21" borderId="92" xfId="3" applyFont="1" applyFill="1" applyBorder="1" applyAlignment="1">
      <alignment horizontal="center" vertical="center" wrapText="1"/>
    </xf>
    <xf numFmtId="0" fontId="56" fillId="0" borderId="0" xfId="3" applyFont="1" applyAlignment="1">
      <alignment horizontal="center" vertical="top" wrapText="1"/>
    </xf>
    <xf numFmtId="0" fontId="55" fillId="0" borderId="187" xfId="4" applyFont="1" applyBorder="1" applyAlignment="1">
      <alignment horizontal="center" vertical="center" wrapText="1"/>
    </xf>
    <xf numFmtId="0" fontId="55" fillId="0" borderId="182" xfId="4" applyFont="1" applyBorder="1" applyAlignment="1">
      <alignment horizontal="center" vertical="center" wrapText="1"/>
    </xf>
    <xf numFmtId="0" fontId="55" fillId="0" borderId="185" xfId="4" applyFont="1" applyBorder="1" applyAlignment="1">
      <alignment horizontal="center" vertical="center" wrapText="1"/>
    </xf>
    <xf numFmtId="0" fontId="55" fillId="21" borderId="187" xfId="4" applyFont="1" applyFill="1" applyBorder="1" applyAlignment="1">
      <alignment horizontal="center" vertical="center" wrapText="1"/>
    </xf>
    <xf numFmtId="0" fontId="55" fillId="21" borderId="182" xfId="4" applyFont="1" applyFill="1" applyBorder="1" applyAlignment="1">
      <alignment horizontal="center" vertical="center" wrapText="1"/>
    </xf>
    <xf numFmtId="0" fontId="55" fillId="21" borderId="185" xfId="4" applyFont="1" applyFill="1" applyBorder="1" applyAlignment="1">
      <alignment horizontal="center" vertical="center" wrapText="1"/>
    </xf>
    <xf numFmtId="0" fontId="61" fillId="0" borderId="0" xfId="4" applyFont="1" applyAlignment="1">
      <alignment horizontal="center" vertical="center"/>
    </xf>
    <xf numFmtId="0" fontId="55" fillId="0" borderId="212" xfId="4" applyFont="1" applyBorder="1" applyAlignment="1">
      <alignment horizontal="center" vertical="center" wrapText="1"/>
    </xf>
    <xf numFmtId="0" fontId="55" fillId="0" borderId="186" xfId="4" applyFont="1" applyBorder="1" applyAlignment="1">
      <alignment horizontal="center" vertical="center" wrapText="1"/>
    </xf>
    <xf numFmtId="0" fontId="55" fillId="0" borderId="181" xfId="4" applyFont="1" applyBorder="1" applyAlignment="1">
      <alignment horizontal="center" vertical="center" wrapText="1"/>
    </xf>
    <xf numFmtId="0" fontId="55" fillId="0" borderId="183" xfId="4" applyFont="1" applyBorder="1" applyAlignment="1">
      <alignment horizontal="center" vertical="center" wrapText="1"/>
    </xf>
    <xf numFmtId="0" fontId="55" fillId="0" borderId="192" xfId="4" applyFont="1" applyBorder="1" applyAlignment="1">
      <alignment horizontal="center" vertical="center" wrapText="1"/>
    </xf>
    <xf numFmtId="0" fontId="55" fillId="0" borderId="194" xfId="4" applyFont="1" applyBorder="1" applyAlignment="1">
      <alignment horizontal="center" vertical="center" wrapText="1"/>
    </xf>
    <xf numFmtId="0" fontId="55" fillId="0" borderId="211" xfId="4" applyFont="1" applyBorder="1" applyAlignment="1">
      <alignment horizontal="center" vertical="center" wrapText="1"/>
    </xf>
    <xf numFmtId="0" fontId="62" fillId="21" borderId="186" xfId="4" applyFont="1" applyFill="1" applyBorder="1" applyAlignment="1">
      <alignment horizontal="center" vertical="center" wrapText="1"/>
    </xf>
    <xf numFmtId="0" fontId="62" fillId="21" borderId="181" xfId="4" applyFont="1" applyFill="1" applyBorder="1" applyAlignment="1">
      <alignment horizontal="center" vertical="center" wrapText="1"/>
    </xf>
    <xf numFmtId="0" fontId="62" fillId="21" borderId="183" xfId="4" applyFont="1" applyFill="1" applyBorder="1" applyAlignment="1">
      <alignment horizontal="center" vertical="center" wrapText="1"/>
    </xf>
    <xf numFmtId="0" fontId="55" fillId="0" borderId="202" xfId="4" applyFont="1" applyBorder="1" applyAlignment="1">
      <alignment horizontal="center" vertical="center" wrapText="1"/>
    </xf>
    <xf numFmtId="0" fontId="55" fillId="0" borderId="146" xfId="4" applyFont="1" applyBorder="1" applyAlignment="1">
      <alignment horizontal="center" vertical="center" wrapText="1"/>
    </xf>
    <xf numFmtId="0" fontId="55" fillId="0" borderId="201" xfId="4" applyFont="1" applyBorder="1" applyAlignment="1">
      <alignment horizontal="center" vertical="center" wrapText="1"/>
    </xf>
    <xf numFmtId="0" fontId="55" fillId="0" borderId="206" xfId="4" applyFont="1" applyBorder="1" applyAlignment="1">
      <alignment horizontal="center" vertical="center" wrapText="1"/>
    </xf>
    <xf numFmtId="0" fontId="55" fillId="0" borderId="208" xfId="4" applyFont="1" applyBorder="1" applyAlignment="1">
      <alignment horizontal="center" vertical="center" wrapText="1"/>
    </xf>
    <xf numFmtId="0" fontId="55" fillId="0" borderId="210" xfId="4" applyFont="1" applyBorder="1" applyAlignment="1">
      <alignment horizontal="center" vertical="center" wrapText="1"/>
    </xf>
    <xf numFmtId="0" fontId="55" fillId="21" borderId="202" xfId="4" applyFont="1" applyFill="1" applyBorder="1" applyAlignment="1">
      <alignment horizontal="center" vertical="center" wrapText="1"/>
    </xf>
    <xf numFmtId="0" fontId="55" fillId="21" borderId="146" xfId="4" applyFont="1" applyFill="1" applyBorder="1" applyAlignment="1">
      <alignment horizontal="center" vertical="center" wrapText="1"/>
    </xf>
    <xf numFmtId="0" fontId="55" fillId="21" borderId="201" xfId="4" applyFont="1" applyFill="1" applyBorder="1" applyAlignment="1">
      <alignment horizontal="center" vertical="center" wrapText="1"/>
    </xf>
    <xf numFmtId="0" fontId="64" fillId="21" borderId="104" xfId="4" applyFont="1" applyFill="1" applyBorder="1" applyAlignment="1">
      <alignment horizontal="center" vertical="center" wrapText="1"/>
    </xf>
    <xf numFmtId="0" fontId="64" fillId="21" borderId="219" xfId="4" applyFont="1" applyFill="1" applyBorder="1" applyAlignment="1">
      <alignment horizontal="center" vertical="center" wrapText="1"/>
    </xf>
    <xf numFmtId="0" fontId="64" fillId="21" borderId="180" xfId="4" applyFont="1" applyFill="1" applyBorder="1" applyAlignment="1">
      <alignment horizontal="center" vertical="center" wrapText="1"/>
    </xf>
    <xf numFmtId="0" fontId="64" fillId="21" borderId="196" xfId="4" applyFont="1" applyFill="1" applyBorder="1" applyAlignment="1">
      <alignment horizontal="center" vertical="center" wrapText="1"/>
    </xf>
    <xf numFmtId="0" fontId="64" fillId="21" borderId="146" xfId="4" applyFont="1" applyFill="1" applyBorder="1" applyAlignment="1">
      <alignment horizontal="center" vertical="center" wrapText="1"/>
    </xf>
    <xf numFmtId="0" fontId="64" fillId="21" borderId="147" xfId="4" applyFont="1" applyFill="1" applyBorder="1" applyAlignment="1">
      <alignment horizontal="center" vertical="center" wrapText="1"/>
    </xf>
    <xf numFmtId="0" fontId="62" fillId="0" borderId="146" xfId="4" applyFont="1" applyBorder="1" applyAlignment="1">
      <alignment horizontal="center" vertical="center" wrapText="1"/>
    </xf>
    <xf numFmtId="0" fontId="62" fillId="0" borderId="201" xfId="4" applyFont="1" applyBorder="1" applyAlignment="1">
      <alignment horizontal="center" vertical="center" wrapText="1"/>
    </xf>
    <xf numFmtId="0" fontId="59" fillId="0" borderId="0" xfId="4" applyFont="1" applyAlignment="1">
      <alignment horizontal="left" vertical="center" wrapText="1"/>
    </xf>
    <xf numFmtId="0" fontId="59" fillId="0" borderId="0" xfId="4" applyFont="1" applyAlignment="1">
      <alignment vertical="top" wrapText="1"/>
    </xf>
    <xf numFmtId="0" fontId="64" fillId="21" borderId="41" xfId="4" applyFont="1" applyFill="1" applyBorder="1" applyAlignment="1">
      <alignment horizontal="center" vertical="center" wrapText="1"/>
    </xf>
    <xf numFmtId="0" fontId="64" fillId="21" borderId="198" xfId="4" applyFont="1" applyFill="1" applyBorder="1" applyAlignment="1">
      <alignment horizontal="center" vertical="center" wrapText="1"/>
    </xf>
    <xf numFmtId="0" fontId="64" fillId="21" borderId="53" xfId="4" applyFont="1" applyFill="1" applyBorder="1" applyAlignment="1">
      <alignment horizontal="center" vertical="center" wrapText="1"/>
    </xf>
    <xf numFmtId="0" fontId="64" fillId="21" borderId="197" xfId="4" applyFont="1" applyFill="1" applyBorder="1" applyAlignment="1">
      <alignment horizontal="center" vertical="center" wrapText="1"/>
    </xf>
    <xf numFmtId="0" fontId="64" fillId="21" borderId="179" xfId="4" applyFont="1" applyFill="1" applyBorder="1" applyAlignment="1">
      <alignment horizontal="center" vertical="center" wrapText="1"/>
    </xf>
    <xf numFmtId="0" fontId="64" fillId="21" borderId="199" xfId="4" applyFont="1" applyFill="1" applyBorder="1" applyAlignment="1">
      <alignment horizontal="center" vertical="center" wrapText="1"/>
    </xf>
    <xf numFmtId="0" fontId="64" fillId="21" borderId="141" xfId="4" applyFont="1" applyFill="1" applyBorder="1" applyAlignment="1">
      <alignment horizontal="center" vertical="center" wrapText="1"/>
    </xf>
    <xf numFmtId="0" fontId="64" fillId="21" borderId="143" xfId="4" applyFont="1" applyFill="1" applyBorder="1" applyAlignment="1">
      <alignment horizontal="center" vertical="center" wrapText="1"/>
    </xf>
    <xf numFmtId="0" fontId="64" fillId="21" borderId="160" xfId="4" applyFont="1" applyFill="1" applyBorder="1" applyAlignment="1">
      <alignment horizontal="center" vertical="center" wrapText="1"/>
    </xf>
    <xf numFmtId="0" fontId="64" fillId="21" borderId="220" xfId="4" applyFont="1" applyFill="1" applyBorder="1" applyAlignment="1">
      <alignment horizontal="center" vertical="center" wrapText="1"/>
    </xf>
    <xf numFmtId="0" fontId="64" fillId="21" borderId="20" xfId="4" applyFont="1" applyFill="1" applyBorder="1" applyAlignment="1">
      <alignment horizontal="center" vertical="center" wrapText="1"/>
    </xf>
    <xf numFmtId="0" fontId="62" fillId="0" borderId="181" xfId="4" applyFont="1" applyBorder="1" applyAlignment="1">
      <alignment horizontal="center" vertical="center" wrapText="1"/>
    </xf>
    <xf numFmtId="0" fontId="62" fillId="0" borderId="183" xfId="4" applyFont="1" applyBorder="1" applyAlignment="1">
      <alignment horizontal="center" vertical="center" wrapText="1"/>
    </xf>
    <xf numFmtId="0" fontId="62" fillId="0" borderId="186" xfId="4" applyFont="1" applyBorder="1" applyAlignment="1">
      <alignment horizontal="center" vertical="center" wrapText="1"/>
    </xf>
    <xf numFmtId="0" fontId="6" fillId="21" borderId="0" xfId="0" applyFont="1" applyFill="1" applyAlignment="1">
      <alignment horizontal="center" vertical="center" wrapText="1"/>
    </xf>
    <xf numFmtId="0" fontId="8" fillId="21" borderId="129" xfId="4" applyFont="1" applyFill="1" applyBorder="1" applyAlignment="1">
      <alignment horizontal="center" vertical="center" wrapText="1"/>
    </xf>
    <xf numFmtId="0" fontId="8" fillId="21" borderId="159" xfId="4" applyFont="1" applyFill="1" applyBorder="1" applyAlignment="1">
      <alignment horizontal="center" vertical="center" wrapText="1"/>
    </xf>
    <xf numFmtId="0" fontId="4" fillId="0" borderId="0" xfId="4" applyFont="1" applyAlignment="1">
      <alignment horizontal="center" vertical="center" wrapText="1"/>
    </xf>
    <xf numFmtId="0" fontId="8" fillId="21" borderId="19" xfId="4" applyFont="1" applyFill="1" applyBorder="1" applyAlignment="1">
      <alignment horizontal="center" vertical="center" wrapText="1"/>
    </xf>
    <xf numFmtId="0" fontId="8" fillId="21" borderId="21" xfId="4" applyFont="1" applyFill="1" applyBorder="1" applyAlignment="1">
      <alignment horizontal="center" vertical="center" wrapText="1"/>
    </xf>
    <xf numFmtId="0" fontId="8" fillId="21" borderId="129" xfId="4" applyFont="1" applyFill="1" applyBorder="1" applyAlignment="1">
      <alignment horizontal="center" vertical="center"/>
    </xf>
    <xf numFmtId="0" fontId="8" fillId="21" borderId="159" xfId="4" applyFont="1" applyFill="1" applyBorder="1" applyAlignment="1">
      <alignment horizontal="center" vertical="center"/>
    </xf>
    <xf numFmtId="0" fontId="69" fillId="0" borderId="0" xfId="4" applyFont="1" applyAlignment="1">
      <alignment horizontal="left" vertical="top" wrapText="1"/>
    </xf>
    <xf numFmtId="49" fontId="37" fillId="21" borderId="19" xfId="9" applyNumberFormat="1" applyFont="1" applyFill="1" applyBorder="1" applyAlignment="1">
      <alignment horizontal="center" vertical="center" wrapText="1"/>
    </xf>
    <xf numFmtId="49" fontId="37" fillId="21" borderId="20" xfId="9" applyNumberFormat="1" applyFont="1" applyFill="1" applyBorder="1" applyAlignment="1">
      <alignment horizontal="center" vertical="center" wrapText="1"/>
    </xf>
    <xf numFmtId="49" fontId="37" fillId="21" borderId="21" xfId="9" applyNumberFormat="1" applyFont="1" applyFill="1" applyBorder="1" applyAlignment="1">
      <alignment horizontal="center" vertical="center" wrapText="1"/>
    </xf>
    <xf numFmtId="0" fontId="17" fillId="0" borderId="0" xfId="0" applyFont="1" applyAlignment="1">
      <alignment horizontal="center" vertical="center" wrapText="1"/>
    </xf>
    <xf numFmtId="0" fontId="13" fillId="0" borderId="0" xfId="0" applyFont="1" applyAlignment="1">
      <alignment horizontal="center" vertical="center" wrapText="1"/>
    </xf>
    <xf numFmtId="0" fontId="13" fillId="0" borderId="17" xfId="0" applyFont="1" applyBorder="1" applyAlignment="1">
      <alignment horizontal="center" vertical="center" wrapText="1"/>
    </xf>
    <xf numFmtId="0" fontId="4" fillId="0" borderId="0" xfId="0" applyFont="1" applyAlignment="1">
      <alignment horizontal="center" vertical="center" wrapText="1"/>
    </xf>
    <xf numFmtId="0" fontId="4" fillId="0" borderId="17"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0" xfId="0" applyFont="1" applyFill="1" applyBorder="1" applyAlignment="1">
      <alignment horizontal="center" vertical="center" wrapText="1"/>
    </xf>
    <xf numFmtId="0" fontId="8" fillId="2" borderId="83" xfId="0" applyFont="1" applyFill="1" applyBorder="1" applyAlignment="1">
      <alignment horizontal="center" vertical="center" wrapText="1"/>
    </xf>
    <xf numFmtId="0" fontId="8" fillId="3" borderId="81" xfId="0" applyFont="1" applyFill="1" applyBorder="1" applyAlignment="1">
      <alignment horizontal="center" vertical="center" wrapText="1"/>
    </xf>
    <xf numFmtId="0" fontId="8" fillId="3" borderId="55" xfId="0" applyFont="1" applyFill="1" applyBorder="1" applyAlignment="1">
      <alignment horizontal="center" vertical="center" wrapText="1"/>
    </xf>
    <xf numFmtId="0" fontId="8" fillId="2" borderId="81" xfId="0" applyFont="1" applyFill="1" applyBorder="1" applyAlignment="1">
      <alignment horizontal="center" vertical="center" wrapText="1"/>
    </xf>
    <xf numFmtId="0" fontId="68" fillId="2" borderId="81" xfId="0" applyFont="1" applyFill="1" applyBorder="1" applyAlignment="1">
      <alignment horizontal="center" vertical="center" wrapText="1"/>
    </xf>
    <xf numFmtId="0" fontId="68" fillId="2" borderId="55" xfId="0" applyFont="1" applyFill="1" applyBorder="1" applyAlignment="1">
      <alignment horizontal="center" vertical="center" wrapText="1"/>
    </xf>
    <xf numFmtId="0" fontId="68" fillId="2" borderId="82" xfId="0" applyFont="1" applyFill="1" applyBorder="1" applyAlignment="1">
      <alignment horizontal="center" vertical="center" wrapText="1"/>
    </xf>
    <xf numFmtId="0" fontId="68" fillId="2" borderId="57" xfId="0" applyFont="1" applyFill="1" applyBorder="1" applyAlignment="1">
      <alignment horizontal="center" vertical="center" wrapText="1"/>
    </xf>
    <xf numFmtId="0" fontId="8" fillId="2" borderId="84" xfId="0" applyFont="1" applyFill="1" applyBorder="1" applyAlignment="1">
      <alignment horizontal="center" vertical="center" wrapText="1"/>
    </xf>
    <xf numFmtId="0" fontId="8" fillId="2" borderId="66" xfId="0" applyFont="1" applyFill="1" applyBorder="1" applyAlignment="1">
      <alignment horizontal="center" vertical="center" wrapText="1"/>
    </xf>
    <xf numFmtId="0" fontId="12" fillId="8" borderId="0" xfId="0" applyFont="1" applyFill="1" applyAlignment="1">
      <alignment vertical="center" wrapText="1"/>
    </xf>
    <xf numFmtId="0" fontId="11" fillId="9" borderId="0" xfId="0" applyFont="1" applyFill="1" applyAlignment="1">
      <alignment horizontal="center" vertical="center" wrapText="1"/>
    </xf>
    <xf numFmtId="0" fontId="8" fillId="23" borderId="0" xfId="0" applyFont="1" applyFill="1" applyAlignment="1">
      <alignment horizontal="center" vertical="center" wrapText="1"/>
    </xf>
    <xf numFmtId="0" fontId="12" fillId="14" borderId="0" xfId="0" applyFont="1" applyFill="1" applyAlignment="1">
      <alignment vertical="center" wrapText="1"/>
    </xf>
    <xf numFmtId="0" fontId="95" fillId="0" borderId="0" xfId="0" applyFont="1"/>
    <xf numFmtId="0" fontId="8" fillId="21" borderId="0" xfId="0" applyFont="1" applyFill="1" applyAlignment="1">
      <alignment horizontal="center" vertical="center" wrapText="1"/>
    </xf>
    <xf numFmtId="0" fontId="12" fillId="8" borderId="0" xfId="0" applyFont="1" applyFill="1" applyAlignment="1">
      <alignment horizontal="left" vertical="center" wrapText="1"/>
    </xf>
    <xf numFmtId="0" fontId="12" fillId="8" borderId="0" xfId="0" applyFont="1" applyFill="1" applyAlignment="1">
      <alignment horizontal="center" vertical="center" wrapText="1"/>
    </xf>
    <xf numFmtId="0" fontId="15" fillId="21" borderId="10" xfId="0" applyFont="1" applyFill="1" applyBorder="1" applyAlignment="1">
      <alignment horizontal="center" vertical="center" wrapText="1"/>
    </xf>
    <xf numFmtId="0" fontId="16" fillId="21" borderId="11" xfId="0" applyFont="1" applyFill="1" applyBorder="1" applyAlignment="1">
      <alignment horizontal="center" vertical="center" wrapText="1"/>
    </xf>
    <xf numFmtId="0" fontId="15" fillId="21" borderId="118" xfId="0" applyFont="1" applyFill="1" applyBorder="1" applyAlignment="1">
      <alignment horizontal="center" vertical="center" wrapText="1"/>
    </xf>
    <xf numFmtId="0" fontId="15" fillId="21" borderId="119" xfId="0" applyFont="1" applyFill="1" applyBorder="1" applyAlignment="1">
      <alignment horizontal="center" vertical="center" wrapText="1"/>
    </xf>
    <xf numFmtId="0" fontId="15" fillId="21" borderId="1" xfId="0" applyFont="1" applyFill="1" applyBorder="1" applyAlignment="1">
      <alignment horizontal="center" vertical="center" wrapText="1"/>
    </xf>
    <xf numFmtId="0" fontId="15" fillId="21" borderId="48" xfId="0" applyFont="1" applyFill="1" applyBorder="1" applyAlignment="1">
      <alignment horizontal="center" vertical="center" wrapText="1"/>
    </xf>
    <xf numFmtId="0" fontId="15" fillId="21" borderId="107" xfId="0" applyFont="1" applyFill="1" applyBorder="1" applyAlignment="1">
      <alignment horizontal="center" vertical="center" wrapText="1"/>
    </xf>
    <xf numFmtId="0" fontId="15" fillId="21" borderId="108" xfId="0" applyFont="1" applyFill="1" applyBorder="1" applyAlignment="1">
      <alignment horizontal="center" vertical="center" wrapText="1"/>
    </xf>
    <xf numFmtId="0" fontId="15" fillId="21" borderId="110" xfId="0" applyFont="1" applyFill="1" applyBorder="1" applyAlignment="1">
      <alignment horizontal="center" vertical="center" wrapText="1"/>
    </xf>
    <xf numFmtId="0" fontId="15" fillId="21" borderId="2" xfId="0" applyFont="1" applyFill="1" applyBorder="1" applyAlignment="1">
      <alignment horizontal="center" vertical="center" wrapText="1"/>
    </xf>
    <xf numFmtId="0" fontId="15" fillId="21" borderId="111" xfId="0" applyFont="1" applyFill="1" applyBorder="1" applyAlignment="1">
      <alignment horizontal="center" vertical="center" wrapText="1"/>
    </xf>
    <xf numFmtId="0" fontId="16" fillId="21" borderId="118" xfId="0" applyFont="1" applyFill="1" applyBorder="1" applyAlignment="1">
      <alignment horizontal="center" vertical="center" wrapText="1"/>
    </xf>
    <xf numFmtId="0" fontId="16" fillId="21" borderId="119" xfId="0" applyFont="1" applyFill="1" applyBorder="1" applyAlignment="1">
      <alignment horizontal="center" vertical="center" wrapText="1"/>
    </xf>
    <xf numFmtId="0" fontId="16" fillId="21" borderId="3" xfId="0" applyFont="1" applyFill="1" applyBorder="1" applyAlignment="1">
      <alignment horizontal="center" vertical="center" wrapText="1"/>
    </xf>
    <xf numFmtId="0" fontId="16" fillId="21" borderId="5" xfId="0" applyFont="1" applyFill="1" applyBorder="1" applyAlignment="1">
      <alignment horizontal="center" vertical="center" wrapText="1"/>
    </xf>
    <xf numFmtId="0" fontId="14" fillId="21" borderId="0" xfId="0" applyFont="1" applyFill="1" applyAlignment="1">
      <alignment horizontal="center" vertical="center" wrapText="1"/>
    </xf>
    <xf numFmtId="0" fontId="15" fillId="21" borderId="228" xfId="0" applyFont="1" applyFill="1" applyBorder="1" applyAlignment="1">
      <alignment horizontal="center" vertical="center" wrapText="1"/>
    </xf>
    <xf numFmtId="0" fontId="15" fillId="21" borderId="229" xfId="0" applyFont="1" applyFill="1" applyBorder="1" applyAlignment="1">
      <alignment horizontal="center" vertical="center" wrapText="1"/>
    </xf>
    <xf numFmtId="0" fontId="15" fillId="21" borderId="230" xfId="0" applyFont="1" applyFill="1" applyBorder="1" applyAlignment="1">
      <alignment horizontal="center" vertical="center" wrapText="1"/>
    </xf>
    <xf numFmtId="0" fontId="16" fillId="21" borderId="228" xfId="0" applyFont="1" applyFill="1" applyBorder="1" applyAlignment="1">
      <alignment horizontal="center" vertical="center" wrapText="1"/>
    </xf>
    <xf numFmtId="0" fontId="16" fillId="21" borderId="234" xfId="0" applyFont="1" applyFill="1" applyBorder="1" applyAlignment="1">
      <alignment horizontal="center" vertical="center" wrapText="1"/>
    </xf>
    <xf numFmtId="0" fontId="16" fillId="21" borderId="235" xfId="0" applyFont="1" applyFill="1" applyBorder="1" applyAlignment="1">
      <alignment horizontal="center" vertical="center" wrapText="1"/>
    </xf>
    <xf numFmtId="0" fontId="31" fillId="21" borderId="20" xfId="0" applyFont="1" applyFill="1" applyBorder="1" applyAlignment="1">
      <alignment horizontal="center" vertical="center" wrapText="1"/>
    </xf>
    <xf numFmtId="0" fontId="31" fillId="21" borderId="0" xfId="0" applyFont="1" applyFill="1" applyAlignment="1">
      <alignment horizontal="center" vertical="center" wrapText="1"/>
    </xf>
    <xf numFmtId="0" fontId="5" fillId="21" borderId="35" xfId="0" applyFont="1" applyFill="1" applyBorder="1" applyAlignment="1">
      <alignment horizontal="center" vertical="center" wrapText="1"/>
    </xf>
    <xf numFmtId="0" fontId="5" fillId="21" borderId="48" xfId="0" applyFont="1" applyFill="1" applyBorder="1" applyAlignment="1">
      <alignment horizontal="center" vertical="center" wrapText="1"/>
    </xf>
    <xf numFmtId="0" fontId="5" fillId="21" borderId="38" xfId="0" applyFont="1" applyFill="1" applyBorder="1" applyAlignment="1">
      <alignment horizontal="center" vertical="center" wrapText="1"/>
    </xf>
    <xf numFmtId="0" fontId="5" fillId="21" borderId="51" xfId="0" applyFont="1" applyFill="1" applyBorder="1" applyAlignment="1">
      <alignment horizontal="center" vertical="center" wrapText="1"/>
    </xf>
    <xf numFmtId="0" fontId="5" fillId="12" borderId="39" xfId="0" applyFont="1" applyFill="1" applyBorder="1" applyAlignment="1">
      <alignment horizontal="center" vertical="center" wrapText="1"/>
    </xf>
    <xf numFmtId="0" fontId="5" fillId="12" borderId="52" xfId="0" applyFont="1" applyFill="1" applyBorder="1" applyAlignment="1">
      <alignment horizontal="center" vertical="center" wrapText="1"/>
    </xf>
    <xf numFmtId="0" fontId="5" fillId="13" borderId="40" xfId="0" applyFont="1" applyFill="1" applyBorder="1" applyAlignment="1">
      <alignment horizontal="center" vertical="center" wrapText="1"/>
    </xf>
    <xf numFmtId="0" fontId="5" fillId="13" borderId="5" xfId="0" applyFont="1" applyFill="1" applyBorder="1" applyAlignment="1">
      <alignment horizontal="center" vertical="center" wrapText="1"/>
    </xf>
    <xf numFmtId="0" fontId="5" fillId="21" borderId="36" xfId="0" applyFont="1" applyFill="1" applyBorder="1" applyAlignment="1">
      <alignment horizontal="center" vertical="center" wrapText="1"/>
    </xf>
    <xf numFmtId="0" fontId="5" fillId="21" borderId="49" xfId="0" applyFont="1" applyFill="1" applyBorder="1" applyAlignment="1">
      <alignment horizontal="center" vertical="center" wrapText="1"/>
    </xf>
    <xf numFmtId="0" fontId="5" fillId="21" borderId="37" xfId="0" applyFont="1" applyFill="1" applyBorder="1" applyAlignment="1">
      <alignment horizontal="center" vertical="center" wrapText="1"/>
    </xf>
    <xf numFmtId="0" fontId="5" fillId="21" borderId="50" xfId="0" applyFont="1" applyFill="1" applyBorder="1" applyAlignment="1">
      <alignment horizontal="center" vertical="center" wrapText="1"/>
    </xf>
    <xf numFmtId="0" fontId="5" fillId="12" borderId="42" xfId="0" applyFont="1" applyFill="1" applyBorder="1" applyAlignment="1">
      <alignment horizontal="center" vertical="center" wrapText="1"/>
    </xf>
    <xf numFmtId="0" fontId="5" fillId="12" borderId="43" xfId="0" applyFont="1" applyFill="1" applyBorder="1" applyAlignment="1">
      <alignment horizontal="center" vertical="center" wrapText="1"/>
    </xf>
    <xf numFmtId="0" fontId="5" fillId="12" borderId="44" xfId="0" applyFont="1" applyFill="1" applyBorder="1" applyAlignment="1">
      <alignment horizontal="center" vertical="center" wrapText="1"/>
    </xf>
    <xf numFmtId="0" fontId="31" fillId="21" borderId="19" xfId="0" applyFont="1" applyFill="1" applyBorder="1" applyAlignment="1">
      <alignment horizontal="center" vertical="center" wrapText="1"/>
    </xf>
    <xf numFmtId="0" fontId="31" fillId="21" borderId="21" xfId="0" applyFont="1" applyFill="1" applyBorder="1" applyAlignment="1">
      <alignment horizontal="center" vertical="center" wrapText="1"/>
    </xf>
    <xf numFmtId="0" fontId="31" fillId="21" borderId="22" xfId="0" applyFont="1" applyFill="1" applyBorder="1" applyAlignment="1">
      <alignment horizontal="center" vertical="center" wrapText="1"/>
    </xf>
    <xf numFmtId="0" fontId="31" fillId="21" borderId="23" xfId="0" applyFont="1" applyFill="1" applyBorder="1" applyAlignment="1">
      <alignment horizontal="center" vertical="center" wrapText="1"/>
    </xf>
    <xf numFmtId="0" fontId="31" fillId="21" borderId="24" xfId="0" applyFont="1" applyFill="1" applyBorder="1" applyAlignment="1">
      <alignment horizontal="center" vertical="center" wrapText="1"/>
    </xf>
    <xf numFmtId="0" fontId="31" fillId="21" borderId="25" xfId="0" applyFont="1" applyFill="1" applyBorder="1" applyAlignment="1">
      <alignment horizontal="center" vertical="center" wrapText="1"/>
    </xf>
    <xf numFmtId="0" fontId="31" fillId="21" borderId="26" xfId="0" applyFont="1" applyFill="1" applyBorder="1" applyAlignment="1">
      <alignment horizontal="center" vertical="center" wrapText="1"/>
    </xf>
    <xf numFmtId="0" fontId="8" fillId="23" borderId="29" xfId="0" applyFont="1" applyFill="1" applyBorder="1" applyAlignment="1">
      <alignment horizontal="center" vertical="center" wrapText="1"/>
    </xf>
    <xf numFmtId="0" fontId="8" fillId="23" borderId="30" xfId="0" applyFont="1" applyFill="1" applyBorder="1" applyAlignment="1">
      <alignment horizontal="center" vertical="center" wrapText="1"/>
    </xf>
    <xf numFmtId="0" fontId="8" fillId="23" borderId="31" xfId="0" applyFont="1" applyFill="1" applyBorder="1" applyAlignment="1">
      <alignment horizontal="center" vertical="center" wrapText="1"/>
    </xf>
    <xf numFmtId="0" fontId="11" fillId="11" borderId="29" xfId="0" applyFont="1" applyFill="1" applyBorder="1" applyAlignment="1">
      <alignment horizontal="center" vertical="center" wrapText="1"/>
    </xf>
    <xf numFmtId="0" fontId="11" fillId="11" borderId="30" xfId="0" applyFont="1" applyFill="1" applyBorder="1" applyAlignment="1">
      <alignment horizontal="center" vertical="center" wrapText="1"/>
    </xf>
    <xf numFmtId="0" fontId="11" fillId="11" borderId="31" xfId="0" applyFont="1" applyFill="1" applyBorder="1" applyAlignment="1">
      <alignment horizontal="center" vertical="center" wrapText="1"/>
    </xf>
    <xf numFmtId="0" fontId="5" fillId="13" borderId="45" xfId="0" applyFont="1" applyFill="1" applyBorder="1" applyAlignment="1">
      <alignment horizontal="center" vertical="center" wrapText="1"/>
    </xf>
    <xf numFmtId="0" fontId="5" fillId="13" borderId="43" xfId="0" applyFont="1" applyFill="1" applyBorder="1" applyAlignment="1">
      <alignment horizontal="center" vertical="center" wrapText="1"/>
    </xf>
    <xf numFmtId="0" fontId="5" fillId="12" borderId="46" xfId="0" applyFont="1" applyFill="1" applyBorder="1" applyAlignment="1">
      <alignment horizontal="center" vertical="center" wrapText="1"/>
    </xf>
    <xf numFmtId="0" fontId="5" fillId="12" borderId="47" xfId="0" applyFont="1" applyFill="1" applyBorder="1" applyAlignment="1">
      <alignment horizontal="center" vertical="center" wrapText="1"/>
    </xf>
    <xf numFmtId="0" fontId="5" fillId="21" borderId="39" xfId="0" applyFont="1" applyFill="1" applyBorder="1" applyAlignment="1">
      <alignment horizontal="center" vertical="center" wrapText="1"/>
    </xf>
    <xf numFmtId="0" fontId="5" fillId="21" borderId="52" xfId="0" applyFont="1" applyFill="1" applyBorder="1" applyAlignment="1">
      <alignment horizontal="center" vertical="center" wrapText="1"/>
    </xf>
    <xf numFmtId="0" fontId="5" fillId="12" borderId="41" xfId="0" applyFont="1" applyFill="1" applyBorder="1" applyAlignment="1">
      <alignment horizontal="center" vertical="center" wrapText="1"/>
    </xf>
    <xf numFmtId="0" fontId="5" fillId="12" borderId="53" xfId="0" applyFont="1" applyFill="1" applyBorder="1" applyAlignment="1">
      <alignment horizontal="center" vertical="center" wrapText="1"/>
    </xf>
    <xf numFmtId="0" fontId="13" fillId="21" borderId="19" xfId="0" applyFont="1" applyFill="1" applyBorder="1" applyAlignment="1">
      <alignment horizontal="center" vertical="center" wrapText="1"/>
    </xf>
    <xf numFmtId="0" fontId="13" fillId="21" borderId="20" xfId="0" applyFont="1" applyFill="1" applyBorder="1" applyAlignment="1">
      <alignment horizontal="center" vertical="center" wrapText="1"/>
    </xf>
    <xf numFmtId="0" fontId="13" fillId="21" borderId="21" xfId="0" applyFont="1" applyFill="1" applyBorder="1" applyAlignment="1">
      <alignment horizontal="center" vertical="center" wrapText="1"/>
    </xf>
    <xf numFmtId="0" fontId="13" fillId="21" borderId="24" xfId="0" applyFont="1" applyFill="1" applyBorder="1" applyAlignment="1">
      <alignment horizontal="center" vertical="center" wrapText="1"/>
    </xf>
    <xf numFmtId="0" fontId="13" fillId="21" borderId="25" xfId="0" applyFont="1" applyFill="1" applyBorder="1" applyAlignment="1">
      <alignment horizontal="center" vertical="center" wrapText="1"/>
    </xf>
    <xf numFmtId="0" fontId="13" fillId="21" borderId="26" xfId="0" applyFont="1" applyFill="1" applyBorder="1" applyAlignment="1">
      <alignment horizontal="center" vertical="center" wrapText="1"/>
    </xf>
    <xf numFmtId="0" fontId="37" fillId="21" borderId="291" xfId="0" applyFont="1" applyFill="1" applyBorder="1" applyAlignment="1">
      <alignment horizontal="center" vertical="center" wrapText="1"/>
    </xf>
    <xf numFmtId="0" fontId="37" fillId="21" borderId="292" xfId="0" applyFont="1" applyFill="1" applyBorder="1" applyAlignment="1">
      <alignment horizontal="center" vertical="center" wrapText="1"/>
    </xf>
    <xf numFmtId="0" fontId="8" fillId="21" borderId="19" xfId="0" applyFont="1" applyFill="1" applyBorder="1" applyAlignment="1">
      <alignment horizontal="center" vertical="center" wrapText="1"/>
    </xf>
    <xf numFmtId="0" fontId="8" fillId="21" borderId="20" xfId="0" applyFont="1" applyFill="1" applyBorder="1" applyAlignment="1">
      <alignment horizontal="center" vertical="center" wrapText="1"/>
    </xf>
    <xf numFmtId="0" fontId="8" fillId="23" borderId="218" xfId="0" applyFont="1" applyFill="1" applyBorder="1" applyAlignment="1">
      <alignment horizontal="center" vertical="center" wrapText="1"/>
    </xf>
    <xf numFmtId="0" fontId="8" fillId="21" borderId="218" xfId="0" applyFont="1" applyFill="1" applyBorder="1" applyAlignment="1">
      <alignment horizontal="center" vertical="center" wrapText="1"/>
    </xf>
    <xf numFmtId="0" fontId="8" fillId="21" borderId="289" xfId="0" applyFont="1" applyFill="1" applyBorder="1" applyAlignment="1">
      <alignment horizontal="center" vertical="center" wrapText="1"/>
    </xf>
    <xf numFmtId="2" fontId="8" fillId="21" borderId="217" xfId="0" applyNumberFormat="1" applyFont="1" applyFill="1" applyBorder="1" applyAlignment="1">
      <alignment horizontal="center" vertical="center" wrapText="1"/>
    </xf>
    <xf numFmtId="2" fontId="8" fillId="21" borderId="215" xfId="0" applyNumberFormat="1" applyFont="1" applyFill="1" applyBorder="1" applyAlignment="1">
      <alignment horizontal="center" vertical="center" wrapText="1"/>
    </xf>
    <xf numFmtId="0" fontId="34" fillId="0" borderId="145" xfId="0" applyFont="1" applyBorder="1" applyAlignment="1">
      <alignment horizontal="center" vertical="center" wrapText="1"/>
    </xf>
    <xf numFmtId="0" fontId="34" fillId="0" borderId="146" xfId="0" applyFont="1" applyBorder="1" applyAlignment="1">
      <alignment horizontal="center" vertical="center" wrapText="1"/>
    </xf>
    <xf numFmtId="0" fontId="34" fillId="0" borderId="147" xfId="0" applyFont="1" applyBorder="1" applyAlignment="1">
      <alignment horizontal="center" vertical="center" wrapText="1"/>
    </xf>
    <xf numFmtId="0" fontId="5" fillId="0" borderId="87" xfId="0" applyFont="1" applyBorder="1" applyAlignment="1">
      <alignment horizontal="center" vertical="center" wrapText="1"/>
    </xf>
    <xf numFmtId="0" fontId="21" fillId="0" borderId="134" xfId="0" applyFont="1" applyBorder="1" applyAlignment="1">
      <alignment horizontal="center" vertical="center"/>
    </xf>
    <xf numFmtId="0" fontId="21" fillId="0" borderId="64" xfId="0" applyFont="1" applyBorder="1" applyAlignment="1">
      <alignment horizontal="center" vertical="center"/>
    </xf>
    <xf numFmtId="0" fontId="21" fillId="0" borderId="6" xfId="0" applyFont="1" applyBorder="1" applyAlignment="1">
      <alignment horizontal="left" vertical="center" wrapText="1"/>
    </xf>
    <xf numFmtId="0" fontId="21" fillId="0" borderId="7" xfId="0" applyFont="1" applyBorder="1" applyAlignment="1">
      <alignment horizontal="left" vertical="center" wrapText="1"/>
    </xf>
    <xf numFmtId="0" fontId="21" fillId="0" borderId="6"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28" xfId="0" applyFont="1" applyBorder="1" applyAlignment="1">
      <alignment horizontal="center" vertical="center" wrapText="1"/>
    </xf>
    <xf numFmtId="0" fontId="21" fillId="0" borderId="63" xfId="0" applyFont="1" applyBorder="1" applyAlignment="1">
      <alignment horizontal="center" vertical="center" wrapText="1"/>
    </xf>
    <xf numFmtId="0" fontId="5" fillId="0" borderId="126" xfId="0" applyFont="1" applyBorder="1" applyAlignment="1">
      <alignment horizontal="center" vertical="center" wrapText="1"/>
    </xf>
    <xf numFmtId="0" fontId="5" fillId="0" borderId="128" xfId="0" applyFont="1" applyBorder="1" applyAlignment="1">
      <alignment horizontal="center" vertical="center" wrapText="1"/>
    </xf>
    <xf numFmtId="0" fontId="5" fillId="0" borderId="127" xfId="0" applyFont="1" applyBorder="1" applyAlignment="1">
      <alignment horizontal="center" vertical="center" wrapText="1"/>
    </xf>
    <xf numFmtId="2" fontId="13" fillId="0" borderId="127" xfId="0" applyNumberFormat="1" applyFont="1" applyBorder="1" applyAlignment="1">
      <alignment horizontal="center" vertical="center" wrapText="1"/>
    </xf>
    <xf numFmtId="0" fontId="17" fillId="0" borderId="149" xfId="0" applyFont="1" applyBorder="1" applyAlignment="1">
      <alignment horizontal="center" vertical="center" wrapText="1"/>
    </xf>
    <xf numFmtId="0" fontId="34" fillId="6" borderId="152" xfId="0" applyFont="1" applyFill="1" applyBorder="1" applyAlignment="1">
      <alignment horizontal="center" vertical="center"/>
    </xf>
    <xf numFmtId="0" fontId="34" fillId="6" borderId="153" xfId="0" applyFont="1" applyFill="1" applyBorder="1" applyAlignment="1">
      <alignment horizontal="center" vertical="center"/>
    </xf>
    <xf numFmtId="0" fontId="34" fillId="6" borderId="154" xfId="0" applyFont="1" applyFill="1" applyBorder="1" applyAlignment="1">
      <alignment horizontal="center" vertical="center"/>
    </xf>
    <xf numFmtId="0" fontId="34" fillId="0" borderId="155" xfId="0" applyFont="1" applyBorder="1" applyAlignment="1">
      <alignment horizontal="left" vertical="center"/>
    </xf>
    <xf numFmtId="0" fontId="34" fillId="0" borderId="153" xfId="0" applyFont="1" applyBorder="1" applyAlignment="1">
      <alignment horizontal="left" vertical="center"/>
    </xf>
    <xf numFmtId="0" fontId="34" fillId="0" borderId="156" xfId="0" applyFont="1" applyBorder="1" applyAlignment="1">
      <alignment horizontal="left" vertical="center"/>
    </xf>
    <xf numFmtId="3" fontId="5" fillId="0" borderId="132" xfId="0" applyNumberFormat="1" applyFont="1" applyBorder="1" applyAlignment="1">
      <alignment horizontal="center" vertical="center" wrapText="1"/>
    </xf>
    <xf numFmtId="0" fontId="5" fillId="0" borderId="133" xfId="0" applyFont="1" applyBorder="1" applyAlignment="1">
      <alignment horizontal="center" vertical="center" wrapText="1"/>
    </xf>
    <xf numFmtId="0" fontId="5" fillId="0" borderId="130" xfId="0" applyFont="1" applyBorder="1" applyAlignment="1">
      <alignment horizontal="center" vertical="center" wrapText="1"/>
    </xf>
    <xf numFmtId="10" fontId="4" fillId="0" borderId="139" xfId="0" applyNumberFormat="1" applyFont="1" applyBorder="1" applyAlignment="1">
      <alignment horizontal="center" vertical="center" wrapText="1"/>
    </xf>
    <xf numFmtId="10" fontId="4" fillId="0" borderId="59" xfId="0" applyNumberFormat="1" applyFont="1" applyBorder="1" applyAlignment="1">
      <alignment horizontal="center" vertical="center" wrapText="1"/>
    </xf>
    <xf numFmtId="10" fontId="4" fillId="0" borderId="140" xfId="0" applyNumberFormat="1" applyFont="1" applyBorder="1" applyAlignment="1">
      <alignment horizontal="center" vertical="center" wrapText="1"/>
    </xf>
    <xf numFmtId="10" fontId="4" fillId="0" borderId="60" xfId="0" applyNumberFormat="1" applyFont="1" applyBorder="1" applyAlignment="1">
      <alignment horizontal="center" vertical="center" wrapText="1"/>
    </xf>
    <xf numFmtId="0" fontId="5" fillId="0" borderId="284" xfId="0" applyFont="1" applyBorder="1" applyAlignment="1">
      <alignment horizontal="left" vertical="center" wrapText="1"/>
    </xf>
    <xf numFmtId="0" fontId="81" fillId="0" borderId="285" xfId="0" applyFont="1" applyBorder="1"/>
    <xf numFmtId="0" fontId="21" fillId="0" borderId="135" xfId="0" applyFont="1" applyBorder="1" applyAlignment="1">
      <alignment horizontal="center" vertical="center"/>
    </xf>
    <xf numFmtId="10" fontId="5" fillId="0" borderId="131" xfId="2" applyNumberFormat="1" applyFont="1" applyBorder="1" applyAlignment="1">
      <alignment horizontal="center" vertical="center" wrapText="1"/>
    </xf>
    <xf numFmtId="10" fontId="5" fillId="0" borderId="132" xfId="2" applyNumberFormat="1" applyFont="1" applyBorder="1" applyAlignment="1">
      <alignment horizontal="center" vertical="center" wrapText="1"/>
    </xf>
    <xf numFmtId="0" fontId="5" fillId="0" borderId="129" xfId="0" applyFont="1" applyBorder="1" applyAlignment="1">
      <alignment horizontal="center" vertical="center" wrapText="1"/>
    </xf>
    <xf numFmtId="0" fontId="38" fillId="0" borderId="141" xfId="0" applyFont="1" applyBorder="1" applyAlignment="1">
      <alignment horizontal="left" vertical="center" wrapText="1"/>
    </xf>
    <xf numFmtId="0" fontId="38" fillId="0" borderId="143" xfId="0" applyFont="1" applyBorder="1" applyAlignment="1">
      <alignment horizontal="left" vertical="center" wrapText="1"/>
    </xf>
    <xf numFmtId="9" fontId="5" fillId="0" borderId="132" xfId="2" applyFont="1" applyBorder="1" applyAlignment="1">
      <alignment horizontal="center" vertical="center" wrapText="1"/>
    </xf>
    <xf numFmtId="0" fontId="96" fillId="0" borderId="286" xfId="0" applyFont="1" applyBorder="1" applyAlignment="1">
      <alignment horizontal="left" vertical="center" wrapText="1"/>
    </xf>
    <xf numFmtId="0" fontId="81" fillId="0" borderId="287" xfId="0" applyFont="1" applyBorder="1"/>
    <xf numFmtId="0" fontId="96" fillId="0" borderId="288" xfId="0" applyFont="1" applyBorder="1" applyAlignment="1">
      <alignment horizontal="left" vertical="center" wrapText="1"/>
    </xf>
    <xf numFmtId="3" fontId="5" fillId="0" borderId="253" xfId="0" applyNumberFormat="1" applyFont="1" applyBorder="1" applyAlignment="1">
      <alignment horizontal="center" vertical="center" wrapText="1"/>
    </xf>
    <xf numFmtId="0" fontId="5" fillId="0" borderId="138" xfId="0" applyFont="1" applyBorder="1" applyAlignment="1">
      <alignment horizontal="center" vertical="center" wrapText="1"/>
    </xf>
    <xf numFmtId="10" fontId="4" fillId="0" borderId="164" xfId="0" applyNumberFormat="1" applyFont="1" applyBorder="1" applyAlignment="1">
      <alignment horizontal="center" vertical="center" wrapText="1"/>
    </xf>
    <xf numFmtId="10" fontId="4" fillId="0" borderId="165" xfId="0" applyNumberFormat="1" applyFont="1" applyBorder="1" applyAlignment="1">
      <alignment horizontal="center" vertical="center" wrapText="1"/>
    </xf>
    <xf numFmtId="0" fontId="21" fillId="0" borderId="136" xfId="0" applyFont="1" applyBorder="1" applyAlignment="1">
      <alignment horizontal="center" vertical="center"/>
    </xf>
    <xf numFmtId="0" fontId="21" fillId="0" borderId="16" xfId="0" applyFont="1" applyBorder="1" applyAlignment="1">
      <alignment horizontal="left" vertical="center" wrapText="1"/>
    </xf>
    <xf numFmtId="0" fontId="21" fillId="0" borderId="16" xfId="0" applyFont="1" applyBorder="1" applyAlignment="1">
      <alignment horizontal="center" vertical="center" wrapText="1"/>
    </xf>
    <xf numFmtId="0" fontId="21" fillId="0" borderId="137" xfId="0" applyFont="1" applyBorder="1" applyAlignment="1">
      <alignment horizontal="center" vertical="center" wrapText="1"/>
    </xf>
    <xf numFmtId="0" fontId="81" fillId="0" borderId="309" xfId="0" applyFont="1" applyBorder="1"/>
    <xf numFmtId="0" fontId="5" fillId="0" borderId="161" xfId="0" applyFont="1" applyBorder="1" applyAlignment="1">
      <alignment horizontal="center" vertical="center" wrapText="1"/>
    </xf>
    <xf numFmtId="0" fontId="5" fillId="0" borderId="162" xfId="0" applyFont="1" applyBorder="1" applyAlignment="1">
      <alignment horizontal="center" vertical="center" wrapText="1"/>
    </xf>
    <xf numFmtId="0" fontId="4" fillId="0" borderId="133" xfId="0" applyFont="1" applyBorder="1" applyAlignment="1">
      <alignment horizontal="center" vertical="center" wrapText="1"/>
    </xf>
    <xf numFmtId="0" fontId="4" fillId="0" borderId="138" xfId="0" applyFont="1" applyBorder="1" applyAlignment="1">
      <alignment horizontal="center" vertical="center" wrapText="1"/>
    </xf>
    <xf numFmtId="0" fontId="5" fillId="0" borderId="144" xfId="0" applyFont="1" applyBorder="1" applyAlignment="1">
      <alignment horizontal="center" vertical="center" wrapText="1"/>
    </xf>
    <xf numFmtId="0" fontId="5" fillId="0" borderId="157" xfId="0" applyFont="1" applyBorder="1" applyAlignment="1">
      <alignment horizontal="center" vertical="center" wrapText="1"/>
    </xf>
    <xf numFmtId="0" fontId="4" fillId="0" borderId="130" xfId="0" applyFont="1" applyBorder="1" applyAlignment="1">
      <alignment horizontal="center" vertical="center" wrapText="1"/>
    </xf>
    <xf numFmtId="0" fontId="5" fillId="0" borderId="142" xfId="0" applyFont="1" applyBorder="1" applyAlignment="1">
      <alignment horizontal="center" vertical="center" wrapText="1"/>
    </xf>
    <xf numFmtId="0" fontId="5" fillId="0" borderId="158" xfId="0" applyFont="1" applyBorder="1" applyAlignment="1">
      <alignment horizontal="center" vertical="center" wrapText="1"/>
    </xf>
    <xf numFmtId="0" fontId="5" fillId="0" borderId="141" xfId="0" applyFont="1" applyBorder="1" applyAlignment="1">
      <alignment horizontal="center" vertical="center" wrapText="1"/>
    </xf>
    <xf numFmtId="0" fontId="5" fillId="0" borderId="143" xfId="0" applyFont="1" applyBorder="1" applyAlignment="1">
      <alignment horizontal="center" vertical="center" wrapText="1"/>
    </xf>
    <xf numFmtId="0" fontId="41" fillId="6" borderId="152" xfId="0" applyFont="1" applyFill="1" applyBorder="1" applyAlignment="1">
      <alignment horizontal="center" vertical="center"/>
    </xf>
    <xf numFmtId="0" fontId="41" fillId="6" borderId="153" xfId="0" applyFont="1" applyFill="1" applyBorder="1" applyAlignment="1">
      <alignment horizontal="center" vertical="center"/>
    </xf>
    <xf numFmtId="0" fontId="41" fillId="6" borderId="154" xfId="0" applyFont="1" applyFill="1" applyBorder="1" applyAlignment="1">
      <alignment horizontal="center" vertical="center"/>
    </xf>
    <xf numFmtId="0" fontId="41" fillId="6" borderId="155" xfId="0" applyFont="1" applyFill="1" applyBorder="1" applyAlignment="1">
      <alignment horizontal="left" vertical="center"/>
    </xf>
    <xf numFmtId="0" fontId="41" fillId="6" borderId="153" xfId="0" applyFont="1" applyFill="1" applyBorder="1" applyAlignment="1">
      <alignment horizontal="left" vertical="center"/>
    </xf>
    <xf numFmtId="0" fontId="41" fillId="6" borderId="156" xfId="0" applyFont="1" applyFill="1" applyBorder="1" applyAlignment="1">
      <alignment horizontal="left" vertical="center"/>
    </xf>
    <xf numFmtId="0" fontId="34" fillId="16" borderId="145" xfId="0" applyFont="1" applyFill="1" applyBorder="1" applyAlignment="1">
      <alignment horizontal="center" vertical="center" wrapText="1"/>
    </xf>
    <xf numFmtId="0" fontId="34" fillId="16" borderId="146" xfId="0" applyFont="1" applyFill="1" applyBorder="1" applyAlignment="1">
      <alignment horizontal="center" vertical="center" wrapText="1"/>
    </xf>
    <xf numFmtId="0" fontId="34" fillId="16" borderId="147" xfId="0" applyFont="1" applyFill="1" applyBorder="1" applyAlignment="1">
      <alignment horizontal="center" vertical="center" wrapText="1"/>
    </xf>
    <xf numFmtId="0" fontId="5" fillId="16" borderId="87" xfId="0" applyFont="1" applyFill="1" applyBorder="1" applyAlignment="1">
      <alignment horizontal="center" vertical="center" wrapText="1"/>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28">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9C5700"/>
      </font>
      <fill>
        <patternFill patternType="solid">
          <fgColor rgb="FFFFEB9C"/>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B0F0"/>
      <color rgb="FF2FC9FF"/>
      <color rgb="FFF2F2F2"/>
      <color rgb="FFFADD89"/>
      <color rgb="FFFA1800"/>
      <color rgb="FFDB457E"/>
      <color rgb="FF000000"/>
      <color rgb="FFF8C73E"/>
      <color rgb="FFB52259"/>
      <color rgb="FFD990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4.png"/><Relationship Id="rId1" Type="http://schemas.openxmlformats.org/officeDocument/2006/relationships/image" Target="../media/image18.jpeg"/></Relationships>
</file>

<file path=xl/drawings/_rels/drawing11.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4.png"/><Relationship Id="rId1" Type="http://schemas.openxmlformats.org/officeDocument/2006/relationships/image" Target="../media/image18.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2.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xml.rels><?xml version="1.0" encoding="UTF-8" standalone="yes"?>
<Relationships xmlns="http://schemas.openxmlformats.org/package/2006/relationships"><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_rels/drawing8.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0.jpeg"/><Relationship Id="rId4" Type="http://schemas.openxmlformats.org/officeDocument/2006/relationships/image" Target="../media/image15.pn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6.jpeg"/><Relationship Id="rId1" Type="http://schemas.openxmlformats.org/officeDocument/2006/relationships/image" Target="../media/image11.png"/><Relationship Id="rId5" Type="http://schemas.openxmlformats.org/officeDocument/2006/relationships/image" Target="../media/image17.png"/><Relationship Id="rId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67563" y="497399"/>
          <a:ext cx="6088812" cy="1375852"/>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0511" y="5479582"/>
          <a:ext cx="11127236" cy="2802959"/>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04314" y="4018597"/>
          <a:ext cx="6960067" cy="4312723"/>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4997468" y="5519661"/>
          <a:ext cx="4046015" cy="2818225"/>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866358" y="4168283"/>
          <a:ext cx="12405052" cy="4194667"/>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1083" y="11368217"/>
          <a:ext cx="14515006" cy="520167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30228" y="11368216"/>
          <a:ext cx="14442924" cy="520167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587083" y="11368217"/>
          <a:ext cx="7090028" cy="520168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10.xml><?xml version="1.0" encoding="utf-8"?>
<xdr:wsDr xmlns:xdr="http://schemas.openxmlformats.org/drawingml/2006/spreadsheetDrawing" xmlns:a="http://schemas.openxmlformats.org/drawingml/2006/main">
  <xdr:twoCellAnchor>
    <xdr:from>
      <xdr:col>2</xdr:col>
      <xdr:colOff>96865</xdr:colOff>
      <xdr:row>4</xdr:row>
      <xdr:rowOff>64577</xdr:rowOff>
    </xdr:from>
    <xdr:to>
      <xdr:col>2</xdr:col>
      <xdr:colOff>947200</xdr:colOff>
      <xdr:row>8</xdr:row>
      <xdr:rowOff>242162</xdr:rowOff>
    </xdr:to>
    <xdr:pic>
      <xdr:nvPicPr>
        <xdr:cNvPr id="3" name="_x00001524">
          <a:extLst>
            <a:ext uri="{FF2B5EF4-FFF2-40B4-BE49-F238E27FC236}">
              <a16:creationId xmlns:a16="http://schemas.microsoft.com/office/drawing/2014/main" id="{E10D046B-C932-4FC6-B765-70EDA1BF8C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620865" y="836102"/>
          <a:ext cx="850335" cy="12253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2878</xdr:colOff>
      <xdr:row>120</xdr:row>
      <xdr:rowOff>398719</xdr:rowOff>
    </xdr:from>
    <xdr:ext cx="9001125" cy="2222500"/>
    <xdr:sp macro="" textlink="">
      <xdr:nvSpPr>
        <xdr:cNvPr id="4" name="CuadroTexto 3">
          <a:extLst>
            <a:ext uri="{FF2B5EF4-FFF2-40B4-BE49-F238E27FC236}">
              <a16:creationId xmlns:a16="http://schemas.microsoft.com/office/drawing/2014/main" id="{84BAC796-A0DB-4054-B6D7-FD4F8869713A}"/>
            </a:ext>
          </a:extLst>
        </xdr:cNvPr>
        <xdr:cNvSpPr txBox="1"/>
      </xdr:nvSpPr>
      <xdr:spPr>
        <a:xfrm>
          <a:off x="1730669" y="63540609"/>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Máximo Martínez Canche</a:t>
          </a:r>
        </a:p>
      </xdr:txBody>
    </xdr:sp>
    <xdr:clientData/>
  </xdr:oneCellAnchor>
  <xdr:oneCellAnchor>
    <xdr:from>
      <xdr:col>5</xdr:col>
      <xdr:colOff>2883</xdr:colOff>
      <xdr:row>249</xdr:row>
      <xdr:rowOff>127000</xdr:rowOff>
    </xdr:from>
    <xdr:ext cx="7762875" cy="1873249"/>
    <xdr:sp macro="" textlink="">
      <xdr:nvSpPr>
        <xdr:cNvPr id="5" name="CuadroTexto 4">
          <a:extLst>
            <a:ext uri="{FF2B5EF4-FFF2-40B4-BE49-F238E27FC236}">
              <a16:creationId xmlns:a16="http://schemas.microsoft.com/office/drawing/2014/main" id="{B788692A-7F71-48D4-BE68-23691D28EB1A}"/>
            </a:ext>
          </a:extLst>
        </xdr:cNvPr>
        <xdr:cNvSpPr txBox="1"/>
      </xdr:nvSpPr>
      <xdr:spPr>
        <a:xfrm>
          <a:off x="9594336" y="63711913"/>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de Planeación de la DGPM</a:t>
          </a:r>
        </a:p>
      </xdr:txBody>
    </xdr:sp>
    <xdr:clientData/>
  </xdr:oneCellAnchor>
  <xdr:oneCellAnchor>
    <xdr:from>
      <xdr:col>15</xdr:col>
      <xdr:colOff>128104</xdr:colOff>
      <xdr:row>251</xdr:row>
      <xdr:rowOff>166332</xdr:rowOff>
    </xdr:from>
    <xdr:ext cx="7969251" cy="1282018"/>
    <xdr:sp macro="" textlink="">
      <xdr:nvSpPr>
        <xdr:cNvPr id="6" name="CuadroTexto 5">
          <a:extLst>
            <a:ext uri="{FF2B5EF4-FFF2-40B4-BE49-F238E27FC236}">
              <a16:creationId xmlns:a16="http://schemas.microsoft.com/office/drawing/2014/main" id="{7CA19FF6-5F3E-4277-8866-2324BC63E322}"/>
            </a:ext>
          </a:extLst>
        </xdr:cNvPr>
        <xdr:cNvSpPr txBox="1"/>
      </xdr:nvSpPr>
      <xdr:spPr>
        <a:xfrm>
          <a:off x="18580023" y="64127815"/>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twoCellAnchor>
    <xdr:from>
      <xdr:col>20</xdr:col>
      <xdr:colOff>409796</xdr:colOff>
      <xdr:row>5</xdr:row>
      <xdr:rowOff>22156</xdr:rowOff>
    </xdr:from>
    <xdr:to>
      <xdr:col>23</xdr:col>
      <xdr:colOff>908198</xdr:colOff>
      <xdr:row>8</xdr:row>
      <xdr:rowOff>121836</xdr:rowOff>
    </xdr:to>
    <xdr:grpSp>
      <xdr:nvGrpSpPr>
        <xdr:cNvPr id="7" name="Grupo 6">
          <a:extLst>
            <a:ext uri="{FF2B5EF4-FFF2-40B4-BE49-F238E27FC236}">
              <a16:creationId xmlns:a16="http://schemas.microsoft.com/office/drawing/2014/main" id="{92124776-DDFD-49C5-97E4-6DF98481D59A}"/>
            </a:ext>
          </a:extLst>
        </xdr:cNvPr>
        <xdr:cNvGrpSpPr/>
      </xdr:nvGrpSpPr>
      <xdr:grpSpPr>
        <a:xfrm>
          <a:off x="23317421" y="990531"/>
          <a:ext cx="3165402" cy="956930"/>
          <a:chOff x="47032325" y="585107"/>
          <a:chExt cx="5791084" cy="1674174"/>
        </a:xfrm>
      </xdr:grpSpPr>
      <xdr:pic>
        <xdr:nvPicPr>
          <xdr:cNvPr id="8" name="Imagen 7">
            <a:extLst>
              <a:ext uri="{FF2B5EF4-FFF2-40B4-BE49-F238E27FC236}">
                <a16:creationId xmlns:a16="http://schemas.microsoft.com/office/drawing/2014/main" id="{F05A243B-237D-4B4D-892A-C308D98AD83E}"/>
              </a:ext>
            </a:extLst>
          </xdr:cNvPr>
          <xdr:cNvPicPr>
            <a:picLocks noChangeAspect="1"/>
          </xdr:cNvPicPr>
        </xdr:nvPicPr>
        <xdr:blipFill>
          <a:blip xmlns:r="http://schemas.openxmlformats.org/officeDocument/2006/relationships" r:embed="rId2"/>
          <a:stretch>
            <a:fillRect/>
          </a:stretch>
        </xdr:blipFill>
        <xdr:spPr>
          <a:xfrm>
            <a:off x="48376408" y="585107"/>
            <a:ext cx="4447001" cy="1674174"/>
          </a:xfrm>
          <a:prstGeom prst="rect">
            <a:avLst/>
          </a:prstGeom>
        </xdr:spPr>
      </xdr:pic>
      <xdr:pic>
        <xdr:nvPicPr>
          <xdr:cNvPr id="9" name="Imagen 8">
            <a:extLst>
              <a:ext uri="{FF2B5EF4-FFF2-40B4-BE49-F238E27FC236}">
                <a16:creationId xmlns:a16="http://schemas.microsoft.com/office/drawing/2014/main" id="{1E892E0C-69AD-4B36-AB4B-7E63C03E49D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664952</xdr:colOff>
      <xdr:row>4</xdr:row>
      <xdr:rowOff>143772</xdr:rowOff>
    </xdr:from>
    <xdr:to>
      <xdr:col>3</xdr:col>
      <xdr:colOff>305519</xdr:colOff>
      <xdr:row>10</xdr:row>
      <xdr:rowOff>51583</xdr:rowOff>
    </xdr:to>
    <xdr:pic>
      <xdr:nvPicPr>
        <xdr:cNvPr id="3" name="_x00001524">
          <a:extLst>
            <a:ext uri="{FF2B5EF4-FFF2-40B4-BE49-F238E27FC236}">
              <a16:creationId xmlns:a16="http://schemas.microsoft.com/office/drawing/2014/main" id="{EC01B83E-1506-4E0C-B049-11C7DCE2C4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2188952" y="915297"/>
          <a:ext cx="1240767" cy="17747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158750</xdr:colOff>
      <xdr:row>243</xdr:row>
      <xdr:rowOff>154778</xdr:rowOff>
    </xdr:from>
    <xdr:ext cx="9001125" cy="2222500"/>
    <xdr:sp macro="" textlink="">
      <xdr:nvSpPr>
        <xdr:cNvPr id="6" name="CuadroTexto 5">
          <a:extLst>
            <a:ext uri="{FF2B5EF4-FFF2-40B4-BE49-F238E27FC236}">
              <a16:creationId xmlns:a16="http://schemas.microsoft.com/office/drawing/2014/main" id="{B21E1C95-5904-4C89-9CCD-995DEFD66B7F}"/>
            </a:ext>
          </a:extLst>
        </xdr:cNvPr>
        <xdr:cNvSpPr txBox="1"/>
      </xdr:nvSpPr>
      <xdr:spPr>
        <a:xfrm>
          <a:off x="1873250" y="203037278"/>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Máximo Martínez Canche</a:t>
          </a:r>
        </a:p>
      </xdr:txBody>
    </xdr:sp>
    <xdr:clientData/>
  </xdr:oneCellAnchor>
  <xdr:oneCellAnchor>
    <xdr:from>
      <xdr:col>8</xdr:col>
      <xdr:colOff>550244</xdr:colOff>
      <xdr:row>244</xdr:row>
      <xdr:rowOff>147873</xdr:rowOff>
    </xdr:from>
    <xdr:ext cx="7762875" cy="1873249"/>
    <xdr:sp macro="" textlink="">
      <xdr:nvSpPr>
        <xdr:cNvPr id="7" name="CuadroTexto 6">
          <a:extLst>
            <a:ext uri="{FF2B5EF4-FFF2-40B4-BE49-F238E27FC236}">
              <a16:creationId xmlns:a16="http://schemas.microsoft.com/office/drawing/2014/main" id="{7B2B2096-0E17-4F3A-8A4C-07D34C3C6494}"/>
            </a:ext>
          </a:extLst>
        </xdr:cNvPr>
        <xdr:cNvSpPr txBox="1"/>
      </xdr:nvSpPr>
      <xdr:spPr>
        <a:xfrm>
          <a:off x="17409494" y="203768561"/>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de Planeación de la DGPM</a:t>
          </a:r>
        </a:p>
      </xdr:txBody>
    </xdr:sp>
    <xdr:clientData/>
  </xdr:oneCellAnchor>
  <xdr:oneCellAnchor>
    <xdr:from>
      <xdr:col>21</xdr:col>
      <xdr:colOff>817050</xdr:colOff>
      <xdr:row>247</xdr:row>
      <xdr:rowOff>3073</xdr:rowOff>
    </xdr:from>
    <xdr:ext cx="7969251" cy="1282018"/>
    <xdr:sp macro="" textlink="">
      <xdr:nvSpPr>
        <xdr:cNvPr id="8" name="CuadroTexto 7">
          <a:extLst>
            <a:ext uri="{FF2B5EF4-FFF2-40B4-BE49-F238E27FC236}">
              <a16:creationId xmlns:a16="http://schemas.microsoft.com/office/drawing/2014/main" id="{6C56BEA7-B5A5-4CD0-A0C1-6DEFA312F8E5}"/>
            </a:ext>
          </a:extLst>
        </xdr:cNvPr>
        <xdr:cNvSpPr txBox="1"/>
      </xdr:nvSpPr>
      <xdr:spPr>
        <a:xfrm>
          <a:off x="30796988" y="204195261"/>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twoCellAnchor>
    <xdr:from>
      <xdr:col>21</xdr:col>
      <xdr:colOff>1047750</xdr:colOff>
      <xdr:row>4</xdr:row>
      <xdr:rowOff>166687</xdr:rowOff>
    </xdr:from>
    <xdr:to>
      <xdr:col>25</xdr:col>
      <xdr:colOff>2512230</xdr:colOff>
      <xdr:row>8</xdr:row>
      <xdr:rowOff>285750</xdr:rowOff>
    </xdr:to>
    <xdr:grpSp>
      <xdr:nvGrpSpPr>
        <xdr:cNvPr id="9" name="Grupo 8">
          <a:extLst>
            <a:ext uri="{FF2B5EF4-FFF2-40B4-BE49-F238E27FC236}">
              <a16:creationId xmlns:a16="http://schemas.microsoft.com/office/drawing/2014/main" id="{5674921B-E041-4465-B1D0-AAB2225C24EF}"/>
            </a:ext>
          </a:extLst>
        </xdr:cNvPr>
        <xdr:cNvGrpSpPr/>
      </xdr:nvGrpSpPr>
      <xdr:grpSpPr>
        <a:xfrm>
          <a:off x="30956250" y="940593"/>
          <a:ext cx="6691324" cy="1452563"/>
          <a:chOff x="47032325" y="585107"/>
          <a:chExt cx="5791084" cy="1674174"/>
        </a:xfrm>
      </xdr:grpSpPr>
      <xdr:pic>
        <xdr:nvPicPr>
          <xdr:cNvPr id="10" name="Imagen 9">
            <a:extLst>
              <a:ext uri="{FF2B5EF4-FFF2-40B4-BE49-F238E27FC236}">
                <a16:creationId xmlns:a16="http://schemas.microsoft.com/office/drawing/2014/main" id="{F6DCC958-DC08-44BB-A165-C486D5DEE30A}"/>
              </a:ext>
            </a:extLst>
          </xdr:cNvPr>
          <xdr:cNvPicPr>
            <a:picLocks noChangeAspect="1"/>
          </xdr:cNvPicPr>
        </xdr:nvPicPr>
        <xdr:blipFill>
          <a:blip xmlns:r="http://schemas.openxmlformats.org/officeDocument/2006/relationships" r:embed="rId2"/>
          <a:stretch>
            <a:fillRect/>
          </a:stretch>
        </xdr:blipFill>
        <xdr:spPr>
          <a:xfrm>
            <a:off x="48376408" y="585107"/>
            <a:ext cx="4447001" cy="1674174"/>
          </a:xfrm>
          <a:prstGeom prst="rect">
            <a:avLst/>
          </a:prstGeom>
        </xdr:spPr>
      </xdr:pic>
      <xdr:pic>
        <xdr:nvPicPr>
          <xdr:cNvPr id="11" name="Imagen 10">
            <a:extLst>
              <a:ext uri="{FF2B5EF4-FFF2-40B4-BE49-F238E27FC236}">
                <a16:creationId xmlns:a16="http://schemas.microsoft.com/office/drawing/2014/main" id="{3DEAF61C-F512-4F5A-9E1D-71D19EFC220C}"/>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2.xml><?xml version="1.0" encoding="utf-8"?>
<xdr:wsDr xmlns:xdr="http://schemas.openxmlformats.org/drawingml/2006/spreadsheetDrawing" xmlns:a="http://schemas.openxmlformats.org/drawingml/2006/main">
  <xdr:oneCellAnchor>
    <xdr:from>
      <xdr:col>5</xdr:col>
      <xdr:colOff>1776918</xdr:colOff>
      <xdr:row>216</xdr:row>
      <xdr:rowOff>0</xdr:rowOff>
    </xdr:from>
    <xdr:ext cx="7762875" cy="1873249"/>
    <xdr:sp macro="" textlink="">
      <xdr:nvSpPr>
        <xdr:cNvPr id="2" name="CuadroTexto 1">
          <a:extLst>
            <a:ext uri="{FF2B5EF4-FFF2-40B4-BE49-F238E27FC236}">
              <a16:creationId xmlns:a16="http://schemas.microsoft.com/office/drawing/2014/main" id="{A58C1744-54A0-42CE-A215-230BE5DC4ED3}"/>
            </a:ext>
          </a:extLst>
        </xdr:cNvPr>
        <xdr:cNvSpPr txBox="1"/>
      </xdr:nvSpPr>
      <xdr:spPr>
        <a:xfrm>
          <a:off x="11587668" y="299319157"/>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 Municipal</a:t>
          </a:r>
        </a:p>
      </xdr:txBody>
    </xdr:sp>
    <xdr:clientData/>
  </xdr:oneCellAnchor>
  <xdr:oneCellAnchor>
    <xdr:from>
      <xdr:col>12</xdr:col>
      <xdr:colOff>255104</xdr:colOff>
      <xdr:row>217</xdr:row>
      <xdr:rowOff>174270</xdr:rowOff>
    </xdr:from>
    <xdr:ext cx="7969251" cy="1282018"/>
    <xdr:sp macro="" textlink="">
      <xdr:nvSpPr>
        <xdr:cNvPr id="3" name="CuadroTexto 2">
          <a:extLst>
            <a:ext uri="{FF2B5EF4-FFF2-40B4-BE49-F238E27FC236}">
              <a16:creationId xmlns:a16="http://schemas.microsoft.com/office/drawing/2014/main" id="{4FE20AAB-E997-4FD3-8D9C-8457150392AE}"/>
            </a:ext>
          </a:extLst>
        </xdr:cNvPr>
        <xdr:cNvSpPr txBox="1"/>
      </xdr:nvSpPr>
      <xdr:spPr>
        <a:xfrm>
          <a:off x="21130729" y="251173895"/>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oneCellAnchor>
    <xdr:from>
      <xdr:col>2</xdr:col>
      <xdr:colOff>190500</xdr:colOff>
      <xdr:row>216</xdr:row>
      <xdr:rowOff>0</xdr:rowOff>
    </xdr:from>
    <xdr:ext cx="9001125" cy="2222500"/>
    <xdr:sp macro="" textlink="">
      <xdr:nvSpPr>
        <xdr:cNvPr id="4" name="CuadroTexto 3">
          <a:extLst>
            <a:ext uri="{FF2B5EF4-FFF2-40B4-BE49-F238E27FC236}">
              <a16:creationId xmlns:a16="http://schemas.microsoft.com/office/drawing/2014/main" id="{027487EE-98E7-492C-8461-830B9D5B0148}"/>
            </a:ext>
          </a:extLst>
        </xdr:cNvPr>
        <xdr:cNvSpPr txBox="1"/>
      </xdr:nvSpPr>
      <xdr:spPr>
        <a:xfrm>
          <a:off x="1714500" y="249116849"/>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Máximo Martínez Canche</a:t>
          </a:r>
        </a:p>
      </xdr:txBody>
    </xdr:sp>
    <xdr:clientData/>
  </xdr:oneCellAnchor>
  <xdr:twoCellAnchor>
    <xdr:from>
      <xdr:col>15</xdr:col>
      <xdr:colOff>1309688</xdr:colOff>
      <xdr:row>4</xdr:row>
      <xdr:rowOff>202407</xdr:rowOff>
    </xdr:from>
    <xdr:to>
      <xdr:col>15</xdr:col>
      <xdr:colOff>5405437</xdr:colOff>
      <xdr:row>7</xdr:row>
      <xdr:rowOff>119062</xdr:rowOff>
    </xdr:to>
    <xdr:grpSp>
      <xdr:nvGrpSpPr>
        <xdr:cNvPr id="5" name="Grupo 4">
          <a:extLst>
            <a:ext uri="{FF2B5EF4-FFF2-40B4-BE49-F238E27FC236}">
              <a16:creationId xmlns:a16="http://schemas.microsoft.com/office/drawing/2014/main" id="{A40CD460-0FCB-4057-8FBC-A8133A9F62BB}"/>
            </a:ext>
          </a:extLst>
        </xdr:cNvPr>
        <xdr:cNvGrpSpPr/>
      </xdr:nvGrpSpPr>
      <xdr:grpSpPr>
        <a:xfrm>
          <a:off x="25443657" y="976313"/>
          <a:ext cx="4095749" cy="928687"/>
          <a:chOff x="47032325" y="585107"/>
          <a:chExt cx="5791084" cy="1674174"/>
        </a:xfrm>
      </xdr:grpSpPr>
      <xdr:pic>
        <xdr:nvPicPr>
          <xdr:cNvPr id="6" name="Imagen 5">
            <a:extLst>
              <a:ext uri="{FF2B5EF4-FFF2-40B4-BE49-F238E27FC236}">
                <a16:creationId xmlns:a16="http://schemas.microsoft.com/office/drawing/2014/main" id="{A271131F-68F9-491A-9B60-AB681A40F07A}"/>
              </a:ext>
            </a:extLst>
          </xdr:cNvPr>
          <xdr:cNvPicPr>
            <a:picLocks noChangeAspect="1"/>
          </xdr:cNvPicPr>
        </xdr:nvPicPr>
        <xdr:blipFill>
          <a:blip xmlns:r="http://schemas.openxmlformats.org/officeDocument/2006/relationships" r:embed="rId1"/>
          <a:stretch>
            <a:fillRect/>
          </a:stretch>
        </xdr:blipFill>
        <xdr:spPr>
          <a:xfrm>
            <a:off x="48376408" y="585107"/>
            <a:ext cx="4447001" cy="1674174"/>
          </a:xfrm>
          <a:prstGeom prst="rect">
            <a:avLst/>
          </a:prstGeom>
        </xdr:spPr>
      </xdr:pic>
      <xdr:pic>
        <xdr:nvPicPr>
          <xdr:cNvPr id="7" name="Imagen 6">
            <a:extLst>
              <a:ext uri="{FF2B5EF4-FFF2-40B4-BE49-F238E27FC236}">
                <a16:creationId xmlns:a16="http://schemas.microsoft.com/office/drawing/2014/main" id="{D1CC2D5A-9F45-4731-8834-3DDE67F730C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80864" y="502976"/>
          <a:ext cx="5370773" cy="1170335"/>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05231" y="5490308"/>
          <a:ext cx="11174002" cy="2856591"/>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655800" y="4024604"/>
          <a:ext cx="7012412" cy="4371074"/>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208563" y="5535965"/>
          <a:ext cx="4025420" cy="2866279"/>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1970189" y="4177722"/>
          <a:ext cx="12515748" cy="4249586"/>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25803" y="11352771"/>
          <a:ext cx="14586229" cy="5369007"/>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814323" y="11352770"/>
          <a:ext cx="14560484" cy="5369007"/>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2796890" y="11352771"/>
          <a:ext cx="7182368" cy="5369011"/>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65579" y="501367"/>
          <a:ext cx="5341007" cy="1165508"/>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638332"/>
          <a:ext cx="11059767" cy="2882334"/>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44783" y="4109878"/>
          <a:ext cx="6896567" cy="4459567"/>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735531" y="5682380"/>
          <a:ext cx="3962671" cy="2893631"/>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43327" y="4273455"/>
          <a:ext cx="12280036" cy="4327620"/>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1618248"/>
          <a:ext cx="14423724" cy="5320739"/>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38947" y="11618247"/>
          <a:ext cx="14315924" cy="5320739"/>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60864" y="11618248"/>
          <a:ext cx="7072154" cy="5320743"/>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353786</xdr:colOff>
      <xdr:row>3</xdr:row>
      <xdr:rowOff>40822</xdr:rowOff>
    </xdr:from>
    <xdr:to>
      <xdr:col>1</xdr:col>
      <xdr:colOff>1364366</xdr:colOff>
      <xdr:row>6</xdr:row>
      <xdr:rowOff>330860</xdr:rowOff>
    </xdr:to>
    <xdr:pic>
      <xdr:nvPicPr>
        <xdr:cNvPr id="2" name="_x00001524">
          <a:extLst>
            <a:ext uri="{FF2B5EF4-FFF2-40B4-BE49-F238E27FC236}">
              <a16:creationId xmlns:a16="http://schemas.microsoft.com/office/drawing/2014/main" id="{25275231-EC0B-4A0C-90E7-31EB317F983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801461" y="602797"/>
          <a:ext cx="1010580" cy="15187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154782</xdr:colOff>
      <xdr:row>3</xdr:row>
      <xdr:rowOff>23813</xdr:rowOff>
    </xdr:from>
    <xdr:to>
      <xdr:col>1</xdr:col>
      <xdr:colOff>1226344</xdr:colOff>
      <xdr:row>7</xdr:row>
      <xdr:rowOff>10646</xdr:rowOff>
    </xdr:to>
    <xdr:pic>
      <xdr:nvPicPr>
        <xdr:cNvPr id="2" name="_x00001524">
          <a:extLst>
            <a:ext uri="{FF2B5EF4-FFF2-40B4-BE49-F238E27FC236}">
              <a16:creationId xmlns:a16="http://schemas.microsoft.com/office/drawing/2014/main" id="{BE0A99F6-02A2-4B31-B2A2-815B7F21D5D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602457" y="595313"/>
          <a:ext cx="1071562" cy="16251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96864</xdr:colOff>
      <xdr:row>3</xdr:row>
      <xdr:rowOff>129152</xdr:rowOff>
    </xdr:from>
    <xdr:to>
      <xdr:col>1</xdr:col>
      <xdr:colOff>1421717</xdr:colOff>
      <xdr:row>6</xdr:row>
      <xdr:rowOff>371313</xdr:rowOff>
    </xdr:to>
    <xdr:pic>
      <xdr:nvPicPr>
        <xdr:cNvPr id="2" name="_x00001524">
          <a:extLst>
            <a:ext uri="{FF2B5EF4-FFF2-40B4-BE49-F238E27FC236}">
              <a16:creationId xmlns:a16="http://schemas.microsoft.com/office/drawing/2014/main" id="{5CBCDF01-444A-417E-9AE6-9613CE04FD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544539" y="700652"/>
          <a:ext cx="1324853" cy="2004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oneCellAnchor>
    <xdr:from>
      <xdr:col>1</xdr:col>
      <xdr:colOff>1238249</xdr:colOff>
      <xdr:row>275</xdr:row>
      <xdr:rowOff>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3019424" y="81578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baseline="0"/>
            <a:t>Máximo Martínez Canche</a:t>
          </a:r>
        </a:p>
      </xdr:txBody>
    </xdr:sp>
    <xdr:clientData/>
  </xdr:oneCellAnchor>
  <xdr:oneCellAnchor>
    <xdr:from>
      <xdr:col>7</xdr:col>
      <xdr:colOff>2619375</xdr:colOff>
      <xdr:row>275</xdr:row>
      <xdr:rowOff>127000</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6278225" y="81784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algn="ctr"/>
          <a:r>
            <a:rPr lang="es-MX" sz="1600" b="1"/>
            <a:t>Lic.</a:t>
          </a:r>
          <a:r>
            <a:rPr lang="es-MX" sz="1600" b="1" baseline="0"/>
            <a:t> José Fernando Díaz Núñez</a:t>
          </a:r>
          <a:endParaRPr lang="es-MX" sz="1600" b="1"/>
        </a:p>
        <a:p>
          <a:pPr algn="ctr"/>
          <a:r>
            <a:rPr lang="es-MX" sz="1600" b="1"/>
            <a:t>Director de Planeación de la DGPM</a:t>
          </a:r>
        </a:p>
      </xdr:txBody>
    </xdr:sp>
    <xdr:clientData/>
  </xdr:oneCellAnchor>
  <xdr:oneCellAnchor>
    <xdr:from>
      <xdr:col>11</xdr:col>
      <xdr:colOff>2603500</xdr:colOff>
      <xdr:row>277</xdr:row>
      <xdr:rowOff>66652</xdr:rowOff>
    </xdr:from>
    <xdr:ext cx="7969251" cy="1282018"/>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29403386" y="290942834"/>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twoCellAnchor>
    <xdr:from>
      <xdr:col>1</xdr:col>
      <xdr:colOff>21167</xdr:colOff>
      <xdr:row>3</xdr:row>
      <xdr:rowOff>103511</xdr:rowOff>
    </xdr:from>
    <xdr:to>
      <xdr:col>1</xdr:col>
      <xdr:colOff>1374986</xdr:colOff>
      <xdr:row>6</xdr:row>
      <xdr:rowOff>365230</xdr:rowOff>
    </xdr:to>
    <xdr:pic>
      <xdr:nvPicPr>
        <xdr:cNvPr id="2" name="_x00001524">
          <a:extLst>
            <a:ext uri="{FF2B5EF4-FFF2-40B4-BE49-F238E27FC236}">
              <a16:creationId xmlns:a16="http://schemas.microsoft.com/office/drawing/2014/main" id="{4A3B6DCD-87CA-47DC-9B0E-09A2D772B0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25662" b="27748"/>
        <a:stretch>
          <a:fillRect/>
        </a:stretch>
      </xdr:blipFill>
      <xdr:spPr bwMode="auto">
        <a:xfrm>
          <a:off x="1810008" y="661072"/>
          <a:ext cx="1353819" cy="1934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25335</xdr:colOff>
      <xdr:row>45</xdr:row>
      <xdr:rowOff>299358</xdr:rowOff>
    </xdr:from>
    <xdr:to>
      <xdr:col>9</xdr:col>
      <xdr:colOff>4763</xdr:colOff>
      <xdr:row>45</xdr:row>
      <xdr:rowOff>2509196</xdr:rowOff>
    </xdr:to>
    <xdr:pic>
      <xdr:nvPicPr>
        <xdr:cNvPr id="6" name="Imagen 5">
          <a:extLst>
            <a:ext uri="{FF2B5EF4-FFF2-40B4-BE49-F238E27FC236}">
              <a16:creationId xmlns:a16="http://schemas.microsoft.com/office/drawing/2014/main" id="{1360261C-5817-47CF-BAEC-1387D10EAC8D}"/>
            </a:ext>
          </a:extLst>
        </xdr:cNvPr>
        <xdr:cNvPicPr>
          <a:picLocks noChangeAspect="1"/>
        </xdr:cNvPicPr>
      </xdr:nvPicPr>
      <xdr:blipFill>
        <a:blip xmlns:r="http://schemas.openxmlformats.org/officeDocument/2006/relationships" r:embed="rId2"/>
        <a:stretch>
          <a:fillRect/>
        </a:stretch>
      </xdr:blipFill>
      <xdr:spPr>
        <a:xfrm>
          <a:off x="18503835" y="17553215"/>
          <a:ext cx="3784665" cy="2209838"/>
        </a:xfrm>
        <a:prstGeom prst="rect">
          <a:avLst/>
        </a:prstGeom>
      </xdr:spPr>
    </xdr:pic>
    <xdr:clientData/>
  </xdr:twoCellAnchor>
  <xdr:twoCellAnchor>
    <xdr:from>
      <xdr:col>15</xdr:col>
      <xdr:colOff>176890</xdr:colOff>
      <xdr:row>3</xdr:row>
      <xdr:rowOff>462643</xdr:rowOff>
    </xdr:from>
    <xdr:to>
      <xdr:col>15</xdr:col>
      <xdr:colOff>4163783</xdr:colOff>
      <xdr:row>5</xdr:row>
      <xdr:rowOff>285751</xdr:rowOff>
    </xdr:to>
    <xdr:grpSp>
      <xdr:nvGrpSpPr>
        <xdr:cNvPr id="8" name="Grupo 7">
          <a:extLst>
            <a:ext uri="{FF2B5EF4-FFF2-40B4-BE49-F238E27FC236}">
              <a16:creationId xmlns:a16="http://schemas.microsoft.com/office/drawing/2014/main" id="{9E267B35-DF04-458B-8F9E-7B1FEB459112}"/>
            </a:ext>
          </a:extLst>
        </xdr:cNvPr>
        <xdr:cNvGrpSpPr/>
      </xdr:nvGrpSpPr>
      <xdr:grpSpPr>
        <a:xfrm>
          <a:off x="43539453" y="1034143"/>
          <a:ext cx="3986893" cy="1108983"/>
          <a:chOff x="47032325" y="585107"/>
          <a:chExt cx="5791084" cy="1674174"/>
        </a:xfrm>
      </xdr:grpSpPr>
      <xdr:pic>
        <xdr:nvPicPr>
          <xdr:cNvPr id="9" name="Imagen 8">
            <a:extLst>
              <a:ext uri="{FF2B5EF4-FFF2-40B4-BE49-F238E27FC236}">
                <a16:creationId xmlns:a16="http://schemas.microsoft.com/office/drawing/2014/main" id="{425771B8-A41C-4D43-95DD-1D7E0FD4F367}"/>
              </a:ext>
            </a:extLst>
          </xdr:cNvPr>
          <xdr:cNvPicPr>
            <a:picLocks noChangeAspect="1"/>
          </xdr:cNvPicPr>
        </xdr:nvPicPr>
        <xdr:blipFill>
          <a:blip xmlns:r="http://schemas.openxmlformats.org/officeDocument/2006/relationships" r:embed="rId3"/>
          <a:stretch>
            <a:fillRect/>
          </a:stretch>
        </xdr:blipFill>
        <xdr:spPr>
          <a:xfrm>
            <a:off x="48376408" y="585107"/>
            <a:ext cx="4447001" cy="1674174"/>
          </a:xfrm>
          <a:prstGeom prst="rect">
            <a:avLst/>
          </a:prstGeom>
        </xdr:spPr>
      </xdr:pic>
      <xdr:pic>
        <xdr:nvPicPr>
          <xdr:cNvPr id="10" name="Imagen 9">
            <a:extLst>
              <a:ext uri="{FF2B5EF4-FFF2-40B4-BE49-F238E27FC236}">
                <a16:creationId xmlns:a16="http://schemas.microsoft.com/office/drawing/2014/main" id="{BECB26D2-ED78-426E-B3CF-A3372BCCC0C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editAs="oneCell">
    <xdr:from>
      <xdr:col>49</xdr:col>
      <xdr:colOff>571500</xdr:colOff>
      <xdr:row>26</xdr:row>
      <xdr:rowOff>19050</xdr:rowOff>
    </xdr:from>
    <xdr:to>
      <xdr:col>60</xdr:col>
      <xdr:colOff>190498</xdr:colOff>
      <xdr:row>36</xdr:row>
      <xdr:rowOff>197257</xdr:rowOff>
    </xdr:to>
    <xdr:pic>
      <xdr:nvPicPr>
        <xdr:cNvPr id="5" name="Imagen 4">
          <a:extLst>
            <a:ext uri="{FF2B5EF4-FFF2-40B4-BE49-F238E27FC236}">
              <a16:creationId xmlns:a16="http://schemas.microsoft.com/office/drawing/2014/main" id="{0C124D23-ADE3-46B1-8410-602E251BABB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xdr:from>
      <xdr:col>1</xdr:col>
      <xdr:colOff>135810</xdr:colOff>
      <xdr:row>3</xdr:row>
      <xdr:rowOff>43916</xdr:rowOff>
    </xdr:from>
    <xdr:to>
      <xdr:col>1</xdr:col>
      <xdr:colOff>1221686</xdr:colOff>
      <xdr:row>6</xdr:row>
      <xdr:rowOff>305635</xdr:rowOff>
    </xdr:to>
    <xdr:pic>
      <xdr:nvPicPr>
        <xdr:cNvPr id="7" name="_x00001524">
          <a:extLst>
            <a:ext uri="{FF2B5EF4-FFF2-40B4-BE49-F238E27FC236}">
              <a16:creationId xmlns:a16="http://schemas.microsoft.com/office/drawing/2014/main" id="{0DA7138B-FAFF-4749-B62D-7C2363B8942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r="25662" b="27748"/>
        <a:stretch>
          <a:fillRect/>
        </a:stretch>
      </xdr:blipFill>
      <xdr:spPr bwMode="auto">
        <a:xfrm>
          <a:off x="1916571" y="602992"/>
          <a:ext cx="1085876" cy="14419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52917</xdr:colOff>
      <xdr:row>45</xdr:row>
      <xdr:rowOff>518583</xdr:rowOff>
    </xdr:from>
    <xdr:to>
      <xdr:col>8</xdr:col>
      <xdr:colOff>4157791</xdr:colOff>
      <xdr:row>45</xdr:row>
      <xdr:rowOff>3249083</xdr:rowOff>
    </xdr:to>
    <xdr:pic>
      <xdr:nvPicPr>
        <xdr:cNvPr id="8" name="Imagen 7">
          <a:extLst>
            <a:ext uri="{FF2B5EF4-FFF2-40B4-BE49-F238E27FC236}">
              <a16:creationId xmlns:a16="http://schemas.microsoft.com/office/drawing/2014/main" id="{1DDD9BA2-DFA2-4D3D-95DB-39820C573A91}"/>
            </a:ext>
          </a:extLst>
        </xdr:cNvPr>
        <xdr:cNvPicPr>
          <a:picLocks noChangeAspect="1"/>
        </xdr:cNvPicPr>
      </xdr:nvPicPr>
      <xdr:blipFill>
        <a:blip xmlns:r="http://schemas.openxmlformats.org/officeDocument/2006/relationships" r:embed="rId3"/>
        <a:stretch>
          <a:fillRect/>
        </a:stretch>
      </xdr:blipFill>
      <xdr:spPr>
        <a:xfrm>
          <a:off x="19568584" y="13758333"/>
          <a:ext cx="4676374" cy="2730500"/>
        </a:xfrm>
        <a:prstGeom prst="rect">
          <a:avLst/>
        </a:prstGeom>
      </xdr:spPr>
    </xdr:pic>
    <xdr:clientData/>
  </xdr:twoCellAnchor>
  <xdr:oneCellAnchor>
    <xdr:from>
      <xdr:col>1</xdr:col>
      <xdr:colOff>1093672</xdr:colOff>
      <xdr:row>146</xdr:row>
      <xdr:rowOff>2823483</xdr:rowOff>
    </xdr:from>
    <xdr:ext cx="9001125" cy="2222500"/>
    <xdr:sp macro="" textlink="">
      <xdr:nvSpPr>
        <xdr:cNvPr id="11" name="CuadroTexto 10">
          <a:extLst>
            <a:ext uri="{FF2B5EF4-FFF2-40B4-BE49-F238E27FC236}">
              <a16:creationId xmlns:a16="http://schemas.microsoft.com/office/drawing/2014/main" id="{62830E96-48CE-4205-8A54-7E6B2482CAEB}"/>
            </a:ext>
          </a:extLst>
        </xdr:cNvPr>
        <xdr:cNvSpPr txBox="1"/>
      </xdr:nvSpPr>
      <xdr:spPr>
        <a:xfrm>
          <a:off x="2871105" y="433838237"/>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Elaboró</a:t>
          </a:r>
        </a:p>
        <a:p>
          <a:pPr algn="ctr"/>
          <a:r>
            <a:rPr lang="es-MX" sz="1600" b="1"/>
            <a:t>Máximo Martínez Canche</a:t>
          </a:r>
        </a:p>
      </xdr:txBody>
    </xdr:sp>
    <xdr:clientData/>
  </xdr:oneCellAnchor>
  <xdr:oneCellAnchor>
    <xdr:from>
      <xdr:col>8</xdr:col>
      <xdr:colOff>9184</xdr:colOff>
      <xdr:row>147</xdr:row>
      <xdr:rowOff>84477</xdr:rowOff>
    </xdr:from>
    <xdr:ext cx="7762875" cy="1873249"/>
    <xdr:sp macro="" textlink="">
      <xdr:nvSpPr>
        <xdr:cNvPr id="12" name="CuadroTexto 11">
          <a:extLst>
            <a:ext uri="{FF2B5EF4-FFF2-40B4-BE49-F238E27FC236}">
              <a16:creationId xmlns:a16="http://schemas.microsoft.com/office/drawing/2014/main" id="{7EE9AF0F-0C7A-4E73-9BE8-AB49C7F58BAA}"/>
            </a:ext>
          </a:extLst>
        </xdr:cNvPr>
        <xdr:cNvSpPr txBox="1"/>
      </xdr:nvSpPr>
      <xdr:spPr>
        <a:xfrm>
          <a:off x="17077644" y="43564061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b="1"/>
            <a:t>_________________________</a:t>
          </a:r>
        </a:p>
        <a:p>
          <a:pPr algn="ctr"/>
          <a:r>
            <a:rPr lang="es-MX" sz="1600" b="1"/>
            <a:t>Revisó</a:t>
          </a:r>
        </a:p>
        <a:p>
          <a:pPr marL="0" marR="0" lvl="0" indent="0" algn="ctr" defTabSz="914400" eaLnBrk="1" fontAlgn="auto" latinLnBrk="0" hangingPunct="1">
            <a:lnSpc>
              <a:spcPct val="100000"/>
            </a:lnSpc>
            <a:spcBef>
              <a:spcPts val="0"/>
            </a:spcBef>
            <a:spcAft>
              <a:spcPts val="0"/>
            </a:spcAft>
            <a:buClrTx/>
            <a:buSzTx/>
            <a:buFontTx/>
            <a:buNone/>
            <a:tabLst/>
            <a:defRPr/>
          </a:pPr>
          <a:r>
            <a:rPr lang="es-MX" sz="1600" b="1">
              <a:solidFill>
                <a:schemeClr val="tx1"/>
              </a:solidFill>
              <a:effectLst/>
              <a:latin typeface="+mn-lt"/>
              <a:ea typeface="+mn-ea"/>
              <a:cs typeface="+mn-cs"/>
            </a:rPr>
            <a:t>Lic.</a:t>
          </a:r>
          <a:r>
            <a:rPr lang="es-MX" sz="1600" b="1" baseline="0">
              <a:solidFill>
                <a:schemeClr val="tx1"/>
              </a:solidFill>
              <a:effectLst/>
              <a:latin typeface="+mn-lt"/>
              <a:ea typeface="+mn-ea"/>
              <a:cs typeface="+mn-cs"/>
            </a:rPr>
            <a:t> José Fernando Díaz Núñez</a:t>
          </a:r>
          <a:endParaRPr lang="es-MX" sz="1600" b="1"/>
        </a:p>
        <a:p>
          <a:pPr algn="ctr"/>
          <a:r>
            <a:rPr lang="es-MX" sz="1600" b="1"/>
            <a:t>Director General de Planeación</a:t>
          </a:r>
          <a:r>
            <a:rPr lang="es-MX" sz="1600" b="1" baseline="0"/>
            <a:t> Municipal</a:t>
          </a:r>
          <a:endParaRPr lang="es-MX" sz="1600" b="1"/>
        </a:p>
      </xdr:txBody>
    </xdr:sp>
    <xdr:clientData/>
  </xdr:oneCellAnchor>
  <xdr:oneCellAnchor>
    <xdr:from>
      <xdr:col>11</xdr:col>
      <xdr:colOff>2603500</xdr:colOff>
      <xdr:row>148</xdr:row>
      <xdr:rowOff>117679</xdr:rowOff>
    </xdr:from>
    <xdr:ext cx="7969251" cy="1282018"/>
    <xdr:sp macro="" textlink="">
      <xdr:nvSpPr>
        <xdr:cNvPr id="13" name="CuadroTexto 12">
          <a:extLst>
            <a:ext uri="{FF2B5EF4-FFF2-40B4-BE49-F238E27FC236}">
              <a16:creationId xmlns:a16="http://schemas.microsoft.com/office/drawing/2014/main" id="{37FDCEC4-8C12-47D2-BB97-36D5ECC62BB6}"/>
            </a:ext>
          </a:extLst>
        </xdr:cNvPr>
        <xdr:cNvSpPr txBox="1"/>
      </xdr:nvSpPr>
      <xdr:spPr>
        <a:xfrm>
          <a:off x="28269973" y="435877925"/>
          <a:ext cx="7969251" cy="1282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b="1"/>
            <a:t>_________________________</a:t>
          </a:r>
        </a:p>
        <a:p>
          <a:pPr algn="ctr"/>
          <a:r>
            <a:rPr lang="es-MX" sz="1600" b="1"/>
            <a:t>Autorizó</a:t>
          </a:r>
        </a:p>
        <a:p>
          <a:pPr algn="ctr"/>
          <a:r>
            <a:rPr lang="es-MX" sz="1600" b="1"/>
            <a:t>Pablo Gutiérrez Fernández</a:t>
          </a:r>
        </a:p>
        <a:p>
          <a:pPr algn="ctr"/>
          <a:r>
            <a:rPr lang="es-MX" sz="1600" b="1"/>
            <a:t>Secretario General del Ayuntamiento</a:t>
          </a:r>
        </a:p>
        <a:p>
          <a:pPr algn="ctr"/>
          <a:endParaRPr lang="es-MX" sz="1600" b="1"/>
        </a:p>
      </xdr:txBody>
    </xdr:sp>
    <xdr:clientData/>
  </xdr:oneCellAnchor>
  <xdr:twoCellAnchor>
    <xdr:from>
      <xdr:col>15</xdr:col>
      <xdr:colOff>806439</xdr:colOff>
      <xdr:row>3</xdr:row>
      <xdr:rowOff>89807</xdr:rowOff>
    </xdr:from>
    <xdr:to>
      <xdr:col>15</xdr:col>
      <xdr:colOff>6210300</xdr:colOff>
      <xdr:row>6</xdr:row>
      <xdr:rowOff>323850</xdr:rowOff>
    </xdr:to>
    <xdr:grpSp>
      <xdr:nvGrpSpPr>
        <xdr:cNvPr id="6" name="Grupo 5">
          <a:extLst>
            <a:ext uri="{FF2B5EF4-FFF2-40B4-BE49-F238E27FC236}">
              <a16:creationId xmlns:a16="http://schemas.microsoft.com/office/drawing/2014/main" id="{6826EB0E-B012-46B0-A694-DBDA66C6F18D}"/>
            </a:ext>
          </a:extLst>
        </xdr:cNvPr>
        <xdr:cNvGrpSpPr/>
      </xdr:nvGrpSpPr>
      <xdr:grpSpPr>
        <a:xfrm>
          <a:off x="46716939" y="661307"/>
          <a:ext cx="5403861" cy="1885043"/>
          <a:chOff x="47032325" y="585107"/>
          <a:chExt cx="5791084" cy="1674174"/>
        </a:xfrm>
      </xdr:grpSpPr>
      <xdr:pic>
        <xdr:nvPicPr>
          <xdr:cNvPr id="14" name="Imagen 13">
            <a:extLst>
              <a:ext uri="{FF2B5EF4-FFF2-40B4-BE49-F238E27FC236}">
                <a16:creationId xmlns:a16="http://schemas.microsoft.com/office/drawing/2014/main" id="{119FAFEC-F2D8-41C0-B72D-E48BBC04A8E6}"/>
              </a:ext>
            </a:extLst>
          </xdr:cNvPr>
          <xdr:cNvPicPr>
            <a:picLocks noChangeAspect="1"/>
          </xdr:cNvPicPr>
        </xdr:nvPicPr>
        <xdr:blipFill>
          <a:blip xmlns:r="http://schemas.openxmlformats.org/officeDocument/2006/relationships" r:embed="rId4"/>
          <a:stretch>
            <a:fillRect/>
          </a:stretch>
        </xdr:blipFill>
        <xdr:spPr>
          <a:xfrm>
            <a:off x="48376408" y="585107"/>
            <a:ext cx="4447001" cy="1674174"/>
          </a:xfrm>
          <a:prstGeom prst="rect">
            <a:avLst/>
          </a:prstGeom>
        </xdr:spPr>
      </xdr:pic>
      <xdr:pic>
        <xdr:nvPicPr>
          <xdr:cNvPr id="15" name="Imagen 14">
            <a:extLst>
              <a:ext uri="{FF2B5EF4-FFF2-40B4-BE49-F238E27FC236}">
                <a16:creationId xmlns:a16="http://schemas.microsoft.com/office/drawing/2014/main" id="{87141421-F62B-40CC-BF73-68A559F850AB}"/>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032325" y="666747"/>
            <a:ext cx="1588773" cy="1471086"/>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po.segob.qroo.gob.mx/sitiopo/MicroPO.php" TargetMode="External"/><Relationship Id="rId2" Type="http://schemas.openxmlformats.org/officeDocument/2006/relationships/hyperlink" Target="https://transparencia.cancun.gob.mx/trm/web/sesiones_cabildo" TargetMode="External"/><Relationship Id="rId1" Type="http://schemas.openxmlformats.org/officeDocument/2006/relationships/hyperlink" Target="https://transparencia.cancun.gob.mx/trm/web/sesiones_cabildo"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D51" sqref="D51"/>
    </sheetView>
  </sheetViews>
  <sheetFormatPr baseColWidth="10" defaultColWidth="9.125" defaultRowHeight="12.75"/>
  <cols>
    <col min="1" max="1" width="3.625" style="214" customWidth="1"/>
    <col min="2" max="2" width="25.375" style="214" customWidth="1"/>
    <col min="3" max="3" width="3.75" style="214" customWidth="1"/>
    <col min="4" max="6" width="11.125" style="214" customWidth="1"/>
    <col min="7" max="7" width="66.375" style="214" customWidth="1"/>
    <col min="8" max="16" width="11.125" style="214" customWidth="1"/>
    <col min="17" max="17" width="28.25" style="214" customWidth="1"/>
    <col min="18" max="33" width="11.125" style="214" customWidth="1"/>
    <col min="34" max="16384" width="9.125" style="214"/>
  </cols>
  <sheetData>
    <row r="1" spans="1:55" ht="13.5" customHeight="1">
      <c r="B1" s="215"/>
      <c r="C1" s="216"/>
      <c r="D1" s="217"/>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row>
    <row r="2" spans="1:55" ht="103.5" customHeight="1">
      <c r="A2" s="788" t="s">
        <v>129</v>
      </c>
      <c r="B2" s="788"/>
      <c r="C2" s="788"/>
      <c r="D2" s="788"/>
      <c r="E2" s="788"/>
      <c r="F2" s="788"/>
      <c r="G2" s="788"/>
      <c r="H2" s="788"/>
      <c r="I2" s="788"/>
      <c r="J2" s="788"/>
      <c r="K2" s="788"/>
      <c r="L2" s="788"/>
      <c r="M2" s="788"/>
      <c r="N2" s="788"/>
      <c r="O2" s="788"/>
      <c r="P2" s="788"/>
      <c r="Q2" s="788"/>
      <c r="R2" s="788"/>
      <c r="S2" s="788"/>
      <c r="T2" s="788"/>
      <c r="U2" s="788"/>
      <c r="V2" s="788"/>
      <c r="W2" s="788"/>
      <c r="X2" s="788"/>
      <c r="Y2" s="788"/>
      <c r="Z2" s="788"/>
      <c r="AA2" s="788"/>
      <c r="AB2" s="788"/>
      <c r="AC2" s="788"/>
      <c r="AD2" s="788"/>
      <c r="AE2" s="788"/>
      <c r="AF2" s="788"/>
      <c r="AG2" s="788"/>
      <c r="AH2" s="788"/>
      <c r="AI2" s="788"/>
      <c r="AJ2" s="788"/>
      <c r="AK2" s="788"/>
      <c r="AL2" s="788"/>
      <c r="AM2" s="788"/>
      <c r="AN2" s="788"/>
      <c r="AO2" s="788"/>
      <c r="AP2" s="788"/>
      <c r="AR2" s="789" t="s">
        <v>130</v>
      </c>
      <c r="AS2" s="789"/>
      <c r="AT2" s="789"/>
      <c r="AU2" s="789"/>
      <c r="AV2" s="789"/>
      <c r="AW2" s="789"/>
      <c r="AX2" s="789"/>
      <c r="AY2" s="789"/>
      <c r="AZ2" s="789"/>
      <c r="BA2" s="789"/>
      <c r="BB2" s="789"/>
      <c r="BC2" s="789"/>
    </row>
    <row r="3" spans="1:55" ht="13.5" customHeight="1">
      <c r="B3" s="216"/>
      <c r="C3" s="216"/>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R3" s="789"/>
      <c r="AS3" s="789"/>
      <c r="AT3" s="789"/>
      <c r="AU3" s="789"/>
      <c r="AV3" s="789"/>
      <c r="AW3" s="789"/>
      <c r="AX3" s="789"/>
      <c r="AY3" s="789"/>
      <c r="AZ3" s="789"/>
      <c r="BA3" s="789"/>
      <c r="BB3" s="789"/>
      <c r="BC3" s="789"/>
    </row>
    <row r="4" spans="1:55" ht="24.95" customHeight="1">
      <c r="B4" s="216"/>
      <c r="C4" s="216"/>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c r="AR4" s="789"/>
      <c r="AS4" s="789"/>
      <c r="AT4" s="789"/>
      <c r="AU4" s="789"/>
      <c r="AV4" s="789"/>
      <c r="AW4" s="789"/>
      <c r="AX4" s="789"/>
      <c r="AY4" s="789"/>
      <c r="AZ4" s="789"/>
      <c r="BA4" s="789"/>
      <c r="BB4" s="789"/>
      <c r="BC4" s="789"/>
    </row>
    <row r="5" spans="1:55" s="219" customFormat="1" ht="20.25">
      <c r="B5" s="220"/>
      <c r="C5" s="220"/>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R5" s="789"/>
      <c r="AS5" s="789"/>
      <c r="AT5" s="789"/>
      <c r="AU5" s="789"/>
      <c r="AV5" s="789"/>
      <c r="AW5" s="789"/>
      <c r="AX5" s="789"/>
      <c r="AY5" s="789"/>
      <c r="AZ5" s="789"/>
      <c r="BA5" s="789"/>
      <c r="BB5" s="789"/>
      <c r="BC5" s="789"/>
    </row>
    <row r="6" spans="1:55" s="219" customFormat="1" ht="20.25">
      <c r="B6" s="220"/>
      <c r="C6" s="220"/>
      <c r="D6" s="220"/>
      <c r="E6" s="220"/>
      <c r="F6" s="220"/>
      <c r="G6" s="220"/>
      <c r="H6" s="220"/>
      <c r="I6" s="220"/>
      <c r="J6" s="220"/>
      <c r="K6" s="220"/>
      <c r="L6" s="220"/>
      <c r="M6" s="220"/>
      <c r="N6" s="220"/>
      <c r="O6" s="220"/>
      <c r="P6" s="220"/>
      <c r="Q6" s="220"/>
      <c r="R6" s="220"/>
      <c r="T6" s="220"/>
      <c r="U6" s="220"/>
      <c r="V6" s="220"/>
      <c r="W6" s="220"/>
      <c r="X6" s="220"/>
      <c r="Y6" s="220"/>
      <c r="Z6" s="220"/>
      <c r="AA6" s="220"/>
      <c r="AB6" s="220"/>
      <c r="AC6" s="220"/>
      <c r="AD6" s="220"/>
      <c r="AE6" s="220"/>
      <c r="AF6" s="220"/>
      <c r="AG6" s="220"/>
      <c r="AR6" s="789"/>
      <c r="AS6" s="789"/>
      <c r="AT6" s="789"/>
      <c r="AU6" s="789"/>
      <c r="AV6" s="789"/>
      <c r="AW6" s="789"/>
      <c r="AX6" s="789"/>
      <c r="AY6" s="789"/>
      <c r="AZ6" s="789"/>
      <c r="BA6" s="789"/>
      <c r="BB6" s="789"/>
      <c r="BC6" s="789"/>
    </row>
    <row r="7" spans="1:55" s="219" customFormat="1" ht="20.25">
      <c r="B7" s="220"/>
      <c r="C7" s="220"/>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R7" s="789"/>
      <c r="AS7" s="789"/>
      <c r="AT7" s="789"/>
      <c r="AU7" s="789"/>
      <c r="AV7" s="789"/>
      <c r="AW7" s="789"/>
      <c r="AX7" s="789"/>
      <c r="AY7" s="789"/>
      <c r="AZ7" s="789"/>
      <c r="BA7" s="789"/>
      <c r="BB7" s="789"/>
      <c r="BC7" s="789"/>
    </row>
    <row r="8" spans="1:55" s="219" customFormat="1" ht="21" thickBot="1">
      <c r="B8" s="220"/>
      <c r="C8" s="220"/>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R8" s="789"/>
      <c r="AS8" s="789"/>
      <c r="AT8" s="789"/>
      <c r="AU8" s="789"/>
      <c r="AV8" s="789"/>
      <c r="AW8" s="789"/>
      <c r="AX8" s="789"/>
      <c r="AY8" s="789"/>
      <c r="AZ8" s="789"/>
      <c r="BA8" s="789"/>
      <c r="BB8" s="789"/>
      <c r="BC8" s="789"/>
    </row>
    <row r="9" spans="1:55" s="219" customFormat="1" ht="20.25">
      <c r="B9" s="220"/>
      <c r="C9" s="220"/>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2"/>
      <c r="AI9" s="222"/>
      <c r="AJ9" s="222"/>
      <c r="AK9" s="222"/>
      <c r="AL9" s="222"/>
      <c r="AM9" s="222"/>
      <c r="AN9" s="222"/>
      <c r="AO9" s="222"/>
      <c r="AP9" s="222"/>
      <c r="AQ9" s="222"/>
      <c r="AR9" s="790" t="s">
        <v>131</v>
      </c>
      <c r="AS9" s="790"/>
      <c r="AT9" s="790"/>
      <c r="AU9" s="790"/>
      <c r="AV9" s="790"/>
      <c r="AW9" s="790"/>
      <c r="AX9" s="790"/>
      <c r="AY9" s="790"/>
      <c r="AZ9" s="790"/>
      <c r="BA9" s="790"/>
      <c r="BB9" s="790"/>
      <c r="BC9" s="790"/>
    </row>
    <row r="10" spans="1:55" s="219" customFormat="1" ht="20.25">
      <c r="B10" s="220"/>
      <c r="C10" s="220"/>
      <c r="D10" s="221"/>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2"/>
      <c r="AI10" s="222"/>
      <c r="AJ10" s="222"/>
      <c r="AK10" s="222"/>
      <c r="AL10" s="222"/>
      <c r="AM10" s="222"/>
      <c r="AN10" s="222"/>
      <c r="AO10" s="222"/>
      <c r="AP10" s="222"/>
      <c r="AQ10" s="222"/>
      <c r="AR10" s="789"/>
      <c r="AS10" s="789"/>
      <c r="AT10" s="789"/>
      <c r="AU10" s="789"/>
      <c r="AV10" s="789"/>
      <c r="AW10" s="789"/>
      <c r="AX10" s="789"/>
      <c r="AY10" s="789"/>
      <c r="AZ10" s="789"/>
      <c r="BA10" s="789"/>
      <c r="BB10" s="789"/>
      <c r="BC10" s="789"/>
    </row>
    <row r="11" spans="1:55" s="219" customFormat="1" ht="20.25">
      <c r="B11" s="220"/>
      <c r="C11" s="220"/>
      <c r="D11" s="221"/>
      <c r="E11" s="221"/>
      <c r="F11" s="221"/>
      <c r="G11" s="221"/>
      <c r="H11" s="221"/>
      <c r="I11" s="221"/>
      <c r="J11" s="221"/>
      <c r="K11" s="221"/>
      <c r="L11" s="221"/>
      <c r="M11" s="221"/>
      <c r="N11" s="221"/>
      <c r="O11" s="221"/>
      <c r="P11" s="221"/>
      <c r="Q11" s="221"/>
      <c r="R11" s="221"/>
      <c r="S11" s="221"/>
      <c r="T11" s="221"/>
      <c r="U11" s="221"/>
      <c r="V11" s="221"/>
      <c r="W11" s="221"/>
      <c r="X11" s="221"/>
      <c r="Y11" s="221"/>
      <c r="Z11" s="221"/>
      <c r="AA11" s="221"/>
      <c r="AB11" s="221"/>
      <c r="AC11" s="221"/>
      <c r="AD11" s="221"/>
      <c r="AE11" s="221"/>
      <c r="AF11" s="221"/>
      <c r="AG11" s="221"/>
      <c r="AH11" s="222"/>
      <c r="AI11" s="222"/>
      <c r="AJ11" s="222"/>
      <c r="AK11" s="222"/>
      <c r="AL11" s="222"/>
      <c r="AM11" s="222"/>
      <c r="AN11" s="222"/>
      <c r="AO11" s="222"/>
      <c r="AP11" s="222"/>
      <c r="AQ11" s="222"/>
      <c r="AR11" s="789"/>
      <c r="AS11" s="789"/>
      <c r="AT11" s="789"/>
      <c r="AU11" s="789"/>
      <c r="AV11" s="789"/>
      <c r="AW11" s="789"/>
      <c r="AX11" s="789"/>
      <c r="AY11" s="789"/>
      <c r="AZ11" s="789"/>
      <c r="BA11" s="789"/>
      <c r="BB11" s="789"/>
      <c r="BC11" s="789"/>
    </row>
    <row r="12" spans="1:55" s="219" customFormat="1" ht="20.25">
      <c r="B12" s="220"/>
      <c r="C12" s="220"/>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2"/>
      <c r="AI12" s="222"/>
      <c r="AJ12" s="222"/>
      <c r="AK12" s="222"/>
      <c r="AL12" s="222"/>
      <c r="AM12" s="222"/>
      <c r="AN12" s="222"/>
      <c r="AO12" s="222"/>
      <c r="AP12" s="222"/>
      <c r="AQ12" s="222"/>
      <c r="AR12" s="789"/>
      <c r="AS12" s="789"/>
      <c r="AT12" s="789"/>
      <c r="AU12" s="789"/>
      <c r="AV12" s="789"/>
      <c r="AW12" s="789"/>
      <c r="AX12" s="789"/>
      <c r="AY12" s="789"/>
      <c r="AZ12" s="789"/>
      <c r="BA12" s="789"/>
      <c r="BB12" s="789"/>
      <c r="BC12" s="789"/>
    </row>
    <row r="13" spans="1:55" s="219" customFormat="1" ht="21" customHeight="1">
      <c r="B13" s="220"/>
      <c r="C13" s="220"/>
      <c r="D13" s="221"/>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2"/>
      <c r="AI13" s="222"/>
      <c r="AJ13" s="222"/>
      <c r="AK13" s="222"/>
      <c r="AL13" s="222"/>
      <c r="AM13" s="222"/>
      <c r="AN13" s="222"/>
      <c r="AO13" s="222"/>
      <c r="AP13" s="222"/>
      <c r="AQ13" s="222"/>
      <c r="AR13" s="789"/>
      <c r="AS13" s="789"/>
      <c r="AT13" s="789"/>
      <c r="AU13" s="789"/>
      <c r="AV13" s="789"/>
      <c r="AW13" s="789"/>
      <c r="AX13" s="789"/>
      <c r="AY13" s="789"/>
      <c r="AZ13" s="789"/>
      <c r="BA13" s="789"/>
      <c r="BB13" s="789"/>
      <c r="BC13" s="789"/>
    </row>
    <row r="14" spans="1:55" s="219" customFormat="1" ht="20.25">
      <c r="B14" s="220"/>
      <c r="C14" s="220"/>
      <c r="D14" s="221"/>
      <c r="E14" s="221"/>
      <c r="F14" s="221"/>
      <c r="G14" s="221"/>
      <c r="H14" s="221"/>
      <c r="I14" s="221"/>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21"/>
      <c r="AG14" s="221"/>
      <c r="AH14" s="222"/>
      <c r="AI14" s="222"/>
      <c r="AJ14" s="222"/>
      <c r="AK14" s="222"/>
      <c r="AL14" s="222"/>
      <c r="AM14" s="222"/>
      <c r="AN14" s="222"/>
      <c r="AO14" s="222"/>
      <c r="AP14" s="222"/>
      <c r="AQ14" s="222"/>
      <c r="AR14" s="789"/>
      <c r="AS14" s="789"/>
      <c r="AT14" s="789"/>
      <c r="AU14" s="789"/>
      <c r="AV14" s="789"/>
      <c r="AW14" s="789"/>
      <c r="AX14" s="789"/>
      <c r="AY14" s="789"/>
      <c r="AZ14" s="789"/>
      <c r="BA14" s="789"/>
      <c r="BB14" s="789"/>
      <c r="BC14" s="789"/>
    </row>
    <row r="15" spans="1:55" s="219" customFormat="1" ht="20.25">
      <c r="B15" s="220"/>
      <c r="C15" s="220"/>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c r="AI15" s="222"/>
      <c r="AJ15" s="222"/>
      <c r="AK15" s="222"/>
      <c r="AL15" s="222"/>
      <c r="AM15" s="222"/>
      <c r="AN15" s="222"/>
      <c r="AO15" s="222"/>
      <c r="AP15" s="222"/>
      <c r="AQ15" s="222"/>
      <c r="AR15" s="789"/>
      <c r="AS15" s="789"/>
      <c r="AT15" s="789"/>
      <c r="AU15" s="789"/>
      <c r="AV15" s="789"/>
      <c r="AW15" s="789"/>
      <c r="AX15" s="789"/>
      <c r="AY15" s="789"/>
      <c r="AZ15" s="789"/>
      <c r="BA15" s="789"/>
      <c r="BB15" s="789"/>
      <c r="BC15" s="789"/>
    </row>
    <row r="16" spans="1:55" s="219" customFormat="1" ht="20.25">
      <c r="B16" s="220"/>
      <c r="C16" s="220"/>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2"/>
      <c r="AI16" s="222"/>
      <c r="AJ16" s="222"/>
      <c r="AK16" s="222"/>
      <c r="AL16" s="222"/>
      <c r="AM16" s="222"/>
      <c r="AN16" s="222"/>
      <c r="AO16" s="222"/>
      <c r="AP16" s="222"/>
      <c r="AQ16" s="222"/>
      <c r="AR16" s="789"/>
      <c r="AS16" s="789"/>
      <c r="AT16" s="789"/>
      <c r="AU16" s="789"/>
      <c r="AV16" s="789"/>
      <c r="AW16" s="789"/>
      <c r="AX16" s="789"/>
      <c r="AY16" s="789"/>
      <c r="AZ16" s="789"/>
      <c r="BA16" s="789"/>
      <c r="BB16" s="789"/>
      <c r="BC16" s="789"/>
    </row>
    <row r="17" spans="2:55" s="219" customFormat="1" ht="20.25">
      <c r="B17" s="220"/>
      <c r="C17" s="220"/>
      <c r="D17" s="221"/>
      <c r="E17" s="221"/>
      <c r="F17" s="221"/>
      <c r="G17" s="221"/>
      <c r="H17" s="221"/>
      <c r="I17" s="221"/>
      <c r="J17" s="221"/>
      <c r="K17" s="221"/>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2"/>
      <c r="AI17" s="222"/>
      <c r="AJ17" s="222"/>
      <c r="AK17" s="222"/>
      <c r="AL17" s="222"/>
      <c r="AM17" s="222"/>
      <c r="AN17" s="222"/>
      <c r="AO17" s="222"/>
      <c r="AP17" s="222"/>
      <c r="AQ17" s="222"/>
      <c r="AR17" s="789"/>
      <c r="AS17" s="789"/>
      <c r="AT17" s="789"/>
      <c r="AU17" s="789"/>
      <c r="AV17" s="789"/>
      <c r="AW17" s="789"/>
      <c r="AX17" s="789"/>
      <c r="AY17" s="789"/>
      <c r="AZ17" s="789"/>
      <c r="BA17" s="789"/>
      <c r="BB17" s="789"/>
      <c r="BC17" s="789"/>
    </row>
    <row r="18" spans="2:55" ht="13.5" customHeight="1">
      <c r="AR18" s="789"/>
      <c r="AS18" s="789"/>
      <c r="AT18" s="789"/>
      <c r="AU18" s="789"/>
      <c r="AV18" s="789"/>
      <c r="AW18" s="789"/>
      <c r="AX18" s="789"/>
      <c r="AY18" s="789"/>
      <c r="AZ18" s="789"/>
      <c r="BA18" s="789"/>
      <c r="BB18" s="789"/>
      <c r="BC18" s="789"/>
    </row>
    <row r="19" spans="2:55" ht="13.5" customHeight="1">
      <c r="B19" s="791" t="s">
        <v>132</v>
      </c>
      <c r="D19" s="223"/>
      <c r="E19" s="224"/>
      <c r="G19" s="223"/>
      <c r="H19" s="224"/>
      <c r="J19" s="223"/>
      <c r="K19" s="224"/>
      <c r="M19" s="223"/>
      <c r="N19" s="224"/>
      <c r="AR19" s="789"/>
      <c r="AS19" s="789"/>
      <c r="AT19" s="789"/>
      <c r="AU19" s="789"/>
      <c r="AV19" s="789"/>
      <c r="AW19" s="789"/>
      <c r="AX19" s="789"/>
      <c r="AY19" s="789"/>
      <c r="AZ19" s="789"/>
      <c r="BA19" s="789"/>
      <c r="BB19" s="789"/>
      <c r="BC19" s="789"/>
    </row>
    <row r="20" spans="2:55" ht="13.5" customHeight="1">
      <c r="B20" s="792"/>
      <c r="D20" s="224"/>
      <c r="E20" s="224"/>
      <c r="G20" s="224"/>
      <c r="H20" s="224"/>
      <c r="J20" s="224"/>
      <c r="K20" s="224"/>
      <c r="M20" s="224"/>
      <c r="N20" s="224"/>
      <c r="AR20" s="789"/>
      <c r="AS20" s="789"/>
      <c r="AT20" s="789"/>
      <c r="AU20" s="789"/>
      <c r="AV20" s="789"/>
      <c r="AW20" s="789"/>
      <c r="AX20" s="789"/>
      <c r="AY20" s="789"/>
      <c r="AZ20" s="789"/>
      <c r="BA20" s="789"/>
      <c r="BB20" s="789"/>
      <c r="BC20" s="789"/>
    </row>
    <row r="21" spans="2:55" ht="13.5" customHeight="1">
      <c r="B21" s="792"/>
      <c r="D21" s="224"/>
      <c r="E21" s="224"/>
      <c r="G21" s="224"/>
      <c r="H21" s="224"/>
      <c r="J21" s="224"/>
      <c r="K21" s="224"/>
      <c r="M21" s="224"/>
      <c r="N21" s="224"/>
      <c r="AR21" s="789"/>
      <c r="AS21" s="789"/>
      <c r="AT21" s="789"/>
      <c r="AU21" s="789"/>
      <c r="AV21" s="789"/>
      <c r="AW21" s="789"/>
      <c r="AX21" s="789"/>
      <c r="AY21" s="789"/>
      <c r="AZ21" s="789"/>
      <c r="BA21" s="789"/>
      <c r="BB21" s="789"/>
      <c r="BC21" s="789"/>
    </row>
    <row r="22" spans="2:55" ht="13.5" customHeight="1">
      <c r="B22" s="792"/>
      <c r="D22" s="224"/>
      <c r="E22" s="224"/>
      <c r="G22" s="224"/>
      <c r="H22" s="224"/>
      <c r="J22" s="224"/>
      <c r="K22" s="224"/>
      <c r="M22" s="224"/>
      <c r="N22" s="224"/>
      <c r="AR22" s="789"/>
      <c r="AS22" s="789"/>
      <c r="AT22" s="789"/>
      <c r="AU22" s="789"/>
      <c r="AV22" s="789"/>
      <c r="AW22" s="789"/>
      <c r="AX22" s="789"/>
      <c r="AY22" s="789"/>
      <c r="AZ22" s="789"/>
      <c r="BA22" s="789"/>
      <c r="BB22" s="789"/>
      <c r="BC22" s="789"/>
    </row>
    <row r="23" spans="2:55" ht="13.5" customHeight="1">
      <c r="B23" s="792"/>
      <c r="D23" s="224"/>
      <c r="E23" s="224"/>
      <c r="G23" s="224"/>
      <c r="H23" s="224"/>
      <c r="J23" s="224"/>
      <c r="K23" s="224"/>
      <c r="M23" s="224"/>
      <c r="N23" s="224"/>
      <c r="AR23" s="789"/>
      <c r="AS23" s="789"/>
      <c r="AT23" s="789"/>
      <c r="AU23" s="789"/>
      <c r="AV23" s="789"/>
      <c r="AW23" s="789"/>
      <c r="AX23" s="789"/>
      <c r="AY23" s="789"/>
      <c r="AZ23" s="789"/>
      <c r="BA23" s="789"/>
      <c r="BB23" s="789"/>
      <c r="BC23" s="789"/>
    </row>
    <row r="24" spans="2:55" ht="13.5" customHeight="1">
      <c r="B24" s="792"/>
      <c r="AR24" s="789"/>
      <c r="AS24" s="789"/>
      <c r="AT24" s="789"/>
      <c r="AU24" s="789"/>
      <c r="AV24" s="789"/>
      <c r="AW24" s="789"/>
      <c r="AX24" s="789"/>
      <c r="AY24" s="789"/>
      <c r="AZ24" s="789"/>
      <c r="BA24" s="789"/>
      <c r="BB24" s="789"/>
      <c r="BC24" s="789"/>
    </row>
    <row r="25" spans="2:55" ht="13.5" customHeight="1">
      <c r="B25" s="792"/>
      <c r="D25" s="223"/>
      <c r="E25" s="224"/>
      <c r="G25" s="225"/>
      <c r="H25" s="224"/>
      <c r="J25" s="224"/>
      <c r="K25" s="224"/>
      <c r="M25" s="223"/>
      <c r="N25" s="224"/>
      <c r="AR25" s="789"/>
      <c r="AS25" s="789"/>
      <c r="AT25" s="789"/>
      <c r="AU25" s="789"/>
      <c r="AV25" s="789"/>
      <c r="AW25" s="789"/>
      <c r="AX25" s="789"/>
      <c r="AY25" s="789"/>
      <c r="AZ25" s="789"/>
      <c r="BA25" s="789"/>
      <c r="BB25" s="789"/>
      <c r="BC25" s="789"/>
    </row>
    <row r="26" spans="2:55" ht="13.5" customHeight="1">
      <c r="B26" s="792"/>
      <c r="D26" s="224"/>
      <c r="E26" s="226"/>
      <c r="F26" s="226"/>
      <c r="G26" s="227"/>
      <c r="H26" s="227"/>
      <c r="I26" s="227"/>
      <c r="J26" s="226"/>
      <c r="K26" s="227"/>
      <c r="L26" s="226"/>
      <c r="M26" s="228"/>
      <c r="N26" s="228"/>
      <c r="AR26" s="789"/>
      <c r="AS26" s="789"/>
      <c r="AT26" s="789"/>
      <c r="AU26" s="789"/>
      <c r="AV26" s="789"/>
      <c r="AW26" s="789"/>
      <c r="AX26" s="789"/>
      <c r="AY26" s="789"/>
      <c r="AZ26" s="789"/>
      <c r="BA26" s="789"/>
      <c r="BB26" s="789"/>
      <c r="BC26" s="789"/>
    </row>
    <row r="27" spans="2:55" ht="13.5" customHeight="1" thickBot="1">
      <c r="B27" s="793"/>
      <c r="D27" s="224"/>
      <c r="E27" s="226"/>
      <c r="F27" s="226"/>
      <c r="G27" s="229"/>
      <c r="H27" s="227"/>
      <c r="I27" s="227"/>
      <c r="J27" s="226"/>
      <c r="K27" s="227"/>
      <c r="L27" s="226"/>
      <c r="M27" s="228"/>
      <c r="N27" s="228"/>
      <c r="AR27" s="230"/>
      <c r="AS27" s="230"/>
      <c r="AT27" s="230"/>
      <c r="AU27" s="230"/>
      <c r="AV27" s="230"/>
      <c r="AW27" s="230"/>
      <c r="AX27" s="230"/>
      <c r="AY27" s="230"/>
      <c r="AZ27" s="230"/>
      <c r="BA27" s="230"/>
      <c r="BB27" s="230"/>
      <c r="BC27" s="230"/>
    </row>
    <row r="28" spans="2:55" ht="21" customHeight="1">
      <c r="B28" s="221"/>
      <c r="D28" s="224"/>
      <c r="E28" s="231"/>
      <c r="F28" s="231"/>
      <c r="G28" s="227"/>
      <c r="H28" s="227"/>
      <c r="I28" s="227"/>
      <c r="J28" s="226"/>
      <c r="K28" s="227"/>
      <c r="L28" s="226"/>
      <c r="M28" s="228"/>
      <c r="N28" s="228"/>
      <c r="AR28" s="794" t="s">
        <v>133</v>
      </c>
      <c r="AS28" s="794"/>
      <c r="AT28" s="794"/>
      <c r="AU28" s="794"/>
      <c r="AV28" s="794"/>
      <c r="AW28" s="794"/>
      <c r="AX28" s="794"/>
      <c r="AY28" s="794"/>
      <c r="AZ28" s="794"/>
      <c r="BA28" s="794"/>
      <c r="BB28" s="794"/>
      <c r="BC28" s="794"/>
    </row>
    <row r="29" spans="2:55" ht="20.25">
      <c r="B29" s="221"/>
      <c r="D29" s="224"/>
      <c r="E29" s="231"/>
      <c r="F29" s="231"/>
      <c r="G29" s="227"/>
      <c r="H29" s="227"/>
      <c r="I29" s="227"/>
      <c r="J29" s="226"/>
      <c r="K29" s="227"/>
      <c r="L29" s="226"/>
      <c r="M29" s="228"/>
      <c r="N29" s="228"/>
      <c r="AR29" s="789"/>
      <c r="AS29" s="789"/>
      <c r="AT29" s="789"/>
      <c r="AU29" s="789"/>
      <c r="AV29" s="789"/>
      <c r="AW29" s="789"/>
      <c r="AX29" s="789"/>
      <c r="AY29" s="789"/>
      <c r="AZ29" s="789"/>
      <c r="BA29" s="789"/>
      <c r="BB29" s="789"/>
      <c r="BC29" s="789"/>
    </row>
    <row r="30" spans="2:55" ht="20.25">
      <c r="B30" s="221"/>
      <c r="D30" s="224"/>
      <c r="E30" s="231"/>
      <c r="F30" s="231"/>
      <c r="G30" s="227"/>
      <c r="H30" s="227"/>
      <c r="I30" s="227"/>
      <c r="J30" s="226"/>
      <c r="K30" s="227"/>
      <c r="L30" s="226"/>
      <c r="M30" s="228"/>
      <c r="N30" s="228"/>
      <c r="AR30" s="789"/>
      <c r="AS30" s="789"/>
      <c r="AT30" s="789"/>
      <c r="AU30" s="789"/>
      <c r="AV30" s="789"/>
      <c r="AW30" s="789"/>
      <c r="AX30" s="789"/>
      <c r="AY30" s="789"/>
      <c r="AZ30" s="789"/>
      <c r="BA30" s="789"/>
      <c r="BB30" s="789"/>
      <c r="BC30" s="789"/>
    </row>
    <row r="31" spans="2:55" ht="20.25">
      <c r="B31" s="221"/>
      <c r="D31" s="224"/>
      <c r="E31" s="226"/>
      <c r="F31" s="226"/>
      <c r="G31" s="232"/>
      <c r="H31" s="227"/>
      <c r="I31" s="227"/>
      <c r="J31" s="227"/>
      <c r="K31" s="227"/>
      <c r="L31" s="232"/>
      <c r="M31" s="233"/>
      <c r="N31" s="228"/>
      <c r="AR31" s="789"/>
      <c r="AS31" s="789"/>
      <c r="AT31" s="789"/>
      <c r="AU31" s="789"/>
      <c r="AV31" s="789"/>
      <c r="AW31" s="789"/>
      <c r="AX31" s="789"/>
      <c r="AY31" s="789"/>
      <c r="AZ31" s="789"/>
      <c r="BA31" s="789"/>
      <c r="BB31" s="789"/>
      <c r="BC31" s="789"/>
    </row>
    <row r="32" spans="2:55" ht="21" thickBot="1">
      <c r="B32" s="234"/>
      <c r="AR32" s="789"/>
      <c r="AS32" s="789"/>
      <c r="AT32" s="789"/>
      <c r="AU32" s="789"/>
      <c r="AV32" s="789"/>
      <c r="AW32" s="789"/>
      <c r="AX32" s="789"/>
      <c r="AY32" s="789"/>
      <c r="AZ32" s="789"/>
      <c r="BA32" s="789"/>
      <c r="BB32" s="789"/>
      <c r="BC32" s="789"/>
    </row>
    <row r="33" spans="2:55" ht="18.75" customHeight="1">
      <c r="B33" s="795" t="s">
        <v>134</v>
      </c>
      <c r="D33" s="798"/>
      <c r="E33" s="799"/>
      <c r="F33" s="799"/>
      <c r="G33" s="799"/>
      <c r="H33" s="799"/>
      <c r="I33" s="799"/>
      <c r="J33" s="799"/>
      <c r="K33" s="799"/>
      <c r="L33" s="799"/>
      <c r="M33" s="799"/>
      <c r="N33" s="799"/>
      <c r="O33" s="799"/>
      <c r="P33" s="799"/>
      <c r="Q33" s="799"/>
      <c r="R33" s="799"/>
      <c r="S33" s="799"/>
      <c r="T33" s="799"/>
      <c r="U33" s="799"/>
      <c r="V33" s="799"/>
      <c r="W33" s="799"/>
      <c r="X33" s="799"/>
      <c r="Y33" s="799"/>
      <c r="Z33" s="799"/>
      <c r="AA33" s="799"/>
      <c r="AB33" s="799"/>
      <c r="AC33" s="799"/>
      <c r="AD33" s="799"/>
      <c r="AE33" s="799"/>
      <c r="AF33" s="799"/>
      <c r="AG33" s="799"/>
      <c r="AH33" s="799"/>
      <c r="AI33" s="799"/>
      <c r="AJ33" s="799"/>
      <c r="AK33" s="799"/>
      <c r="AL33" s="799"/>
      <c r="AM33" s="799"/>
      <c r="AN33" s="799"/>
      <c r="AO33" s="799"/>
      <c r="AP33" s="800"/>
      <c r="AR33" s="789"/>
      <c r="AS33" s="789"/>
      <c r="AT33" s="789"/>
      <c r="AU33" s="789"/>
      <c r="AV33" s="789"/>
      <c r="AW33" s="789"/>
      <c r="AX33" s="789"/>
      <c r="AY33" s="789"/>
      <c r="AZ33" s="789"/>
      <c r="BA33" s="789"/>
      <c r="BB33" s="789"/>
      <c r="BC33" s="789"/>
    </row>
    <row r="34" spans="2:55" ht="18.75" customHeight="1">
      <c r="B34" s="796"/>
      <c r="D34" s="801"/>
      <c r="E34" s="802"/>
      <c r="F34" s="802"/>
      <c r="G34" s="802"/>
      <c r="H34" s="802"/>
      <c r="I34" s="802"/>
      <c r="J34" s="802"/>
      <c r="K34" s="802"/>
      <c r="L34" s="802"/>
      <c r="M34" s="802"/>
      <c r="N34" s="802"/>
      <c r="O34" s="802"/>
      <c r="P34" s="802"/>
      <c r="Q34" s="802"/>
      <c r="R34" s="802"/>
      <c r="S34" s="802"/>
      <c r="T34" s="802"/>
      <c r="U34" s="802"/>
      <c r="V34" s="802"/>
      <c r="W34" s="802"/>
      <c r="X34" s="802"/>
      <c r="Y34" s="802"/>
      <c r="Z34" s="802"/>
      <c r="AA34" s="802"/>
      <c r="AB34" s="802"/>
      <c r="AC34" s="802"/>
      <c r="AD34" s="802"/>
      <c r="AE34" s="802"/>
      <c r="AF34" s="802"/>
      <c r="AG34" s="802"/>
      <c r="AH34" s="802"/>
      <c r="AI34" s="802"/>
      <c r="AJ34" s="802"/>
      <c r="AK34" s="802"/>
      <c r="AL34" s="802"/>
      <c r="AM34" s="802"/>
      <c r="AN34" s="802"/>
      <c r="AO34" s="802"/>
      <c r="AP34" s="803"/>
      <c r="AR34" s="789"/>
      <c r="AS34" s="789"/>
      <c r="AT34" s="789"/>
      <c r="AU34" s="789"/>
      <c r="AV34" s="789"/>
      <c r="AW34" s="789"/>
      <c r="AX34" s="789"/>
      <c r="AY34" s="789"/>
      <c r="AZ34" s="789"/>
      <c r="BA34" s="789"/>
      <c r="BB34" s="789"/>
      <c r="BC34" s="789"/>
    </row>
    <row r="35" spans="2:55" ht="18.75" customHeight="1">
      <c r="B35" s="796"/>
      <c r="D35" s="801"/>
      <c r="E35" s="802"/>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802"/>
      <c r="AL35" s="802"/>
      <c r="AM35" s="802"/>
      <c r="AN35" s="802"/>
      <c r="AO35" s="802"/>
      <c r="AP35" s="803"/>
      <c r="AR35" s="789"/>
      <c r="AS35" s="789"/>
      <c r="AT35" s="789"/>
      <c r="AU35" s="789"/>
      <c r="AV35" s="789"/>
      <c r="AW35" s="789"/>
      <c r="AX35" s="789"/>
      <c r="AY35" s="789"/>
      <c r="AZ35" s="789"/>
      <c r="BA35" s="789"/>
      <c r="BB35" s="789"/>
      <c r="BC35" s="789"/>
    </row>
    <row r="36" spans="2:55" ht="18.75" customHeight="1">
      <c r="B36" s="796"/>
      <c r="D36" s="801"/>
      <c r="E36" s="802"/>
      <c r="F36" s="802"/>
      <c r="G36" s="802"/>
      <c r="H36" s="802"/>
      <c r="I36" s="802"/>
      <c r="J36" s="802"/>
      <c r="K36" s="802"/>
      <c r="L36" s="802"/>
      <c r="M36" s="802"/>
      <c r="N36" s="802"/>
      <c r="O36" s="802"/>
      <c r="P36" s="802"/>
      <c r="Q36" s="802"/>
      <c r="R36" s="802"/>
      <c r="S36" s="802"/>
      <c r="T36" s="802"/>
      <c r="U36" s="802"/>
      <c r="V36" s="802"/>
      <c r="W36" s="802"/>
      <c r="X36" s="802"/>
      <c r="Y36" s="802"/>
      <c r="Z36" s="802"/>
      <c r="AA36" s="802"/>
      <c r="AB36" s="802"/>
      <c r="AC36" s="802"/>
      <c r="AD36" s="802"/>
      <c r="AE36" s="802"/>
      <c r="AF36" s="802"/>
      <c r="AG36" s="802"/>
      <c r="AH36" s="802"/>
      <c r="AI36" s="802"/>
      <c r="AJ36" s="802"/>
      <c r="AK36" s="802"/>
      <c r="AL36" s="802"/>
      <c r="AM36" s="802"/>
      <c r="AN36" s="802"/>
      <c r="AO36" s="802"/>
      <c r="AP36" s="803"/>
      <c r="AR36" s="789"/>
      <c r="AS36" s="789"/>
      <c r="AT36" s="789"/>
      <c r="AU36" s="789"/>
      <c r="AV36" s="789"/>
      <c r="AW36" s="789"/>
      <c r="AX36" s="789"/>
      <c r="AY36" s="789"/>
      <c r="AZ36" s="789"/>
      <c r="BA36" s="789"/>
      <c r="BB36" s="789"/>
      <c r="BC36" s="789"/>
    </row>
    <row r="37" spans="2:55" ht="18.75" customHeight="1">
      <c r="B37" s="796"/>
      <c r="D37" s="801"/>
      <c r="E37" s="802"/>
      <c r="F37" s="802"/>
      <c r="G37" s="802"/>
      <c r="H37" s="802"/>
      <c r="I37" s="802"/>
      <c r="J37" s="802"/>
      <c r="K37" s="802"/>
      <c r="L37" s="802"/>
      <c r="M37" s="802"/>
      <c r="N37" s="802"/>
      <c r="O37" s="802"/>
      <c r="P37" s="802"/>
      <c r="Q37" s="802"/>
      <c r="R37" s="802"/>
      <c r="S37" s="802"/>
      <c r="T37" s="802"/>
      <c r="U37" s="802"/>
      <c r="V37" s="802"/>
      <c r="W37" s="802"/>
      <c r="X37" s="802"/>
      <c r="Y37" s="802"/>
      <c r="Z37" s="802"/>
      <c r="AA37" s="802"/>
      <c r="AB37" s="802"/>
      <c r="AC37" s="802"/>
      <c r="AD37" s="802"/>
      <c r="AE37" s="802"/>
      <c r="AF37" s="802"/>
      <c r="AG37" s="802"/>
      <c r="AH37" s="802"/>
      <c r="AI37" s="802"/>
      <c r="AJ37" s="802"/>
      <c r="AK37" s="802"/>
      <c r="AL37" s="802"/>
      <c r="AM37" s="802"/>
      <c r="AN37" s="802"/>
      <c r="AO37" s="802"/>
      <c r="AP37" s="803"/>
      <c r="AR37" s="789"/>
      <c r="AS37" s="789"/>
      <c r="AT37" s="789"/>
      <c r="AU37" s="789"/>
      <c r="AV37" s="789"/>
      <c r="AW37" s="789"/>
      <c r="AX37" s="789"/>
      <c r="AY37" s="789"/>
      <c r="AZ37" s="789"/>
      <c r="BA37" s="789"/>
      <c r="BB37" s="789"/>
      <c r="BC37" s="789"/>
    </row>
    <row r="38" spans="2:55" ht="18.75" customHeight="1">
      <c r="B38" s="796"/>
      <c r="D38" s="801"/>
      <c r="E38" s="802"/>
      <c r="F38" s="802"/>
      <c r="G38" s="802"/>
      <c r="H38" s="802"/>
      <c r="I38" s="802"/>
      <c r="J38" s="802"/>
      <c r="K38" s="802"/>
      <c r="L38" s="802"/>
      <c r="M38" s="802"/>
      <c r="N38" s="802"/>
      <c r="O38" s="802"/>
      <c r="P38" s="802"/>
      <c r="Q38" s="802"/>
      <c r="R38" s="802"/>
      <c r="S38" s="802"/>
      <c r="T38" s="802"/>
      <c r="U38" s="802"/>
      <c r="V38" s="802"/>
      <c r="W38" s="802"/>
      <c r="X38" s="802"/>
      <c r="Y38" s="802"/>
      <c r="Z38" s="802"/>
      <c r="AA38" s="802"/>
      <c r="AB38" s="802"/>
      <c r="AC38" s="802"/>
      <c r="AD38" s="802"/>
      <c r="AE38" s="802"/>
      <c r="AF38" s="802"/>
      <c r="AG38" s="802"/>
      <c r="AH38" s="802"/>
      <c r="AI38" s="802"/>
      <c r="AJ38" s="802"/>
      <c r="AK38" s="802"/>
      <c r="AL38" s="802"/>
      <c r="AM38" s="802"/>
      <c r="AN38" s="802"/>
      <c r="AO38" s="802"/>
      <c r="AP38" s="803"/>
      <c r="AR38" s="789"/>
      <c r="AS38" s="789"/>
      <c r="AT38" s="789"/>
      <c r="AU38" s="789"/>
      <c r="AV38" s="789"/>
      <c r="AW38" s="789"/>
      <c r="AX38" s="789"/>
      <c r="AY38" s="789"/>
      <c r="AZ38" s="789"/>
      <c r="BA38" s="789"/>
      <c r="BB38" s="789"/>
      <c r="BC38" s="789"/>
    </row>
    <row r="39" spans="2:55" ht="18.75" customHeight="1">
      <c r="B39" s="796"/>
      <c r="D39" s="801"/>
      <c r="E39" s="802"/>
      <c r="F39" s="802"/>
      <c r="G39" s="802"/>
      <c r="H39" s="802"/>
      <c r="I39" s="802"/>
      <c r="J39" s="802"/>
      <c r="K39" s="802"/>
      <c r="L39" s="802"/>
      <c r="M39" s="802"/>
      <c r="N39" s="802"/>
      <c r="O39" s="802"/>
      <c r="P39" s="802"/>
      <c r="Q39" s="802"/>
      <c r="R39" s="802"/>
      <c r="S39" s="802"/>
      <c r="T39" s="802"/>
      <c r="U39" s="802"/>
      <c r="V39" s="802"/>
      <c r="W39" s="802"/>
      <c r="X39" s="802"/>
      <c r="Y39" s="802"/>
      <c r="Z39" s="802"/>
      <c r="AA39" s="802"/>
      <c r="AB39" s="802"/>
      <c r="AC39" s="802"/>
      <c r="AD39" s="802"/>
      <c r="AE39" s="802"/>
      <c r="AF39" s="802"/>
      <c r="AG39" s="802"/>
      <c r="AH39" s="802"/>
      <c r="AI39" s="802"/>
      <c r="AJ39" s="802"/>
      <c r="AK39" s="802"/>
      <c r="AL39" s="802"/>
      <c r="AM39" s="802"/>
      <c r="AN39" s="802"/>
      <c r="AO39" s="802"/>
      <c r="AP39" s="803"/>
      <c r="AR39" s="789"/>
      <c r="AS39" s="789"/>
      <c r="AT39" s="789"/>
      <c r="AU39" s="789"/>
      <c r="AV39" s="789"/>
      <c r="AW39" s="789"/>
      <c r="AX39" s="789"/>
      <c r="AY39" s="789"/>
      <c r="AZ39" s="789"/>
      <c r="BA39" s="789"/>
      <c r="BB39" s="789"/>
      <c r="BC39" s="789"/>
    </row>
    <row r="40" spans="2:55" ht="18.75" customHeight="1">
      <c r="B40" s="796"/>
      <c r="D40" s="801"/>
      <c r="E40" s="802"/>
      <c r="F40" s="802"/>
      <c r="G40" s="802"/>
      <c r="H40" s="802"/>
      <c r="I40" s="802"/>
      <c r="J40" s="802"/>
      <c r="K40" s="802"/>
      <c r="L40" s="802"/>
      <c r="M40" s="802"/>
      <c r="N40" s="802"/>
      <c r="O40" s="802"/>
      <c r="P40" s="802"/>
      <c r="Q40" s="802"/>
      <c r="R40" s="802"/>
      <c r="S40" s="802"/>
      <c r="T40" s="802"/>
      <c r="U40" s="802"/>
      <c r="V40" s="802"/>
      <c r="W40" s="802"/>
      <c r="X40" s="802"/>
      <c r="Y40" s="802"/>
      <c r="Z40" s="802"/>
      <c r="AA40" s="802"/>
      <c r="AB40" s="802"/>
      <c r="AC40" s="802"/>
      <c r="AD40" s="802"/>
      <c r="AE40" s="802"/>
      <c r="AF40" s="802"/>
      <c r="AG40" s="802"/>
      <c r="AH40" s="802"/>
      <c r="AI40" s="802"/>
      <c r="AJ40" s="802"/>
      <c r="AK40" s="802"/>
      <c r="AL40" s="802"/>
      <c r="AM40" s="802"/>
      <c r="AN40" s="802"/>
      <c r="AO40" s="802"/>
      <c r="AP40" s="803"/>
      <c r="AR40" s="789"/>
      <c r="AS40" s="789"/>
      <c r="AT40" s="789"/>
      <c r="AU40" s="789"/>
      <c r="AV40" s="789"/>
      <c r="AW40" s="789"/>
      <c r="AX40" s="789"/>
      <c r="AY40" s="789"/>
      <c r="AZ40" s="789"/>
      <c r="BA40" s="789"/>
      <c r="BB40" s="789"/>
      <c r="BC40" s="789"/>
    </row>
    <row r="41" spans="2:55" ht="18.75" customHeight="1" thickBot="1">
      <c r="B41" s="797"/>
      <c r="D41" s="804"/>
      <c r="E41" s="805"/>
      <c r="F41" s="805"/>
      <c r="G41" s="805"/>
      <c r="H41" s="805"/>
      <c r="I41" s="805"/>
      <c r="J41" s="805"/>
      <c r="K41" s="805"/>
      <c r="L41" s="805"/>
      <c r="M41" s="805"/>
      <c r="N41" s="805"/>
      <c r="O41" s="805"/>
      <c r="P41" s="805"/>
      <c r="Q41" s="805"/>
      <c r="R41" s="805"/>
      <c r="S41" s="805"/>
      <c r="T41" s="805"/>
      <c r="U41" s="805"/>
      <c r="V41" s="805"/>
      <c r="W41" s="805"/>
      <c r="X41" s="805"/>
      <c r="Y41" s="805"/>
      <c r="Z41" s="805"/>
      <c r="AA41" s="805"/>
      <c r="AB41" s="805"/>
      <c r="AC41" s="805"/>
      <c r="AD41" s="805"/>
      <c r="AE41" s="805"/>
      <c r="AF41" s="805"/>
      <c r="AG41" s="805"/>
      <c r="AH41" s="805"/>
      <c r="AI41" s="805"/>
      <c r="AJ41" s="805"/>
      <c r="AK41" s="805"/>
      <c r="AL41" s="805"/>
      <c r="AM41" s="805"/>
      <c r="AN41" s="805"/>
      <c r="AO41" s="805"/>
      <c r="AP41" s="806"/>
      <c r="AR41" s="789"/>
      <c r="AS41" s="789"/>
      <c r="AT41" s="789"/>
      <c r="AU41" s="789"/>
      <c r="AV41" s="789"/>
      <c r="AW41" s="789"/>
      <c r="AX41" s="789"/>
      <c r="AY41" s="789"/>
      <c r="AZ41" s="789"/>
      <c r="BA41" s="789"/>
      <c r="BB41" s="789"/>
      <c r="BC41" s="789"/>
    </row>
    <row r="42" spans="2:55" ht="23.25">
      <c r="B42" s="236"/>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R42" s="789"/>
      <c r="AS42" s="789"/>
      <c r="AT42" s="789"/>
      <c r="AU42" s="789"/>
      <c r="AV42" s="789"/>
      <c r="AW42" s="789"/>
      <c r="AX42" s="789"/>
      <c r="AY42" s="789"/>
      <c r="AZ42" s="789"/>
      <c r="BA42" s="789"/>
      <c r="BB42" s="789"/>
      <c r="BC42" s="789"/>
    </row>
    <row r="43" spans="2:55" ht="20.25">
      <c r="B43" s="234"/>
      <c r="AR43" s="789"/>
      <c r="AS43" s="789"/>
      <c r="AT43" s="789"/>
      <c r="AU43" s="789"/>
      <c r="AV43" s="789"/>
      <c r="AW43" s="789"/>
      <c r="AX43" s="789"/>
      <c r="AY43" s="789"/>
      <c r="AZ43" s="789"/>
      <c r="BA43" s="789"/>
      <c r="BB43" s="789"/>
      <c r="BC43" s="789"/>
    </row>
    <row r="44" spans="2:55" ht="13.5" customHeight="1">
      <c r="B44" s="795" t="s">
        <v>135</v>
      </c>
      <c r="D44" s="224"/>
      <c r="E44" s="224"/>
      <c r="F44" s="224"/>
      <c r="G44" s="224"/>
      <c r="H44" s="224"/>
      <c r="M44" s="224"/>
      <c r="N44" s="224"/>
      <c r="O44" s="224"/>
      <c r="P44" s="224"/>
      <c r="Q44" s="224"/>
      <c r="R44" s="224"/>
      <c r="S44" s="224"/>
      <c r="T44" s="224"/>
      <c r="U44" s="224"/>
      <c r="W44" s="223"/>
      <c r="X44" s="223"/>
      <c r="Y44" s="224"/>
      <c r="Z44" s="224"/>
      <c r="AA44" s="224"/>
      <c r="AB44" s="224"/>
      <c r="AC44" s="224"/>
      <c r="AD44" s="223"/>
      <c r="AE44" s="223"/>
      <c r="AR44" s="789"/>
      <c r="AS44" s="789"/>
      <c r="AT44" s="789"/>
      <c r="AU44" s="789"/>
      <c r="AV44" s="789"/>
      <c r="AW44" s="789"/>
      <c r="AX44" s="789"/>
      <c r="AY44" s="789"/>
      <c r="AZ44" s="789"/>
      <c r="BA44" s="789"/>
      <c r="BB44" s="789"/>
      <c r="BC44" s="789"/>
    </row>
    <row r="45" spans="2:55" ht="13.5" customHeight="1">
      <c r="B45" s="796"/>
      <c r="D45" s="224"/>
      <c r="E45" s="224"/>
      <c r="F45" s="224"/>
      <c r="G45" s="224"/>
      <c r="H45" s="224"/>
      <c r="M45" s="224"/>
      <c r="N45" s="224"/>
      <c r="O45" s="224"/>
      <c r="P45" s="224"/>
      <c r="Q45" s="224"/>
      <c r="R45" s="224"/>
      <c r="S45" s="224"/>
      <c r="T45" s="224"/>
      <c r="U45" s="224"/>
      <c r="W45" s="223"/>
      <c r="X45" s="223"/>
      <c r="Y45" s="224"/>
      <c r="Z45" s="224"/>
      <c r="AA45" s="224"/>
      <c r="AB45" s="224"/>
      <c r="AC45" s="224"/>
      <c r="AD45" s="223"/>
      <c r="AE45" s="223"/>
      <c r="AR45" s="789"/>
      <c r="AS45" s="789"/>
      <c r="AT45" s="789"/>
      <c r="AU45" s="789"/>
      <c r="AV45" s="789"/>
      <c r="AW45" s="789"/>
      <c r="AX45" s="789"/>
      <c r="AY45" s="789"/>
      <c r="AZ45" s="789"/>
      <c r="BA45" s="789"/>
      <c r="BB45" s="789"/>
      <c r="BC45" s="789"/>
    </row>
    <row r="46" spans="2:55" ht="13.5" customHeight="1" thickBot="1">
      <c r="B46" s="796"/>
      <c r="D46" s="224"/>
      <c r="E46" s="224"/>
      <c r="F46" s="224"/>
      <c r="G46" s="224"/>
      <c r="H46" s="224"/>
      <c r="M46" s="224"/>
      <c r="N46" s="224"/>
      <c r="O46" s="224"/>
      <c r="P46" s="224"/>
      <c r="Q46" s="224"/>
      <c r="R46" s="224"/>
      <c r="S46" s="224"/>
      <c r="T46" s="224"/>
      <c r="U46" s="224"/>
      <c r="W46" s="223"/>
      <c r="X46" s="223"/>
      <c r="Y46" s="224"/>
      <c r="Z46" s="224"/>
      <c r="AA46" s="224"/>
      <c r="AB46" s="224"/>
      <c r="AC46" s="224"/>
      <c r="AD46" s="223"/>
      <c r="AE46" s="223"/>
      <c r="AR46" s="238"/>
      <c r="AS46" s="238"/>
      <c r="AT46" s="238"/>
      <c r="AU46" s="238"/>
      <c r="AV46" s="238"/>
      <c r="AW46" s="238"/>
      <c r="AX46" s="238"/>
      <c r="AY46" s="238"/>
      <c r="AZ46" s="238"/>
      <c r="BA46" s="238"/>
      <c r="BB46" s="238"/>
      <c r="BC46" s="238"/>
    </row>
    <row r="47" spans="2:55" ht="13.5" customHeight="1">
      <c r="B47" s="796"/>
      <c r="D47" s="224"/>
      <c r="E47" s="224"/>
      <c r="F47" s="224"/>
      <c r="G47" s="224"/>
      <c r="H47" s="224"/>
      <c r="M47" s="224"/>
      <c r="N47" s="224"/>
      <c r="O47" s="224"/>
      <c r="P47" s="224"/>
      <c r="Q47" s="224"/>
      <c r="R47" s="224"/>
      <c r="S47" s="224"/>
      <c r="T47" s="224"/>
      <c r="U47" s="224"/>
      <c r="W47" s="223"/>
      <c r="X47" s="223"/>
      <c r="Y47" s="224"/>
      <c r="Z47" s="224"/>
      <c r="AA47" s="224"/>
      <c r="AB47" s="224"/>
      <c r="AC47" s="224"/>
      <c r="AD47" s="223"/>
      <c r="AE47" s="223"/>
      <c r="AR47" s="794" t="s">
        <v>136</v>
      </c>
      <c r="AS47" s="794"/>
      <c r="AT47" s="794"/>
      <c r="AU47" s="794"/>
      <c r="AV47" s="794"/>
      <c r="AW47" s="794"/>
      <c r="AX47" s="794"/>
      <c r="AY47" s="794"/>
      <c r="AZ47" s="794"/>
      <c r="BA47" s="794"/>
      <c r="BB47" s="794"/>
      <c r="BC47" s="794"/>
    </row>
    <row r="48" spans="2:55" ht="13.5" customHeight="1">
      <c r="B48" s="796"/>
      <c r="D48" s="224"/>
      <c r="E48" s="224"/>
      <c r="F48" s="224"/>
      <c r="G48" s="224"/>
      <c r="H48" s="224"/>
      <c r="M48" s="224"/>
      <c r="N48" s="224"/>
      <c r="O48" s="224"/>
      <c r="P48" s="224"/>
      <c r="Q48" s="224"/>
      <c r="R48" s="224"/>
      <c r="S48" s="224"/>
      <c r="T48" s="224"/>
      <c r="U48" s="224"/>
      <c r="W48" s="223"/>
      <c r="X48" s="223"/>
      <c r="Y48" s="224"/>
      <c r="Z48" s="224"/>
      <c r="AA48" s="224"/>
      <c r="AB48" s="224"/>
      <c r="AC48" s="224"/>
      <c r="AD48" s="223"/>
      <c r="AE48" s="223"/>
      <c r="AR48" s="789"/>
      <c r="AS48" s="789"/>
      <c r="AT48" s="789"/>
      <c r="AU48" s="789"/>
      <c r="AV48" s="789"/>
      <c r="AW48" s="789"/>
      <c r="AX48" s="789"/>
      <c r="AY48" s="789"/>
      <c r="AZ48" s="789"/>
      <c r="BA48" s="789"/>
      <c r="BB48" s="789"/>
      <c r="BC48" s="789"/>
    </row>
    <row r="49" spans="2:55" ht="13.5" customHeight="1">
      <c r="B49" s="796"/>
      <c r="D49" s="224"/>
      <c r="E49" s="224"/>
      <c r="F49" s="224"/>
      <c r="G49" s="224"/>
      <c r="H49" s="224"/>
      <c r="AR49" s="789"/>
      <c r="AS49" s="789"/>
      <c r="AT49" s="789"/>
      <c r="AU49" s="789"/>
      <c r="AV49" s="789"/>
      <c r="AW49" s="789"/>
      <c r="AX49" s="789"/>
      <c r="AY49" s="789"/>
      <c r="AZ49" s="789"/>
      <c r="BA49" s="789"/>
      <c r="BB49" s="789"/>
      <c r="BC49" s="789"/>
    </row>
    <row r="50" spans="2:55" ht="13.5" customHeight="1">
      <c r="B50" s="796"/>
      <c r="D50" s="224"/>
      <c r="E50" s="224"/>
      <c r="F50" s="224"/>
      <c r="G50" s="224"/>
      <c r="H50" s="224"/>
      <c r="J50" s="223"/>
      <c r="K50" s="224"/>
      <c r="M50" s="223"/>
      <c r="N50" s="224"/>
      <c r="AR50" s="789"/>
      <c r="AS50" s="789"/>
      <c r="AT50" s="789"/>
      <c r="AU50" s="789"/>
      <c r="AV50" s="789"/>
      <c r="AW50" s="789"/>
      <c r="AX50" s="789"/>
      <c r="AY50" s="789"/>
      <c r="AZ50" s="789"/>
      <c r="BA50" s="789"/>
      <c r="BB50" s="789"/>
      <c r="BC50" s="789"/>
    </row>
    <row r="51" spans="2:55" ht="13.5" customHeight="1">
      <c r="B51" s="796"/>
      <c r="D51" s="224"/>
      <c r="E51" s="224"/>
      <c r="F51" s="224"/>
      <c r="G51" s="224"/>
      <c r="H51" s="224"/>
      <c r="J51" s="224"/>
      <c r="K51" s="224"/>
      <c r="M51" s="224"/>
      <c r="N51" s="224"/>
      <c r="AR51" s="789"/>
      <c r="AS51" s="789"/>
      <c r="AT51" s="789"/>
      <c r="AU51" s="789"/>
      <c r="AV51" s="789"/>
      <c r="AW51" s="789"/>
      <c r="AX51" s="789"/>
      <c r="AY51" s="789"/>
      <c r="AZ51" s="789"/>
      <c r="BA51" s="789"/>
      <c r="BB51" s="789"/>
      <c r="BC51" s="789"/>
    </row>
    <row r="52" spans="2:55" ht="13.5" customHeight="1">
      <c r="B52" s="796"/>
      <c r="D52" s="224"/>
      <c r="E52" s="224"/>
      <c r="F52" s="224"/>
      <c r="G52" s="224"/>
      <c r="H52" s="224"/>
      <c r="J52" s="224"/>
      <c r="K52" s="224"/>
      <c r="M52" s="224"/>
      <c r="N52" s="224"/>
      <c r="AR52" s="789"/>
      <c r="AS52" s="789"/>
      <c r="AT52" s="789"/>
      <c r="AU52" s="789"/>
      <c r="AV52" s="789"/>
      <c r="AW52" s="789"/>
      <c r="AX52" s="789"/>
      <c r="AY52" s="789"/>
      <c r="AZ52" s="789"/>
      <c r="BA52" s="789"/>
      <c r="BB52" s="789"/>
      <c r="BC52" s="789"/>
    </row>
    <row r="53" spans="2:55" ht="13.5" customHeight="1">
      <c r="B53" s="796"/>
      <c r="D53" s="224"/>
      <c r="E53" s="224"/>
      <c r="F53" s="224"/>
      <c r="G53" s="224"/>
      <c r="H53" s="224"/>
      <c r="J53" s="224"/>
      <c r="K53" s="224"/>
      <c r="M53" s="224"/>
      <c r="N53" s="224"/>
      <c r="AR53" s="789"/>
      <c r="AS53" s="789"/>
      <c r="AT53" s="789"/>
      <c r="AU53" s="789"/>
      <c r="AV53" s="789"/>
      <c r="AW53" s="789"/>
      <c r="AX53" s="789"/>
      <c r="AY53" s="789"/>
      <c r="AZ53" s="789"/>
      <c r="BA53" s="789"/>
      <c r="BB53" s="789"/>
      <c r="BC53" s="789"/>
    </row>
    <row r="54" spans="2:55" ht="13.5" customHeight="1">
      <c r="B54" s="797"/>
      <c r="D54" s="224"/>
      <c r="E54" s="224"/>
      <c r="F54" s="224"/>
      <c r="G54" s="224"/>
      <c r="H54" s="224"/>
      <c r="J54" s="224"/>
      <c r="K54" s="224"/>
      <c r="M54" s="224"/>
      <c r="N54" s="224"/>
      <c r="AR54" s="789"/>
      <c r="AS54" s="789"/>
      <c r="AT54" s="789"/>
      <c r="AU54" s="789"/>
      <c r="AV54" s="789"/>
      <c r="AW54" s="789"/>
      <c r="AX54" s="789"/>
      <c r="AY54" s="789"/>
      <c r="AZ54" s="789"/>
      <c r="BA54" s="789"/>
      <c r="BB54" s="789"/>
      <c r="BC54" s="789"/>
    </row>
    <row r="55" spans="2:55" ht="13.5" customHeight="1">
      <c r="B55" s="234"/>
      <c r="M55" s="223"/>
      <c r="AR55" s="789"/>
      <c r="AS55" s="789"/>
      <c r="AT55" s="789"/>
      <c r="AU55" s="789"/>
      <c r="AV55" s="789"/>
      <c r="AW55" s="789"/>
      <c r="AX55" s="789"/>
      <c r="AY55" s="789"/>
      <c r="AZ55" s="789"/>
      <c r="BA55" s="789"/>
      <c r="BB55" s="789"/>
      <c r="BC55" s="789"/>
    </row>
    <row r="56" spans="2:55" ht="13.5" customHeight="1">
      <c r="B56" s="807" t="s">
        <v>137</v>
      </c>
      <c r="D56" s="223"/>
      <c r="E56" s="224"/>
      <c r="G56" s="223"/>
      <c r="H56" s="224"/>
      <c r="J56" s="223"/>
      <c r="K56" s="224"/>
      <c r="N56" s="224"/>
      <c r="AR56" s="789"/>
      <c r="AS56" s="789"/>
      <c r="AT56" s="789"/>
      <c r="AU56" s="789"/>
      <c r="AV56" s="789"/>
      <c r="AW56" s="789"/>
      <c r="AX56" s="789"/>
      <c r="AY56" s="789"/>
      <c r="AZ56" s="789"/>
      <c r="BA56" s="789"/>
      <c r="BB56" s="789"/>
      <c r="BC56" s="789"/>
    </row>
    <row r="57" spans="2:55" ht="13.5" customHeight="1">
      <c r="B57" s="808"/>
      <c r="D57" s="224"/>
      <c r="E57" s="224"/>
      <c r="G57" s="224"/>
      <c r="H57" s="224"/>
      <c r="J57" s="224"/>
      <c r="K57" s="224"/>
      <c r="M57" s="224"/>
      <c r="N57" s="224"/>
      <c r="AR57" s="789"/>
      <c r="AS57" s="789"/>
      <c r="AT57" s="789"/>
      <c r="AU57" s="789"/>
      <c r="AV57" s="789"/>
      <c r="AW57" s="789"/>
      <c r="AX57" s="789"/>
      <c r="AY57" s="789"/>
      <c r="AZ57" s="789"/>
      <c r="BA57" s="789"/>
      <c r="BB57" s="789"/>
      <c r="BC57" s="789"/>
    </row>
    <row r="58" spans="2:55" ht="13.5" customHeight="1">
      <c r="B58" s="808"/>
      <c r="D58" s="224"/>
      <c r="E58" s="224"/>
      <c r="F58" s="239"/>
      <c r="G58" s="224"/>
      <c r="H58" s="224"/>
      <c r="J58" s="224"/>
      <c r="K58" s="224"/>
      <c r="M58" s="224"/>
      <c r="N58" s="224"/>
      <c r="AR58" s="789"/>
      <c r="AS58" s="789"/>
      <c r="AT58" s="789"/>
      <c r="AU58" s="789"/>
      <c r="AV58" s="789"/>
      <c r="AW58" s="789"/>
      <c r="AX58" s="789"/>
      <c r="AY58" s="789"/>
      <c r="AZ58" s="789"/>
      <c r="BA58" s="789"/>
      <c r="BB58" s="789"/>
      <c r="BC58" s="789"/>
    </row>
    <row r="59" spans="2:55" ht="13.5" customHeight="1">
      <c r="B59" s="808"/>
      <c r="D59" s="224"/>
      <c r="E59" s="224"/>
      <c r="G59" s="224"/>
      <c r="H59" s="224"/>
      <c r="J59" s="224"/>
      <c r="K59" s="224"/>
      <c r="M59" s="224"/>
      <c r="N59" s="224"/>
      <c r="AR59" s="789"/>
      <c r="AS59" s="789"/>
      <c r="AT59" s="789"/>
      <c r="AU59" s="789"/>
      <c r="AV59" s="789"/>
      <c r="AW59" s="789"/>
      <c r="AX59" s="789"/>
      <c r="AY59" s="789"/>
      <c r="AZ59" s="789"/>
      <c r="BA59" s="789"/>
      <c r="BB59" s="789"/>
      <c r="BC59" s="789"/>
    </row>
    <row r="60" spans="2:55" ht="13.5" customHeight="1">
      <c r="B60" s="808"/>
      <c r="D60" s="224"/>
      <c r="E60" s="224"/>
      <c r="G60" s="224"/>
      <c r="H60" s="224"/>
      <c r="J60" s="224"/>
      <c r="K60" s="224"/>
      <c r="M60" s="224"/>
      <c r="N60" s="224"/>
      <c r="AR60" s="789"/>
      <c r="AS60" s="789"/>
      <c r="AT60" s="789"/>
      <c r="AU60" s="789"/>
      <c r="AV60" s="789"/>
      <c r="AW60" s="789"/>
      <c r="AX60" s="789"/>
      <c r="AY60" s="789"/>
      <c r="AZ60" s="789"/>
      <c r="BA60" s="789"/>
      <c r="BB60" s="789"/>
      <c r="BC60" s="789"/>
    </row>
    <row r="61" spans="2:55" ht="13.5" customHeight="1">
      <c r="B61" s="808"/>
      <c r="AR61" s="789"/>
      <c r="AS61" s="789"/>
      <c r="AT61" s="789"/>
      <c r="AU61" s="789"/>
      <c r="AV61" s="789"/>
      <c r="AW61" s="789"/>
      <c r="AX61" s="789"/>
      <c r="AY61" s="789"/>
      <c r="AZ61" s="789"/>
      <c r="BA61" s="789"/>
      <c r="BB61" s="789"/>
      <c r="BC61" s="789"/>
    </row>
    <row r="62" spans="2:55" ht="13.5" customHeight="1">
      <c r="B62" s="808"/>
      <c r="D62" s="223"/>
      <c r="E62" s="224"/>
      <c r="G62" s="223"/>
      <c r="H62" s="224"/>
      <c r="J62" s="223"/>
      <c r="K62" s="224"/>
      <c r="M62" s="223"/>
      <c r="N62" s="224"/>
      <c r="AR62" s="789"/>
      <c r="AS62" s="789"/>
      <c r="AT62" s="789"/>
      <c r="AU62" s="789"/>
      <c r="AV62" s="789"/>
      <c r="AW62" s="789"/>
      <c r="AX62" s="789"/>
      <c r="AY62" s="789"/>
      <c r="AZ62" s="789"/>
      <c r="BA62" s="789"/>
      <c r="BB62" s="789"/>
      <c r="BC62" s="789"/>
    </row>
    <row r="63" spans="2:55" ht="13.5" customHeight="1">
      <c r="B63" s="808"/>
      <c r="D63" s="224"/>
      <c r="E63" s="224"/>
      <c r="G63" s="224"/>
      <c r="H63" s="224"/>
      <c r="J63" s="224"/>
      <c r="K63" s="224"/>
      <c r="M63" s="224"/>
      <c r="N63" s="224"/>
      <c r="AR63" s="789"/>
      <c r="AS63" s="789"/>
      <c r="AT63" s="789"/>
      <c r="AU63" s="789"/>
      <c r="AV63" s="789"/>
      <c r="AW63" s="789"/>
      <c r="AX63" s="789"/>
      <c r="AY63" s="789"/>
      <c r="AZ63" s="789"/>
      <c r="BA63" s="789"/>
      <c r="BB63" s="789"/>
      <c r="BC63" s="789"/>
    </row>
    <row r="64" spans="2:55" ht="13.5" customHeight="1">
      <c r="B64" s="808"/>
      <c r="D64" s="224"/>
      <c r="E64" s="224"/>
      <c r="G64" s="224"/>
      <c r="H64" s="224"/>
      <c r="J64" s="224"/>
      <c r="K64" s="224"/>
      <c r="M64" s="224"/>
      <c r="N64" s="224"/>
      <c r="AR64" s="789"/>
      <c r="AS64" s="789"/>
      <c r="AT64" s="789"/>
      <c r="AU64" s="789"/>
      <c r="AV64" s="789"/>
      <c r="AW64" s="789"/>
      <c r="AX64" s="789"/>
      <c r="AY64" s="789"/>
      <c r="AZ64" s="789"/>
      <c r="BA64" s="789"/>
      <c r="BB64" s="789"/>
      <c r="BC64" s="789"/>
    </row>
    <row r="65" spans="2:55" ht="13.5" customHeight="1">
      <c r="B65" s="808"/>
      <c r="D65" s="224"/>
      <c r="E65" s="224"/>
      <c r="G65" s="224"/>
      <c r="H65" s="224"/>
      <c r="J65" s="224"/>
      <c r="K65" s="224"/>
      <c r="M65" s="224"/>
      <c r="N65" s="224"/>
      <c r="AR65" s="789"/>
      <c r="AS65" s="789"/>
      <c r="AT65" s="789"/>
      <c r="AU65" s="789"/>
      <c r="AV65" s="789"/>
      <c r="AW65" s="789"/>
      <c r="AX65" s="789"/>
      <c r="AY65" s="789"/>
      <c r="AZ65" s="789"/>
      <c r="BA65" s="789"/>
      <c r="BB65" s="789"/>
      <c r="BC65" s="789"/>
    </row>
    <row r="66" spans="2:55" ht="13.5" customHeight="1">
      <c r="B66" s="808"/>
      <c r="D66" s="224"/>
      <c r="E66" s="224"/>
      <c r="G66" s="224"/>
      <c r="H66" s="224"/>
      <c r="J66" s="224"/>
      <c r="K66" s="224"/>
      <c r="M66" s="224"/>
      <c r="N66" s="224"/>
      <c r="AR66" s="789"/>
      <c r="AS66" s="789"/>
      <c r="AT66" s="789"/>
      <c r="AU66" s="789"/>
      <c r="AV66" s="789"/>
      <c r="AW66" s="789"/>
      <c r="AX66" s="789"/>
      <c r="AY66" s="789"/>
      <c r="AZ66" s="789"/>
      <c r="BA66" s="789"/>
      <c r="BB66" s="789"/>
      <c r="BC66" s="789"/>
    </row>
    <row r="67" spans="2:55" ht="13.5" customHeight="1">
      <c r="B67" s="808"/>
      <c r="AR67" s="789"/>
      <c r="AS67" s="789"/>
      <c r="AT67" s="789"/>
      <c r="AU67" s="789"/>
      <c r="AV67" s="789"/>
      <c r="AW67" s="789"/>
      <c r="AX67" s="789"/>
      <c r="AY67" s="789"/>
      <c r="AZ67" s="789"/>
      <c r="BA67" s="789"/>
      <c r="BB67" s="789"/>
      <c r="BC67" s="789"/>
    </row>
    <row r="68" spans="2:55" ht="13.5" customHeight="1">
      <c r="B68" s="808"/>
      <c r="G68" s="226"/>
      <c r="H68" s="227"/>
      <c r="I68" s="227"/>
      <c r="J68" s="227"/>
      <c r="K68" s="227"/>
      <c r="L68" s="240"/>
      <c r="M68" s="233"/>
      <c r="AR68" s="789"/>
      <c r="AS68" s="789"/>
      <c r="AT68" s="789"/>
      <c r="AU68" s="789"/>
      <c r="AV68" s="789"/>
      <c r="AW68" s="789"/>
      <c r="AX68" s="789"/>
      <c r="AY68" s="789"/>
      <c r="AZ68" s="789"/>
      <c r="BA68" s="789"/>
      <c r="BB68" s="789"/>
      <c r="BC68" s="789"/>
    </row>
    <row r="69" spans="2:55" ht="13.5" customHeight="1">
      <c r="B69" s="808"/>
      <c r="G69" s="231"/>
      <c r="H69" s="227"/>
      <c r="I69" s="227"/>
      <c r="J69" s="227"/>
      <c r="K69" s="227"/>
      <c r="L69" s="240"/>
      <c r="M69" s="233"/>
      <c r="AR69" s="789"/>
      <c r="AS69" s="789"/>
      <c r="AT69" s="789"/>
      <c r="AU69" s="789"/>
      <c r="AV69" s="789"/>
      <c r="AW69" s="789"/>
      <c r="AX69" s="789"/>
      <c r="AY69" s="789"/>
      <c r="AZ69" s="789"/>
      <c r="BA69" s="789"/>
      <c r="BB69" s="789"/>
      <c r="BC69" s="789"/>
    </row>
    <row r="70" spans="2:55" ht="13.5" customHeight="1">
      <c r="B70" s="808"/>
      <c r="G70" s="231"/>
      <c r="H70" s="227"/>
      <c r="I70" s="227"/>
      <c r="J70" s="227"/>
      <c r="K70" s="227"/>
      <c r="L70" s="240"/>
      <c r="M70" s="233"/>
      <c r="AR70" s="789"/>
      <c r="AS70" s="789"/>
      <c r="AT70" s="789"/>
      <c r="AU70" s="789"/>
      <c r="AV70" s="789"/>
      <c r="AW70" s="789"/>
      <c r="AX70" s="789"/>
      <c r="AY70" s="789"/>
      <c r="AZ70" s="789"/>
      <c r="BA70" s="789"/>
      <c r="BB70" s="789"/>
      <c r="BC70" s="789"/>
    </row>
    <row r="71" spans="2:55" ht="13.5" customHeight="1">
      <c r="B71" s="808"/>
      <c r="G71" s="239"/>
      <c r="AR71" s="789"/>
      <c r="AS71" s="789"/>
      <c r="AT71" s="789"/>
      <c r="AU71" s="789"/>
      <c r="AV71" s="789"/>
      <c r="AW71" s="789"/>
      <c r="AX71" s="789"/>
      <c r="AY71" s="789"/>
      <c r="AZ71" s="789"/>
      <c r="BA71" s="789"/>
      <c r="BB71" s="789"/>
      <c r="BC71" s="789"/>
    </row>
    <row r="72" spans="2:55" ht="13.5" customHeight="1">
      <c r="B72" s="808"/>
      <c r="AR72" s="789"/>
      <c r="AS72" s="789"/>
      <c r="AT72" s="789"/>
      <c r="AU72" s="789"/>
      <c r="AV72" s="789"/>
      <c r="AW72" s="789"/>
      <c r="AX72" s="789"/>
      <c r="AY72" s="789"/>
      <c r="AZ72" s="789"/>
      <c r="BA72" s="789"/>
      <c r="BB72" s="789"/>
      <c r="BC72" s="789"/>
    </row>
    <row r="73" spans="2:55" ht="13.5" customHeight="1">
      <c r="B73" s="808"/>
      <c r="AR73" s="230"/>
      <c r="AS73" s="230"/>
      <c r="AT73" s="230"/>
      <c r="AU73" s="230"/>
      <c r="AV73" s="230"/>
      <c r="AW73" s="230"/>
      <c r="AX73" s="230"/>
      <c r="AY73" s="230"/>
      <c r="AZ73" s="230"/>
      <c r="BA73" s="230"/>
      <c r="BB73" s="230"/>
      <c r="BC73" s="230"/>
    </row>
    <row r="74" spans="2:55" ht="13.5" customHeight="1">
      <c r="B74" s="808"/>
      <c r="AR74" s="230"/>
      <c r="AS74" s="230"/>
      <c r="AT74" s="230"/>
      <c r="AU74" s="230"/>
      <c r="AV74" s="230"/>
      <c r="AW74" s="230"/>
      <c r="AX74" s="230"/>
      <c r="AY74" s="230"/>
      <c r="AZ74" s="230"/>
      <c r="BA74" s="230"/>
      <c r="BB74" s="230"/>
      <c r="BC74" s="230"/>
    </row>
    <row r="75" spans="2:55" ht="13.5" customHeight="1">
      <c r="B75" s="808"/>
      <c r="AR75" s="230"/>
      <c r="AS75" s="230"/>
      <c r="AT75" s="230"/>
      <c r="AU75" s="230"/>
      <c r="AV75" s="230"/>
      <c r="AW75" s="230"/>
      <c r="AX75" s="230"/>
      <c r="AY75" s="230"/>
      <c r="AZ75" s="230"/>
      <c r="BA75" s="230"/>
      <c r="BB75" s="230"/>
      <c r="BC75" s="230"/>
    </row>
    <row r="76" spans="2:55" ht="13.5" customHeight="1">
      <c r="B76" s="808"/>
      <c r="AR76" s="230"/>
      <c r="AS76" s="230"/>
      <c r="AT76" s="230"/>
      <c r="AU76" s="230"/>
      <c r="AV76" s="230"/>
      <c r="AW76" s="230"/>
      <c r="AX76" s="230"/>
      <c r="AY76" s="230"/>
      <c r="AZ76" s="230"/>
      <c r="BA76" s="230"/>
      <c r="BB76" s="230"/>
      <c r="BC76" s="230"/>
    </row>
    <row r="77" spans="2:55" ht="13.5" customHeight="1">
      <c r="B77" s="808"/>
      <c r="AR77" s="230"/>
      <c r="AS77" s="230"/>
      <c r="AT77" s="230"/>
      <c r="AU77" s="230"/>
      <c r="AV77" s="230"/>
      <c r="AW77" s="230"/>
      <c r="AX77" s="230"/>
      <c r="AY77" s="230"/>
      <c r="AZ77" s="230"/>
      <c r="BA77" s="230"/>
      <c r="BB77" s="230"/>
      <c r="BC77" s="230"/>
    </row>
    <row r="78" spans="2:55" ht="13.5" customHeight="1">
      <c r="B78" s="808"/>
      <c r="AR78" s="230"/>
      <c r="AS78" s="230"/>
      <c r="AT78" s="230"/>
      <c r="AU78" s="230"/>
      <c r="AV78" s="230"/>
      <c r="AW78" s="230"/>
      <c r="AX78" s="230"/>
      <c r="AY78" s="230"/>
      <c r="AZ78" s="230"/>
      <c r="BA78" s="230"/>
      <c r="BB78" s="230"/>
      <c r="BC78" s="230"/>
    </row>
    <row r="79" spans="2:55" ht="13.5" customHeight="1">
      <c r="B79" s="808"/>
      <c r="C79" s="216"/>
      <c r="D79" s="217"/>
      <c r="E79" s="215"/>
      <c r="F79" s="217"/>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R79" s="230"/>
      <c r="AS79" s="230"/>
      <c r="AT79" s="230"/>
      <c r="AU79" s="230"/>
      <c r="AV79" s="230"/>
      <c r="AW79" s="230"/>
      <c r="AX79" s="230"/>
      <c r="AY79" s="230"/>
      <c r="AZ79" s="230"/>
      <c r="BA79" s="230"/>
      <c r="BB79" s="230"/>
      <c r="BC79" s="230"/>
    </row>
    <row r="80" spans="2:55" ht="13.5" customHeight="1">
      <c r="B80" s="808"/>
      <c r="C80" s="216"/>
      <c r="D80" s="215"/>
      <c r="E80" s="215"/>
      <c r="F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R80" s="230"/>
      <c r="AS80" s="230"/>
      <c r="AT80" s="230"/>
      <c r="AU80" s="230"/>
      <c r="AV80" s="230"/>
      <c r="AW80" s="230"/>
      <c r="AX80" s="230"/>
      <c r="AY80" s="230"/>
      <c r="AZ80" s="230"/>
      <c r="BA80" s="230"/>
      <c r="BB80" s="230"/>
      <c r="BC80" s="230"/>
    </row>
    <row r="81" spans="2:55" ht="13.5" customHeight="1">
      <c r="B81" s="808"/>
      <c r="C81" s="216"/>
      <c r="D81" s="215"/>
      <c r="E81" s="215"/>
      <c r="F81" s="217"/>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R81" s="230"/>
      <c r="AS81" s="230"/>
      <c r="AT81" s="230"/>
      <c r="AU81" s="230"/>
      <c r="AV81" s="230"/>
      <c r="AW81" s="230"/>
      <c r="AX81" s="230"/>
      <c r="AY81" s="230"/>
      <c r="AZ81" s="230"/>
      <c r="BA81" s="230"/>
      <c r="BB81" s="230"/>
      <c r="BC81" s="230"/>
    </row>
    <row r="82" spans="2:55" ht="13.5" customHeight="1">
      <c r="B82" s="808"/>
      <c r="C82" s="216"/>
      <c r="D82" s="215"/>
      <c r="E82" s="215"/>
      <c r="F82" s="217"/>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R82" s="230"/>
      <c r="AS82" s="230"/>
      <c r="AT82" s="230"/>
      <c r="AU82" s="230"/>
      <c r="AV82" s="230"/>
      <c r="AW82" s="230"/>
      <c r="AX82" s="230"/>
      <c r="AY82" s="230"/>
      <c r="AZ82" s="230"/>
      <c r="BA82" s="230"/>
      <c r="BB82" s="230"/>
      <c r="BC82" s="230"/>
    </row>
    <row r="83" spans="2:55" ht="13.5" customHeight="1">
      <c r="B83" s="808"/>
      <c r="C83" s="216"/>
      <c r="D83" s="215"/>
      <c r="E83" s="215"/>
      <c r="F83" s="217"/>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R83" s="230"/>
      <c r="AS83" s="230"/>
      <c r="AT83" s="230"/>
      <c r="AU83" s="230"/>
      <c r="AV83" s="230"/>
      <c r="AW83" s="230"/>
      <c r="AX83" s="230"/>
      <c r="AY83" s="230"/>
      <c r="AZ83" s="230"/>
      <c r="BA83" s="230"/>
      <c r="BB83" s="230"/>
      <c r="BC83" s="230"/>
    </row>
    <row r="84" spans="2:55" ht="13.5" customHeight="1">
      <c r="B84" s="808"/>
      <c r="C84" s="216"/>
      <c r="D84" s="215"/>
      <c r="E84" s="215"/>
      <c r="F84" s="217"/>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R84" s="230"/>
      <c r="AS84" s="230"/>
      <c r="AT84" s="230"/>
      <c r="AU84" s="230"/>
      <c r="AV84" s="230"/>
      <c r="AW84" s="230"/>
      <c r="AX84" s="230"/>
      <c r="AY84" s="230"/>
      <c r="AZ84" s="230"/>
      <c r="BA84" s="230"/>
      <c r="BB84" s="230"/>
      <c r="BC84" s="230"/>
    </row>
    <row r="85" spans="2:55" ht="13.5" customHeight="1">
      <c r="B85" s="808"/>
      <c r="C85" s="216"/>
      <c r="D85" s="215"/>
      <c r="E85" s="215"/>
      <c r="F85" s="217"/>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R85" s="230"/>
      <c r="AS85" s="230"/>
      <c r="AT85" s="230"/>
      <c r="AU85" s="230"/>
      <c r="AV85" s="230"/>
      <c r="AW85" s="230"/>
      <c r="AX85" s="230"/>
      <c r="AY85" s="230"/>
      <c r="AZ85" s="230"/>
      <c r="BA85" s="230"/>
      <c r="BB85" s="230"/>
      <c r="BC85" s="230"/>
    </row>
    <row r="86" spans="2:55" ht="13.5" customHeight="1">
      <c r="B86" s="808"/>
      <c r="C86" s="216"/>
      <c r="D86" s="215"/>
      <c r="E86" s="215"/>
      <c r="F86" s="217"/>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R86" s="230"/>
      <c r="AS86" s="230"/>
      <c r="AT86" s="230"/>
      <c r="AU86" s="230"/>
      <c r="AV86" s="230"/>
      <c r="AW86" s="230"/>
      <c r="AX86" s="230"/>
      <c r="AY86" s="230"/>
      <c r="AZ86" s="230"/>
      <c r="BA86" s="230"/>
      <c r="BB86" s="230"/>
      <c r="BC86" s="230"/>
    </row>
    <row r="87" spans="2:55" ht="13.5" customHeight="1">
      <c r="B87" s="808"/>
      <c r="C87" s="216"/>
      <c r="D87" s="215"/>
      <c r="E87" s="215"/>
      <c r="F87" s="217"/>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R87" s="230"/>
      <c r="AS87" s="230"/>
      <c r="AT87" s="230"/>
      <c r="AU87" s="230"/>
      <c r="AV87" s="230"/>
      <c r="AW87" s="230"/>
      <c r="AX87" s="230"/>
      <c r="AY87" s="230"/>
      <c r="AZ87" s="230"/>
      <c r="BA87" s="230"/>
      <c r="BB87" s="230"/>
      <c r="BC87" s="230"/>
    </row>
    <row r="88" spans="2:55" ht="13.5" customHeight="1">
      <c r="B88" s="808"/>
      <c r="C88" s="216"/>
      <c r="D88" s="215"/>
      <c r="E88" s="215"/>
      <c r="F88" s="217"/>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R88" s="230"/>
      <c r="AS88" s="230"/>
      <c r="AT88" s="230"/>
      <c r="AU88" s="230"/>
      <c r="AV88" s="230"/>
      <c r="AW88" s="230"/>
      <c r="AX88" s="230"/>
      <c r="AY88" s="230"/>
      <c r="AZ88" s="230"/>
      <c r="BA88" s="230"/>
      <c r="BB88" s="230"/>
      <c r="BC88" s="230"/>
    </row>
    <row r="89" spans="2:55" ht="13.5" customHeight="1">
      <c r="B89" s="808"/>
      <c r="C89" s="216"/>
      <c r="D89" s="215"/>
      <c r="E89" s="215"/>
      <c r="F89" s="217"/>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R89" s="230"/>
      <c r="AS89" s="230"/>
      <c r="AT89" s="230"/>
      <c r="AU89" s="230"/>
      <c r="AV89" s="230"/>
      <c r="AW89" s="230"/>
      <c r="AX89" s="230"/>
      <c r="AY89" s="230"/>
      <c r="AZ89" s="230"/>
      <c r="BA89" s="230"/>
      <c r="BB89" s="230"/>
      <c r="BC89" s="230"/>
    </row>
    <row r="90" spans="2:55" ht="13.5" customHeight="1">
      <c r="B90" s="808"/>
      <c r="C90" s="216"/>
      <c r="D90" s="215"/>
      <c r="E90" s="215"/>
      <c r="F90" s="217"/>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R90" s="230"/>
      <c r="AS90" s="230"/>
      <c r="AT90" s="230"/>
      <c r="AU90" s="230"/>
      <c r="AV90" s="230"/>
      <c r="AW90" s="230"/>
      <c r="AX90" s="230"/>
      <c r="AY90" s="230"/>
      <c r="AZ90" s="230"/>
      <c r="BA90" s="230"/>
      <c r="BB90" s="230"/>
      <c r="BC90" s="230"/>
    </row>
    <row r="91" spans="2:55" ht="13.5" customHeight="1">
      <c r="B91" s="808"/>
      <c r="C91" s="216"/>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R91" s="230"/>
      <c r="AS91" s="230"/>
      <c r="AT91" s="230"/>
      <c r="AU91" s="230"/>
      <c r="AV91" s="230"/>
      <c r="AW91" s="230"/>
      <c r="AX91" s="230"/>
      <c r="AY91" s="230"/>
      <c r="AZ91" s="230"/>
      <c r="BA91" s="230"/>
      <c r="BB91" s="230"/>
      <c r="BC91" s="230"/>
    </row>
    <row r="92" spans="2:55" ht="13.5" customHeight="1">
      <c r="B92" s="808"/>
      <c r="C92" s="216"/>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R92" s="230"/>
      <c r="AS92" s="230"/>
      <c r="AT92" s="230"/>
      <c r="AU92" s="230"/>
      <c r="AV92" s="230"/>
      <c r="AW92" s="230"/>
      <c r="AX92" s="230"/>
      <c r="AY92" s="230"/>
      <c r="AZ92" s="230"/>
      <c r="BA92" s="230"/>
      <c r="BB92" s="230"/>
      <c r="BC92" s="230"/>
    </row>
    <row r="93" spans="2:55" ht="13.5" customHeight="1">
      <c r="B93" s="808"/>
      <c r="C93" s="216"/>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R93" s="230"/>
      <c r="AS93" s="230"/>
      <c r="AT93" s="230"/>
      <c r="AU93" s="230"/>
      <c r="AV93" s="230"/>
      <c r="AW93" s="230"/>
      <c r="AX93" s="230"/>
      <c r="AY93" s="230"/>
      <c r="AZ93" s="230"/>
      <c r="BA93" s="230"/>
      <c r="BB93" s="230"/>
      <c r="BC93" s="230"/>
    </row>
    <row r="94" spans="2:55" ht="13.5" customHeight="1">
      <c r="B94" s="808"/>
      <c r="C94" s="216"/>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R94" s="230"/>
      <c r="AS94" s="230"/>
      <c r="AT94" s="230"/>
      <c r="AU94" s="230"/>
      <c r="AV94" s="230"/>
      <c r="AW94" s="230"/>
      <c r="AX94" s="230"/>
      <c r="AY94" s="230"/>
      <c r="AZ94" s="230"/>
      <c r="BA94" s="230"/>
      <c r="BB94" s="230"/>
      <c r="BC94" s="230"/>
    </row>
    <row r="95" spans="2:55" ht="13.5" customHeight="1">
      <c r="B95" s="808"/>
      <c r="C95" s="216"/>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R95" s="230"/>
      <c r="AS95" s="230"/>
      <c r="AT95" s="230"/>
      <c r="AU95" s="230"/>
      <c r="AV95" s="230"/>
      <c r="AW95" s="230"/>
      <c r="AX95" s="230"/>
      <c r="AY95" s="230"/>
      <c r="AZ95" s="230"/>
      <c r="BA95" s="230"/>
      <c r="BB95" s="230"/>
      <c r="BC95" s="230"/>
    </row>
    <row r="96" spans="2:55" ht="13.5" customHeight="1">
      <c r="B96" s="808"/>
      <c r="C96" s="216"/>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R96" s="230"/>
      <c r="AS96" s="230"/>
      <c r="AT96" s="230"/>
      <c r="AU96" s="230"/>
      <c r="AV96" s="230"/>
      <c r="AW96" s="230"/>
      <c r="AX96" s="230"/>
      <c r="AY96" s="230"/>
      <c r="AZ96" s="230"/>
      <c r="BA96" s="230"/>
      <c r="BB96" s="230"/>
      <c r="BC96" s="230"/>
    </row>
    <row r="97" spans="2:55" ht="13.5" customHeight="1">
      <c r="B97" s="808"/>
      <c r="C97" s="216"/>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R97" s="230"/>
      <c r="AS97" s="230"/>
      <c r="AT97" s="230"/>
      <c r="AU97" s="230"/>
      <c r="AV97" s="230"/>
      <c r="AW97" s="230"/>
      <c r="AX97" s="230"/>
      <c r="AY97" s="230"/>
      <c r="AZ97" s="230"/>
      <c r="BA97" s="230"/>
      <c r="BB97" s="230"/>
      <c r="BC97" s="230"/>
    </row>
    <row r="98" spans="2:55" ht="13.5" customHeight="1">
      <c r="B98" s="808"/>
      <c r="C98" s="216"/>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R98" s="230"/>
      <c r="AS98" s="230"/>
      <c r="AT98" s="230"/>
      <c r="AU98" s="230"/>
      <c r="AV98" s="230"/>
      <c r="AW98" s="230"/>
      <c r="AX98" s="230"/>
      <c r="AY98" s="230"/>
      <c r="AZ98" s="230"/>
      <c r="BA98" s="230"/>
      <c r="BB98" s="230"/>
      <c r="BC98" s="230"/>
    </row>
    <row r="99" spans="2:55" ht="13.5" customHeight="1">
      <c r="B99" s="808"/>
      <c r="C99" s="216"/>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R99" s="230"/>
      <c r="AS99" s="230"/>
      <c r="AT99" s="230"/>
      <c r="AU99" s="230"/>
      <c r="AV99" s="230"/>
      <c r="AW99" s="230"/>
      <c r="AX99" s="230"/>
      <c r="AY99" s="230"/>
      <c r="AZ99" s="230"/>
      <c r="BA99" s="230"/>
      <c r="BB99" s="230"/>
      <c r="BC99" s="230"/>
    </row>
    <row r="100" spans="2:55" ht="13.5" customHeight="1">
      <c r="B100" s="808"/>
      <c r="C100" s="216"/>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R100" s="230"/>
      <c r="AS100" s="230"/>
      <c r="AT100" s="230"/>
      <c r="AU100" s="230"/>
      <c r="AV100" s="230"/>
      <c r="AW100" s="230"/>
      <c r="AX100" s="230"/>
      <c r="AY100" s="230"/>
      <c r="AZ100" s="230"/>
      <c r="BA100" s="230"/>
      <c r="BB100" s="230"/>
      <c r="BC100" s="230"/>
    </row>
    <row r="101" spans="2:55" ht="13.5" customHeight="1">
      <c r="B101" s="808"/>
      <c r="C101" s="216"/>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R101" s="230"/>
      <c r="AS101" s="230"/>
      <c r="AT101" s="230"/>
      <c r="AU101" s="230"/>
      <c r="AV101" s="230"/>
      <c r="AW101" s="230"/>
      <c r="AX101" s="230"/>
      <c r="AY101" s="230"/>
      <c r="AZ101" s="230"/>
      <c r="BA101" s="230"/>
      <c r="BB101" s="230"/>
      <c r="BC101" s="230"/>
    </row>
    <row r="102" spans="2:55" ht="13.5" customHeight="1">
      <c r="B102" s="808"/>
      <c r="C102" s="216"/>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R102" s="230"/>
      <c r="AS102" s="230"/>
      <c r="AT102" s="230"/>
      <c r="AU102" s="230"/>
      <c r="AV102" s="230"/>
      <c r="AW102" s="230"/>
      <c r="AX102" s="230"/>
      <c r="AY102" s="230"/>
      <c r="AZ102" s="230"/>
      <c r="BA102" s="230"/>
      <c r="BB102" s="230"/>
      <c r="BC102" s="230"/>
    </row>
    <row r="103" spans="2:55" ht="13.5" customHeight="1">
      <c r="B103" s="808"/>
      <c r="C103" s="216"/>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R103" s="230"/>
      <c r="AS103" s="230"/>
      <c r="AT103" s="230"/>
      <c r="AU103" s="230"/>
      <c r="AV103" s="230"/>
      <c r="AW103" s="230"/>
      <c r="AX103" s="230"/>
      <c r="AY103" s="230"/>
      <c r="AZ103" s="230"/>
      <c r="BA103" s="230"/>
      <c r="BB103" s="230"/>
      <c r="BC103" s="230"/>
    </row>
    <row r="104" spans="2:55" ht="13.5" customHeight="1">
      <c r="B104" s="808"/>
      <c r="C104" s="216"/>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R104" s="230"/>
      <c r="AS104" s="230"/>
      <c r="AT104" s="230"/>
      <c r="AU104" s="230"/>
      <c r="AV104" s="230"/>
      <c r="AW104" s="230"/>
      <c r="AX104" s="230"/>
      <c r="AY104" s="230"/>
      <c r="AZ104" s="230"/>
      <c r="BA104" s="230"/>
      <c r="BB104" s="230"/>
      <c r="BC104" s="230"/>
    </row>
    <row r="105" spans="2:55" ht="13.5" customHeight="1">
      <c r="B105" s="808"/>
      <c r="C105" s="216"/>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R105" s="230"/>
      <c r="AS105" s="230"/>
      <c r="AT105" s="230"/>
      <c r="AU105" s="230"/>
      <c r="AV105" s="230"/>
      <c r="AW105" s="230"/>
      <c r="AX105" s="230"/>
      <c r="AY105" s="230"/>
      <c r="AZ105" s="230"/>
      <c r="BA105" s="230"/>
      <c r="BB105" s="230"/>
      <c r="BC105" s="230"/>
    </row>
    <row r="106" spans="2:55" ht="13.5" customHeight="1">
      <c r="B106" s="808"/>
      <c r="C106" s="216"/>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R106" s="230"/>
      <c r="AS106" s="230"/>
      <c r="AT106" s="230"/>
      <c r="AU106" s="230"/>
      <c r="AV106" s="230"/>
      <c r="AW106" s="230"/>
      <c r="AX106" s="230"/>
      <c r="AY106" s="230"/>
      <c r="AZ106" s="230"/>
      <c r="BA106" s="230"/>
      <c r="BB106" s="230"/>
      <c r="BC106" s="230"/>
    </row>
    <row r="107" spans="2:55" ht="13.5" customHeight="1">
      <c r="B107" s="808"/>
      <c r="C107" s="216"/>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R107" s="230"/>
      <c r="AS107" s="230"/>
      <c r="AT107" s="230"/>
      <c r="AU107" s="230"/>
      <c r="AV107" s="230"/>
      <c r="AW107" s="230"/>
      <c r="AX107" s="230"/>
      <c r="AY107" s="230"/>
      <c r="AZ107" s="230"/>
      <c r="BA107" s="230"/>
      <c r="BB107" s="230"/>
      <c r="BC107" s="230"/>
    </row>
    <row r="108" spans="2:55" ht="13.5" customHeight="1">
      <c r="B108" s="808"/>
      <c r="C108" s="216"/>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R108" s="230"/>
      <c r="AS108" s="230"/>
      <c r="AT108" s="230"/>
      <c r="AU108" s="230"/>
      <c r="AV108" s="230"/>
      <c r="AW108" s="230"/>
      <c r="AX108" s="230"/>
      <c r="AY108" s="230"/>
      <c r="AZ108" s="230"/>
      <c r="BA108" s="230"/>
      <c r="BB108" s="230"/>
      <c r="BC108" s="230"/>
    </row>
    <row r="109" spans="2:55" ht="13.5" customHeight="1">
      <c r="B109" s="808"/>
      <c r="C109" s="216"/>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R109" s="230"/>
      <c r="AS109" s="230"/>
      <c r="AT109" s="230"/>
      <c r="AU109" s="230"/>
      <c r="AV109" s="230"/>
      <c r="AW109" s="230"/>
      <c r="AX109" s="230"/>
      <c r="AY109" s="230"/>
      <c r="AZ109" s="230"/>
      <c r="BA109" s="230"/>
      <c r="BB109" s="230"/>
      <c r="BC109" s="230"/>
    </row>
    <row r="110" spans="2:55" ht="13.5" customHeight="1">
      <c r="B110" s="808"/>
      <c r="C110" s="216"/>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R110" s="230"/>
      <c r="AS110" s="230"/>
      <c r="AT110" s="230"/>
      <c r="AU110" s="230"/>
      <c r="AV110" s="230"/>
      <c r="AW110" s="230"/>
      <c r="AX110" s="230"/>
      <c r="AY110" s="230"/>
      <c r="AZ110" s="230"/>
      <c r="BA110" s="230"/>
      <c r="BB110" s="230"/>
      <c r="BC110" s="230"/>
    </row>
    <row r="111" spans="2:55" ht="13.5" customHeight="1">
      <c r="B111" s="808"/>
      <c r="C111" s="216"/>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R111" s="230"/>
      <c r="AS111" s="230"/>
      <c r="AT111" s="230"/>
      <c r="AU111" s="230"/>
      <c r="AV111" s="230"/>
      <c r="AW111" s="230"/>
      <c r="AX111" s="230"/>
      <c r="AY111" s="230"/>
      <c r="AZ111" s="230"/>
      <c r="BA111" s="230"/>
      <c r="BB111" s="230"/>
      <c r="BC111" s="230"/>
    </row>
    <row r="112" spans="2:55" ht="47.25" customHeight="1">
      <c r="B112" s="808"/>
      <c r="C112" s="216"/>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R112" s="230"/>
      <c r="AS112" s="230"/>
      <c r="AT112" s="230"/>
      <c r="AU112" s="230"/>
      <c r="AV112" s="230"/>
      <c r="AW112" s="230"/>
      <c r="AX112" s="230"/>
      <c r="AY112" s="230"/>
      <c r="AZ112" s="230"/>
      <c r="BA112" s="230"/>
      <c r="BB112" s="230"/>
      <c r="BC112" s="230"/>
    </row>
    <row r="113" spans="2:55" ht="12.75" customHeight="1">
      <c r="B113" s="808"/>
      <c r="AR113" s="230"/>
      <c r="AS113" s="230"/>
      <c r="AT113" s="230"/>
      <c r="AU113" s="230"/>
      <c r="AV113" s="230"/>
      <c r="AW113" s="230"/>
      <c r="AX113" s="230"/>
      <c r="AY113" s="230"/>
      <c r="AZ113" s="230"/>
      <c r="BA113" s="230"/>
      <c r="BB113" s="230"/>
      <c r="BC113" s="230"/>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dimension ref="C4:X262"/>
  <sheetViews>
    <sheetView topLeftCell="A58" zoomScale="60" zoomScaleNormal="60" workbookViewId="0">
      <selection activeCell="D91" sqref="D91"/>
    </sheetView>
  </sheetViews>
  <sheetFormatPr baseColWidth="10" defaultColWidth="11.375" defaultRowHeight="15"/>
  <cols>
    <col min="1" max="2" width="11.375" style="36"/>
    <col min="3" max="3" width="15.75" style="1" customWidth="1"/>
    <col min="4" max="4" width="53.75" style="36" customWidth="1"/>
    <col min="5" max="5" width="33.75" style="36" customWidth="1"/>
    <col min="6" max="8" width="11.375" style="1"/>
    <col min="9" max="9" width="11.375" style="36"/>
    <col min="10" max="12" width="12.25" style="36" bestFit="1" customWidth="1"/>
    <col min="13" max="13" width="11.125" style="36" bestFit="1" customWidth="1"/>
    <col min="14" max="14" width="11.875" style="36" bestFit="1" customWidth="1"/>
    <col min="15" max="16" width="11.125" style="36" bestFit="1" customWidth="1"/>
    <col min="17" max="17" width="12.25" style="36" bestFit="1" customWidth="1"/>
    <col min="18" max="18" width="11.125" style="36" bestFit="1" customWidth="1"/>
    <col min="19" max="19" width="12.25" style="36" bestFit="1" customWidth="1"/>
    <col min="20" max="20" width="11.125" style="36" bestFit="1" customWidth="1"/>
    <col min="21" max="21" width="10.875" style="36" bestFit="1" customWidth="1"/>
    <col min="22" max="23" width="12" style="36" bestFit="1" customWidth="1"/>
    <col min="24" max="24" width="13.375" style="36" bestFit="1" customWidth="1"/>
    <col min="25" max="16384" width="11.375" style="36"/>
  </cols>
  <sheetData>
    <row r="4" spans="3:24" ht="15.75" thickBot="1"/>
    <row r="5" spans="3:24" ht="15" customHeight="1">
      <c r="C5" s="70"/>
      <c r="D5" s="923" t="s">
        <v>87</v>
      </c>
      <c r="E5" s="923"/>
      <c r="F5" s="923"/>
      <c r="G5" s="923"/>
      <c r="H5" s="923"/>
      <c r="I5" s="923"/>
      <c r="J5" s="923"/>
      <c r="K5" s="923"/>
      <c r="L5" s="923"/>
      <c r="M5" s="923"/>
      <c r="N5" s="923"/>
      <c r="O5" s="923"/>
      <c r="P5" s="923"/>
      <c r="Q5" s="923"/>
      <c r="R5" s="923"/>
      <c r="S5" s="923"/>
      <c r="T5" s="923"/>
      <c r="U5" s="719"/>
      <c r="V5" s="719"/>
      <c r="W5" s="719"/>
      <c r="X5" s="720"/>
    </row>
    <row r="6" spans="3:24" ht="15" customHeight="1">
      <c r="C6" s="71"/>
      <c r="D6" s="924"/>
      <c r="E6" s="924"/>
      <c r="F6" s="924"/>
      <c r="G6" s="924"/>
      <c r="H6" s="924"/>
      <c r="I6" s="924"/>
      <c r="J6" s="924"/>
      <c r="K6" s="924"/>
      <c r="L6" s="924"/>
      <c r="M6" s="924"/>
      <c r="N6" s="924"/>
      <c r="O6" s="924"/>
      <c r="P6" s="924"/>
      <c r="Q6" s="924"/>
      <c r="R6" s="924"/>
      <c r="S6" s="924"/>
      <c r="T6" s="924"/>
      <c r="U6" s="721"/>
      <c r="V6" s="721"/>
      <c r="W6" s="721"/>
      <c r="X6" s="722"/>
    </row>
    <row r="7" spans="3:24" ht="26.25" customHeight="1">
      <c r="C7" s="71"/>
      <c r="D7" s="924" t="s">
        <v>293</v>
      </c>
      <c r="E7" s="924"/>
      <c r="F7" s="924"/>
      <c r="G7" s="924"/>
      <c r="H7" s="924"/>
      <c r="I7" s="924"/>
      <c r="J7" s="924"/>
      <c r="K7" s="924"/>
      <c r="L7" s="924"/>
      <c r="M7" s="924"/>
      <c r="N7" s="924"/>
      <c r="O7" s="924"/>
      <c r="P7" s="924"/>
      <c r="Q7" s="924"/>
      <c r="R7" s="924"/>
      <c r="S7" s="924"/>
      <c r="T7" s="924"/>
      <c r="U7" s="721"/>
      <c r="V7" s="721"/>
      <c r="W7" s="721"/>
      <c r="X7" s="722"/>
    </row>
    <row r="8" spans="3:24" ht="26.25" customHeight="1">
      <c r="C8" s="71"/>
      <c r="D8" s="924" t="s">
        <v>1099</v>
      </c>
      <c r="E8" s="924"/>
      <c r="F8" s="924"/>
      <c r="G8" s="924"/>
      <c r="H8" s="924"/>
      <c r="I8" s="924"/>
      <c r="J8" s="924"/>
      <c r="K8" s="924"/>
      <c r="L8" s="924"/>
      <c r="M8" s="924"/>
      <c r="N8" s="924"/>
      <c r="O8" s="924"/>
      <c r="P8" s="924"/>
      <c r="Q8" s="924"/>
      <c r="R8" s="924"/>
      <c r="S8" s="924"/>
      <c r="T8" s="924"/>
      <c r="U8" s="721"/>
      <c r="V8" s="721"/>
      <c r="W8" s="721"/>
      <c r="X8" s="722"/>
    </row>
    <row r="9" spans="3:24" ht="26.25" customHeight="1">
      <c r="C9" s="71"/>
      <c r="D9" s="924" t="s">
        <v>1129</v>
      </c>
      <c r="E9" s="924"/>
      <c r="F9" s="924"/>
      <c r="G9" s="924"/>
      <c r="H9" s="924"/>
      <c r="I9" s="924"/>
      <c r="J9" s="924"/>
      <c r="K9" s="924"/>
      <c r="L9" s="924"/>
      <c r="M9" s="924"/>
      <c r="N9" s="924"/>
      <c r="O9" s="924"/>
      <c r="P9" s="924"/>
      <c r="Q9" s="924"/>
      <c r="R9" s="924"/>
      <c r="S9" s="924"/>
      <c r="T9" s="924"/>
      <c r="U9" s="721"/>
      <c r="V9" s="721"/>
      <c r="W9" s="721"/>
      <c r="X9" s="722"/>
    </row>
    <row r="10" spans="3:24" ht="15.75" thickBot="1">
      <c r="C10" s="72"/>
      <c r="D10" s="57"/>
      <c r="E10" s="57"/>
      <c r="F10" s="83"/>
      <c r="G10" s="83"/>
      <c r="H10" s="83"/>
      <c r="I10" s="57"/>
      <c r="J10" s="57"/>
      <c r="K10" s="57"/>
      <c r="L10" s="57"/>
      <c r="M10" s="57"/>
      <c r="N10" s="57"/>
      <c r="O10" s="57"/>
      <c r="P10" s="57"/>
      <c r="Q10" s="57"/>
      <c r="R10" s="57"/>
      <c r="S10" s="57"/>
      <c r="T10" s="57"/>
      <c r="U10" s="57"/>
      <c r="V10" s="57"/>
      <c r="W10" s="57"/>
      <c r="X10" s="58"/>
    </row>
    <row r="11" spans="3:24" ht="15" customHeight="1">
      <c r="C11" s="940" t="s">
        <v>235</v>
      </c>
      <c r="D11" s="923"/>
      <c r="E11" s="923"/>
      <c r="F11" s="923"/>
      <c r="G11" s="923"/>
      <c r="H11" s="923"/>
      <c r="I11" s="923"/>
      <c r="J11" s="923"/>
      <c r="K11" s="923"/>
      <c r="L11" s="923"/>
      <c r="M11" s="923"/>
      <c r="N11" s="923"/>
      <c r="O11" s="923"/>
      <c r="P11" s="923"/>
      <c r="Q11" s="923"/>
      <c r="R11" s="923"/>
      <c r="S11" s="923"/>
      <c r="T11" s="923"/>
      <c r="U11" s="923"/>
      <c r="V11" s="923"/>
      <c r="W11" s="923"/>
      <c r="X11" s="941"/>
    </row>
    <row r="12" spans="3:24" ht="15" customHeight="1">
      <c r="C12" s="942"/>
      <c r="D12" s="924"/>
      <c r="E12" s="924"/>
      <c r="F12" s="924"/>
      <c r="G12" s="924"/>
      <c r="H12" s="924"/>
      <c r="I12" s="924"/>
      <c r="J12" s="924"/>
      <c r="K12" s="924"/>
      <c r="L12" s="924"/>
      <c r="M12" s="924"/>
      <c r="N12" s="924"/>
      <c r="O12" s="924"/>
      <c r="P12" s="924"/>
      <c r="Q12" s="924"/>
      <c r="R12" s="924"/>
      <c r="S12" s="924"/>
      <c r="T12" s="924"/>
      <c r="U12" s="924"/>
      <c r="V12" s="924"/>
      <c r="W12" s="924"/>
      <c r="X12" s="943"/>
    </row>
    <row r="13" spans="3:24" ht="15" customHeight="1">
      <c r="C13" s="942"/>
      <c r="D13" s="924"/>
      <c r="E13" s="924"/>
      <c r="F13" s="924"/>
      <c r="G13" s="924"/>
      <c r="H13" s="924"/>
      <c r="I13" s="924"/>
      <c r="J13" s="924"/>
      <c r="K13" s="924"/>
      <c r="L13" s="924"/>
      <c r="M13" s="924"/>
      <c r="N13" s="924"/>
      <c r="O13" s="924"/>
      <c r="P13" s="924"/>
      <c r="Q13" s="924"/>
      <c r="R13" s="924"/>
      <c r="S13" s="924"/>
      <c r="T13" s="924"/>
      <c r="U13" s="924"/>
      <c r="V13" s="924"/>
      <c r="W13" s="924"/>
      <c r="X13" s="943"/>
    </row>
    <row r="14" spans="3:24" ht="15" customHeight="1">
      <c r="C14" s="942"/>
      <c r="D14" s="924"/>
      <c r="E14" s="924"/>
      <c r="F14" s="924"/>
      <c r="G14" s="924"/>
      <c r="H14" s="924"/>
      <c r="I14" s="924"/>
      <c r="J14" s="924"/>
      <c r="K14" s="924"/>
      <c r="L14" s="924"/>
      <c r="M14" s="924"/>
      <c r="N14" s="924"/>
      <c r="O14" s="924"/>
      <c r="P14" s="924"/>
      <c r="Q14" s="924"/>
      <c r="R14" s="924"/>
      <c r="S14" s="924"/>
      <c r="T14" s="924"/>
      <c r="U14" s="924"/>
      <c r="V14" s="924"/>
      <c r="W14" s="924"/>
      <c r="X14" s="943"/>
    </row>
    <row r="15" spans="3:24" ht="15.75" customHeight="1" thickBot="1">
      <c r="C15" s="944"/>
      <c r="D15" s="945"/>
      <c r="E15" s="945"/>
      <c r="F15" s="945"/>
      <c r="G15" s="945"/>
      <c r="H15" s="945"/>
      <c r="I15" s="945"/>
      <c r="J15" s="945"/>
      <c r="K15" s="945"/>
      <c r="L15" s="945"/>
      <c r="M15" s="945"/>
      <c r="N15" s="945"/>
      <c r="O15" s="945"/>
      <c r="P15" s="945"/>
      <c r="Q15" s="945"/>
      <c r="R15" s="945"/>
      <c r="S15" s="945"/>
      <c r="T15" s="945"/>
      <c r="U15" s="945"/>
      <c r="V15" s="945"/>
      <c r="W15" s="945"/>
      <c r="X15" s="946"/>
    </row>
    <row r="16" spans="3:24" ht="19.5" customHeight="1" thickBot="1">
      <c r="C16" s="961" t="s">
        <v>236</v>
      </c>
      <c r="D16" s="962"/>
      <c r="E16" s="962"/>
      <c r="F16" s="962"/>
      <c r="G16" s="962"/>
      <c r="H16" s="962"/>
      <c r="I16" s="963"/>
      <c r="J16" s="947" t="s">
        <v>61</v>
      </c>
      <c r="K16" s="948"/>
      <c r="L16" s="948"/>
      <c r="M16" s="948"/>
      <c r="N16" s="948"/>
      <c r="O16" s="948"/>
      <c r="P16" s="948"/>
      <c r="Q16" s="948"/>
      <c r="R16" s="948"/>
      <c r="S16" s="948"/>
      <c r="T16" s="948"/>
      <c r="U16" s="948"/>
      <c r="V16" s="948"/>
      <c r="W16" s="948"/>
      <c r="X16" s="949"/>
    </row>
    <row r="17" spans="3:24" ht="19.5" customHeight="1" thickBot="1">
      <c r="C17" s="964"/>
      <c r="D17" s="965"/>
      <c r="E17" s="965"/>
      <c r="F17" s="965"/>
      <c r="G17" s="965"/>
      <c r="H17" s="965"/>
      <c r="I17" s="966"/>
      <c r="J17" s="950" t="s">
        <v>62</v>
      </c>
      <c r="K17" s="951"/>
      <c r="L17" s="952"/>
      <c r="M17" s="950" t="s">
        <v>63</v>
      </c>
      <c r="N17" s="951"/>
      <c r="O17" s="951"/>
      <c r="P17" s="951"/>
      <c r="Q17" s="951"/>
      <c r="R17" s="951"/>
      <c r="S17" s="951"/>
      <c r="T17" s="951"/>
      <c r="U17" s="951"/>
      <c r="V17" s="951"/>
      <c r="W17" s="951"/>
      <c r="X17" s="952"/>
    </row>
    <row r="18" spans="3:24" ht="30" customHeight="1">
      <c r="C18" s="957" t="s">
        <v>74</v>
      </c>
      <c r="D18" s="925" t="s">
        <v>75</v>
      </c>
      <c r="E18" s="925" t="s">
        <v>1</v>
      </c>
      <c r="F18" s="933" t="s">
        <v>307</v>
      </c>
      <c r="G18" s="935" t="s">
        <v>64</v>
      </c>
      <c r="H18" s="935" t="s">
        <v>65</v>
      </c>
      <c r="I18" s="927" t="s">
        <v>66</v>
      </c>
      <c r="J18" s="929" t="s">
        <v>67</v>
      </c>
      <c r="K18" s="931" t="s">
        <v>68</v>
      </c>
      <c r="L18" s="959" t="s">
        <v>69</v>
      </c>
      <c r="M18" s="937">
        <v>2025</v>
      </c>
      <c r="N18" s="938"/>
      <c r="O18" s="938"/>
      <c r="P18" s="939"/>
      <c r="Q18" s="953">
        <v>2026</v>
      </c>
      <c r="R18" s="954"/>
      <c r="S18" s="954"/>
      <c r="T18" s="954"/>
      <c r="U18" s="955">
        <v>2027</v>
      </c>
      <c r="V18" s="955"/>
      <c r="W18" s="955"/>
      <c r="X18" s="956"/>
    </row>
    <row r="19" spans="3:24" ht="30" customHeight="1" thickBot="1">
      <c r="C19" s="958"/>
      <c r="D19" s="926"/>
      <c r="E19" s="926"/>
      <c r="F19" s="934"/>
      <c r="G19" s="936"/>
      <c r="H19" s="936"/>
      <c r="I19" s="928"/>
      <c r="J19" s="930"/>
      <c r="K19" s="932"/>
      <c r="L19" s="960"/>
      <c r="M19" s="579" t="s">
        <v>70</v>
      </c>
      <c r="N19" s="577" t="s">
        <v>71</v>
      </c>
      <c r="O19" s="577" t="s">
        <v>72</v>
      </c>
      <c r="P19" s="577" t="s">
        <v>73</v>
      </c>
      <c r="Q19" s="580" t="s">
        <v>70</v>
      </c>
      <c r="R19" s="580" t="s">
        <v>71</v>
      </c>
      <c r="S19" s="580" t="s">
        <v>72</v>
      </c>
      <c r="T19" s="581" t="s">
        <v>73</v>
      </c>
      <c r="U19" s="577" t="s">
        <v>70</v>
      </c>
      <c r="V19" s="577" t="s">
        <v>71</v>
      </c>
      <c r="W19" s="577" t="s">
        <v>72</v>
      </c>
      <c r="X19" s="578" t="s">
        <v>73</v>
      </c>
    </row>
    <row r="20" spans="3:24" ht="69">
      <c r="C20" s="73" t="str">
        <f>IF(ISBLANK('5. Pp (3 años)'!C46),"",'5. Pp (3 años)'!C46)</f>
        <v>Fin</v>
      </c>
      <c r="D20" s="178" t="str">
        <f>IF(ISBLANK('5. Pp (3 años)'!D46),"",'5. Pp (3 años)'!D46)</f>
        <v>3.3.1 Contribuir a una sociedad más segura, cohesionada y pacífica en el municipio de Benito Juárez mediante estrategias de prevención de la violencia, impulso a la convivencia y fortalecimiento del bienestar social.</v>
      </c>
      <c r="E20" s="178" t="str">
        <f>IF(ISBLANK('5. Pp (3 años)'!E46),"",'5. Pp (3 años)'!E46)</f>
        <v>I_TOD_PAZ: Índice de Todos por la Paz</v>
      </c>
      <c r="F20" s="567">
        <v>0.96009999999999995</v>
      </c>
      <c r="G20" s="568">
        <v>0.96009999999999995</v>
      </c>
      <c r="H20" s="62">
        <f t="shared" ref="H20" si="0">G20-F20</f>
        <v>0</v>
      </c>
      <c r="I20" s="63">
        <f t="shared" ref="I20" si="1">(G20/F20)-1</f>
        <v>0</v>
      </c>
      <c r="J20" s="684">
        <v>0.32</v>
      </c>
      <c r="K20" s="685">
        <v>0.32</v>
      </c>
      <c r="L20" s="686">
        <v>0.3201</v>
      </c>
      <c r="M20" s="684">
        <v>0.08</v>
      </c>
      <c r="N20" s="687">
        <v>0.08</v>
      </c>
      <c r="O20" s="687">
        <v>0.08</v>
      </c>
      <c r="P20" s="687">
        <v>0.08</v>
      </c>
      <c r="Q20" s="685">
        <v>0.08</v>
      </c>
      <c r="R20" s="685">
        <v>0.08</v>
      </c>
      <c r="S20" s="685">
        <v>0.08</v>
      </c>
      <c r="T20" s="685">
        <v>0.08</v>
      </c>
      <c r="U20" s="687">
        <v>0.08</v>
      </c>
      <c r="V20" s="687">
        <v>0.08</v>
      </c>
      <c r="W20" s="687">
        <v>0.08</v>
      </c>
      <c r="X20" s="686">
        <v>8.0100000000000005E-2</v>
      </c>
    </row>
    <row r="21" spans="3:24" ht="69">
      <c r="C21" s="464" t="str">
        <f>IF(ISBLANK('5. Pp (3 años)'!C47),"",'5. Pp (3 años)'!C47)</f>
        <v>Propósito</v>
      </c>
      <c r="D21" s="465" t="str">
        <f>IF(ISBLANK('5. Pp (3 años)'!D47),"",'5. Pp (3 años)'!D47)</f>
        <v xml:space="preserve">3.1.1.1 Las dependencias municipales  de la Secretaria General atienden a las y los ciudadanos del municipio de Benito Juárez respecto a sus necesidades  y demandas con base en los servicios. </v>
      </c>
      <c r="E21" s="465" t="str">
        <f>IF(ISBLANK('5. Pp (3 años)'!E47),"",'5. Pp (3 años)'!E47)</f>
        <v xml:space="preserve">PCIA: Porcentaje de ciudadanas(os) atendidas(os). </v>
      </c>
      <c r="F21" s="700">
        <v>0</v>
      </c>
      <c r="G21" s="701">
        <v>7200</v>
      </c>
      <c r="H21" s="523">
        <f t="shared" ref="H21" si="2">G21-F21</f>
        <v>7200</v>
      </c>
      <c r="I21" s="466">
        <v>0</v>
      </c>
      <c r="J21" s="688">
        <v>2400</v>
      </c>
      <c r="K21" s="689">
        <v>2400</v>
      </c>
      <c r="L21" s="690">
        <v>2400</v>
      </c>
      <c r="M21" s="688">
        <v>600</v>
      </c>
      <c r="N21" s="691">
        <v>600</v>
      </c>
      <c r="O21" s="691">
        <v>600</v>
      </c>
      <c r="P21" s="691">
        <v>600</v>
      </c>
      <c r="Q21" s="689">
        <v>600</v>
      </c>
      <c r="R21" s="689">
        <v>600</v>
      </c>
      <c r="S21" s="689">
        <v>600</v>
      </c>
      <c r="T21" s="689">
        <v>600</v>
      </c>
      <c r="U21" s="691">
        <v>600</v>
      </c>
      <c r="V21" s="691">
        <v>600</v>
      </c>
      <c r="W21" s="691">
        <v>600</v>
      </c>
      <c r="X21" s="690">
        <v>600</v>
      </c>
    </row>
    <row r="22" spans="3:24" ht="34.5">
      <c r="C22" s="467" t="str">
        <f>IF(ISBLANK('5. Pp (3 años)'!C48),"",'5. Pp (3 años)'!C48)</f>
        <v>Componente</v>
      </c>
      <c r="D22" s="468" t="str">
        <f>IF(ISBLANK('5. Pp (3 años)'!D48),"",'5. Pp (3 años)'!D48)</f>
        <v>3.1.1.1.1 Resoluciones de las demandas ciudadanas por la Secretaría General emitidas.</v>
      </c>
      <c r="E22" s="468" t="str">
        <f>IF(ISBLANK('5. Pp (3 años)'!E48),"",'5. Pp (3 años)'!E48)</f>
        <v>PRDC: Porcentaje de resoluciones de las demandas ciudadanas emitidas.</v>
      </c>
      <c r="F22" s="702">
        <v>7267</v>
      </c>
      <c r="G22" s="703">
        <v>7500</v>
      </c>
      <c r="H22" s="524">
        <f t="shared" ref="H22" si="3">G22-F22</f>
        <v>233</v>
      </c>
      <c r="I22" s="471">
        <f t="shared" ref="I22" si="4">(G22/F22)-1</f>
        <v>3.2062749415164404E-2</v>
      </c>
      <c r="J22" s="688">
        <v>2500</v>
      </c>
      <c r="K22" s="689">
        <v>2500</v>
      </c>
      <c r="L22" s="690">
        <v>2500</v>
      </c>
      <c r="M22" s="688">
        <v>625</v>
      </c>
      <c r="N22" s="691">
        <v>625</v>
      </c>
      <c r="O22" s="691">
        <v>625</v>
      </c>
      <c r="P22" s="691">
        <v>625</v>
      </c>
      <c r="Q22" s="689">
        <v>625</v>
      </c>
      <c r="R22" s="689">
        <v>625</v>
      </c>
      <c r="S22" s="689">
        <v>625</v>
      </c>
      <c r="T22" s="689">
        <v>625</v>
      </c>
      <c r="U22" s="691">
        <v>625</v>
      </c>
      <c r="V22" s="691">
        <v>625</v>
      </c>
      <c r="W22" s="691">
        <v>625</v>
      </c>
      <c r="X22" s="690">
        <v>625</v>
      </c>
    </row>
    <row r="23" spans="3:24" ht="51.75">
      <c r="C23" s="179" t="str">
        <f>IF(ISBLANK('5. Pp (3 años)'!C49),"",'5. Pp (3 años)'!C49)</f>
        <v>Actividad</v>
      </c>
      <c r="D23" s="180" t="str">
        <f>IF(ISBLANK('5. Pp (3 años)'!D49),"",'5. Pp (3 años)'!D49)</f>
        <v>3.1.1.1.1.1 Otorgamiento de apoyos administrativos y financieros brindados a la ciudadanía.</v>
      </c>
      <c r="E23" s="180" t="str">
        <f>IF(ISBLANK('5. Pp (3 años)'!E49),"",'5. Pp (3 años)'!E49)</f>
        <v xml:space="preserve">PAOC: Porcentaje de apoyos administrativos y financieros otorgados. </v>
      </c>
      <c r="F23" s="704">
        <v>2391</v>
      </c>
      <c r="G23" s="705">
        <v>2850</v>
      </c>
      <c r="H23" s="525">
        <f t="shared" ref="H23:H98" si="5">G23-F23</f>
        <v>459</v>
      </c>
      <c r="I23" s="63">
        <f t="shared" ref="I23:I98" si="6">(G23/F23)-1</f>
        <v>0.19196988707653695</v>
      </c>
      <c r="J23" s="688">
        <v>950</v>
      </c>
      <c r="K23" s="689">
        <v>950</v>
      </c>
      <c r="L23" s="690">
        <v>950</v>
      </c>
      <c r="M23" s="688">
        <v>237</v>
      </c>
      <c r="N23" s="691">
        <v>237</v>
      </c>
      <c r="O23" s="691">
        <v>237</v>
      </c>
      <c r="P23" s="691">
        <v>239</v>
      </c>
      <c r="Q23" s="689">
        <v>237</v>
      </c>
      <c r="R23" s="689">
        <v>237</v>
      </c>
      <c r="S23" s="689">
        <v>237</v>
      </c>
      <c r="T23" s="689">
        <v>239</v>
      </c>
      <c r="U23" s="691">
        <v>237</v>
      </c>
      <c r="V23" s="691">
        <v>237</v>
      </c>
      <c r="W23" s="691">
        <v>237</v>
      </c>
      <c r="X23" s="690">
        <v>239</v>
      </c>
    </row>
    <row r="24" spans="3:24" ht="34.5">
      <c r="C24" s="179" t="str">
        <f>IF(ISBLANK('5. Pp (3 años)'!C50),"",'5. Pp (3 años)'!C50)</f>
        <v>Actividad</v>
      </c>
      <c r="D24" s="180" t="str">
        <f>IF(ISBLANK('5. Pp (3 años)'!D50),"",'5. Pp (3 años)'!D50)</f>
        <v xml:space="preserve">3.1.1.1.1.2 Gestión de las sesiones ordinarias llevadas acabo por el cabildo </v>
      </c>
      <c r="E24" s="180" t="str">
        <f>IF(ISBLANK('5. Pp (3 años)'!E50),"",'5. Pp (3 años)'!E50)</f>
        <v>PSCA: Porcentaje de sesiones ordinarias de Cabildo realizadas.</v>
      </c>
      <c r="F24" s="704">
        <v>293</v>
      </c>
      <c r="G24" s="705">
        <v>300</v>
      </c>
      <c r="H24" s="525">
        <f t="shared" ref="H24:H86" si="7">G24-F24</f>
        <v>7</v>
      </c>
      <c r="I24" s="63">
        <f t="shared" ref="I24:I85" si="8">(G24/F24)-1</f>
        <v>2.3890784982935065E-2</v>
      </c>
      <c r="J24" s="688">
        <v>100</v>
      </c>
      <c r="K24" s="689">
        <v>100</v>
      </c>
      <c r="L24" s="690">
        <v>100</v>
      </c>
      <c r="M24" s="688">
        <v>25</v>
      </c>
      <c r="N24" s="691">
        <v>25</v>
      </c>
      <c r="O24" s="691">
        <v>25</v>
      </c>
      <c r="P24" s="691">
        <v>25</v>
      </c>
      <c r="Q24" s="689">
        <v>25</v>
      </c>
      <c r="R24" s="689">
        <v>25</v>
      </c>
      <c r="S24" s="689">
        <v>25</v>
      </c>
      <c r="T24" s="689">
        <v>25</v>
      </c>
      <c r="U24" s="691">
        <v>25</v>
      </c>
      <c r="V24" s="691">
        <v>25</v>
      </c>
      <c r="W24" s="691">
        <v>25</v>
      </c>
      <c r="X24" s="690">
        <v>25</v>
      </c>
    </row>
    <row r="25" spans="3:24" ht="34.5">
      <c r="C25" s="179" t="str">
        <f>IF(ISBLANK('5. Pp (3 años)'!C51),"",'5. Pp (3 años)'!C51)</f>
        <v>Actividad</v>
      </c>
      <c r="D25" s="180" t="str">
        <f>IF(ISBLANK('5. Pp (3 años)'!D51),"",'5. Pp (3 años)'!D51)</f>
        <v>3.2.1.1.1.3 Gestión de solicitudes formuladas por la ciudadanía.</v>
      </c>
      <c r="E25" s="180" t="str">
        <f>IF(ISBLANK('5. Pp (3 años)'!E51),"",'5. Pp (3 años)'!E51)</f>
        <v>PSCG: Porcentaje de Solicitudes Ciudadanas gestionadas.</v>
      </c>
      <c r="F25" s="704">
        <v>1118</v>
      </c>
      <c r="G25" s="705">
        <v>1620</v>
      </c>
      <c r="H25" s="525">
        <f t="shared" si="7"/>
        <v>502</v>
      </c>
      <c r="I25" s="63">
        <f t="shared" si="8"/>
        <v>0.44901610017889082</v>
      </c>
      <c r="J25" s="688">
        <v>540</v>
      </c>
      <c r="K25" s="689">
        <v>540</v>
      </c>
      <c r="L25" s="690">
        <v>540</v>
      </c>
      <c r="M25" s="688">
        <v>135</v>
      </c>
      <c r="N25" s="691">
        <v>135</v>
      </c>
      <c r="O25" s="691">
        <v>135</v>
      </c>
      <c r="P25" s="691">
        <v>135</v>
      </c>
      <c r="Q25" s="689">
        <v>135</v>
      </c>
      <c r="R25" s="689">
        <v>135</v>
      </c>
      <c r="S25" s="689">
        <v>135</v>
      </c>
      <c r="T25" s="689">
        <v>135</v>
      </c>
      <c r="U25" s="691">
        <v>135</v>
      </c>
      <c r="V25" s="691">
        <v>135</v>
      </c>
      <c r="W25" s="691">
        <v>135</v>
      </c>
      <c r="X25" s="690">
        <v>135</v>
      </c>
    </row>
    <row r="26" spans="3:24" ht="34.5">
      <c r="C26" s="467" t="str">
        <f>IF(ISBLANK('5. Pp (3 años)'!C52),"",'5. Pp (3 años)'!C52)</f>
        <v xml:space="preserve">Componente </v>
      </c>
      <c r="D26" s="468" t="str">
        <f>IF(ISBLANK('5. Pp (3 años)'!D52),"",'5. Pp (3 años)'!D52)</f>
        <v>3.1.1.1.2 Atención a solicitudes de personas no localizadas en el municipio de Benito Juárez</v>
      </c>
      <c r="E26" s="468" t="str">
        <f>IF(ISBLANK('5. Pp (3 años)'!E52),"",'5. Pp (3 años)'!E52)</f>
        <v>PSNLBJ: Porcentaje de solicitudes de personas no localizadas.</v>
      </c>
      <c r="F26" s="702">
        <v>796</v>
      </c>
      <c r="G26" s="703">
        <v>160</v>
      </c>
      <c r="H26" s="524">
        <f t="shared" si="7"/>
        <v>-636</v>
      </c>
      <c r="I26" s="471">
        <f t="shared" si="8"/>
        <v>-0.79899497487437188</v>
      </c>
      <c r="J26" s="688">
        <v>200</v>
      </c>
      <c r="K26" s="689">
        <v>200</v>
      </c>
      <c r="L26" s="690">
        <v>200</v>
      </c>
      <c r="M26" s="688">
        <v>50</v>
      </c>
      <c r="N26" s="691">
        <v>50</v>
      </c>
      <c r="O26" s="691">
        <v>50</v>
      </c>
      <c r="P26" s="691">
        <v>50</v>
      </c>
      <c r="Q26" s="689">
        <v>50</v>
      </c>
      <c r="R26" s="689">
        <v>50</v>
      </c>
      <c r="S26" s="689">
        <v>50</v>
      </c>
      <c r="T26" s="689">
        <v>50</v>
      </c>
      <c r="U26" s="691">
        <v>50</v>
      </c>
      <c r="V26" s="691">
        <v>50</v>
      </c>
      <c r="W26" s="691">
        <v>50</v>
      </c>
      <c r="X26" s="690">
        <v>50</v>
      </c>
    </row>
    <row r="27" spans="3:24" ht="69">
      <c r="C27" s="179" t="str">
        <f>IF(ISBLANK('5. Pp (3 años)'!C53),"",'5. Pp (3 años)'!C53)</f>
        <v>Actividad</v>
      </c>
      <c r="D27" s="180" t="str">
        <f>IF(ISBLANK('5. Pp (3 años)'!D53),"",'5. Pp (3 años)'!D53)</f>
        <v>3.1.1.1.2.1 Seguimiento, asesorias y acompañamiento en reportes de personas no localizadas en el municipio de Benito Juárez</v>
      </c>
      <c r="E27" s="180" t="str">
        <f>IF(ISBLANK('5. Pp (3 años)'!E53),"",'5. Pp (3 años)'!E53)</f>
        <v>PSAAPNLBJ: Porcentaje de Seguimiento,asesoria y apoyo en reportes de personas no localizadas en el municipio de Benito Juárez</v>
      </c>
      <c r="F27" s="704">
        <v>796</v>
      </c>
      <c r="G27" s="705">
        <v>165</v>
      </c>
      <c r="H27" s="525">
        <f t="shared" si="7"/>
        <v>-631</v>
      </c>
      <c r="I27" s="63">
        <f t="shared" si="8"/>
        <v>-0.792713567839196</v>
      </c>
      <c r="J27" s="688">
        <v>100</v>
      </c>
      <c r="K27" s="689">
        <v>100</v>
      </c>
      <c r="L27" s="690">
        <v>100</v>
      </c>
      <c r="M27" s="688">
        <v>25</v>
      </c>
      <c r="N27" s="691">
        <v>25</v>
      </c>
      <c r="O27" s="691">
        <v>25</v>
      </c>
      <c r="P27" s="691">
        <v>25</v>
      </c>
      <c r="Q27" s="689">
        <v>25</v>
      </c>
      <c r="R27" s="689">
        <v>25</v>
      </c>
      <c r="S27" s="689">
        <v>25</v>
      </c>
      <c r="T27" s="689">
        <v>25</v>
      </c>
      <c r="U27" s="691">
        <v>25</v>
      </c>
      <c r="V27" s="691">
        <v>25</v>
      </c>
      <c r="W27" s="691">
        <v>25</v>
      </c>
      <c r="X27" s="690">
        <v>25</v>
      </c>
    </row>
    <row r="28" spans="3:24" ht="51.75">
      <c r="C28" s="520" t="str">
        <f>IF(ISBLANK('5. Pp (3 años)'!C54),"",'5. Pp (3 años)'!C54)</f>
        <v>Actividad</v>
      </c>
      <c r="D28" s="521" t="str">
        <f>IF(ISBLANK('5. Pp (3 años)'!D54),"",'5. Pp (3 años)'!D54)</f>
        <v>3.1.1.1.2.2 Asistencia de Reportes de Personas No Localizadas</v>
      </c>
      <c r="E28" s="521" t="str">
        <f>IF(ISBLANK('5. Pp (3 años)'!E54),"",'5. Pp (3 años)'!E54)</f>
        <v>PARPNL: Porcentaje de Asistencia de Reportes de Personas No Localizadas</v>
      </c>
      <c r="F28" s="704">
        <v>796</v>
      </c>
      <c r="G28" s="705">
        <v>100</v>
      </c>
      <c r="H28" s="526">
        <f t="shared" si="7"/>
        <v>-696</v>
      </c>
      <c r="I28" s="522">
        <f t="shared" si="8"/>
        <v>-0.87437185929648242</v>
      </c>
      <c r="J28" s="688">
        <v>100</v>
      </c>
      <c r="K28" s="689">
        <v>100</v>
      </c>
      <c r="L28" s="690">
        <v>100</v>
      </c>
      <c r="M28" s="688">
        <v>25</v>
      </c>
      <c r="N28" s="691">
        <v>25</v>
      </c>
      <c r="O28" s="691">
        <v>25</v>
      </c>
      <c r="P28" s="691">
        <v>25</v>
      </c>
      <c r="Q28" s="689">
        <v>25</v>
      </c>
      <c r="R28" s="689">
        <v>25</v>
      </c>
      <c r="S28" s="689">
        <v>25</v>
      </c>
      <c r="T28" s="689">
        <v>25</v>
      </c>
      <c r="U28" s="691">
        <v>25</v>
      </c>
      <c r="V28" s="691">
        <v>25</v>
      </c>
      <c r="W28" s="691">
        <v>25</v>
      </c>
      <c r="X28" s="690">
        <v>25</v>
      </c>
    </row>
    <row r="29" spans="3:24" ht="34.5">
      <c r="C29" s="467" t="str">
        <f>IF(ISBLANK('5. Pp (3 años)'!C55),"",'5. Pp (3 años)'!C55)</f>
        <v xml:space="preserve">Componente </v>
      </c>
      <c r="D29" s="468" t="str">
        <f>IF(ISBLANK('5. Pp (3 años)'!D55),"",'5. Pp (3 años)'!D55)</f>
        <v>3.1.1.1.3 Solicitudes administrativas de las Direcciones adscritas a la Secretaría General emitidas.</v>
      </c>
      <c r="E29" s="468" t="str">
        <f>IF(ISBLANK('5. Pp (3 años)'!E55),"",'5. Pp (3 años)'!E55)</f>
        <v>PSAE: Porcentaje de solicitudes administrativas emitidas.</v>
      </c>
      <c r="F29" s="702">
        <v>2258</v>
      </c>
      <c r="G29" s="703">
        <v>3465</v>
      </c>
      <c r="H29" s="524">
        <f t="shared" si="7"/>
        <v>1207</v>
      </c>
      <c r="I29" s="471">
        <f>(G29/F29)-1</f>
        <v>0.5345438441098318</v>
      </c>
      <c r="J29" s="688">
        <v>1155</v>
      </c>
      <c r="K29" s="689">
        <v>1155</v>
      </c>
      <c r="L29" s="690">
        <v>1155</v>
      </c>
      <c r="M29" s="688">
        <v>301</v>
      </c>
      <c r="N29" s="691">
        <v>304</v>
      </c>
      <c r="O29" s="691">
        <v>304</v>
      </c>
      <c r="P29" s="691">
        <v>246</v>
      </c>
      <c r="Q29" s="689">
        <v>301</v>
      </c>
      <c r="R29" s="689">
        <v>304</v>
      </c>
      <c r="S29" s="689">
        <v>304</v>
      </c>
      <c r="T29" s="689">
        <v>246</v>
      </c>
      <c r="U29" s="691">
        <v>301</v>
      </c>
      <c r="V29" s="691">
        <v>304</v>
      </c>
      <c r="W29" s="691">
        <v>304</v>
      </c>
      <c r="X29" s="690">
        <v>246</v>
      </c>
    </row>
    <row r="30" spans="3:24" ht="69">
      <c r="C30" s="179" t="str">
        <f>IF(ISBLANK('5. Pp (3 años)'!C56),"",'5. Pp (3 años)'!C56)</f>
        <v>Actividad</v>
      </c>
      <c r="D30" s="180" t="str">
        <f>IF(ISBLANK('5. Pp (3 años)'!D56),"",'5. Pp (3 años)'!D56)</f>
        <v xml:space="preserve">3.1.1.1.3.1 Gestión en la documentación de los movimientos de personal de la Oficina de la Secretaría General. 
</v>
      </c>
      <c r="E30" s="180" t="str">
        <f>IF(ISBLANK('5. Pp (3 años)'!E56),"",'5. Pp (3 años)'!E56)</f>
        <v>DGMP:  Porcentaje de Documentos de movimientos de personal gestionados.</v>
      </c>
      <c r="F30" s="704">
        <v>328</v>
      </c>
      <c r="G30" s="705">
        <v>510</v>
      </c>
      <c r="H30" s="525">
        <f t="shared" si="7"/>
        <v>182</v>
      </c>
      <c r="I30" s="63">
        <f t="shared" si="8"/>
        <v>0.55487804878048785</v>
      </c>
      <c r="J30" s="688">
        <v>170</v>
      </c>
      <c r="K30" s="689">
        <v>170</v>
      </c>
      <c r="L30" s="690">
        <v>170</v>
      </c>
      <c r="M30" s="688">
        <v>49</v>
      </c>
      <c r="N30" s="691">
        <v>42</v>
      </c>
      <c r="O30" s="691">
        <v>42</v>
      </c>
      <c r="P30" s="691">
        <v>37</v>
      </c>
      <c r="Q30" s="689">
        <v>49</v>
      </c>
      <c r="R30" s="689">
        <v>42</v>
      </c>
      <c r="S30" s="689">
        <v>42</v>
      </c>
      <c r="T30" s="689">
        <v>37</v>
      </c>
      <c r="U30" s="691">
        <v>49</v>
      </c>
      <c r="V30" s="691">
        <v>42</v>
      </c>
      <c r="W30" s="691">
        <v>42</v>
      </c>
      <c r="X30" s="690">
        <v>37</v>
      </c>
    </row>
    <row r="31" spans="3:24" ht="51.75">
      <c r="C31" s="179" t="str">
        <f>IF(ISBLANK('5. Pp (3 años)'!C57),"",'5. Pp (3 años)'!C57)</f>
        <v>Actividad</v>
      </c>
      <c r="D31" s="180" t="str">
        <f>IF(ISBLANK('5. Pp (3 años)'!D57),"",'5. Pp (3 años)'!D57)</f>
        <v>3.1.1.1.3.2 Realización de gestiones técnicas para la operación de las Direcciones Adscritas a la Oficina de la Secretaría General.</v>
      </c>
      <c r="E31" s="180" t="str">
        <f>IF(ISBLANK('5. Pp (3 años)'!E57),"",'5. Pp (3 años)'!E57)</f>
        <v>PGTR: Porcentaje de Gestiones Técnicas realizadas.</v>
      </c>
      <c r="F31" s="704">
        <v>795</v>
      </c>
      <c r="G31" s="705">
        <v>1251</v>
      </c>
      <c r="H31" s="525">
        <f t="shared" si="7"/>
        <v>456</v>
      </c>
      <c r="I31" s="63">
        <f t="shared" si="8"/>
        <v>0.57358490566037745</v>
      </c>
      <c r="J31" s="688">
        <v>417</v>
      </c>
      <c r="K31" s="689">
        <v>417</v>
      </c>
      <c r="L31" s="690">
        <v>417</v>
      </c>
      <c r="M31" s="688">
        <v>123</v>
      </c>
      <c r="N31" s="691">
        <v>98</v>
      </c>
      <c r="O31" s="691">
        <v>98</v>
      </c>
      <c r="P31" s="691">
        <v>98</v>
      </c>
      <c r="Q31" s="689">
        <v>123</v>
      </c>
      <c r="R31" s="689">
        <v>98</v>
      </c>
      <c r="S31" s="689">
        <v>98</v>
      </c>
      <c r="T31" s="689">
        <v>98</v>
      </c>
      <c r="U31" s="691">
        <v>123</v>
      </c>
      <c r="V31" s="691">
        <v>98</v>
      </c>
      <c r="W31" s="691">
        <v>98</v>
      </c>
      <c r="X31" s="690">
        <v>98</v>
      </c>
    </row>
    <row r="32" spans="3:24" ht="51.75">
      <c r="C32" s="179" t="str">
        <f>IF(ISBLANK('5. Pp (3 años)'!C58),"",'5. Pp (3 años)'!C58)</f>
        <v>Actividad</v>
      </c>
      <c r="D32" s="180" t="str">
        <f>IF(ISBLANK('5. Pp (3 años)'!D58),"",'5. Pp (3 años)'!D58)</f>
        <v>3.1.1.1.3.3 Atención a las solicitudes de   recursos materiales para abastecer a la Secretaría General y sus Direcciones Adscritas.</v>
      </c>
      <c r="E32" s="180" t="str">
        <f>IF(ISBLANK('5. Pp (3 años)'!E58),"",'5. Pp (3 años)'!E58)</f>
        <v>PRMG: Porcentaje de solicitudes de recursos materiales gestionados.</v>
      </c>
      <c r="F32" s="704">
        <v>1135</v>
      </c>
      <c r="G32" s="705">
        <v>1704</v>
      </c>
      <c r="H32" s="525">
        <f t="shared" si="7"/>
        <v>569</v>
      </c>
      <c r="I32" s="63">
        <f t="shared" si="8"/>
        <v>0.50132158590308373</v>
      </c>
      <c r="J32" s="688">
        <v>568</v>
      </c>
      <c r="K32" s="689">
        <v>568</v>
      </c>
      <c r="L32" s="690">
        <v>568</v>
      </c>
      <c r="M32" s="688">
        <v>129</v>
      </c>
      <c r="N32" s="691">
        <v>164</v>
      </c>
      <c r="O32" s="691">
        <v>164</v>
      </c>
      <c r="P32" s="691">
        <v>111</v>
      </c>
      <c r="Q32" s="689">
        <v>129</v>
      </c>
      <c r="R32" s="689">
        <v>164</v>
      </c>
      <c r="S32" s="689">
        <v>164</v>
      </c>
      <c r="T32" s="689">
        <v>111</v>
      </c>
      <c r="U32" s="691">
        <v>129</v>
      </c>
      <c r="V32" s="691">
        <v>164</v>
      </c>
      <c r="W32" s="691">
        <v>164</v>
      </c>
      <c r="X32" s="690">
        <v>111</v>
      </c>
    </row>
    <row r="33" spans="3:24" ht="69">
      <c r="C33" s="467" t="str">
        <f>IF(ISBLANK('5. Pp (3 años)'!C59),"",'5. Pp (3 años)'!C59)</f>
        <v>Componente</v>
      </c>
      <c r="D33" s="468" t="str">
        <f>IF(ISBLANK('5. Pp (3 años)'!D59),"",'5. Pp (3 años)'!D59)</f>
        <v>3.1.1.1.4 Actos registrales constitutivos o modificativos del Estado Civil de la población benitojuarense, garantizando el derecho a la igualdad entre mujeres y hombres inscritos.</v>
      </c>
      <c r="E33" s="468" t="str">
        <f>IF(ISBLANK('5. Pp (3 años)'!E59),"",'5. Pp (3 años)'!E59)</f>
        <v>PARI: Porcentaje de actos registrales inscritos</v>
      </c>
      <c r="F33" s="702">
        <v>149476</v>
      </c>
      <c r="G33" s="703">
        <v>386295</v>
      </c>
      <c r="H33" s="524">
        <f t="shared" si="7"/>
        <v>236819</v>
      </c>
      <c r="I33" s="471">
        <f t="shared" si="8"/>
        <v>1.5843279188632291</v>
      </c>
      <c r="J33" s="688">
        <v>108149</v>
      </c>
      <c r="K33" s="689">
        <v>74119</v>
      </c>
      <c r="L33" s="690">
        <v>74119</v>
      </c>
      <c r="M33" s="688">
        <v>27043</v>
      </c>
      <c r="N33" s="691">
        <v>27045</v>
      </c>
      <c r="O33" s="691">
        <v>27033</v>
      </c>
      <c r="P33" s="691">
        <v>27028</v>
      </c>
      <c r="Q33" s="689">
        <v>18530</v>
      </c>
      <c r="R33" s="689">
        <v>18530</v>
      </c>
      <c r="S33" s="689">
        <v>18530</v>
      </c>
      <c r="T33" s="689">
        <v>18529</v>
      </c>
      <c r="U33" s="691">
        <v>18530</v>
      </c>
      <c r="V33" s="691">
        <v>18530</v>
      </c>
      <c r="W33" s="691">
        <v>18530</v>
      </c>
      <c r="X33" s="690">
        <v>18529</v>
      </c>
    </row>
    <row r="34" spans="3:24" ht="34.5">
      <c r="C34" s="520" t="str">
        <f>IF(ISBLANK('5. Pp (3 años)'!C60),"",'5. Pp (3 años)'!C60)</f>
        <v>Actividad</v>
      </c>
      <c r="D34" s="521" t="str">
        <f>IF(ISBLANK('5. Pp (3 años)'!D60),"",'5. Pp (3 años)'!D60)</f>
        <v>3.1.1.1.4.1 Adquisición de herramientas tecnológicas del Registro Civil.</v>
      </c>
      <c r="E34" s="521" t="str">
        <f>IF(ISBLANK('5. Pp (3 años)'!E60),"",'5. Pp (3 años)'!E60)</f>
        <v xml:space="preserve">PAECE: Porcentaje de adquisición de equipos de cómputo y electrónicos.      </v>
      </c>
      <c r="F34" s="704">
        <v>3</v>
      </c>
      <c r="G34" s="705">
        <v>111</v>
      </c>
      <c r="H34" s="526">
        <f t="shared" si="7"/>
        <v>108</v>
      </c>
      <c r="I34" s="522">
        <f t="shared" si="8"/>
        <v>36</v>
      </c>
      <c r="J34" s="688">
        <v>37</v>
      </c>
      <c r="K34" s="689">
        <v>3</v>
      </c>
      <c r="L34" s="690">
        <v>3</v>
      </c>
      <c r="M34" s="688">
        <v>9</v>
      </c>
      <c r="N34" s="691">
        <v>10</v>
      </c>
      <c r="O34" s="691">
        <v>9</v>
      </c>
      <c r="P34" s="691">
        <v>9</v>
      </c>
      <c r="Q34" s="689">
        <v>1</v>
      </c>
      <c r="R34" s="689">
        <v>1</v>
      </c>
      <c r="S34" s="689">
        <v>1</v>
      </c>
      <c r="T34" s="689">
        <v>0</v>
      </c>
      <c r="U34" s="691">
        <v>1</v>
      </c>
      <c r="V34" s="691">
        <v>1</v>
      </c>
      <c r="W34" s="691">
        <v>1</v>
      </c>
      <c r="X34" s="690">
        <v>0</v>
      </c>
    </row>
    <row r="35" spans="3:24" ht="34.5">
      <c r="C35" s="179" t="str">
        <f>IF(ISBLANK('5. Pp (3 años)'!C61),"",'5. Pp (3 años)'!C61)</f>
        <v>Actividad</v>
      </c>
      <c r="D35" s="180" t="str">
        <f>IF(ISBLANK('5. Pp (3 años)'!D61),"",'5. Pp (3 años)'!D61)</f>
        <v>3.1.1.1.4.2 Incremento en la adquisición de formatos valorados Adquiridos.</v>
      </c>
      <c r="E35" s="180" t="str">
        <f>IF(ISBLANK('5. Pp (3 años)'!E61),"",'5. Pp (3 años)'!E61)</f>
        <v xml:space="preserve">PFVA: Porcentaje de formatos valoradas  adquiridas. </v>
      </c>
      <c r="F35" s="704">
        <v>134000</v>
      </c>
      <c r="G35" s="705">
        <v>390705</v>
      </c>
      <c r="H35" s="525">
        <f t="shared" si="7"/>
        <v>256705</v>
      </c>
      <c r="I35" s="63">
        <f t="shared" si="8"/>
        <v>1.9157089552238804</v>
      </c>
      <c r="J35" s="688">
        <v>110400</v>
      </c>
      <c r="K35" s="689">
        <v>89000</v>
      </c>
      <c r="L35" s="690">
        <v>89000</v>
      </c>
      <c r="M35" s="688">
        <v>27600</v>
      </c>
      <c r="N35" s="691">
        <v>27600</v>
      </c>
      <c r="O35" s="691">
        <v>27600</v>
      </c>
      <c r="P35" s="691">
        <v>27600</v>
      </c>
      <c r="Q35" s="689">
        <v>22250</v>
      </c>
      <c r="R35" s="689">
        <v>22250</v>
      </c>
      <c r="S35" s="689">
        <v>22250</v>
      </c>
      <c r="T35" s="689">
        <v>22250</v>
      </c>
      <c r="U35" s="691">
        <v>22250</v>
      </c>
      <c r="V35" s="691">
        <v>22250</v>
      </c>
      <c r="W35" s="691">
        <v>22250</v>
      </c>
      <c r="X35" s="690">
        <v>22250</v>
      </c>
    </row>
    <row r="36" spans="3:24" ht="34.5">
      <c r="C36" s="179" t="str">
        <f>IF(ISBLANK('5. Pp (3 años)'!C62),"",'5. Pp (3 años)'!C62)</f>
        <v>Actividad</v>
      </c>
      <c r="D36" s="180" t="str">
        <f>IF(ISBLANK('5. Pp (3 años)'!D62),"",'5. Pp (3 años)'!D62)</f>
        <v>3.1.1.1.4.3 Capacitación al personal del Registro Civil.</v>
      </c>
      <c r="E36" s="180" t="str">
        <f>IF(ISBLANK('5. Pp (3 años)'!E62),"",'5. Pp (3 años)'!E62)</f>
        <v>PPC: Porcentaje de personal del Registro Civil capacitado.</v>
      </c>
      <c r="F36" s="704">
        <v>55</v>
      </c>
      <c r="G36" s="705">
        <v>261</v>
      </c>
      <c r="H36" s="525">
        <f t="shared" si="7"/>
        <v>206</v>
      </c>
      <c r="I36" s="63">
        <f t="shared" si="8"/>
        <v>3.7454545454545451</v>
      </c>
      <c r="J36" s="688">
        <v>80</v>
      </c>
      <c r="K36" s="689">
        <v>40</v>
      </c>
      <c r="L36" s="690">
        <v>40</v>
      </c>
      <c r="M36" s="688">
        <v>20</v>
      </c>
      <c r="N36" s="691">
        <v>20</v>
      </c>
      <c r="O36" s="691">
        <v>20</v>
      </c>
      <c r="P36" s="691">
        <v>20</v>
      </c>
      <c r="Q36" s="689">
        <v>10</v>
      </c>
      <c r="R36" s="689">
        <v>10</v>
      </c>
      <c r="S36" s="689">
        <v>10</v>
      </c>
      <c r="T36" s="689">
        <v>10</v>
      </c>
      <c r="U36" s="691">
        <v>10</v>
      </c>
      <c r="V36" s="691">
        <v>10</v>
      </c>
      <c r="W36" s="691">
        <v>10</v>
      </c>
      <c r="X36" s="690">
        <v>10</v>
      </c>
    </row>
    <row r="37" spans="3:24" ht="34.5">
      <c r="C37" s="179" t="str">
        <f>IF(ISBLANK('5. Pp (3 años)'!C63),"",'5. Pp (3 años)'!C63)</f>
        <v>Actividad</v>
      </c>
      <c r="D37" s="180" t="str">
        <f>IF(ISBLANK('5. Pp (3 años)'!D63),"",'5. Pp (3 años)'!D63)</f>
        <v>3.1.1.1.4.4 Mejoramiento de las instalaciones del Registro Civil.</v>
      </c>
      <c r="E37" s="180" t="str">
        <f>IF(ISBLANK('5. Pp (3 años)'!E63),"",'5. Pp (3 años)'!E63)</f>
        <v>PIRM: Porcentaje de instalaciones del Registro Civil mejoradas.</v>
      </c>
      <c r="F37" s="704">
        <v>2</v>
      </c>
      <c r="G37" s="705">
        <v>15</v>
      </c>
      <c r="H37" s="525">
        <f t="shared" si="7"/>
        <v>13</v>
      </c>
      <c r="I37" s="63">
        <f t="shared" si="8"/>
        <v>6.5</v>
      </c>
      <c r="J37" s="688">
        <v>4</v>
      </c>
      <c r="K37" s="689">
        <v>2</v>
      </c>
      <c r="L37" s="690">
        <v>2</v>
      </c>
      <c r="M37" s="688">
        <v>1</v>
      </c>
      <c r="N37" s="691">
        <v>1</v>
      </c>
      <c r="O37" s="691">
        <v>1</v>
      </c>
      <c r="P37" s="691">
        <v>1</v>
      </c>
      <c r="Q37" s="689">
        <v>0</v>
      </c>
      <c r="R37" s="689">
        <v>1</v>
      </c>
      <c r="S37" s="689">
        <v>1</v>
      </c>
      <c r="T37" s="689">
        <v>0</v>
      </c>
      <c r="U37" s="691">
        <v>0</v>
      </c>
      <c r="V37" s="691">
        <v>1</v>
      </c>
      <c r="W37" s="691">
        <v>1</v>
      </c>
      <c r="X37" s="690">
        <v>0</v>
      </c>
    </row>
    <row r="38" spans="3:24" ht="51.75">
      <c r="C38" s="467" t="str">
        <f>IF(ISBLANK('5. Pp (3 años)'!C64),"",'5. Pp (3 años)'!C64)</f>
        <v>Componente</v>
      </c>
      <c r="D38" s="468" t="str">
        <f>IF(ISBLANK('5. Pp (3 años)'!D64),"",'5. Pp (3 años)'!D64)</f>
        <v>3.1.1.1.5 Quejas y recomendaciones en materia de Derechos Humanos atendidas.</v>
      </c>
      <c r="E38" s="468" t="str">
        <f>IF(ISBLANK('5. Pp (3 años)'!E64),"",'5. Pp (3 años)'!E64)</f>
        <v>PQRDH: Porcentaje de quejas y recomendaciones en materia de Derechos Humanos atendidas.</v>
      </c>
      <c r="F38" s="702">
        <v>27</v>
      </c>
      <c r="G38" s="703">
        <v>36</v>
      </c>
      <c r="H38" s="524">
        <f t="shared" si="7"/>
        <v>9</v>
      </c>
      <c r="I38" s="471">
        <f t="shared" si="8"/>
        <v>0.33333333333333326</v>
      </c>
      <c r="J38" s="688">
        <v>12</v>
      </c>
      <c r="K38" s="689">
        <v>12</v>
      </c>
      <c r="L38" s="690">
        <v>12</v>
      </c>
      <c r="M38" s="688">
        <v>3</v>
      </c>
      <c r="N38" s="691">
        <v>3</v>
      </c>
      <c r="O38" s="691">
        <v>3</v>
      </c>
      <c r="P38" s="691">
        <v>3</v>
      </c>
      <c r="Q38" s="689">
        <v>3</v>
      </c>
      <c r="R38" s="689">
        <v>3</v>
      </c>
      <c r="S38" s="689">
        <v>3</v>
      </c>
      <c r="T38" s="689">
        <v>3</v>
      </c>
      <c r="U38" s="691">
        <v>3</v>
      </c>
      <c r="V38" s="691">
        <v>3</v>
      </c>
      <c r="W38" s="691">
        <v>3</v>
      </c>
      <c r="X38" s="690">
        <v>3</v>
      </c>
    </row>
    <row r="39" spans="3:24" ht="69">
      <c r="C39" s="179" t="str">
        <f>IF(ISBLANK('5. Pp (3 años)'!C65),"",'5. Pp (3 años)'!C65)</f>
        <v>Actividad</v>
      </c>
      <c r="D39" s="180" t="str">
        <f>IF(ISBLANK('5. Pp (3 años)'!D65),"",'5. Pp (3 años)'!D65)</f>
        <v>3.1.1.1.5.1 Prestación de asesorías jurídicas y atención a quejas en materia de Derechos Humanos.</v>
      </c>
      <c r="E39" s="180" t="str">
        <f>IF(ISBLANK('5. Pp (3 años)'!E65),"",'5. Pp (3 años)'!E65)</f>
        <v>PJQDH: Porcentaje de asesorías jurídicas y atenciones a quejas en materia de Derechos Humanos realizadas.</v>
      </c>
      <c r="F39" s="704">
        <v>55</v>
      </c>
      <c r="G39" s="705">
        <v>160</v>
      </c>
      <c r="H39" s="525">
        <f t="shared" si="7"/>
        <v>105</v>
      </c>
      <c r="I39" s="63">
        <f t="shared" si="8"/>
        <v>1.9090909090909092</v>
      </c>
      <c r="J39" s="688">
        <v>40</v>
      </c>
      <c r="K39" s="689">
        <v>60</v>
      </c>
      <c r="L39" s="690">
        <v>60</v>
      </c>
      <c r="M39" s="688">
        <v>10</v>
      </c>
      <c r="N39" s="691">
        <v>10</v>
      </c>
      <c r="O39" s="691">
        <v>10</v>
      </c>
      <c r="P39" s="691">
        <v>10</v>
      </c>
      <c r="Q39" s="689">
        <v>15</v>
      </c>
      <c r="R39" s="689">
        <v>15</v>
      </c>
      <c r="S39" s="689">
        <v>15</v>
      </c>
      <c r="T39" s="689">
        <v>15</v>
      </c>
      <c r="U39" s="691">
        <v>15</v>
      </c>
      <c r="V39" s="691">
        <v>15</v>
      </c>
      <c r="W39" s="691">
        <v>15</v>
      </c>
      <c r="X39" s="690">
        <v>15</v>
      </c>
    </row>
    <row r="40" spans="3:24" ht="69">
      <c r="C40" s="520" t="str">
        <f>IF(ISBLANK('5. Pp (3 años)'!C66),"",'5. Pp (3 años)'!C66)</f>
        <v>Actividad</v>
      </c>
      <c r="D40" s="521" t="str">
        <f>IF(ISBLANK('5. Pp (3 años)'!D66),"",'5. Pp (3 años)'!D66)</f>
        <v>3.1.1.1.5.2 Impartición de capacitaciones especializadas en materia de Derechos Humanos y no discriminación.</v>
      </c>
      <c r="E40" s="521" t="str">
        <f>IF(ISBLANK('5. Pp (3 años)'!E66),"",'5. Pp (3 años)'!E66)</f>
        <v xml:space="preserve">
PCMDH: Porcentaje de capacitaciones en materia de Derechos Humanos realizadas.</v>
      </c>
      <c r="F40" s="704">
        <v>31</v>
      </c>
      <c r="G40" s="705">
        <v>120</v>
      </c>
      <c r="H40" s="526">
        <f t="shared" si="7"/>
        <v>89</v>
      </c>
      <c r="I40" s="522">
        <f t="shared" si="8"/>
        <v>2.870967741935484</v>
      </c>
      <c r="J40" s="688">
        <v>24</v>
      </c>
      <c r="K40" s="689">
        <v>48</v>
      </c>
      <c r="L40" s="690">
        <v>48</v>
      </c>
      <c r="M40" s="688">
        <v>6</v>
      </c>
      <c r="N40" s="691">
        <v>6</v>
      </c>
      <c r="O40" s="691">
        <v>6</v>
      </c>
      <c r="P40" s="691">
        <v>6</v>
      </c>
      <c r="Q40" s="689">
        <v>12</v>
      </c>
      <c r="R40" s="689">
        <v>12</v>
      </c>
      <c r="S40" s="689">
        <v>12</v>
      </c>
      <c r="T40" s="689">
        <v>12</v>
      </c>
      <c r="U40" s="691">
        <v>12</v>
      </c>
      <c r="V40" s="691">
        <v>12</v>
      </c>
      <c r="W40" s="691">
        <v>12</v>
      </c>
      <c r="X40" s="690">
        <v>12</v>
      </c>
    </row>
    <row r="41" spans="3:24" ht="51.75">
      <c r="C41" s="179" t="str">
        <f>IF(ISBLANK('5. Pp (3 años)'!C67),"",'5. Pp (3 años)'!C67)</f>
        <v>Actividad</v>
      </c>
      <c r="D41" s="180" t="str">
        <f>IF(ISBLANK('5. Pp (3 años)'!D67),"",'5. Pp (3 años)'!D67)</f>
        <v>3.1.1.1.5.3 Realización de mesas de trabajo en materia de Derechos Humanos con instituciones y organizaciones de la sociedad civil.</v>
      </c>
      <c r="E41" s="180" t="str">
        <f>IF(ISBLANK('5. Pp (3 años)'!E67),"",'5. Pp (3 años)'!E67)</f>
        <v>PMTDH: Porcentaje de Mesas de Trabajo en materia de Derechos Humanos realizadas.</v>
      </c>
      <c r="F41" s="704">
        <v>13</v>
      </c>
      <c r="G41" s="705">
        <v>36</v>
      </c>
      <c r="H41" s="525">
        <f t="shared" si="7"/>
        <v>23</v>
      </c>
      <c r="I41" s="63">
        <f t="shared" si="8"/>
        <v>1.7692307692307692</v>
      </c>
      <c r="J41" s="688">
        <v>12</v>
      </c>
      <c r="K41" s="689">
        <v>12</v>
      </c>
      <c r="L41" s="690">
        <v>12</v>
      </c>
      <c r="M41" s="688">
        <v>3</v>
      </c>
      <c r="N41" s="691">
        <v>3</v>
      </c>
      <c r="O41" s="691">
        <v>3</v>
      </c>
      <c r="P41" s="691">
        <v>3</v>
      </c>
      <c r="Q41" s="689">
        <v>3</v>
      </c>
      <c r="R41" s="689">
        <v>3</v>
      </c>
      <c r="S41" s="689">
        <v>3</v>
      </c>
      <c r="T41" s="689">
        <v>3</v>
      </c>
      <c r="U41" s="691">
        <v>3</v>
      </c>
      <c r="V41" s="691">
        <v>3</v>
      </c>
      <c r="W41" s="691">
        <v>3</v>
      </c>
      <c r="X41" s="690">
        <v>3</v>
      </c>
    </row>
    <row r="42" spans="3:24" ht="51.75">
      <c r="C42" s="467" t="str">
        <f>IF(ISBLANK('5. Pp (3 años)'!C68),"",'5. Pp (3 años)'!C68)</f>
        <v>Componente</v>
      </c>
      <c r="D42" s="468" t="str">
        <f>IF(ISBLANK('5. Pp (3 años)'!D68),"",'5. Pp (3 años)'!D68)</f>
        <v>3.1.1.1.6 Procedimientos jurídicos en los que el Ayuntamiento es parte atendidos mediante su revisión, elaboración y seguimiento.</v>
      </c>
      <c r="E42" s="468" t="str">
        <f>IF(ISBLANK('5. Pp (3 años)'!E68),"",'5. Pp (3 años)'!E68)</f>
        <v>PPJA: Porcentaje de procedimientos jurídicos atendidos</v>
      </c>
      <c r="F42" s="702">
        <v>758</v>
      </c>
      <c r="G42" s="703">
        <v>900</v>
      </c>
      <c r="H42" s="524">
        <f t="shared" si="7"/>
        <v>142</v>
      </c>
      <c r="I42" s="471">
        <f t="shared" si="8"/>
        <v>0.18733509234828505</v>
      </c>
      <c r="J42" s="688">
        <v>300</v>
      </c>
      <c r="K42" s="689">
        <v>300</v>
      </c>
      <c r="L42" s="690">
        <v>300</v>
      </c>
      <c r="M42" s="688">
        <v>75</v>
      </c>
      <c r="N42" s="691">
        <v>75</v>
      </c>
      <c r="O42" s="691">
        <v>75</v>
      </c>
      <c r="P42" s="691">
        <v>75</v>
      </c>
      <c r="Q42" s="689">
        <v>75</v>
      </c>
      <c r="R42" s="689">
        <v>75</v>
      </c>
      <c r="S42" s="689">
        <v>75</v>
      </c>
      <c r="T42" s="689">
        <v>75</v>
      </c>
      <c r="U42" s="691">
        <v>75</v>
      </c>
      <c r="V42" s="691">
        <v>75</v>
      </c>
      <c r="W42" s="691">
        <v>75</v>
      </c>
      <c r="X42" s="690">
        <v>75</v>
      </c>
    </row>
    <row r="43" spans="3:24" ht="34.5">
      <c r="C43" s="179" t="str">
        <f>IF(ISBLANK('5. Pp (3 años)'!C69),"",'5. Pp (3 años)'!C69)</f>
        <v>Actividad</v>
      </c>
      <c r="D43" s="180" t="str">
        <f>IF(ISBLANK('5. Pp (3 años)'!D69),"",'5. Pp (3 años)'!D69)</f>
        <v>3.1.1.1.6.1 Revisión de instrumentos jurídicos de la Administración Pública Municipal realizada.</v>
      </c>
      <c r="E43" s="180" t="str">
        <f>IF(ISBLANK('5. Pp (3 años)'!E69),"",'5. Pp (3 años)'!E69)</f>
        <v>PIJR: Porcentaje de instrumentos jurídicos revisados</v>
      </c>
      <c r="F43" s="704">
        <v>523</v>
      </c>
      <c r="G43" s="705">
        <v>600</v>
      </c>
      <c r="H43" s="525">
        <f t="shared" si="7"/>
        <v>77</v>
      </c>
      <c r="I43" s="63">
        <f t="shared" si="8"/>
        <v>0.14722753346080308</v>
      </c>
      <c r="J43" s="688">
        <v>200</v>
      </c>
      <c r="K43" s="689">
        <v>200</v>
      </c>
      <c r="L43" s="690">
        <v>200</v>
      </c>
      <c r="M43" s="688">
        <v>50</v>
      </c>
      <c r="N43" s="691">
        <v>50</v>
      </c>
      <c r="O43" s="691">
        <v>50</v>
      </c>
      <c r="P43" s="691">
        <v>50</v>
      </c>
      <c r="Q43" s="689">
        <v>50</v>
      </c>
      <c r="R43" s="689">
        <v>50</v>
      </c>
      <c r="S43" s="689">
        <v>50</v>
      </c>
      <c r="T43" s="689">
        <v>50</v>
      </c>
      <c r="U43" s="691">
        <v>50</v>
      </c>
      <c r="V43" s="691">
        <v>50</v>
      </c>
      <c r="W43" s="691">
        <v>50</v>
      </c>
      <c r="X43" s="690">
        <v>50</v>
      </c>
    </row>
    <row r="44" spans="3:24" ht="51.75">
      <c r="C44" s="179" t="str">
        <f>IF(ISBLANK('5. Pp (3 años)'!C70),"",'5. Pp (3 años)'!C70)</f>
        <v>Actividad</v>
      </c>
      <c r="D44" s="180" t="str">
        <f>IF(ISBLANK('5. Pp (3 años)'!D70),"",'5. Pp (3 años)'!D70)</f>
        <v>3.1.1.1.6.2 Atención de actuaciones jurídicas para la defensa del Ayuntamiento en procedimientos legales mediante su elaboración y revisión realizada.</v>
      </c>
      <c r="E44" s="180" t="str">
        <f>IF(ISBLANK('5. Pp (3 años)'!E70),"",'5. Pp (3 años)'!E70)</f>
        <v>PAJA: Porcentaje de actuaciones jurídicas atendidas</v>
      </c>
      <c r="F44" s="704">
        <v>536</v>
      </c>
      <c r="G44" s="705">
        <v>600</v>
      </c>
      <c r="H44" s="525">
        <f t="shared" si="7"/>
        <v>64</v>
      </c>
      <c r="I44" s="63">
        <f t="shared" si="8"/>
        <v>0.11940298507462677</v>
      </c>
      <c r="J44" s="688">
        <v>200</v>
      </c>
      <c r="K44" s="689">
        <v>200</v>
      </c>
      <c r="L44" s="690">
        <v>200</v>
      </c>
      <c r="M44" s="688">
        <v>50</v>
      </c>
      <c r="N44" s="691">
        <v>50</v>
      </c>
      <c r="O44" s="691">
        <v>50</v>
      </c>
      <c r="P44" s="691">
        <v>50</v>
      </c>
      <c r="Q44" s="689">
        <v>50</v>
      </c>
      <c r="R44" s="689">
        <v>50</v>
      </c>
      <c r="S44" s="689">
        <v>50</v>
      </c>
      <c r="T44" s="689">
        <v>50</v>
      </c>
      <c r="U44" s="691">
        <v>50</v>
      </c>
      <c r="V44" s="691">
        <v>50</v>
      </c>
      <c r="W44" s="691">
        <v>50</v>
      </c>
      <c r="X44" s="690">
        <v>50</v>
      </c>
    </row>
    <row r="45" spans="3:24" ht="51.75">
      <c r="C45" s="179" t="str">
        <f>IF(ISBLANK('5. Pp (3 años)'!C71),"",'5. Pp (3 años)'!C71)</f>
        <v>Actividad</v>
      </c>
      <c r="D45" s="180" t="str">
        <f>IF(ISBLANK('5. Pp (3 años)'!D71),"",'5. Pp (3 años)'!D71)</f>
        <v>3.1.1.1.6.3 Interposición y atención de recursos legales en juicios de garantía en los que el Ayuntamiento sea parte realizadas.</v>
      </c>
      <c r="E45" s="180" t="str">
        <f>IF(ISBLANK('5. Pp (3 años)'!E71),"",'5. Pp (3 años)'!E71)</f>
        <v>PRJG: Porcentaje de recursos en juicios de garantía atendidos</v>
      </c>
      <c r="F45" s="704">
        <v>537</v>
      </c>
      <c r="G45" s="705">
        <v>600</v>
      </c>
      <c r="H45" s="525">
        <f t="shared" si="7"/>
        <v>63</v>
      </c>
      <c r="I45" s="63">
        <f t="shared" si="8"/>
        <v>0.11731843575418988</v>
      </c>
      <c r="J45" s="688">
        <v>200</v>
      </c>
      <c r="K45" s="689">
        <v>200</v>
      </c>
      <c r="L45" s="690">
        <v>200</v>
      </c>
      <c r="M45" s="688">
        <v>50</v>
      </c>
      <c r="N45" s="691">
        <v>50</v>
      </c>
      <c r="O45" s="691">
        <v>50</v>
      </c>
      <c r="P45" s="691">
        <v>50</v>
      </c>
      <c r="Q45" s="689">
        <v>50</v>
      </c>
      <c r="R45" s="689">
        <v>50</v>
      </c>
      <c r="S45" s="689">
        <v>50</v>
      </c>
      <c r="T45" s="689">
        <v>50</v>
      </c>
      <c r="U45" s="691">
        <v>50</v>
      </c>
      <c r="V45" s="691">
        <v>50</v>
      </c>
      <c r="W45" s="691">
        <v>50</v>
      </c>
      <c r="X45" s="690">
        <v>50</v>
      </c>
    </row>
    <row r="46" spans="3:24" ht="34.5">
      <c r="C46" s="467" t="str">
        <f>IF(ISBLANK('5. Pp (3 años)'!C72),"",'5. Pp (3 años)'!C72)</f>
        <v xml:space="preserve">Componente </v>
      </c>
      <c r="D46" s="468" t="str">
        <f>IF(ISBLANK('5. Pp (3 años)'!D72),"",'5. Pp (3 años)'!D72)</f>
        <v>3.1.1.1.7 Sanciones de la ciudanía que realiza u omite actos que alteran la paz pública aplicadas.</v>
      </c>
      <c r="E46" s="468" t="str">
        <f>IF(ISBLANK('5. Pp (3 años)'!E72),"",'5. Pp (3 años)'!E72)</f>
        <v>PSA: Porcentaje de sanciones aplicadas</v>
      </c>
      <c r="F46" s="702">
        <v>26977</v>
      </c>
      <c r="G46" s="703">
        <v>57500</v>
      </c>
      <c r="H46" s="524">
        <f t="shared" si="7"/>
        <v>30523</v>
      </c>
      <c r="I46" s="471">
        <f t="shared" si="8"/>
        <v>1.1314453052600362</v>
      </c>
      <c r="J46" s="688">
        <v>19500</v>
      </c>
      <c r="K46" s="689">
        <v>19000</v>
      </c>
      <c r="L46" s="690">
        <v>19000</v>
      </c>
      <c r="M46" s="688">
        <v>4875</v>
      </c>
      <c r="N46" s="691">
        <v>4875</v>
      </c>
      <c r="O46" s="691">
        <v>4875</v>
      </c>
      <c r="P46" s="691">
        <v>4875</v>
      </c>
      <c r="Q46" s="689">
        <v>4750</v>
      </c>
      <c r="R46" s="689">
        <v>4750</v>
      </c>
      <c r="S46" s="689">
        <v>4750</v>
      </c>
      <c r="T46" s="689">
        <v>4750</v>
      </c>
      <c r="U46" s="691">
        <v>4750</v>
      </c>
      <c r="V46" s="691">
        <v>4750</v>
      </c>
      <c r="W46" s="691">
        <v>4750</v>
      </c>
      <c r="X46" s="690">
        <v>4750</v>
      </c>
    </row>
    <row r="47" spans="3:24" ht="34.5">
      <c r="C47" s="179" t="str">
        <f>IF(ISBLANK('5. Pp (3 años)'!C73),"",'5. Pp (3 años)'!C73)</f>
        <v>Actividad</v>
      </c>
      <c r="D47" s="180" t="str">
        <f>IF(ISBLANK('5. Pp (3 años)'!D73),"",'5. Pp (3 años)'!D73)</f>
        <v>3.1.1.1.7.1 Celebración de convenios a través de audiencias conciliatorias.</v>
      </c>
      <c r="E47" s="180" t="str">
        <f>IF(ISBLANK('5. Pp (3 años)'!E73),"",'5. Pp (3 años)'!E73)</f>
        <v xml:space="preserve">PCCC: Porcentaje de convenios conciliatorios celebrados.               </v>
      </c>
      <c r="F47" s="704">
        <v>353</v>
      </c>
      <c r="G47" s="705">
        <v>600</v>
      </c>
      <c r="H47" s="525">
        <f t="shared" si="7"/>
        <v>247</v>
      </c>
      <c r="I47" s="63">
        <f t="shared" si="8"/>
        <v>0.69971671388101986</v>
      </c>
      <c r="J47" s="688">
        <v>200</v>
      </c>
      <c r="K47" s="689">
        <v>200</v>
      </c>
      <c r="L47" s="690">
        <v>200</v>
      </c>
      <c r="M47" s="688">
        <v>50</v>
      </c>
      <c r="N47" s="691">
        <v>50</v>
      </c>
      <c r="O47" s="691">
        <v>50</v>
      </c>
      <c r="P47" s="691">
        <v>50</v>
      </c>
      <c r="Q47" s="689">
        <v>50</v>
      </c>
      <c r="R47" s="689">
        <v>50</v>
      </c>
      <c r="S47" s="689">
        <v>50</v>
      </c>
      <c r="T47" s="689">
        <v>50</v>
      </c>
      <c r="U47" s="691">
        <v>50</v>
      </c>
      <c r="V47" s="691">
        <v>50</v>
      </c>
      <c r="W47" s="691">
        <v>50</v>
      </c>
      <c r="X47" s="690">
        <v>50</v>
      </c>
    </row>
    <row r="48" spans="3:24" ht="34.5">
      <c r="C48" s="179" t="str">
        <f>IF(ISBLANK('5. Pp (3 años)'!C74),"",'5. Pp (3 años)'!C74)</f>
        <v>Actividad</v>
      </c>
      <c r="D48" s="180" t="str">
        <f>IF(ISBLANK('5. Pp (3 años)'!D74),"",'5. Pp (3 años)'!D74)</f>
        <v>3.1.1.1.7.2 Otorgamiento de asesorías psicológicas a menores infractores y sus familias.</v>
      </c>
      <c r="E48" s="180" t="str">
        <f>IF(ISBLANK('5. Pp (3 años)'!E74),"",'5. Pp (3 años)'!E74)</f>
        <v xml:space="preserve">PAPO: Porcentaje de asesorías psicológicas otorgadas.   </v>
      </c>
      <c r="F48" s="704">
        <v>517</v>
      </c>
      <c r="G48" s="705">
        <v>900</v>
      </c>
      <c r="H48" s="525">
        <f t="shared" si="7"/>
        <v>383</v>
      </c>
      <c r="I48" s="63">
        <f t="shared" si="8"/>
        <v>0.74081237911025144</v>
      </c>
      <c r="J48" s="688">
        <v>300</v>
      </c>
      <c r="K48" s="689">
        <v>300</v>
      </c>
      <c r="L48" s="690">
        <v>300</v>
      </c>
      <c r="M48" s="688">
        <v>75</v>
      </c>
      <c r="N48" s="691">
        <v>75</v>
      </c>
      <c r="O48" s="691">
        <v>75</v>
      </c>
      <c r="P48" s="691">
        <v>75</v>
      </c>
      <c r="Q48" s="689">
        <v>75</v>
      </c>
      <c r="R48" s="689">
        <v>75</v>
      </c>
      <c r="S48" s="689">
        <v>75</v>
      </c>
      <c r="T48" s="689">
        <v>75</v>
      </c>
      <c r="U48" s="691">
        <v>75</v>
      </c>
      <c r="V48" s="691">
        <v>75</v>
      </c>
      <c r="W48" s="691">
        <v>75</v>
      </c>
      <c r="X48" s="690">
        <v>75</v>
      </c>
    </row>
    <row r="49" spans="3:24" ht="34.5">
      <c r="C49" s="179" t="str">
        <f>IF(ISBLANK('5. Pp (3 años)'!C75),"",'5. Pp (3 años)'!C75)</f>
        <v>Actividad</v>
      </c>
      <c r="D49" s="180" t="str">
        <f>IF(ISBLANK('5. Pp (3 años)'!D75),"",'5. Pp (3 años)'!D75)</f>
        <v>3.1.1.1.7.3 Impartición de cursos de capacitación para el personal de la Dirección.</v>
      </c>
      <c r="E49" s="180" t="str">
        <f>IF(ISBLANK('5. Pp (3 años)'!E75),"",'5. Pp (3 años)'!E75)</f>
        <v>PACI: Porcentaje de cursos de capacitación impartidos.</v>
      </c>
      <c r="F49" s="704">
        <v>8</v>
      </c>
      <c r="G49" s="705">
        <v>18</v>
      </c>
      <c r="H49" s="525">
        <f t="shared" si="7"/>
        <v>10</v>
      </c>
      <c r="I49" s="63">
        <f t="shared" si="8"/>
        <v>1.25</v>
      </c>
      <c r="J49" s="688">
        <v>6</v>
      </c>
      <c r="K49" s="689">
        <v>6</v>
      </c>
      <c r="L49" s="690">
        <v>6</v>
      </c>
      <c r="M49" s="688">
        <v>1</v>
      </c>
      <c r="N49" s="691">
        <v>2</v>
      </c>
      <c r="O49" s="691">
        <v>1</v>
      </c>
      <c r="P49" s="691">
        <v>2</v>
      </c>
      <c r="Q49" s="689">
        <v>1</v>
      </c>
      <c r="R49" s="689">
        <v>2</v>
      </c>
      <c r="S49" s="689">
        <v>1</v>
      </c>
      <c r="T49" s="689">
        <v>2</v>
      </c>
      <c r="U49" s="691">
        <v>2</v>
      </c>
      <c r="V49" s="691">
        <v>1</v>
      </c>
      <c r="W49" s="691">
        <v>2</v>
      </c>
      <c r="X49" s="690">
        <v>1</v>
      </c>
    </row>
    <row r="50" spans="3:24" ht="34.5">
      <c r="C50" s="179" t="str">
        <f>IF(ISBLANK('5. Pp (3 años)'!C76),"",'5. Pp (3 años)'!C76)</f>
        <v>Actividad</v>
      </c>
      <c r="D50" s="180" t="str">
        <f>IF(ISBLANK('5. Pp (3 años)'!D76),"",'5. Pp (3 años)'!D76)</f>
        <v>3.1.1.1.7.4 Realización de Talleres para familias de menores infractores.</v>
      </c>
      <c r="E50" s="180" t="str">
        <f>IF(ISBLANK('5. Pp (3 años)'!E76),"",'5. Pp (3 años)'!E76)</f>
        <v xml:space="preserve">PTFR: Porcentaje de Talleres para familias realizados.         </v>
      </c>
      <c r="F50" s="704">
        <v>6</v>
      </c>
      <c r="G50" s="705">
        <v>12</v>
      </c>
      <c r="H50" s="525">
        <f t="shared" si="7"/>
        <v>6</v>
      </c>
      <c r="I50" s="63">
        <f t="shared" si="8"/>
        <v>1</v>
      </c>
      <c r="J50" s="688">
        <v>4</v>
      </c>
      <c r="K50" s="689">
        <v>4</v>
      </c>
      <c r="L50" s="690">
        <v>4</v>
      </c>
      <c r="M50" s="688">
        <v>1</v>
      </c>
      <c r="N50" s="691">
        <v>1</v>
      </c>
      <c r="O50" s="691">
        <v>1</v>
      </c>
      <c r="P50" s="691">
        <v>1</v>
      </c>
      <c r="Q50" s="689">
        <v>1</v>
      </c>
      <c r="R50" s="689">
        <v>1</v>
      </c>
      <c r="S50" s="689">
        <v>1</v>
      </c>
      <c r="T50" s="689">
        <v>1</v>
      </c>
      <c r="U50" s="691">
        <v>1</v>
      </c>
      <c r="V50" s="691">
        <v>1</v>
      </c>
      <c r="W50" s="691">
        <v>1</v>
      </c>
      <c r="X50" s="690">
        <v>1</v>
      </c>
    </row>
    <row r="51" spans="3:24" ht="34.5">
      <c r="C51" s="467" t="str">
        <f>IF(ISBLANK('5. Pp (3 años)'!C77),"",'5. Pp (3 años)'!C77)</f>
        <v>Componente</v>
      </c>
      <c r="D51" s="468" t="str">
        <f>IF(ISBLANK('5. Pp (3 años)'!D77),"",'5. Pp (3 años)'!D77)</f>
        <v>3.1.1.1.8 Supervisión de guarda y custodia de ciudadanos que infringen el Reglamento de Justicia Cívica realizada</v>
      </c>
      <c r="E51" s="468" t="str">
        <f>IF(ISBLANK('5. Pp (3 años)'!E77),"",'5. Pp (3 años)'!E77)</f>
        <v>PSA: Porcentaje de supervisiones aplicadas.</v>
      </c>
      <c r="F51" s="702">
        <v>26973</v>
      </c>
      <c r="G51" s="703">
        <v>71000</v>
      </c>
      <c r="H51" s="524">
        <f t="shared" si="7"/>
        <v>44027</v>
      </c>
      <c r="I51" s="471">
        <f t="shared" si="8"/>
        <v>1.6322618915211509</v>
      </c>
      <c r="J51" s="688">
        <v>23668</v>
      </c>
      <c r="K51" s="689">
        <v>23666</v>
      </c>
      <c r="L51" s="690">
        <v>23666</v>
      </c>
      <c r="M51" s="688">
        <v>5917</v>
      </c>
      <c r="N51" s="691">
        <v>5917</v>
      </c>
      <c r="O51" s="691">
        <v>5917</v>
      </c>
      <c r="P51" s="691">
        <v>5917</v>
      </c>
      <c r="Q51" s="689">
        <v>5916</v>
      </c>
      <c r="R51" s="689">
        <v>5916</v>
      </c>
      <c r="S51" s="689">
        <v>5917</v>
      </c>
      <c r="T51" s="689">
        <v>5917</v>
      </c>
      <c r="U51" s="691">
        <v>5916</v>
      </c>
      <c r="V51" s="691">
        <v>5916</v>
      </c>
      <c r="W51" s="691">
        <v>5917</v>
      </c>
      <c r="X51" s="690">
        <v>5917</v>
      </c>
    </row>
    <row r="52" spans="3:24" ht="34.5">
      <c r="C52" s="520" t="str">
        <f>IF(ISBLANK('5. Pp (3 años)'!C78),"",'5. Pp (3 años)'!C78)</f>
        <v>Actividad</v>
      </c>
      <c r="D52" s="521" t="str">
        <f>IF(ISBLANK('5. Pp (3 años)'!D78),"",'5. Pp (3 años)'!D78)</f>
        <v>3.1.1.1.8.1 Supervisión de la integridad de los infractores</v>
      </c>
      <c r="E52" s="521" t="str">
        <f>IF(ISBLANK('5. Pp (3 años)'!E78),"",'5. Pp (3 años)'!E78)</f>
        <v>PIA: Porcentaje de Incidencias Atendidas.</v>
      </c>
      <c r="F52" s="704">
        <v>24</v>
      </c>
      <c r="G52" s="705">
        <v>36</v>
      </c>
      <c r="H52" s="526">
        <f t="shared" si="7"/>
        <v>12</v>
      </c>
      <c r="I52" s="522">
        <f t="shared" si="8"/>
        <v>0.5</v>
      </c>
      <c r="J52" s="688">
        <v>12</v>
      </c>
      <c r="K52" s="689">
        <v>12</v>
      </c>
      <c r="L52" s="690">
        <v>12</v>
      </c>
      <c r="M52" s="688">
        <v>3</v>
      </c>
      <c r="N52" s="691">
        <v>3</v>
      </c>
      <c r="O52" s="691">
        <v>3</v>
      </c>
      <c r="P52" s="691">
        <v>3</v>
      </c>
      <c r="Q52" s="689">
        <v>3</v>
      </c>
      <c r="R52" s="689">
        <v>3</v>
      </c>
      <c r="S52" s="689">
        <v>3</v>
      </c>
      <c r="T52" s="689">
        <v>3</v>
      </c>
      <c r="U52" s="691">
        <v>3</v>
      </c>
      <c r="V52" s="691">
        <v>3</v>
      </c>
      <c r="W52" s="691">
        <v>3</v>
      </c>
      <c r="X52" s="690">
        <v>3</v>
      </c>
    </row>
    <row r="53" spans="3:24" ht="34.5">
      <c r="C53" s="179" t="str">
        <f>IF(ISBLANK('5. Pp (3 años)'!C79),"",'5. Pp (3 años)'!C79)</f>
        <v>Actividad</v>
      </c>
      <c r="D53" s="180" t="str">
        <f>IF(ISBLANK('5. Pp (3 años)'!D79),"",'5. Pp (3 años)'!D79)</f>
        <v>3.1.1.1.8.2 Conservación y mantenimiento de equipos del Centro Retencion.</v>
      </c>
      <c r="E53" s="180" t="str">
        <f>IF(ISBLANK('5. Pp (3 años)'!E79),"",'5. Pp (3 años)'!E79)</f>
        <v>PEC: Porcentaje de Equipo Conservado.</v>
      </c>
      <c r="F53" s="704">
        <v>14</v>
      </c>
      <c r="G53" s="705">
        <v>21</v>
      </c>
      <c r="H53" s="525">
        <f t="shared" si="7"/>
        <v>7</v>
      </c>
      <c r="I53" s="63">
        <f t="shared" si="8"/>
        <v>0.5</v>
      </c>
      <c r="J53" s="688">
        <v>7</v>
      </c>
      <c r="K53" s="689">
        <v>7</v>
      </c>
      <c r="L53" s="690">
        <v>7</v>
      </c>
      <c r="M53" s="688">
        <v>2</v>
      </c>
      <c r="N53" s="691">
        <v>2</v>
      </c>
      <c r="O53" s="691">
        <v>2</v>
      </c>
      <c r="P53" s="691">
        <v>1</v>
      </c>
      <c r="Q53" s="689">
        <v>2</v>
      </c>
      <c r="R53" s="689">
        <v>2</v>
      </c>
      <c r="S53" s="689">
        <v>2</v>
      </c>
      <c r="T53" s="689">
        <v>1</v>
      </c>
      <c r="U53" s="691">
        <v>2</v>
      </c>
      <c r="V53" s="691">
        <v>2</v>
      </c>
      <c r="W53" s="691">
        <v>2</v>
      </c>
      <c r="X53" s="690">
        <v>1</v>
      </c>
    </row>
    <row r="54" spans="3:24" ht="34.5">
      <c r="C54" s="179" t="str">
        <f>IF(ISBLANK('5. Pp (3 años)'!C80),"",'5. Pp (3 años)'!C80)</f>
        <v>Actividad</v>
      </c>
      <c r="D54" s="180" t="str">
        <f>IF(ISBLANK('5. Pp (3 años)'!D80),"",'5. Pp (3 años)'!D80)</f>
        <v>3.1.1.1.8.3 Otorgamiento de alimentos  a infractores retenidos y personal Institucional</v>
      </c>
      <c r="E54" s="180" t="str">
        <f>IF(ISBLANK('5. Pp (3 años)'!E80),"",'5. Pp (3 años)'!E80)</f>
        <v>POAO: Porcentaje de Órdenes de Alimentos Otorgados</v>
      </c>
      <c r="F54" s="704">
        <v>227673</v>
      </c>
      <c r="G54" s="705">
        <v>340000</v>
      </c>
      <c r="H54" s="525">
        <f t="shared" si="7"/>
        <v>112327</v>
      </c>
      <c r="I54" s="63">
        <f t="shared" si="8"/>
        <v>0.49336987697267576</v>
      </c>
      <c r="J54" s="688">
        <v>113334</v>
      </c>
      <c r="K54" s="689">
        <v>113333</v>
      </c>
      <c r="L54" s="690">
        <v>113333</v>
      </c>
      <c r="M54" s="688">
        <v>28333</v>
      </c>
      <c r="N54" s="691">
        <v>28333</v>
      </c>
      <c r="O54" s="691">
        <v>28333</v>
      </c>
      <c r="P54" s="691">
        <v>28335</v>
      </c>
      <c r="Q54" s="689">
        <v>28333</v>
      </c>
      <c r="R54" s="689">
        <v>28333</v>
      </c>
      <c r="S54" s="689">
        <v>28333</v>
      </c>
      <c r="T54" s="689">
        <v>28335</v>
      </c>
      <c r="U54" s="691">
        <v>28333</v>
      </c>
      <c r="V54" s="691">
        <v>28333</v>
      </c>
      <c r="W54" s="691">
        <v>28333</v>
      </c>
      <c r="X54" s="690">
        <v>28333</v>
      </c>
    </row>
    <row r="55" spans="3:24" ht="34.5">
      <c r="C55" s="467" t="str">
        <f>IF(ISBLANK('5. Pp (3 años)'!C81),"",'5. Pp (3 años)'!C81)</f>
        <v>Componente</v>
      </c>
      <c r="D55" s="468" t="str">
        <f>IF(ISBLANK('5. Pp (3 años)'!D81),"",'5. Pp (3 años)'!D81)</f>
        <v xml:space="preserve">3.1.1.1.9 Acciones de las políticas poblaciónales y demandas Sociales atendidas. </v>
      </c>
      <c r="E55" s="468" t="str">
        <f>IF(ISBLANK('5. Pp (3 años)'!E81),"",'5. Pp (3 años)'!E81)</f>
        <v>PADS: Porcentaje de Atención de las Demandas Sociales</v>
      </c>
      <c r="F55" s="702">
        <v>3245</v>
      </c>
      <c r="G55" s="703">
        <v>4245</v>
      </c>
      <c r="H55" s="524">
        <f t="shared" si="7"/>
        <v>1000</v>
      </c>
      <c r="I55" s="471">
        <f t="shared" si="8"/>
        <v>0.30816640986132504</v>
      </c>
      <c r="J55" s="688">
        <v>1000</v>
      </c>
      <c r="K55" s="689">
        <v>1000</v>
      </c>
      <c r="L55" s="690">
        <v>1000</v>
      </c>
      <c r="M55" s="688">
        <v>250</v>
      </c>
      <c r="N55" s="691">
        <v>250</v>
      </c>
      <c r="O55" s="691">
        <v>250</v>
      </c>
      <c r="P55" s="691">
        <v>250</v>
      </c>
      <c r="Q55" s="689">
        <v>250</v>
      </c>
      <c r="R55" s="689">
        <v>250</v>
      </c>
      <c r="S55" s="689">
        <v>250</v>
      </c>
      <c r="T55" s="689">
        <v>250</v>
      </c>
      <c r="U55" s="691">
        <v>250</v>
      </c>
      <c r="V55" s="691">
        <v>250</v>
      </c>
      <c r="W55" s="691">
        <v>250</v>
      </c>
      <c r="X55" s="690">
        <v>250</v>
      </c>
    </row>
    <row r="56" spans="3:24" ht="34.5">
      <c r="C56" s="179" t="str">
        <f>IF(ISBLANK('5. Pp (3 años)'!C82),"",'5. Pp (3 años)'!C82)</f>
        <v>Actividad</v>
      </c>
      <c r="D56" s="180" t="str">
        <f>IF(ISBLANK('5. Pp (3 años)'!D82),"",'5. Pp (3 años)'!D82)</f>
        <v>3.1.1.1.9.1 Realización del Sorteo del Servicio Nacional Clase correspondiente.</v>
      </c>
      <c r="E56" s="180" t="str">
        <f>IF(ISBLANK('5. Pp (3 años)'!E82),"",'5. Pp (3 años)'!E82)</f>
        <v>PCCM: Porcentaje  de cartillas militares entregadas.</v>
      </c>
      <c r="F56" s="704">
        <v>5303</v>
      </c>
      <c r="G56" s="705">
        <v>6703</v>
      </c>
      <c r="H56" s="525">
        <f t="shared" si="7"/>
        <v>1400</v>
      </c>
      <c r="I56" s="63">
        <f t="shared" si="8"/>
        <v>0.26400150858004912</v>
      </c>
      <c r="J56" s="688">
        <v>1400</v>
      </c>
      <c r="K56" s="689">
        <v>1400</v>
      </c>
      <c r="L56" s="690">
        <v>1400</v>
      </c>
      <c r="M56" s="688">
        <v>600</v>
      </c>
      <c r="N56" s="691">
        <v>300</v>
      </c>
      <c r="O56" s="691">
        <v>300</v>
      </c>
      <c r="P56" s="691">
        <v>200</v>
      </c>
      <c r="Q56" s="689">
        <v>600</v>
      </c>
      <c r="R56" s="689">
        <v>300</v>
      </c>
      <c r="S56" s="689">
        <v>300</v>
      </c>
      <c r="T56" s="689">
        <v>200</v>
      </c>
      <c r="U56" s="691">
        <v>600</v>
      </c>
      <c r="V56" s="691">
        <v>300</v>
      </c>
      <c r="W56" s="691">
        <v>300</v>
      </c>
      <c r="X56" s="690">
        <v>200</v>
      </c>
    </row>
    <row r="57" spans="3:24" ht="51.75">
      <c r="C57" s="179" t="str">
        <f>IF(ISBLANK('5. Pp (3 años)'!C83),"",'5. Pp (3 años)'!C83)</f>
        <v>Actividad</v>
      </c>
      <c r="D57" s="180" t="str">
        <f>IF(ISBLANK('5. Pp (3 años)'!D83),"",'5. Pp (3 años)'!D83)</f>
        <v>3.1.1.1.9.2 Participación en las Sesiones del COESPO referente a los temas representativos de la población y resoluciones del H. Ayuntamiento</v>
      </c>
      <c r="E57" s="180" t="str">
        <f>IF(ISBLANK('5. Pp (3 años)'!E83),"",'5. Pp (3 años)'!E83)</f>
        <v>PCSC: Porcentaje de Sesiones de COESPO participadas.</v>
      </c>
      <c r="F57" s="704">
        <v>24</v>
      </c>
      <c r="G57" s="705">
        <v>28</v>
      </c>
      <c r="H57" s="525">
        <f t="shared" si="7"/>
        <v>4</v>
      </c>
      <c r="I57" s="63">
        <f t="shared" si="8"/>
        <v>0.16666666666666674</v>
      </c>
      <c r="J57" s="688">
        <v>4</v>
      </c>
      <c r="K57" s="689">
        <v>4</v>
      </c>
      <c r="L57" s="690">
        <v>4</v>
      </c>
      <c r="M57" s="688">
        <v>1</v>
      </c>
      <c r="N57" s="691">
        <v>1</v>
      </c>
      <c r="O57" s="691">
        <v>1</v>
      </c>
      <c r="P57" s="691">
        <v>1</v>
      </c>
      <c r="Q57" s="689">
        <v>1</v>
      </c>
      <c r="R57" s="689">
        <v>1</v>
      </c>
      <c r="S57" s="689">
        <v>1</v>
      </c>
      <c r="T57" s="689">
        <v>1</v>
      </c>
      <c r="U57" s="691">
        <v>1</v>
      </c>
      <c r="V57" s="691">
        <v>1</v>
      </c>
      <c r="W57" s="691">
        <v>1</v>
      </c>
      <c r="X57" s="690">
        <v>1</v>
      </c>
    </row>
    <row r="58" spans="3:24" ht="51.75">
      <c r="C58" s="520" t="str">
        <f>IF(ISBLANK('5. Pp (3 años)'!C84),"",'5. Pp (3 años)'!C84)</f>
        <v>Actividad</v>
      </c>
      <c r="D58" s="521" t="str">
        <f>IF(ISBLANK('5. Pp (3 años)'!D84),"",'5. Pp (3 años)'!D84)</f>
        <v>3.1.1.1.9.3 Atención y seguimiento a la Delegación Alfredo V. Bonfil y Sub Delegación de  Puerto Juárez</v>
      </c>
      <c r="E58" s="521" t="str">
        <f>IF(ISBLANK('5. Pp (3 años)'!E84),"",'5. Pp (3 años)'!E84)</f>
        <v xml:space="preserve">PRDS: Porcentaje de atenciones y seguimientos con DAVB y SbPJ realizadas. </v>
      </c>
      <c r="F58" s="704">
        <v>21</v>
      </c>
      <c r="G58" s="705">
        <v>33</v>
      </c>
      <c r="H58" s="526">
        <f t="shared" si="7"/>
        <v>12</v>
      </c>
      <c r="I58" s="522">
        <f t="shared" si="8"/>
        <v>0.5714285714285714</v>
      </c>
      <c r="J58" s="688">
        <v>12</v>
      </c>
      <c r="K58" s="689">
        <v>12</v>
      </c>
      <c r="L58" s="690">
        <v>12</v>
      </c>
      <c r="M58" s="688">
        <v>3</v>
      </c>
      <c r="N58" s="691">
        <v>3</v>
      </c>
      <c r="O58" s="691">
        <v>3</v>
      </c>
      <c r="P58" s="691">
        <v>3</v>
      </c>
      <c r="Q58" s="689">
        <v>3</v>
      </c>
      <c r="R58" s="689">
        <v>3</v>
      </c>
      <c r="S58" s="689">
        <v>3</v>
      </c>
      <c r="T58" s="689">
        <v>3</v>
      </c>
      <c r="U58" s="691">
        <v>3</v>
      </c>
      <c r="V58" s="691">
        <v>3</v>
      </c>
      <c r="W58" s="691">
        <v>3</v>
      </c>
      <c r="X58" s="690">
        <v>3</v>
      </c>
    </row>
    <row r="59" spans="3:24" ht="69">
      <c r="C59" s="179" t="str">
        <f>IF(ISBLANK('5. Pp (3 años)'!C85),"",'5. Pp (3 años)'!C85)</f>
        <v>Actividad</v>
      </c>
      <c r="D59" s="180" t="str">
        <f>IF(ISBLANK('5. Pp (3 años)'!D85),"",'5. Pp (3 años)'!D85)</f>
        <v>3.1.1.1.9.4 Atención a manifestaciones y cierres de vias de comunicación en el Ambito Municipal</v>
      </c>
      <c r="E59" s="180" t="str">
        <f>IF(ISBLANK('5. Pp (3 años)'!E85),"",'5. Pp (3 años)'!E85)</f>
        <v>PRDS: Porcentaje de atenciones a manisfestaciones y cierres de vias de comunicación en el ambito municipal.</v>
      </c>
      <c r="F59" s="704">
        <v>103</v>
      </c>
      <c r="G59" s="705">
        <v>203</v>
      </c>
      <c r="H59" s="525">
        <f t="shared" si="7"/>
        <v>100</v>
      </c>
      <c r="I59" s="63">
        <f t="shared" si="8"/>
        <v>0.970873786407767</v>
      </c>
      <c r="J59" s="688">
        <v>100</v>
      </c>
      <c r="K59" s="689">
        <v>100</v>
      </c>
      <c r="L59" s="690">
        <v>100</v>
      </c>
      <c r="M59" s="688">
        <v>20</v>
      </c>
      <c r="N59" s="691">
        <v>20</v>
      </c>
      <c r="O59" s="691">
        <v>30</v>
      </c>
      <c r="P59" s="691">
        <v>30</v>
      </c>
      <c r="Q59" s="689">
        <v>20</v>
      </c>
      <c r="R59" s="689">
        <v>20</v>
      </c>
      <c r="S59" s="689">
        <v>30</v>
      </c>
      <c r="T59" s="689">
        <v>30</v>
      </c>
      <c r="U59" s="691">
        <v>20</v>
      </c>
      <c r="V59" s="691">
        <v>20</v>
      </c>
      <c r="W59" s="691">
        <v>30</v>
      </c>
      <c r="X59" s="690">
        <v>30</v>
      </c>
    </row>
    <row r="60" spans="3:24" ht="34.5">
      <c r="C60" s="179" t="str">
        <f>IF(ISBLANK('5. Pp (3 años)'!C86),"",'5. Pp (3 años)'!C86)</f>
        <v>Actividad</v>
      </c>
      <c r="D60" s="180" t="str">
        <f>IF(ISBLANK('5. Pp (3 años)'!D86),"",'5. Pp (3 años)'!D86)</f>
        <v>3.1.1.1.9.5 Atenciones en asuntos religiosos brindadas.</v>
      </c>
      <c r="E60" s="180" t="str">
        <f>IF(ISBLANK('5. Pp (3 años)'!E86),"",'5. Pp (3 años)'!E86)</f>
        <v xml:space="preserve">PARB: Porcentaje de Atenciones en Asuntos Religiosos brindadas. </v>
      </c>
      <c r="F60" s="704">
        <v>6186</v>
      </c>
      <c r="G60" s="705">
        <v>22500</v>
      </c>
      <c r="H60" s="525">
        <f t="shared" si="7"/>
        <v>16314</v>
      </c>
      <c r="I60" s="63">
        <f t="shared" si="8"/>
        <v>2.6372453928225026</v>
      </c>
      <c r="J60" s="688">
        <v>2500</v>
      </c>
      <c r="K60" s="689">
        <v>2500</v>
      </c>
      <c r="L60" s="690">
        <v>2500</v>
      </c>
      <c r="M60" s="688">
        <v>625</v>
      </c>
      <c r="N60" s="691">
        <v>625</v>
      </c>
      <c r="O60" s="691">
        <v>625</v>
      </c>
      <c r="P60" s="691">
        <v>625</v>
      </c>
      <c r="Q60" s="689">
        <v>625</v>
      </c>
      <c r="R60" s="689">
        <v>625</v>
      </c>
      <c r="S60" s="689">
        <v>625</v>
      </c>
      <c r="T60" s="689">
        <v>625</v>
      </c>
      <c r="U60" s="691">
        <v>625</v>
      </c>
      <c r="V60" s="691">
        <v>625</v>
      </c>
      <c r="W60" s="691">
        <v>625</v>
      </c>
      <c r="X60" s="690">
        <v>625</v>
      </c>
    </row>
    <row r="61" spans="3:24" ht="86.25">
      <c r="C61" s="179" t="str">
        <f>IF(ISBLANK('5. Pp (3 años)'!C87),"",'5. Pp (3 años)'!C87)</f>
        <v>Actividad</v>
      </c>
      <c r="D61" s="180" t="str">
        <f>IF(ISBLANK('5. Pp (3 años)'!D87),"",'5. Pp (3 años)'!D87)</f>
        <v xml:space="preserve">3.1.1.1.9.6 Realización de actividades comunitarias enfocadas a la construccion de paz con apoyo de grupos religiosos. (sinergia por la paz) </v>
      </c>
      <c r="E61" s="180" t="str">
        <f>IF(ISBLANK('5. Pp (3 años)'!E87),"",'5. Pp (3 años)'!E87)</f>
        <v>PPAC: Porcentaje de participantes  en actividades comunitarias enfocadas a la construccion de paz con apoyo de grupos religiosos. (sinergia por la paz) .</v>
      </c>
      <c r="F61" s="704">
        <v>23381</v>
      </c>
      <c r="G61" s="705">
        <v>32000</v>
      </c>
      <c r="H61" s="525">
        <f t="shared" si="7"/>
        <v>8619</v>
      </c>
      <c r="I61" s="63">
        <f t="shared" si="8"/>
        <v>0.36863265044266713</v>
      </c>
      <c r="J61" s="688">
        <v>7</v>
      </c>
      <c r="K61" s="689">
        <v>11000</v>
      </c>
      <c r="L61" s="690">
        <v>11000</v>
      </c>
      <c r="M61" s="688">
        <v>2</v>
      </c>
      <c r="N61" s="691">
        <v>1</v>
      </c>
      <c r="O61" s="691">
        <v>2</v>
      </c>
      <c r="P61" s="691">
        <v>2</v>
      </c>
      <c r="Q61" s="689">
        <v>3000</v>
      </c>
      <c r="R61" s="689">
        <v>3000</v>
      </c>
      <c r="S61" s="689">
        <v>2000</v>
      </c>
      <c r="T61" s="689">
        <v>3000</v>
      </c>
      <c r="U61" s="691">
        <v>3000</v>
      </c>
      <c r="V61" s="691">
        <v>3000</v>
      </c>
      <c r="W61" s="691">
        <v>2000</v>
      </c>
      <c r="X61" s="690">
        <v>3000</v>
      </c>
    </row>
    <row r="62" spans="3:24" ht="34.5">
      <c r="C62" s="179" t="str">
        <f>IF(ISBLANK('5. Pp (3 años)'!C88),"",'5. Pp (3 años)'!C88)</f>
        <v>Actividad</v>
      </c>
      <c r="D62" s="180" t="str">
        <f>IF(ISBLANK('5. Pp (3 años)'!D88),"",'5. Pp (3 años)'!D88)</f>
        <v>3.1.1.1.9.7 Capacitación en materia religiosa que fortalezcan la laicidad del municipio.</v>
      </c>
      <c r="E62" s="180" t="str">
        <f>IF(ISBLANK('5. Pp (3 años)'!E88),"",'5. Pp (3 años)'!E88)</f>
        <v>PCMR: Porcentaje de participantes en materia religiosa capacitados(as)</v>
      </c>
      <c r="F62" s="704">
        <v>1263</v>
      </c>
      <c r="G62" s="705">
        <v>3960</v>
      </c>
      <c r="H62" s="525">
        <f t="shared" si="7"/>
        <v>2697</v>
      </c>
      <c r="I62" s="63">
        <f t="shared" si="8"/>
        <v>2.1353919239904986</v>
      </c>
      <c r="J62" s="688">
        <v>440</v>
      </c>
      <c r="K62" s="689">
        <v>1300</v>
      </c>
      <c r="L62" s="690">
        <v>1300</v>
      </c>
      <c r="M62" s="688">
        <v>100</v>
      </c>
      <c r="N62" s="691">
        <v>120</v>
      </c>
      <c r="O62" s="691">
        <v>120</v>
      </c>
      <c r="P62" s="691">
        <v>100</v>
      </c>
      <c r="Q62" s="689">
        <v>550</v>
      </c>
      <c r="R62" s="689">
        <v>250</v>
      </c>
      <c r="S62" s="689">
        <v>250</v>
      </c>
      <c r="T62" s="689">
        <v>250</v>
      </c>
      <c r="U62" s="691">
        <v>450</v>
      </c>
      <c r="V62" s="691">
        <v>350</v>
      </c>
      <c r="W62" s="691">
        <v>150</v>
      </c>
      <c r="X62" s="690">
        <v>350</v>
      </c>
    </row>
    <row r="63" spans="3:24" ht="51.75">
      <c r="C63" s="179" t="str">
        <f>IF(ISBLANK('5. Pp (3 años)'!C89),"",'5. Pp (3 años)'!C89)</f>
        <v>Actividad</v>
      </c>
      <c r="D63" s="180" t="str">
        <f>IF(ISBLANK('5. Pp (3 años)'!D89),"",'5. Pp (3 años)'!D89)</f>
        <v>3.1.1.1.9.8 Actualización del Padrón Municipal de Templos (PMT).</v>
      </c>
      <c r="E63" s="180" t="str">
        <f>IF(ISBLANK('5. Pp (3 años)'!E89),"",'5. Pp (3 años)'!E89)</f>
        <v>PAEX: Porcentaje de expedientes del Padrón Municipal de Templos actualizados.</v>
      </c>
      <c r="F63" s="704">
        <v>1268</v>
      </c>
      <c r="G63" s="705">
        <v>6480</v>
      </c>
      <c r="H63" s="525">
        <f t="shared" si="7"/>
        <v>5212</v>
      </c>
      <c r="I63" s="63">
        <f t="shared" si="8"/>
        <v>4.1104100946372242</v>
      </c>
      <c r="J63" s="688">
        <v>720</v>
      </c>
      <c r="K63" s="689">
        <v>720</v>
      </c>
      <c r="L63" s="690">
        <v>720</v>
      </c>
      <c r="M63" s="688">
        <v>180</v>
      </c>
      <c r="N63" s="691">
        <v>180</v>
      </c>
      <c r="O63" s="691">
        <v>180</v>
      </c>
      <c r="P63" s="691">
        <v>180</v>
      </c>
      <c r="Q63" s="689">
        <v>180</v>
      </c>
      <c r="R63" s="689">
        <v>180</v>
      </c>
      <c r="S63" s="689">
        <v>180</v>
      </c>
      <c r="T63" s="689">
        <v>180</v>
      </c>
      <c r="U63" s="691">
        <v>180</v>
      </c>
      <c r="V63" s="691">
        <v>180</v>
      </c>
      <c r="W63" s="691">
        <v>180</v>
      </c>
      <c r="X63" s="690">
        <v>180</v>
      </c>
    </row>
    <row r="64" spans="3:24" ht="34.5">
      <c r="C64" s="179" t="str">
        <f>IF(ISBLANK('5. Pp (3 años)'!C90),"",'5. Pp (3 años)'!C90)</f>
        <v>Actividad</v>
      </c>
      <c r="D64" s="180" t="str">
        <f>IF(ISBLANK('5. Pp (3 años)'!D90),"",'5. Pp (3 años)'!D90)</f>
        <v>3.1.1.1.9.10 Realización de los trámites solicitados por las asociaciones y agrupaciones religiosas.</v>
      </c>
      <c r="E64" s="180" t="str">
        <f>IF(ISBLANK('5. Pp (3 años)'!E90),"",'5. Pp (3 años)'!E90)</f>
        <v>PTSR: Porcentaje de trámites del sector religioso realizados.</v>
      </c>
      <c r="F64" s="704">
        <v>1016</v>
      </c>
      <c r="G64" s="705">
        <v>3780</v>
      </c>
      <c r="H64" s="525">
        <f t="shared" si="7"/>
        <v>2764</v>
      </c>
      <c r="I64" s="63">
        <f t="shared" si="8"/>
        <v>2.7204724409448819</v>
      </c>
      <c r="J64" s="688">
        <v>420</v>
      </c>
      <c r="K64" s="689">
        <v>700</v>
      </c>
      <c r="L64" s="690">
        <v>700</v>
      </c>
      <c r="M64" s="688">
        <v>100</v>
      </c>
      <c r="N64" s="691">
        <v>120</v>
      </c>
      <c r="O64" s="691">
        <v>80</v>
      </c>
      <c r="P64" s="691">
        <v>120</v>
      </c>
      <c r="Q64" s="689">
        <v>200</v>
      </c>
      <c r="R64" s="689">
        <v>200</v>
      </c>
      <c r="S64" s="689">
        <v>150</v>
      </c>
      <c r="T64" s="689">
        <v>150</v>
      </c>
      <c r="U64" s="691">
        <v>200</v>
      </c>
      <c r="V64" s="691">
        <v>200</v>
      </c>
      <c r="W64" s="691">
        <v>150</v>
      </c>
      <c r="X64" s="690">
        <v>150</v>
      </c>
    </row>
    <row r="65" spans="3:24" ht="51.75">
      <c r="C65" s="179" t="str">
        <f>IF(ISBLANK('5. Pp (3 años)'!C91),"",'5. Pp (3 años)'!C91)</f>
        <v>Actividad</v>
      </c>
      <c r="D65" s="180" t="str">
        <f>IF(ISBLANK('5. Pp (3 años)'!D91),"",'5. Pp (3 años)'!D91)</f>
        <v>3.1.1.1.9.11 Asesoramiento para el registro de las agrupaciones religiosas.</v>
      </c>
      <c r="E65" s="180" t="str">
        <f>IF(ISBLANK('5. Pp (3 años)'!E91),"",'5. Pp (3 años)'!E91)</f>
        <v>PAAC: Porcentaje de asesorías jurídicas hacia asociaciones y agrupaciones religiosas.</v>
      </c>
      <c r="F65" s="704">
        <v>526</v>
      </c>
      <c r="G65" s="705">
        <v>2610</v>
      </c>
      <c r="H65" s="525">
        <f t="shared" si="7"/>
        <v>2084</v>
      </c>
      <c r="I65" s="63">
        <f t="shared" si="8"/>
        <v>3.9619771863117874</v>
      </c>
      <c r="J65" s="688">
        <v>290</v>
      </c>
      <c r="K65" s="689">
        <v>290</v>
      </c>
      <c r="L65" s="690">
        <v>290</v>
      </c>
      <c r="M65" s="688">
        <v>60</v>
      </c>
      <c r="N65" s="691">
        <v>70</v>
      </c>
      <c r="O65" s="691">
        <v>80</v>
      </c>
      <c r="P65" s="691">
        <v>80</v>
      </c>
      <c r="Q65" s="689">
        <v>60</v>
      </c>
      <c r="R65" s="689">
        <v>70</v>
      </c>
      <c r="S65" s="689">
        <v>80</v>
      </c>
      <c r="T65" s="689">
        <v>80</v>
      </c>
      <c r="U65" s="691">
        <v>60</v>
      </c>
      <c r="V65" s="691">
        <v>70</v>
      </c>
      <c r="W65" s="691">
        <v>80</v>
      </c>
      <c r="X65" s="690">
        <v>80</v>
      </c>
    </row>
    <row r="66" spans="3:24" ht="51.75">
      <c r="C66" s="179" t="str">
        <f>IF(ISBLANK('5. Pp (3 años)'!C92),"",'5. Pp (3 años)'!C92)</f>
        <v>Actividad</v>
      </c>
      <c r="D66" s="180" t="str">
        <f>IF(ISBLANK('5. Pp (3 años)'!D92),"",'5. Pp (3 años)'!D92)</f>
        <v>3.1.1.1.1.9.12 Realización de actividades enfocadas a la Promoción, Respeto y Tolerancia Religiosa realizadas</v>
      </c>
      <c r="E66" s="180" t="str">
        <f>IF(ISBLANK('5. Pp (3 años)'!E92),"",'5. Pp (3 años)'!E92)</f>
        <v>PAPRT: Porcentaje de actividades  de Promoción, respeto y Tolerancia Religiosa, realizada</v>
      </c>
      <c r="F66" s="704">
        <v>0</v>
      </c>
      <c r="G66" s="705">
        <v>7</v>
      </c>
      <c r="H66" s="525">
        <f t="shared" si="7"/>
        <v>7</v>
      </c>
      <c r="I66" s="63">
        <v>0</v>
      </c>
      <c r="J66" s="688">
        <v>3</v>
      </c>
      <c r="K66" s="689">
        <v>3</v>
      </c>
      <c r="L66" s="690">
        <v>3</v>
      </c>
      <c r="M66" s="688">
        <v>1</v>
      </c>
      <c r="N66" s="691">
        <v>0</v>
      </c>
      <c r="O66" s="691">
        <v>1</v>
      </c>
      <c r="P66" s="691">
        <v>1</v>
      </c>
      <c r="Q66" s="689">
        <v>1</v>
      </c>
      <c r="R66" s="689">
        <v>0</v>
      </c>
      <c r="S66" s="689">
        <v>1</v>
      </c>
      <c r="T66" s="689">
        <v>1</v>
      </c>
      <c r="U66" s="691">
        <v>1</v>
      </c>
      <c r="V66" s="691">
        <v>0</v>
      </c>
      <c r="W66" s="691">
        <v>1</v>
      </c>
      <c r="X66" s="690">
        <v>1</v>
      </c>
    </row>
    <row r="67" spans="3:24" ht="69">
      <c r="C67" s="467" t="str">
        <f>IF(ISBLANK('5. Pp (3 años)'!C93),"",'5. Pp (3 años)'!C93)</f>
        <v>Componente</v>
      </c>
      <c r="D67" s="468" t="str">
        <f>IF(ISBLANK('5. Pp (3 años)'!D93),"",'5. Pp (3 años)'!D93)</f>
        <v>3.1.1.1.10 Mecanismos de coordinación interinstitucional y capacidades del SIPINNA Municipal fortalecidos.</v>
      </c>
      <c r="E67" s="468" t="str">
        <f>IF(ISBLANK('5. Pp (3 años)'!E93),"",'5. Pp (3 años)'!E93)</f>
        <v xml:space="preserve">PCI: Porcentaje de mecanismos de coordinación interinstitucional y de fortalecimiento de capacidades implementados. </v>
      </c>
      <c r="F67" s="702">
        <v>0</v>
      </c>
      <c r="G67" s="703">
        <v>48</v>
      </c>
      <c r="H67" s="524">
        <f t="shared" si="7"/>
        <v>48</v>
      </c>
      <c r="I67" s="471">
        <v>0</v>
      </c>
      <c r="J67" s="688">
        <v>0</v>
      </c>
      <c r="K67" s="689">
        <v>24</v>
      </c>
      <c r="L67" s="690">
        <v>24</v>
      </c>
      <c r="M67" s="688">
        <v>0</v>
      </c>
      <c r="N67" s="691">
        <v>0</v>
      </c>
      <c r="O67" s="691">
        <v>0</v>
      </c>
      <c r="P67" s="691">
        <v>0</v>
      </c>
      <c r="Q67" s="689">
        <v>3</v>
      </c>
      <c r="R67" s="689">
        <v>7</v>
      </c>
      <c r="S67" s="689">
        <v>7</v>
      </c>
      <c r="T67" s="689">
        <v>7</v>
      </c>
      <c r="U67" s="691">
        <v>6</v>
      </c>
      <c r="V67" s="691">
        <v>6</v>
      </c>
      <c r="W67" s="691">
        <v>6</v>
      </c>
      <c r="X67" s="690">
        <v>6</v>
      </c>
    </row>
    <row r="68" spans="3:24" ht="34.5">
      <c r="C68" s="179" t="str">
        <f>IF(ISBLANK('5. Pp (3 años)'!C94),"",'5. Pp (3 años)'!C94)</f>
        <v>Actividad</v>
      </c>
      <c r="D68" s="180" t="str">
        <f>IF(ISBLANK('5. Pp (3 años)'!D94),"",'5. Pp (3 años)'!D94)</f>
        <v>3.1.1.1.10.1  Organización de sesiones del Sistema Municipal y sus Comisiones.</v>
      </c>
      <c r="E68" s="180" t="str">
        <f>IF(ISBLANK('5. Pp (3 años)'!E94),"",'5. Pp (3 años)'!E94)</f>
        <v>PSO: Porcentaje de sesiones realizadas conforme al calendario.</v>
      </c>
      <c r="F68" s="704">
        <v>0</v>
      </c>
      <c r="G68" s="705">
        <v>32</v>
      </c>
      <c r="H68" s="525">
        <f t="shared" si="7"/>
        <v>32</v>
      </c>
      <c r="I68" s="63">
        <v>0</v>
      </c>
      <c r="J68" s="688">
        <v>0</v>
      </c>
      <c r="K68" s="689">
        <v>16</v>
      </c>
      <c r="L68" s="690">
        <v>16</v>
      </c>
      <c r="M68" s="688">
        <v>0</v>
      </c>
      <c r="N68" s="691">
        <v>0</v>
      </c>
      <c r="O68" s="691">
        <v>0</v>
      </c>
      <c r="P68" s="691">
        <v>0</v>
      </c>
      <c r="Q68" s="689">
        <v>4</v>
      </c>
      <c r="R68" s="689">
        <v>4</v>
      </c>
      <c r="S68" s="689">
        <v>4</v>
      </c>
      <c r="T68" s="689">
        <v>4</v>
      </c>
      <c r="U68" s="691">
        <v>4</v>
      </c>
      <c r="V68" s="691">
        <v>4</v>
      </c>
      <c r="W68" s="691">
        <v>4</v>
      </c>
      <c r="X68" s="690">
        <v>4</v>
      </c>
    </row>
    <row r="69" spans="3:24" ht="34.5">
      <c r="C69" s="520" t="str">
        <f>IF(ISBLANK('5. Pp (3 años)'!C95),"",'5. Pp (3 años)'!C95)</f>
        <v>Actividad</v>
      </c>
      <c r="D69" s="521" t="str">
        <f>IF(ISBLANK('5. Pp (3 años)'!D95),"",'5. Pp (3 años)'!D95)</f>
        <v>3.1.1.1.10.2 Canalización y registro de reportes o posibles vulneraciones de derechos de NNA.</v>
      </c>
      <c r="E69" s="521" t="str">
        <f>IF(ISBLANK('5. Pp (3 años)'!E95),"",'5. Pp (3 años)'!E95)</f>
        <v>PCR: Porcentaje de reportes canalizados dentro de 48 horas.</v>
      </c>
      <c r="F69" s="704">
        <v>0</v>
      </c>
      <c r="G69" s="706">
        <v>1</v>
      </c>
      <c r="H69" s="529">
        <v>1</v>
      </c>
      <c r="I69" s="522">
        <v>0</v>
      </c>
      <c r="J69" s="692">
        <v>0</v>
      </c>
      <c r="K69" s="693">
        <v>1</v>
      </c>
      <c r="L69" s="694">
        <v>1</v>
      </c>
      <c r="M69" s="692">
        <v>0</v>
      </c>
      <c r="N69" s="695">
        <v>0</v>
      </c>
      <c r="O69" s="695">
        <v>0</v>
      </c>
      <c r="P69" s="695">
        <v>0</v>
      </c>
      <c r="Q69" s="693">
        <v>1</v>
      </c>
      <c r="R69" s="693">
        <v>1</v>
      </c>
      <c r="S69" s="693">
        <v>1</v>
      </c>
      <c r="T69" s="693">
        <v>1</v>
      </c>
      <c r="U69" s="695">
        <v>1</v>
      </c>
      <c r="V69" s="695">
        <v>1</v>
      </c>
      <c r="W69" s="695">
        <v>1</v>
      </c>
      <c r="X69" s="694">
        <v>1</v>
      </c>
    </row>
    <row r="70" spans="3:24" ht="34.5">
      <c r="C70" s="179" t="str">
        <f>IF(ISBLANK('5. Pp (3 años)'!C96),"",'5. Pp (3 años)'!C96)</f>
        <v>Actividad</v>
      </c>
      <c r="D70" s="180" t="str">
        <f>IF(ISBLANK('5. Pp (3 años)'!D96),"",'5. Pp (3 años)'!D96)</f>
        <v>3.1.1.1.10.3 Convocatoria y organización de actividades de participación dirigidas a niñas, niños y adolescentes.</v>
      </c>
      <c r="E70" s="180" t="str">
        <f>IF(ISBLANK('5. Pp (3 años)'!E96),"",'5. Pp (3 años)'!E96)</f>
        <v>PPA: Porcentaje de participación de NNA en actividades convocadas.</v>
      </c>
      <c r="F70" s="704">
        <v>0</v>
      </c>
      <c r="G70" s="705">
        <v>6460</v>
      </c>
      <c r="H70" s="525">
        <f t="shared" si="7"/>
        <v>6460</v>
      </c>
      <c r="I70" s="63">
        <v>0</v>
      </c>
      <c r="J70" s="688">
        <v>0</v>
      </c>
      <c r="K70" s="689">
        <v>3230</v>
      </c>
      <c r="L70" s="690">
        <v>3230</v>
      </c>
      <c r="M70" s="688">
        <v>0</v>
      </c>
      <c r="N70" s="691">
        <v>0</v>
      </c>
      <c r="O70" s="691">
        <v>0</v>
      </c>
      <c r="P70" s="691">
        <v>0</v>
      </c>
      <c r="Q70" s="689">
        <v>800</v>
      </c>
      <c r="R70" s="689">
        <v>965</v>
      </c>
      <c r="S70" s="689">
        <v>965</v>
      </c>
      <c r="T70" s="689">
        <v>500</v>
      </c>
      <c r="U70" s="691">
        <v>800</v>
      </c>
      <c r="V70" s="691">
        <v>965</v>
      </c>
      <c r="W70" s="691">
        <v>965</v>
      </c>
      <c r="X70" s="690">
        <v>500</v>
      </c>
    </row>
    <row r="71" spans="3:24" ht="34.5">
      <c r="C71" s="179" t="str">
        <f>IF(ISBLANK('5. Pp (3 años)'!C97),"",'5. Pp (3 años)'!C97)</f>
        <v>Actividad</v>
      </c>
      <c r="D71" s="180" t="str">
        <f>IF(ISBLANK('5. Pp (3 años)'!D97),"",'5. Pp (3 años)'!D97)</f>
        <v>3.1.1.1.10.4 Difusión digital y realización de campañas en redes sociales sobre los derechos de NNA.</v>
      </c>
      <c r="E71" s="180" t="str">
        <f>IF(ISBLANK('5. Pp (3 años)'!E97),"",'5. Pp (3 años)'!E97)</f>
        <v>PDR: Porcentaje de campañas realizadas conforme a la planeación.</v>
      </c>
      <c r="F71" s="704">
        <v>0</v>
      </c>
      <c r="G71" s="705">
        <v>48</v>
      </c>
      <c r="H71" s="525">
        <f t="shared" si="7"/>
        <v>48</v>
      </c>
      <c r="I71" s="63">
        <v>0</v>
      </c>
      <c r="J71" s="688">
        <v>0</v>
      </c>
      <c r="K71" s="689">
        <v>24</v>
      </c>
      <c r="L71" s="690">
        <v>24</v>
      </c>
      <c r="M71" s="688">
        <v>0</v>
      </c>
      <c r="N71" s="691">
        <v>0</v>
      </c>
      <c r="O71" s="691">
        <v>0</v>
      </c>
      <c r="P71" s="691">
        <v>0</v>
      </c>
      <c r="Q71" s="689">
        <v>6</v>
      </c>
      <c r="R71" s="689">
        <v>6</v>
      </c>
      <c r="S71" s="689">
        <v>6</v>
      </c>
      <c r="T71" s="689">
        <v>6</v>
      </c>
      <c r="U71" s="691">
        <v>6</v>
      </c>
      <c r="V71" s="691">
        <v>6</v>
      </c>
      <c r="W71" s="691">
        <v>6</v>
      </c>
      <c r="X71" s="690">
        <v>6</v>
      </c>
    </row>
    <row r="72" spans="3:24" ht="34.5">
      <c r="C72" s="467" t="str">
        <f>IF(ISBLANK('5. Pp (3 años)'!C98),"",'5. Pp (3 años)'!C98)</f>
        <v>Componente</v>
      </c>
      <c r="D72" s="468" t="str">
        <f>IF(ISBLANK('5. Pp (3 años)'!D98),"",'5. Pp (3 años)'!D98)</f>
        <v>3.1.1.1.11 Proyectos de estructuración vial revisados interinstitucionalmente.</v>
      </c>
      <c r="E72" s="468" t="str">
        <f>IF(ISBLANK('5. Pp (3 años)'!E98),"",'5. Pp (3 años)'!E98)</f>
        <v>PREV: Porcentaje de proyectos de estructuración vial revisados</v>
      </c>
      <c r="F72" s="702">
        <v>0</v>
      </c>
      <c r="G72" s="703">
        <v>40</v>
      </c>
      <c r="H72" s="524">
        <f t="shared" si="7"/>
        <v>40</v>
      </c>
      <c r="I72" s="471">
        <v>0</v>
      </c>
      <c r="J72" s="688">
        <v>0</v>
      </c>
      <c r="K72" s="689">
        <v>20</v>
      </c>
      <c r="L72" s="690">
        <v>20</v>
      </c>
      <c r="M72" s="688">
        <v>0</v>
      </c>
      <c r="N72" s="691">
        <v>0</v>
      </c>
      <c r="O72" s="691">
        <v>0</v>
      </c>
      <c r="P72" s="691">
        <v>0</v>
      </c>
      <c r="Q72" s="689">
        <v>5</v>
      </c>
      <c r="R72" s="689">
        <v>10</v>
      </c>
      <c r="S72" s="689">
        <v>3</v>
      </c>
      <c r="T72" s="689">
        <v>2</v>
      </c>
      <c r="U72" s="691">
        <v>5</v>
      </c>
      <c r="V72" s="691">
        <v>10</v>
      </c>
      <c r="W72" s="691">
        <v>3</v>
      </c>
      <c r="X72" s="690">
        <v>2</v>
      </c>
    </row>
    <row r="73" spans="3:24" ht="34.5">
      <c r="C73" s="179" t="str">
        <f>IF(ISBLANK('5. Pp (3 años)'!C99),"",'5. Pp (3 años)'!C99)</f>
        <v>Actividad</v>
      </c>
      <c r="D73" s="180" t="str">
        <f>IF(ISBLANK('5. Pp (3 años)'!D99),"",'5. Pp (3 años)'!D99)</f>
        <v>3.1.1.1.11.1 Instalación de señalización vial horizontal y vertical en la infraestructura urbana.</v>
      </c>
      <c r="E73" s="180" t="str">
        <f>IF(ISBLANK('5. Pp (3 años)'!E99),"",'5. Pp (3 años)'!E99)</f>
        <v>PSHV: Porcentaje de señalización vial horizontal y vertical instalada</v>
      </c>
      <c r="F73" s="704">
        <v>0</v>
      </c>
      <c r="G73" s="705">
        <v>240</v>
      </c>
      <c r="H73" s="525">
        <f t="shared" si="7"/>
        <v>240</v>
      </c>
      <c r="I73" s="63">
        <v>0</v>
      </c>
      <c r="J73" s="688">
        <v>0</v>
      </c>
      <c r="K73" s="689">
        <v>120</v>
      </c>
      <c r="L73" s="690">
        <v>120</v>
      </c>
      <c r="M73" s="688">
        <v>0</v>
      </c>
      <c r="N73" s="691">
        <v>0</v>
      </c>
      <c r="O73" s="691">
        <v>0</v>
      </c>
      <c r="P73" s="691">
        <v>0</v>
      </c>
      <c r="Q73" s="689">
        <v>30</v>
      </c>
      <c r="R73" s="689">
        <v>30</v>
      </c>
      <c r="S73" s="689">
        <v>30</v>
      </c>
      <c r="T73" s="689">
        <v>30</v>
      </c>
      <c r="U73" s="691">
        <v>30</v>
      </c>
      <c r="V73" s="691">
        <v>30</v>
      </c>
      <c r="W73" s="691">
        <v>30</v>
      </c>
      <c r="X73" s="690">
        <v>30</v>
      </c>
    </row>
    <row r="74" spans="3:24" ht="51.75">
      <c r="C74" s="179" t="str">
        <f>IF(ISBLANK('5. Pp (3 años)'!C100),"",'5. Pp (3 años)'!C100)</f>
        <v>Actividad</v>
      </c>
      <c r="D74" s="180" t="str">
        <f>IF(ISBLANK('5. Pp (3 años)'!D100),"",'5. Pp (3 años)'!D100)</f>
        <v>3.1.1.1.11.2. Elaboración de propuestas de Seguridad Vial y de Movilidad Urbana.</v>
      </c>
      <c r="E74" s="180" t="str">
        <f>IF(ISBLANK('5. Pp (3 años)'!E100),"",'5. Pp (3 años)'!E100)</f>
        <v>PASMG: Porcentaje de anuencias de seguridad vial y movilidad urbana gestionadas</v>
      </c>
      <c r="F74" s="704">
        <v>0</v>
      </c>
      <c r="G74" s="705">
        <v>145</v>
      </c>
      <c r="H74" s="525">
        <f t="shared" si="7"/>
        <v>145</v>
      </c>
      <c r="I74" s="63">
        <v>0</v>
      </c>
      <c r="J74" s="688">
        <v>25</v>
      </c>
      <c r="K74" s="689">
        <v>60</v>
      </c>
      <c r="L74" s="690">
        <v>60</v>
      </c>
      <c r="M74" s="688">
        <v>3</v>
      </c>
      <c r="N74" s="691">
        <v>6</v>
      </c>
      <c r="O74" s="691">
        <v>9</v>
      </c>
      <c r="P74" s="691">
        <v>7</v>
      </c>
      <c r="Q74" s="689">
        <v>15</v>
      </c>
      <c r="R74" s="689">
        <v>15</v>
      </c>
      <c r="S74" s="689">
        <v>15</v>
      </c>
      <c r="T74" s="689">
        <v>15</v>
      </c>
      <c r="U74" s="691">
        <v>15</v>
      </c>
      <c r="V74" s="691">
        <v>15</v>
      </c>
      <c r="W74" s="691">
        <v>15</v>
      </c>
      <c r="X74" s="690">
        <v>15</v>
      </c>
    </row>
    <row r="75" spans="3:24" ht="34.5">
      <c r="C75" s="520" t="str">
        <f>IF(ISBLANK('5. Pp (3 años)'!C101),"",'5. Pp (3 años)'!C101)</f>
        <v>Actividad</v>
      </c>
      <c r="D75" s="521" t="str">
        <f>IF(ISBLANK('5. Pp (3 años)'!D101),"",'5. Pp (3 años)'!D101)</f>
        <v>3.1.1.1.11.3 Supervisión del funcionamiento de la red semafórica en la infraestructura vial.</v>
      </c>
      <c r="E75" s="521" t="str">
        <f>IF(ISBLANK('5. Pp (3 años)'!E101),"",'5. Pp (3 años)'!E101)</f>
        <v>PSRS: Porcentaje de supervisiones realizadas a la red semafórica</v>
      </c>
      <c r="F75" s="704">
        <v>0</v>
      </c>
      <c r="G75" s="705">
        <v>240</v>
      </c>
      <c r="H75" s="526">
        <f t="shared" si="7"/>
        <v>240</v>
      </c>
      <c r="I75" s="522">
        <v>0</v>
      </c>
      <c r="J75" s="688">
        <v>0</v>
      </c>
      <c r="K75" s="689">
        <v>120</v>
      </c>
      <c r="L75" s="690">
        <v>120</v>
      </c>
      <c r="M75" s="688">
        <v>0</v>
      </c>
      <c r="N75" s="691">
        <v>0</v>
      </c>
      <c r="O75" s="691">
        <v>0</v>
      </c>
      <c r="P75" s="691">
        <v>0</v>
      </c>
      <c r="Q75" s="689">
        <v>30</v>
      </c>
      <c r="R75" s="689">
        <v>30</v>
      </c>
      <c r="S75" s="689">
        <v>30</v>
      </c>
      <c r="T75" s="689">
        <v>30</v>
      </c>
      <c r="U75" s="691">
        <v>30</v>
      </c>
      <c r="V75" s="691">
        <v>30</v>
      </c>
      <c r="W75" s="691">
        <v>30</v>
      </c>
      <c r="X75" s="690">
        <v>30</v>
      </c>
    </row>
    <row r="76" spans="3:24" ht="51.75">
      <c r="C76" s="467" t="str">
        <f>IF(ISBLANK('5. Pp (3 años)'!C102),"",'5. Pp (3 años)'!C102)</f>
        <v>Componente</v>
      </c>
      <c r="D76" s="468" t="str">
        <f>IF(ISBLANK('5. Pp (3 años)'!D102),"",'5. Pp (3 años)'!D102)</f>
        <v>3.1.1.1.12 Atención de emergencias a la población, mediante acciones de prevención, auxilio y combate de incendios.</v>
      </c>
      <c r="E76" s="468" t="str">
        <f>IF(ISBLANK('5. Pp (3 años)'!E102),"",'5. Pp (3 años)'!E102)</f>
        <v>PPAE: Porcentaje de personas atendidas en emergencias.</v>
      </c>
      <c r="F76" s="702">
        <v>13721</v>
      </c>
      <c r="G76" s="703">
        <v>25000</v>
      </c>
      <c r="H76" s="524">
        <f t="shared" si="7"/>
        <v>11279</v>
      </c>
      <c r="I76" s="471">
        <f t="shared" si="8"/>
        <v>0.82202463377304857</v>
      </c>
      <c r="J76" s="688">
        <v>5000</v>
      </c>
      <c r="K76" s="689">
        <v>10000</v>
      </c>
      <c r="L76" s="690">
        <v>10000</v>
      </c>
      <c r="M76" s="688">
        <v>1250</v>
      </c>
      <c r="N76" s="691">
        <v>1250</v>
      </c>
      <c r="O76" s="691">
        <v>1250</v>
      </c>
      <c r="P76" s="691">
        <v>1250</v>
      </c>
      <c r="Q76" s="689">
        <v>2500</v>
      </c>
      <c r="R76" s="689">
        <v>2500</v>
      </c>
      <c r="S76" s="689">
        <v>2500</v>
      </c>
      <c r="T76" s="689">
        <v>2500</v>
      </c>
      <c r="U76" s="691">
        <v>2500</v>
      </c>
      <c r="V76" s="691">
        <v>2500</v>
      </c>
      <c r="W76" s="691">
        <v>2500</v>
      </c>
      <c r="X76" s="690">
        <v>2500</v>
      </c>
    </row>
    <row r="77" spans="3:24" ht="51.75">
      <c r="C77" s="179" t="str">
        <f>IF(ISBLANK('5. Pp (3 años)'!C103),"",'5. Pp (3 años)'!C103)</f>
        <v>Actividad</v>
      </c>
      <c r="D77" s="180" t="str">
        <f>IF(ISBLANK('5. Pp (3 años)'!D103),"",'5. Pp (3 años)'!D103)</f>
        <v>3.1.1.1.12.1 Capacitación en prevención de riesgos al personal organizaciones del sector público y privado.</v>
      </c>
      <c r="E77" s="180" t="str">
        <f>IF(ISBLANK('5. Pp (3 años)'!E103),"",'5. Pp (3 años)'!E103)</f>
        <v>POPC: Porcentaje de personal de organizaciones públicas y privadas capacitadas.</v>
      </c>
      <c r="F77" s="704">
        <v>7551</v>
      </c>
      <c r="G77" s="705">
        <v>11000</v>
      </c>
      <c r="H77" s="525">
        <f t="shared" si="7"/>
        <v>3449</v>
      </c>
      <c r="I77" s="63">
        <f t="shared" si="8"/>
        <v>0.45676069394782148</v>
      </c>
      <c r="J77" s="688">
        <v>3000</v>
      </c>
      <c r="K77" s="689">
        <v>4000</v>
      </c>
      <c r="L77" s="690">
        <v>4000</v>
      </c>
      <c r="M77" s="688">
        <v>750</v>
      </c>
      <c r="N77" s="691">
        <v>750</v>
      </c>
      <c r="O77" s="691">
        <v>750</v>
      </c>
      <c r="P77" s="691">
        <v>750</v>
      </c>
      <c r="Q77" s="689">
        <v>1000</v>
      </c>
      <c r="R77" s="689">
        <v>1000</v>
      </c>
      <c r="S77" s="689">
        <v>1000</v>
      </c>
      <c r="T77" s="689">
        <v>1000</v>
      </c>
      <c r="U77" s="691">
        <v>1000</v>
      </c>
      <c r="V77" s="691">
        <v>1000</v>
      </c>
      <c r="W77" s="691">
        <v>1000</v>
      </c>
      <c r="X77" s="690">
        <v>1000</v>
      </c>
    </row>
    <row r="78" spans="3:24" ht="51.75">
      <c r="C78" s="179" t="str">
        <f>IF(ISBLANK('5. Pp (3 años)'!C104),"",'5. Pp (3 años)'!C104)</f>
        <v>Actividad</v>
      </c>
      <c r="D78" s="180" t="str">
        <f>IF(ISBLANK('5. Pp (3 años)'!D104),"",'5. Pp (3 años)'!D104)</f>
        <v>3.1.1.1.12.2 Supervisión y prevención de riesgos en eventos masivos, espacios públicos y operativos especiales.</v>
      </c>
      <c r="E78" s="180" t="str">
        <f>IF(ISBLANK('5. Pp (3 años)'!E104),"",'5. Pp (3 años)'!E104)</f>
        <v>PSPR: Porcentaje de servicios de supervisión y prevención de riesgos realizados.</v>
      </c>
      <c r="F78" s="704">
        <v>3079</v>
      </c>
      <c r="G78" s="705">
        <v>5500</v>
      </c>
      <c r="H78" s="525">
        <f t="shared" si="7"/>
        <v>2421</v>
      </c>
      <c r="I78" s="63">
        <f t="shared" si="8"/>
        <v>0.78629425138031839</v>
      </c>
      <c r="J78" s="688">
        <v>1600</v>
      </c>
      <c r="K78" s="689">
        <v>1900</v>
      </c>
      <c r="L78" s="690">
        <v>2000</v>
      </c>
      <c r="M78" s="688">
        <v>400</v>
      </c>
      <c r="N78" s="691">
        <v>400</v>
      </c>
      <c r="O78" s="691">
        <v>400</v>
      </c>
      <c r="P78" s="691">
        <v>400</v>
      </c>
      <c r="Q78" s="689">
        <v>475</v>
      </c>
      <c r="R78" s="689">
        <v>475</v>
      </c>
      <c r="S78" s="689">
        <v>475</v>
      </c>
      <c r="T78" s="689">
        <v>475</v>
      </c>
      <c r="U78" s="691">
        <v>500</v>
      </c>
      <c r="V78" s="691">
        <v>500</v>
      </c>
      <c r="W78" s="691">
        <v>500</v>
      </c>
      <c r="X78" s="690">
        <v>500</v>
      </c>
    </row>
    <row r="79" spans="3:24" ht="34.5">
      <c r="C79" s="179" t="str">
        <f>IF(ISBLANK('5. Pp (3 años)'!C105),"",'5. Pp (3 años)'!C105)</f>
        <v>Actividad</v>
      </c>
      <c r="D79" s="180" t="str">
        <f>IF(ISBLANK('5. Pp (3 años)'!D105),"",'5. Pp (3 años)'!D105)</f>
        <v>3.1.1.1.12.3 Capacitación en prevención de riesgos dirigida a niñas y niños.</v>
      </c>
      <c r="E79" s="180" t="str">
        <f>IF(ISBLANK('5. Pp (3 años)'!E105),"",'5. Pp (3 años)'!E105)</f>
        <v>PNNC: Porcentaje de niñas y niños capacitados.</v>
      </c>
      <c r="F79" s="704">
        <v>14349</v>
      </c>
      <c r="G79" s="705">
        <v>23500</v>
      </c>
      <c r="H79" s="525">
        <f t="shared" si="7"/>
        <v>9151</v>
      </c>
      <c r="I79" s="63">
        <f t="shared" si="8"/>
        <v>0.63774479057774069</v>
      </c>
      <c r="J79" s="688">
        <v>7500</v>
      </c>
      <c r="K79" s="689">
        <v>8000</v>
      </c>
      <c r="L79" s="690">
        <v>8000</v>
      </c>
      <c r="M79" s="688">
        <v>1875</v>
      </c>
      <c r="N79" s="691">
        <v>1875</v>
      </c>
      <c r="O79" s="691">
        <v>1875</v>
      </c>
      <c r="P79" s="691">
        <v>1875</v>
      </c>
      <c r="Q79" s="689">
        <v>2000</v>
      </c>
      <c r="R79" s="689">
        <v>2000</v>
      </c>
      <c r="S79" s="689">
        <v>2000</v>
      </c>
      <c r="T79" s="689">
        <v>2000</v>
      </c>
      <c r="U79" s="691">
        <v>2000</v>
      </c>
      <c r="V79" s="691">
        <v>2000</v>
      </c>
      <c r="W79" s="691">
        <v>2000</v>
      </c>
      <c r="X79" s="690">
        <v>2000</v>
      </c>
    </row>
    <row r="80" spans="3:24" ht="51.75">
      <c r="C80" s="179" t="str">
        <f>IF(ISBLANK('5. Pp (3 años)'!C106),"",'5. Pp (3 años)'!C106)</f>
        <v>Actividad</v>
      </c>
      <c r="D80" s="180" t="str">
        <f>IF(ISBLANK('5. Pp (3 años)'!D106),"",'5. Pp (3 años)'!D106)</f>
        <v>3.1.1.1.12.4 Revisión de medidas de seguridad en establecimientos hoteleros, restauranteros y comerciales</v>
      </c>
      <c r="E80" s="180" t="str">
        <f>IF(ISBLANK('5. Pp (3 años)'!E106),"",'5. Pp (3 años)'!E106)</f>
        <v>PEMS: Porcentaje de establecimientos con medidas de seguridad revisados.</v>
      </c>
      <c r="F80" s="704">
        <v>106</v>
      </c>
      <c r="G80" s="705">
        <v>240</v>
      </c>
      <c r="H80" s="525">
        <f t="shared" si="7"/>
        <v>134</v>
      </c>
      <c r="I80" s="63">
        <f t="shared" si="8"/>
        <v>1.2641509433962264</v>
      </c>
      <c r="J80" s="688">
        <v>80</v>
      </c>
      <c r="K80" s="689">
        <v>80</v>
      </c>
      <c r="L80" s="690">
        <v>80</v>
      </c>
      <c r="M80" s="688">
        <v>20</v>
      </c>
      <c r="N80" s="691">
        <v>20</v>
      </c>
      <c r="O80" s="691">
        <v>20</v>
      </c>
      <c r="P80" s="691">
        <v>20</v>
      </c>
      <c r="Q80" s="689">
        <v>20</v>
      </c>
      <c r="R80" s="689">
        <v>20</v>
      </c>
      <c r="S80" s="689">
        <v>20</v>
      </c>
      <c r="T80" s="689">
        <v>20</v>
      </c>
      <c r="U80" s="691">
        <v>20</v>
      </c>
      <c r="V80" s="691">
        <v>20</v>
      </c>
      <c r="W80" s="691">
        <v>20</v>
      </c>
      <c r="X80" s="690">
        <v>20</v>
      </c>
    </row>
    <row r="81" spans="3:24" ht="34.5">
      <c r="C81" s="520" t="str">
        <f>IF(ISBLANK('5. Pp (3 años)'!C107),"",'5. Pp (3 años)'!C107)</f>
        <v>Actividad</v>
      </c>
      <c r="D81" s="521" t="str">
        <f>IF(ISBLANK('5. Pp (3 años)'!D107),"",'5. Pp (3 años)'!D107)</f>
        <v>3.1.1.1.12.5 Atención, coordinación y seguimiento de llamadas de auxilio en servicios de emergencia.</v>
      </c>
      <c r="E81" s="521" t="str">
        <f>IF(ISBLANK('5. Pp (3 años)'!E107),"",'5. Pp (3 años)'!E107)</f>
        <v>PLLA: Porcentaje de Llamadas de auxilio atendidas</v>
      </c>
      <c r="F81" s="704">
        <v>15428</v>
      </c>
      <c r="G81" s="705">
        <v>27000</v>
      </c>
      <c r="H81" s="526">
        <f t="shared" si="7"/>
        <v>11572</v>
      </c>
      <c r="I81" s="522">
        <f t="shared" si="8"/>
        <v>0.75006481721545248</v>
      </c>
      <c r="J81" s="688">
        <v>8000</v>
      </c>
      <c r="K81" s="689">
        <v>9000</v>
      </c>
      <c r="L81" s="690">
        <v>10000</v>
      </c>
      <c r="M81" s="688">
        <v>2000</v>
      </c>
      <c r="N81" s="691">
        <v>2000</v>
      </c>
      <c r="O81" s="691">
        <v>2000</v>
      </c>
      <c r="P81" s="691">
        <v>2000</v>
      </c>
      <c r="Q81" s="689">
        <v>2250</v>
      </c>
      <c r="R81" s="689">
        <v>2250</v>
      </c>
      <c r="S81" s="689">
        <v>2250</v>
      </c>
      <c r="T81" s="689">
        <v>2250</v>
      </c>
      <c r="U81" s="691">
        <v>2500</v>
      </c>
      <c r="V81" s="691">
        <v>2500</v>
      </c>
      <c r="W81" s="691">
        <v>2500</v>
      </c>
      <c r="X81" s="690">
        <v>2500</v>
      </c>
    </row>
    <row r="82" spans="3:24" ht="51.75">
      <c r="C82" s="179" t="str">
        <f>IF(ISBLANK('5. Pp (3 años)'!C108),"",'5. Pp (3 años)'!C108)</f>
        <v>Actividad</v>
      </c>
      <c r="D82" s="180" t="str">
        <f>IF(ISBLANK('5. Pp (3 años)'!D108),"",'5. Pp (3 años)'!D108)</f>
        <v>3.1.1.1.12.6 Capacitación a elementos del H. Cuerpo de Bomberos, rescate, Emergencias Medicas y Desastres.</v>
      </c>
      <c r="E82" s="180" t="str">
        <f>IF(ISBLANK('5. Pp (3 años)'!E108),"",'5. Pp (3 años)'!E108)</f>
        <v>PHBC: Porcentaje de elementos del Honorable Cuerpo de Bomberos capacitados.</v>
      </c>
      <c r="F82" s="704">
        <v>229</v>
      </c>
      <c r="G82" s="705">
        <v>390</v>
      </c>
      <c r="H82" s="525">
        <f t="shared" si="7"/>
        <v>161</v>
      </c>
      <c r="I82" s="63">
        <f t="shared" si="8"/>
        <v>0.70305676855895194</v>
      </c>
      <c r="J82" s="688">
        <v>70</v>
      </c>
      <c r="K82" s="689">
        <v>160</v>
      </c>
      <c r="L82" s="690">
        <v>160</v>
      </c>
      <c r="M82" s="688">
        <v>17</v>
      </c>
      <c r="N82" s="691">
        <v>17</v>
      </c>
      <c r="O82" s="691">
        <v>18</v>
      </c>
      <c r="P82" s="691">
        <v>18</v>
      </c>
      <c r="Q82" s="689">
        <v>40</v>
      </c>
      <c r="R82" s="689">
        <v>40</v>
      </c>
      <c r="S82" s="689">
        <v>40</v>
      </c>
      <c r="T82" s="689">
        <v>40</v>
      </c>
      <c r="U82" s="691">
        <v>40</v>
      </c>
      <c r="V82" s="691">
        <v>40</v>
      </c>
      <c r="W82" s="691">
        <v>40</v>
      </c>
      <c r="X82" s="690">
        <v>40</v>
      </c>
    </row>
    <row r="83" spans="3:24" ht="51.75">
      <c r="C83" s="179" t="str">
        <f>IF(ISBLANK('5. Pp (3 años)'!C109),"",'5. Pp (3 años)'!C109)</f>
        <v>Actividad</v>
      </c>
      <c r="D83" s="180" t="str">
        <f>IF(ISBLANK('5. Pp (3 años)'!D109),"",'5. Pp (3 años)'!D109)</f>
        <v>3.1.1.1.12.7 Dotación de equipos de protección personal a elementos del H. Cuerpo de Bomberos, rescate, Emergencias Medicas y Desastres.</v>
      </c>
      <c r="E83" s="180" t="str">
        <f>IF(ISBLANK('5. Pp (3 años)'!E109),"",'5. Pp (3 años)'!E109)</f>
        <v>PEPP: Porcentaje de equipos de protección personal entregados.</v>
      </c>
      <c r="F83" s="704">
        <v>367</v>
      </c>
      <c r="G83" s="705">
        <v>420</v>
      </c>
      <c r="H83" s="525">
        <f t="shared" si="7"/>
        <v>53</v>
      </c>
      <c r="I83" s="63">
        <f t="shared" si="8"/>
        <v>0.14441416893732972</v>
      </c>
      <c r="J83" s="688">
        <v>70</v>
      </c>
      <c r="K83" s="689">
        <v>175</v>
      </c>
      <c r="L83" s="690">
        <v>175</v>
      </c>
      <c r="M83" s="688">
        <v>17</v>
      </c>
      <c r="N83" s="691">
        <v>17</v>
      </c>
      <c r="O83" s="691">
        <v>18</v>
      </c>
      <c r="P83" s="691">
        <v>18</v>
      </c>
      <c r="Q83" s="689">
        <v>43</v>
      </c>
      <c r="R83" s="689">
        <v>43</v>
      </c>
      <c r="S83" s="689">
        <v>44</v>
      </c>
      <c r="T83" s="689">
        <v>45</v>
      </c>
      <c r="U83" s="691">
        <v>43</v>
      </c>
      <c r="V83" s="691">
        <v>43</v>
      </c>
      <c r="W83" s="691">
        <v>44</v>
      </c>
      <c r="X83" s="690">
        <v>45</v>
      </c>
    </row>
    <row r="84" spans="3:24" ht="34.5">
      <c r="C84" s="467" t="str">
        <f>IF(ISBLANK('5. Pp (3 años)'!C110),"",'5. Pp (3 años)'!C110)</f>
        <v>Componente</v>
      </c>
      <c r="D84" s="468" t="str">
        <f>IF(ISBLANK('5. Pp (3 años)'!D110),"",'5. Pp (3 años)'!D110)</f>
        <v>3.1.1.1.13 Sesiones de cabildo para la aprobación de los temas y resoluciones del Ayuntamiento celebradas.</v>
      </c>
      <c r="E84" s="468" t="str">
        <f>IF(ISBLANK('5. Pp (3 años)'!E110),"",'5. Pp (3 años)'!E110)</f>
        <v>PSCC: Porcentaje de sesiones de cabildo celebradas.</v>
      </c>
      <c r="F84" s="702">
        <v>75</v>
      </c>
      <c r="G84" s="703">
        <v>117</v>
      </c>
      <c r="H84" s="524">
        <f t="shared" si="7"/>
        <v>42</v>
      </c>
      <c r="I84" s="471">
        <f t="shared" si="8"/>
        <v>0.56000000000000005</v>
      </c>
      <c r="J84" s="688">
        <v>37</v>
      </c>
      <c r="K84" s="689">
        <v>38</v>
      </c>
      <c r="L84" s="690">
        <v>42</v>
      </c>
      <c r="M84" s="688">
        <v>10</v>
      </c>
      <c r="N84" s="691">
        <v>8</v>
      </c>
      <c r="O84" s="691">
        <v>9</v>
      </c>
      <c r="P84" s="691">
        <v>10</v>
      </c>
      <c r="Q84" s="689">
        <v>8</v>
      </c>
      <c r="R84" s="689">
        <v>10</v>
      </c>
      <c r="S84" s="689">
        <v>10</v>
      </c>
      <c r="T84" s="689">
        <v>10</v>
      </c>
      <c r="U84" s="691">
        <v>10</v>
      </c>
      <c r="V84" s="691">
        <v>10</v>
      </c>
      <c r="W84" s="691">
        <v>11</v>
      </c>
      <c r="X84" s="690">
        <v>11</v>
      </c>
    </row>
    <row r="85" spans="3:24" ht="51.75">
      <c r="C85" s="179" t="str">
        <f>IF(ISBLANK('5. Pp (3 años)'!C111),"",'5. Pp (3 años)'!C111)</f>
        <v>Actividad</v>
      </c>
      <c r="D85" s="180" t="str">
        <f>IF(ISBLANK('5. Pp (3 años)'!D111),"",'5. Pp (3 años)'!D111)</f>
        <v>3.1.1.1.13.1 Verificación de la asistencia de quienes presiden las Regidurias del H. Ayuntamiento de Benito Juárez.</v>
      </c>
      <c r="E85" s="180" t="str">
        <f>IF(ISBLANK('5. Pp (3 años)'!E111),"",'5. Pp (3 años)'!E111)</f>
        <v xml:space="preserve">PRAS: Porcentaje de asistencias a sesiones verificadas. </v>
      </c>
      <c r="F85" s="704">
        <v>639</v>
      </c>
      <c r="G85" s="705">
        <v>1310</v>
      </c>
      <c r="H85" s="525">
        <f t="shared" si="7"/>
        <v>671</v>
      </c>
      <c r="I85" s="63">
        <f t="shared" si="8"/>
        <v>1.0500782472613457</v>
      </c>
      <c r="J85" s="688">
        <v>505</v>
      </c>
      <c r="K85" s="689">
        <v>405</v>
      </c>
      <c r="L85" s="690">
        <v>400</v>
      </c>
      <c r="M85" s="688">
        <v>136</v>
      </c>
      <c r="N85" s="691">
        <v>100</v>
      </c>
      <c r="O85" s="691">
        <v>127</v>
      </c>
      <c r="P85" s="691">
        <v>142</v>
      </c>
      <c r="Q85" s="689">
        <v>105</v>
      </c>
      <c r="R85" s="689">
        <v>100</v>
      </c>
      <c r="S85" s="689">
        <v>100</v>
      </c>
      <c r="T85" s="689">
        <v>100</v>
      </c>
      <c r="U85" s="691">
        <v>100</v>
      </c>
      <c r="V85" s="691">
        <v>100</v>
      </c>
      <c r="W85" s="691">
        <v>100</v>
      </c>
      <c r="X85" s="690">
        <v>100</v>
      </c>
    </row>
    <row r="86" spans="3:24" ht="34.5">
      <c r="C86" s="179" t="str">
        <f>IF(ISBLANK('5. Pp (3 años)'!C112),"",'5. Pp (3 años)'!C112)</f>
        <v>Actividad</v>
      </c>
      <c r="D86" s="180" t="str">
        <f>IF(ISBLANK('5. Pp (3 años)'!D112),"",'5. Pp (3 años)'!D112)</f>
        <v>3.1.1.1.13.2 Elaboración y encuadernación de las actas de cabildo.</v>
      </c>
      <c r="E86" s="180" t="str">
        <f>IF(ISBLANK('5. Pp (3 años)'!E112),"",'5. Pp (3 años)'!E112)</f>
        <v xml:space="preserve">PACE: Porcentaje de actas de cabildo encuadernadas.  </v>
      </c>
      <c r="F86" s="704">
        <v>0</v>
      </c>
      <c r="G86" s="705">
        <v>35</v>
      </c>
      <c r="H86" s="525">
        <f t="shared" si="7"/>
        <v>35</v>
      </c>
      <c r="I86" s="63">
        <v>0</v>
      </c>
      <c r="J86" s="688">
        <v>0</v>
      </c>
      <c r="K86" s="689">
        <v>15</v>
      </c>
      <c r="L86" s="690">
        <v>20</v>
      </c>
      <c r="M86" s="688">
        <v>0</v>
      </c>
      <c r="N86" s="691">
        <v>0</v>
      </c>
      <c r="O86" s="691">
        <v>0</v>
      </c>
      <c r="P86" s="691">
        <v>0</v>
      </c>
      <c r="Q86" s="689">
        <v>0</v>
      </c>
      <c r="R86" s="689">
        <v>5</v>
      </c>
      <c r="S86" s="689">
        <v>5</v>
      </c>
      <c r="T86" s="689">
        <v>5</v>
      </c>
      <c r="U86" s="691">
        <v>5</v>
      </c>
      <c r="V86" s="691">
        <v>5</v>
      </c>
      <c r="W86" s="691">
        <v>5</v>
      </c>
      <c r="X86" s="690">
        <v>5</v>
      </c>
    </row>
    <row r="87" spans="3:24" ht="34.5">
      <c r="C87" s="520" t="str">
        <f>IF(ISBLANK('5. Pp (3 años)'!C113),"",'5. Pp (3 años)'!C113)</f>
        <v>Actividad</v>
      </c>
      <c r="D87" s="521" t="str">
        <f>IF(ISBLANK('5. Pp (3 años)'!D113),"",'5. Pp (3 años)'!D113)</f>
        <v>3.1.1.1.13.3 Publicación de los acuerdos en la Gaceta del ayuntamiento y en el Periódico Oficial del Estado.</v>
      </c>
      <c r="E87" s="521" t="str">
        <f>IF(ISBLANK('5. Pp (3 años)'!E113),"",'5. Pp (3 años)'!E113)</f>
        <v xml:space="preserve">PAP: Porcentaje de Acuerdos de Cabildo publicados. </v>
      </c>
      <c r="F87" s="704">
        <v>224</v>
      </c>
      <c r="G87" s="705">
        <v>379</v>
      </c>
      <c r="H87" s="526">
        <f t="shared" ref="H87:H95" si="9">G87-F87</f>
        <v>155</v>
      </c>
      <c r="I87" s="522">
        <f t="shared" ref="I87:I95" si="10">(G87/F87)-1</f>
        <v>0.69196428571428581</v>
      </c>
      <c r="J87" s="688">
        <v>126</v>
      </c>
      <c r="K87" s="689">
        <v>133</v>
      </c>
      <c r="L87" s="690">
        <v>120</v>
      </c>
      <c r="M87" s="688">
        <v>49</v>
      </c>
      <c r="N87" s="691">
        <v>26</v>
      </c>
      <c r="O87" s="691">
        <v>24</v>
      </c>
      <c r="P87" s="691">
        <v>27</v>
      </c>
      <c r="Q87" s="689">
        <v>47</v>
      </c>
      <c r="R87" s="689">
        <v>28</v>
      </c>
      <c r="S87" s="689">
        <v>29</v>
      </c>
      <c r="T87" s="689">
        <v>29</v>
      </c>
      <c r="U87" s="691">
        <v>30</v>
      </c>
      <c r="V87" s="691">
        <v>30</v>
      </c>
      <c r="W87" s="691">
        <v>30</v>
      </c>
      <c r="X87" s="690">
        <v>30</v>
      </c>
    </row>
    <row r="88" spans="3:24" ht="34.5">
      <c r="C88" s="179" t="str">
        <f>IF(ISBLANK('5. Pp (3 años)'!C114),"",'5. Pp (3 años)'!C114)</f>
        <v>Actividad</v>
      </c>
      <c r="D88" s="180" t="str">
        <f>IF(ISBLANK('5. Pp (3 años)'!D114),"",'5. Pp (3 años)'!D114)</f>
        <v xml:space="preserve">3.1.1.1.13.4 Realización de Precabildeos para dar a conocer los temas más relevantes según el Cabildo. </v>
      </c>
      <c r="E88" s="180" t="str">
        <f>IF(ISBLANK('5. Pp (3 años)'!E114),"",'5. Pp (3 años)'!E114)</f>
        <v xml:space="preserve">PPR: Porcentaje de precabildeos realizados </v>
      </c>
      <c r="F88" s="704">
        <v>75</v>
      </c>
      <c r="G88" s="705">
        <v>117</v>
      </c>
      <c r="H88" s="525">
        <f t="shared" si="9"/>
        <v>42</v>
      </c>
      <c r="I88" s="63">
        <f t="shared" si="10"/>
        <v>0.56000000000000005</v>
      </c>
      <c r="J88" s="688">
        <v>37</v>
      </c>
      <c r="K88" s="689">
        <v>38</v>
      </c>
      <c r="L88" s="690">
        <v>42</v>
      </c>
      <c r="M88" s="688">
        <v>10</v>
      </c>
      <c r="N88" s="691">
        <v>8</v>
      </c>
      <c r="O88" s="691">
        <v>9</v>
      </c>
      <c r="P88" s="691">
        <v>10</v>
      </c>
      <c r="Q88" s="689">
        <v>8</v>
      </c>
      <c r="R88" s="689">
        <v>10</v>
      </c>
      <c r="S88" s="689">
        <v>10</v>
      </c>
      <c r="T88" s="689">
        <v>10</v>
      </c>
      <c r="U88" s="691">
        <v>10</v>
      </c>
      <c r="V88" s="691">
        <v>10</v>
      </c>
      <c r="W88" s="691">
        <v>11</v>
      </c>
      <c r="X88" s="690">
        <v>11</v>
      </c>
    </row>
    <row r="89" spans="3:24" ht="34.5">
      <c r="C89" s="179" t="str">
        <f>IF(ISBLANK('5. Pp (3 años)'!C115),"",'5. Pp (3 años)'!C115)</f>
        <v>Actividad</v>
      </c>
      <c r="D89" s="180" t="str">
        <f>IF(ISBLANK('5. Pp (3 años)'!D115),"",'5. Pp (3 años)'!D115)</f>
        <v>3.1.1.1.13.5 Aprobación de los proyectos de acuerdos en las sesiones de Cabildo</v>
      </c>
      <c r="E89" s="180" t="str">
        <f>IF(ISBLANK('5. Pp (3 años)'!E115),"",'5. Pp (3 años)'!E115)</f>
        <v xml:space="preserve">PAA: Porcentaje de proyectos de acuerdos aprobados.   </v>
      </c>
      <c r="F89" s="704">
        <v>289</v>
      </c>
      <c r="G89" s="705">
        <v>303</v>
      </c>
      <c r="H89" s="525">
        <f t="shared" si="9"/>
        <v>14</v>
      </c>
      <c r="I89" s="63">
        <f t="shared" si="10"/>
        <v>4.844290657439454E-2</v>
      </c>
      <c r="J89" s="688">
        <v>122</v>
      </c>
      <c r="K89" s="689">
        <v>91</v>
      </c>
      <c r="L89" s="690">
        <v>90</v>
      </c>
      <c r="M89" s="688">
        <v>33</v>
      </c>
      <c r="N89" s="691">
        <v>32</v>
      </c>
      <c r="O89" s="691">
        <v>27</v>
      </c>
      <c r="P89" s="691">
        <v>30</v>
      </c>
      <c r="Q89" s="689">
        <v>21</v>
      </c>
      <c r="R89" s="689">
        <v>20</v>
      </c>
      <c r="S89" s="689">
        <v>25</v>
      </c>
      <c r="T89" s="689">
        <v>25</v>
      </c>
      <c r="U89" s="691">
        <v>20</v>
      </c>
      <c r="V89" s="691">
        <v>20</v>
      </c>
      <c r="W89" s="691">
        <v>25</v>
      </c>
      <c r="X89" s="690">
        <v>25</v>
      </c>
    </row>
    <row r="90" spans="3:24" ht="103.5">
      <c r="C90" s="467" t="str">
        <f>IF(ISBLANK('5. Pp (3 años)'!C116),"",'5. Pp (3 años)'!C116)</f>
        <v>Componente</v>
      </c>
      <c r="D90" s="468" t="str">
        <f>IF(ISBLANK('5. Pp (3 años)'!D116),"",'5. Pp (3 años)'!D116)</f>
        <v xml:space="preserve">3.1.1.1.14  Organizar, conservar y gestionar la documentacion oficial, generada por las unidades administrativas, transferidas al archivo Municipal realizadas
</v>
      </c>
      <c r="E90" s="468" t="str">
        <f>IF(ISBLANK('5. Pp (3 años)'!E116),"",'5. Pp (3 años)'!E116)</f>
        <v>PAMC: Porcentaje de Archivos Municipales en concentración.</v>
      </c>
      <c r="F90" s="702">
        <v>2824</v>
      </c>
      <c r="G90" s="703">
        <v>4500</v>
      </c>
      <c r="H90" s="524">
        <f t="shared" si="9"/>
        <v>1676</v>
      </c>
      <c r="I90" s="471">
        <f t="shared" si="10"/>
        <v>0.59348441926345608</v>
      </c>
      <c r="J90" s="688">
        <v>1500</v>
      </c>
      <c r="K90" s="689">
        <v>1500</v>
      </c>
      <c r="L90" s="690">
        <v>1500</v>
      </c>
      <c r="M90" s="688">
        <v>375</v>
      </c>
      <c r="N90" s="691">
        <v>375</v>
      </c>
      <c r="O90" s="691">
        <v>375</v>
      </c>
      <c r="P90" s="691">
        <v>375</v>
      </c>
      <c r="Q90" s="689">
        <v>375</v>
      </c>
      <c r="R90" s="689">
        <v>375</v>
      </c>
      <c r="S90" s="689">
        <v>375</v>
      </c>
      <c r="T90" s="689">
        <v>375</v>
      </c>
      <c r="U90" s="691">
        <v>375</v>
      </c>
      <c r="V90" s="691">
        <v>375</v>
      </c>
      <c r="W90" s="691">
        <v>375</v>
      </c>
      <c r="X90" s="690">
        <v>375</v>
      </c>
    </row>
    <row r="91" spans="3:24" ht="51.75">
      <c r="C91" s="179" t="str">
        <f>IF(ISBLANK('5. Pp (3 años)'!C117),"",'5. Pp (3 años)'!C117)</f>
        <v>Actividad</v>
      </c>
      <c r="D91" s="180" t="str">
        <f>IF(ISBLANK('5. Pp (3 años)'!D117),"",'5. Pp (3 años)'!D117)</f>
        <v>3.1.1.1.14.1 Atención a las solicitudes de las Unidades Administrativas para bajas documentales de Archivo de Concentración.</v>
      </c>
      <c r="E91" s="180" t="str">
        <f>IF(ISBLANK('5. Pp (3 años)'!E117),"",'5. Pp (3 años)'!E117)</f>
        <v xml:space="preserve">PSBD: Porcentaje de solicitudes de bajas documentales atendidas. </v>
      </c>
      <c r="F91" s="704">
        <v>120</v>
      </c>
      <c r="G91" s="705">
        <v>360</v>
      </c>
      <c r="H91" s="525">
        <f t="shared" si="9"/>
        <v>240</v>
      </c>
      <c r="I91" s="63">
        <f t="shared" si="10"/>
        <v>2</v>
      </c>
      <c r="J91" s="688">
        <v>4</v>
      </c>
      <c r="K91" s="689">
        <v>4</v>
      </c>
      <c r="L91" s="690">
        <v>4</v>
      </c>
      <c r="M91" s="688">
        <v>1</v>
      </c>
      <c r="N91" s="691">
        <v>1</v>
      </c>
      <c r="O91" s="691">
        <v>1</v>
      </c>
      <c r="P91" s="691">
        <v>1</v>
      </c>
      <c r="Q91" s="689">
        <v>1</v>
      </c>
      <c r="R91" s="689">
        <v>1</v>
      </c>
      <c r="S91" s="689">
        <v>1</v>
      </c>
      <c r="T91" s="689">
        <v>1</v>
      </c>
      <c r="U91" s="691">
        <v>1</v>
      </c>
      <c r="V91" s="691">
        <v>1</v>
      </c>
      <c r="W91" s="691">
        <v>1</v>
      </c>
      <c r="X91" s="690">
        <v>1</v>
      </c>
    </row>
    <row r="92" spans="3:24" ht="51.75">
      <c r="C92" s="179" t="str">
        <f>IF(ISBLANK('5. Pp (3 años)'!C118),"",'5. Pp (3 años)'!C118)</f>
        <v>Actividad</v>
      </c>
      <c r="D92" s="180" t="str">
        <f>IF(ISBLANK('5. Pp (3 años)'!D118),"",'5. Pp (3 años)'!D118)</f>
        <v>3.1.1.1.14.2 Solicitudes de transferencias primarias de los Archivos de Tramite de las Unidades Administrativas Municipales al Archivo de Concentración.</v>
      </c>
      <c r="E92" s="180" t="str">
        <f>IF(ISBLANK('5. Pp (3 años)'!E118),"",'5. Pp (3 años)'!E118)</f>
        <v xml:space="preserve">PTPA: Porcentaje de Transferencias Primarias aprobadas.  </v>
      </c>
      <c r="F92" s="704">
        <v>14</v>
      </c>
      <c r="G92" s="705">
        <v>45</v>
      </c>
      <c r="H92" s="525">
        <f t="shared" si="9"/>
        <v>31</v>
      </c>
      <c r="I92" s="63">
        <f t="shared" si="10"/>
        <v>2.2142857142857144</v>
      </c>
      <c r="J92" s="688">
        <v>545</v>
      </c>
      <c r="K92" s="689">
        <v>545</v>
      </c>
      <c r="L92" s="690">
        <v>545</v>
      </c>
      <c r="M92" s="688">
        <v>181</v>
      </c>
      <c r="N92" s="691">
        <v>181</v>
      </c>
      <c r="O92" s="691">
        <v>181</v>
      </c>
      <c r="P92" s="691">
        <v>2</v>
      </c>
      <c r="Q92" s="689">
        <v>181</v>
      </c>
      <c r="R92" s="689">
        <v>181</v>
      </c>
      <c r="S92" s="689">
        <v>181</v>
      </c>
      <c r="T92" s="689">
        <v>2</v>
      </c>
      <c r="U92" s="691">
        <v>181</v>
      </c>
      <c r="V92" s="691">
        <v>181</v>
      </c>
      <c r="W92" s="691">
        <v>181</v>
      </c>
      <c r="X92" s="690">
        <v>2</v>
      </c>
    </row>
    <row r="93" spans="3:24" ht="34.5">
      <c r="C93" s="520" t="str">
        <f>IF(ISBLANK('5. Pp (3 años)'!C119),"",'5. Pp (3 años)'!C119)</f>
        <v>Actividad</v>
      </c>
      <c r="D93" s="521" t="str">
        <f>IF(ISBLANK('5. Pp (3 años)'!D119),"",'5. Pp (3 años)'!D119)</f>
        <v>3.1.1.1.14.3 Elaboración de los Instrumentos para control y consulta del Archivo Municipal.</v>
      </c>
      <c r="E93" s="521" t="str">
        <f>IF(ISBLANK('5. Pp (3 años)'!E119),"",'5. Pp (3 años)'!E119)</f>
        <v xml:space="preserve">PICCE: Porcentaje de instrumentos de control y consulta elaborados </v>
      </c>
      <c r="F93" s="704">
        <v>549</v>
      </c>
      <c r="G93" s="705">
        <v>1635</v>
      </c>
      <c r="H93" s="526">
        <f t="shared" si="9"/>
        <v>1086</v>
      </c>
      <c r="I93" s="522">
        <f t="shared" si="10"/>
        <v>1.9781420765027322</v>
      </c>
      <c r="J93" s="688">
        <v>600</v>
      </c>
      <c r="K93" s="689">
        <v>600</v>
      </c>
      <c r="L93" s="690">
        <v>600</v>
      </c>
      <c r="M93" s="688">
        <v>150</v>
      </c>
      <c r="N93" s="691">
        <v>150</v>
      </c>
      <c r="O93" s="691">
        <v>150</v>
      </c>
      <c r="P93" s="691">
        <v>150</v>
      </c>
      <c r="Q93" s="689">
        <v>150</v>
      </c>
      <c r="R93" s="689">
        <v>150</v>
      </c>
      <c r="S93" s="689">
        <v>150</v>
      </c>
      <c r="T93" s="689">
        <v>150</v>
      </c>
      <c r="U93" s="691">
        <v>150</v>
      </c>
      <c r="V93" s="691">
        <v>150</v>
      </c>
      <c r="W93" s="691">
        <v>150</v>
      </c>
      <c r="X93" s="690">
        <v>150</v>
      </c>
    </row>
    <row r="94" spans="3:24" ht="51.75">
      <c r="C94" s="179" t="str">
        <f>IF(ISBLANK('5. Pp (3 años)'!C120),"",'5. Pp (3 años)'!C120)</f>
        <v>Actividad</v>
      </c>
      <c r="D94" s="180" t="str">
        <f>IF(ISBLANK('5. Pp (3 años)'!D120),"",'5. Pp (3 años)'!D120)</f>
        <v>3.1.1.1.14.4 Capacitaciónes desarrolladas a las unidades administravias en materia de gestión documental y administración de los archivos.</v>
      </c>
      <c r="E94" s="180" t="str">
        <f>IF(ISBLANK('5. Pp (3 años)'!E120),"",'5. Pp (3 años)'!E120)</f>
        <v>PAMAT: Porcentaje de capacitaciones en materia de archivo de tramite.</v>
      </c>
      <c r="F94" s="704">
        <v>600</v>
      </c>
      <c r="G94" s="705">
        <v>1800</v>
      </c>
      <c r="H94" s="525">
        <f t="shared" si="9"/>
        <v>1200</v>
      </c>
      <c r="I94" s="63">
        <f t="shared" si="10"/>
        <v>2</v>
      </c>
      <c r="J94" s="688">
        <v>200</v>
      </c>
      <c r="K94" s="689">
        <v>200</v>
      </c>
      <c r="L94" s="690">
        <v>200</v>
      </c>
      <c r="M94" s="688">
        <v>50</v>
      </c>
      <c r="N94" s="691">
        <v>50</v>
      </c>
      <c r="O94" s="691">
        <v>50</v>
      </c>
      <c r="P94" s="691">
        <v>50</v>
      </c>
      <c r="Q94" s="689">
        <v>50</v>
      </c>
      <c r="R94" s="689">
        <v>50</v>
      </c>
      <c r="S94" s="689">
        <v>50</v>
      </c>
      <c r="T94" s="689">
        <v>50</v>
      </c>
      <c r="U94" s="691">
        <v>50</v>
      </c>
      <c r="V94" s="691">
        <v>50</v>
      </c>
      <c r="W94" s="691">
        <v>50</v>
      </c>
      <c r="X94" s="690">
        <v>50</v>
      </c>
    </row>
    <row r="95" spans="3:24" ht="34.5">
      <c r="C95" s="179" t="str">
        <f>IF(ISBLANK('5. Pp (3 años)'!C121),"",'5. Pp (3 años)'!C121)</f>
        <v>Actividad</v>
      </c>
      <c r="D95" s="180" t="str">
        <f>IF(ISBLANK('5. Pp (3 años)'!D121),"",'5. Pp (3 años)'!D121)</f>
        <v>3.1.1.1.14.5 Eliminación de Documentos de apoyo informativo.</v>
      </c>
      <c r="E95" s="180" t="str">
        <f>IF(ISBLANK('5. Pp (3 años)'!E121),"",'5. Pp (3 años)'!E121)</f>
        <v>PEDAI: Porcentaje de eliminación de Documentos de Apoyo informativo.</v>
      </c>
      <c r="F95" s="704">
        <v>40</v>
      </c>
      <c r="G95" s="705">
        <v>120</v>
      </c>
      <c r="H95" s="525">
        <f t="shared" si="9"/>
        <v>80</v>
      </c>
      <c r="I95" s="63">
        <f t="shared" si="10"/>
        <v>2</v>
      </c>
      <c r="J95" s="688">
        <v>40</v>
      </c>
      <c r="K95" s="689">
        <v>40</v>
      </c>
      <c r="L95" s="690">
        <v>40</v>
      </c>
      <c r="M95" s="688">
        <v>10</v>
      </c>
      <c r="N95" s="691">
        <v>10</v>
      </c>
      <c r="O95" s="691">
        <v>10</v>
      </c>
      <c r="P95" s="691">
        <v>10</v>
      </c>
      <c r="Q95" s="689">
        <v>10</v>
      </c>
      <c r="R95" s="689">
        <v>10</v>
      </c>
      <c r="S95" s="689">
        <v>10</v>
      </c>
      <c r="T95" s="689">
        <v>10</v>
      </c>
      <c r="U95" s="691">
        <v>10</v>
      </c>
      <c r="V95" s="691">
        <v>10</v>
      </c>
      <c r="W95" s="691">
        <v>10</v>
      </c>
      <c r="X95" s="690">
        <v>10</v>
      </c>
    </row>
    <row r="96" spans="3:24" ht="69">
      <c r="C96" s="179" t="str">
        <f>IF(ISBLANK('5. Pp (3 años)'!C122),"",'5. Pp (3 años)'!C122)</f>
        <v>Actividad</v>
      </c>
      <c r="D96" s="180" t="str">
        <f>IF(ISBLANK('5. Pp (3 años)'!D122),"",'5. Pp (3 años)'!D122)</f>
        <v>3.1.1.1.14.6 Visitas agendadas a las unidades administrativas para el proceso de baja documental.</v>
      </c>
      <c r="E96" s="180" t="str">
        <f>IF(ISBLANK('5. Pp (3 años)'!E122),"",'5. Pp (3 años)'!E122)</f>
        <v>PVAUAPBD: Porcentaje de visitas agendadas a las unidades administrativas para el proceso de baja documental.</v>
      </c>
      <c r="F96" s="704">
        <v>120</v>
      </c>
      <c r="G96" s="705">
        <v>360</v>
      </c>
      <c r="H96" s="525">
        <f t="shared" si="5"/>
        <v>240</v>
      </c>
      <c r="I96" s="63">
        <f t="shared" si="6"/>
        <v>2</v>
      </c>
      <c r="J96" s="688">
        <v>5</v>
      </c>
      <c r="K96" s="689">
        <v>5</v>
      </c>
      <c r="L96" s="690">
        <v>5</v>
      </c>
      <c r="M96" s="688">
        <v>1</v>
      </c>
      <c r="N96" s="691">
        <v>2</v>
      </c>
      <c r="O96" s="691">
        <v>1</v>
      </c>
      <c r="P96" s="691">
        <v>1</v>
      </c>
      <c r="Q96" s="689">
        <v>1</v>
      </c>
      <c r="R96" s="689">
        <v>2</v>
      </c>
      <c r="S96" s="689">
        <v>1</v>
      </c>
      <c r="T96" s="689">
        <v>1</v>
      </c>
      <c r="U96" s="691">
        <v>1</v>
      </c>
      <c r="V96" s="691">
        <v>2</v>
      </c>
      <c r="W96" s="691">
        <v>1</v>
      </c>
      <c r="X96" s="690">
        <v>1</v>
      </c>
    </row>
    <row r="97" spans="3:24" ht="51.75">
      <c r="C97" s="179" t="str">
        <f>IF(ISBLANK('5. Pp (3 años)'!C123),"",'5. Pp (3 años)'!C123)</f>
        <v>Actividad</v>
      </c>
      <c r="D97" s="180" t="str">
        <f>IF(ISBLANK('5. Pp (3 años)'!D123),"",'5. Pp (3 años)'!D123)</f>
        <v>3.1.1.1.14.7 Total de Bajas documentales concluidas (Actas de baja documental)</v>
      </c>
      <c r="E97" s="180" t="str">
        <f>IF(ISBLANK('5. Pp (3 años)'!E123),"",'5. Pp (3 años)'!E123)</f>
        <v>PTBDC: Porcentaje de Total de Bajas documentales concluidas (Actas de baja documental).</v>
      </c>
      <c r="F97" s="704">
        <v>120</v>
      </c>
      <c r="G97" s="705">
        <v>360</v>
      </c>
      <c r="H97" s="525">
        <f t="shared" ref="H97" si="11">G97-F97</f>
        <v>240</v>
      </c>
      <c r="I97" s="63">
        <f t="shared" ref="I97" si="12">(G97/F97)-1</f>
        <v>2</v>
      </c>
      <c r="J97" s="688">
        <v>120</v>
      </c>
      <c r="K97" s="689">
        <v>120</v>
      </c>
      <c r="L97" s="690">
        <v>120</v>
      </c>
      <c r="M97" s="688">
        <v>30</v>
      </c>
      <c r="N97" s="691">
        <v>30</v>
      </c>
      <c r="O97" s="691">
        <v>30</v>
      </c>
      <c r="P97" s="691">
        <v>30</v>
      </c>
      <c r="Q97" s="689">
        <v>30</v>
      </c>
      <c r="R97" s="689">
        <v>30</v>
      </c>
      <c r="S97" s="689">
        <v>30</v>
      </c>
      <c r="T97" s="689">
        <v>30</v>
      </c>
      <c r="U97" s="691">
        <v>30</v>
      </c>
      <c r="V97" s="691">
        <v>30</v>
      </c>
      <c r="W97" s="691">
        <v>30</v>
      </c>
      <c r="X97" s="690">
        <v>30</v>
      </c>
    </row>
    <row r="98" spans="3:24" ht="34.5">
      <c r="C98" s="179" t="str">
        <f>IF(ISBLANK('5. Pp (3 años)'!C124),"",'5. Pp (3 años)'!C124)</f>
        <v>Actividad</v>
      </c>
      <c r="D98" s="180" t="str">
        <f>IF(ISBLANK('5. Pp (3 años)'!D124),"",'5. Pp (3 años)'!D124)</f>
        <v>3.1.1.1.14.8 Asesorias en materia de bajas documentales.</v>
      </c>
      <c r="E98" s="180" t="str">
        <f>IF(ISBLANK('5. Pp (3 años)'!E124),"",'5. Pp (3 años)'!E124)</f>
        <v>PAMBD: Porcentaje de Asesorias en materia de bajas documentales.</v>
      </c>
      <c r="F98" s="704">
        <v>200</v>
      </c>
      <c r="G98" s="705">
        <v>600</v>
      </c>
      <c r="H98" s="525">
        <f t="shared" si="5"/>
        <v>400</v>
      </c>
      <c r="I98" s="63">
        <f t="shared" si="6"/>
        <v>2</v>
      </c>
      <c r="J98" s="688">
        <v>120</v>
      </c>
      <c r="K98" s="689">
        <v>120</v>
      </c>
      <c r="L98" s="690">
        <v>120</v>
      </c>
      <c r="M98" s="688">
        <v>30</v>
      </c>
      <c r="N98" s="691">
        <v>30</v>
      </c>
      <c r="O98" s="691">
        <v>30</v>
      </c>
      <c r="P98" s="691">
        <v>30</v>
      </c>
      <c r="Q98" s="689">
        <v>30</v>
      </c>
      <c r="R98" s="689">
        <v>30</v>
      </c>
      <c r="S98" s="689">
        <v>30</v>
      </c>
      <c r="T98" s="689">
        <v>30</v>
      </c>
      <c r="U98" s="691">
        <v>30</v>
      </c>
      <c r="V98" s="691">
        <v>30</v>
      </c>
      <c r="W98" s="691">
        <v>30</v>
      </c>
      <c r="X98" s="690">
        <v>30</v>
      </c>
    </row>
    <row r="99" spans="3:24" ht="34.5">
      <c r="C99" s="520" t="str">
        <f>IF(ISBLANK('5. Pp (3 años)'!C125),"",'5. Pp (3 años)'!C125)</f>
        <v>Actividad</v>
      </c>
      <c r="D99" s="521" t="str">
        <f>IF(ISBLANK('5. Pp (3 años)'!D125),"",'5. Pp (3 años)'!D125)</f>
        <v>3.1.1.1.14.9 Exposición y actividades historicas en eventos.</v>
      </c>
      <c r="E99" s="521" t="str">
        <f>IF(ISBLANK('5. Pp (3 años)'!E125),"",'5. Pp (3 años)'!E125)</f>
        <v>PAMBD: Porcentaje de Exposiciónes y actividades historicas en eventos.</v>
      </c>
      <c r="F99" s="704">
        <v>5</v>
      </c>
      <c r="G99" s="705">
        <v>45</v>
      </c>
      <c r="H99" s="526">
        <f t="shared" ref="H99:H166" si="13">G99-F99</f>
        <v>40</v>
      </c>
      <c r="I99" s="522">
        <f t="shared" ref="I99:I166" si="14">(G99/F99)-1</f>
        <v>8</v>
      </c>
      <c r="J99" s="688">
        <v>200</v>
      </c>
      <c r="K99" s="689">
        <v>200</v>
      </c>
      <c r="L99" s="690">
        <v>200</v>
      </c>
      <c r="M99" s="688">
        <v>50</v>
      </c>
      <c r="N99" s="691">
        <v>50</v>
      </c>
      <c r="O99" s="691">
        <v>50</v>
      </c>
      <c r="P99" s="691">
        <v>50</v>
      </c>
      <c r="Q99" s="689">
        <v>50</v>
      </c>
      <c r="R99" s="689">
        <v>50</v>
      </c>
      <c r="S99" s="689">
        <v>50</v>
      </c>
      <c r="T99" s="689">
        <v>50</v>
      </c>
      <c r="U99" s="691">
        <v>50</v>
      </c>
      <c r="V99" s="691">
        <v>50</v>
      </c>
      <c r="W99" s="691">
        <v>50</v>
      </c>
      <c r="X99" s="690">
        <v>50</v>
      </c>
    </row>
    <row r="100" spans="3:24" ht="34.5">
      <c r="C100" s="179" t="str">
        <f>IF(ISBLANK('5. Pp (3 años)'!C126),"",'5. Pp (3 años)'!C126)</f>
        <v>Actividad</v>
      </c>
      <c r="D100" s="180" t="str">
        <f>IF(ISBLANK('5. Pp (3 años)'!D126),"",'5. Pp (3 años)'!D126)</f>
        <v>3.1.1.1.14.10 Visitas guidas a escuelas públicas.</v>
      </c>
      <c r="E100" s="180" t="str">
        <f>IF(ISBLANK('5. Pp (3 años)'!E126),"",'5. Pp (3 años)'!E126)</f>
        <v>PVGEP: Porcentaje de Visitas de Guidas a Escuelas Públicas.</v>
      </c>
      <c r="F100" s="704">
        <v>12</v>
      </c>
      <c r="G100" s="705">
        <v>36</v>
      </c>
      <c r="H100" s="525">
        <f t="shared" si="13"/>
        <v>24</v>
      </c>
      <c r="I100" s="63">
        <f t="shared" si="14"/>
        <v>2</v>
      </c>
      <c r="J100" s="688">
        <v>120</v>
      </c>
      <c r="K100" s="689">
        <v>120</v>
      </c>
      <c r="L100" s="690">
        <v>120</v>
      </c>
      <c r="M100" s="688">
        <v>30</v>
      </c>
      <c r="N100" s="691">
        <v>30</v>
      </c>
      <c r="O100" s="691">
        <v>30</v>
      </c>
      <c r="P100" s="691">
        <v>30</v>
      </c>
      <c r="Q100" s="689">
        <v>30</v>
      </c>
      <c r="R100" s="689">
        <v>30</v>
      </c>
      <c r="S100" s="689">
        <v>30</v>
      </c>
      <c r="T100" s="689">
        <v>30</v>
      </c>
      <c r="U100" s="691">
        <v>30</v>
      </c>
      <c r="V100" s="691">
        <v>30</v>
      </c>
      <c r="W100" s="691">
        <v>30</v>
      </c>
      <c r="X100" s="690">
        <v>30</v>
      </c>
    </row>
    <row r="101" spans="3:24" ht="34.5">
      <c r="C101" s="179" t="str">
        <f>IF(ISBLANK('5. Pp (3 años)'!C127),"",'5. Pp (3 años)'!C127)</f>
        <v>Actividad</v>
      </c>
      <c r="D101" s="180" t="str">
        <f>IF(ISBLANK('5. Pp (3 años)'!D127),"",'5. Pp (3 años)'!D127)</f>
        <v>3.1.1.1.14.11 Servicios de Prestamo y Consulta al Público</v>
      </c>
      <c r="E101" s="180" t="str">
        <f>IF(ISBLANK('5. Pp (3 años)'!E127),"",'5. Pp (3 años)'!E127)</f>
        <v>PVGEP: Porcentaje de Servicios de Prestamo y Consulta al Público.</v>
      </c>
      <c r="F101" s="704">
        <v>10</v>
      </c>
      <c r="G101" s="705">
        <v>30</v>
      </c>
      <c r="H101" s="525">
        <f t="shared" si="13"/>
        <v>20</v>
      </c>
      <c r="I101" s="63">
        <f t="shared" si="14"/>
        <v>2</v>
      </c>
      <c r="J101" s="688">
        <v>15</v>
      </c>
      <c r="K101" s="689">
        <v>15</v>
      </c>
      <c r="L101" s="690">
        <v>15</v>
      </c>
      <c r="M101" s="688">
        <v>1</v>
      </c>
      <c r="N101" s="691">
        <v>2</v>
      </c>
      <c r="O101" s="691">
        <v>1</v>
      </c>
      <c r="P101" s="691">
        <v>1</v>
      </c>
      <c r="Q101" s="689">
        <v>1</v>
      </c>
      <c r="R101" s="689">
        <v>2</v>
      </c>
      <c r="S101" s="689">
        <v>1</v>
      </c>
      <c r="T101" s="689">
        <v>1</v>
      </c>
      <c r="U101" s="691">
        <v>1</v>
      </c>
      <c r="V101" s="691">
        <v>2</v>
      </c>
      <c r="W101" s="691">
        <v>1</v>
      </c>
      <c r="X101" s="690">
        <v>1</v>
      </c>
    </row>
    <row r="102" spans="3:24" ht="51.75">
      <c r="C102" s="179" t="str">
        <f>IF(ISBLANK('5. Pp (3 años)'!C128),"",'5. Pp (3 años)'!C128)</f>
        <v>Actividad</v>
      </c>
      <c r="D102" s="180" t="str">
        <f>IF(ISBLANK('5. Pp (3 años)'!D128),"",'5. Pp (3 años)'!D128)</f>
        <v>3.1.1.1.14.12 Impartición de asesorias a las Unidades Administrativas en materia de Archivo de trámite.</v>
      </c>
      <c r="E102" s="180" t="str">
        <f>IF(ISBLANK('5. Pp (3 años)'!E128),"",'5. Pp (3 años)'!E128)</f>
        <v xml:space="preserve">PCAI: Porcentaje de las capacitaciones en materia de archivo impartidas. </v>
      </c>
      <c r="F102" s="704">
        <v>7</v>
      </c>
      <c r="G102" s="705">
        <v>1800</v>
      </c>
      <c r="H102" s="525">
        <f t="shared" si="13"/>
        <v>1793</v>
      </c>
      <c r="I102" s="63">
        <f t="shared" si="14"/>
        <v>256.14285714285717</v>
      </c>
      <c r="J102" s="688">
        <v>12</v>
      </c>
      <c r="K102" s="689">
        <v>12</v>
      </c>
      <c r="L102" s="690">
        <v>12</v>
      </c>
      <c r="M102" s="688">
        <v>3</v>
      </c>
      <c r="N102" s="691">
        <v>3</v>
      </c>
      <c r="O102" s="691">
        <v>3</v>
      </c>
      <c r="P102" s="691">
        <v>3</v>
      </c>
      <c r="Q102" s="689">
        <v>3</v>
      </c>
      <c r="R102" s="689">
        <v>3</v>
      </c>
      <c r="S102" s="689">
        <v>3</v>
      </c>
      <c r="T102" s="689">
        <v>3</v>
      </c>
      <c r="U102" s="691">
        <v>3</v>
      </c>
      <c r="V102" s="691">
        <v>3</v>
      </c>
      <c r="W102" s="691">
        <v>3</v>
      </c>
      <c r="X102" s="690">
        <v>3</v>
      </c>
    </row>
    <row r="103" spans="3:24" ht="51.75">
      <c r="C103" s="565" t="str">
        <f>IF(ISBLANK('5. Pp (3 años)'!C129),"",'5. Pp (3 años)'!C129)</f>
        <v>Actividad</v>
      </c>
      <c r="D103" s="566" t="str">
        <f>IF(ISBLANK('5. Pp (3 años)'!D129),"",'5. Pp (3 años)'!D129)</f>
        <v>3.1.1.1.14.13 Sesiones del Grupo Interdisciplinario</v>
      </c>
      <c r="E103" s="566" t="str">
        <f>IF(ISBLANK('5. Pp (3 años)'!E129),"",'5. Pp (3 años)'!E129)</f>
        <v xml:space="preserve">PSGI: Porcentaje de sesiones del grupo interdisciplinario, extraordinarias y ordinarias.  </v>
      </c>
      <c r="F103" s="704"/>
      <c r="G103" s="705">
        <v>30</v>
      </c>
      <c r="H103" s="525">
        <f t="shared" si="13"/>
        <v>30</v>
      </c>
      <c r="I103" s="63">
        <v>0</v>
      </c>
      <c r="J103" s="688">
        <v>10</v>
      </c>
      <c r="K103" s="689">
        <v>10</v>
      </c>
      <c r="L103" s="690">
        <v>10</v>
      </c>
      <c r="M103" s="688">
        <v>2</v>
      </c>
      <c r="N103" s="691">
        <v>3</v>
      </c>
      <c r="O103" s="691">
        <v>2</v>
      </c>
      <c r="P103" s="691">
        <v>3</v>
      </c>
      <c r="Q103" s="689">
        <v>2</v>
      </c>
      <c r="R103" s="689">
        <v>3</v>
      </c>
      <c r="S103" s="689">
        <v>2</v>
      </c>
      <c r="T103" s="689">
        <v>3</v>
      </c>
      <c r="U103" s="691">
        <v>2</v>
      </c>
      <c r="V103" s="691">
        <v>3</v>
      </c>
      <c r="W103" s="691">
        <v>2</v>
      </c>
      <c r="X103" s="690">
        <v>3</v>
      </c>
    </row>
    <row r="104" spans="3:24" ht="51.75">
      <c r="C104" s="467" t="str">
        <f>IF(ISBLANK('5. Pp (3 años)'!C130),"",'5. Pp (3 años)'!C130)</f>
        <v>Componente</v>
      </c>
      <c r="D104" s="468" t="str">
        <f>IF(ISBLANK('5. Pp (3 años)'!D130),"",'5. Pp (3 años)'!D130)</f>
        <v>3.1.1.1.15 Acciones realizadas para mitigar los riesgos y proteger a la población y establecimientos comerciales con medidas de seguridad.</v>
      </c>
      <c r="E104" s="468" t="str">
        <f>IF(ISBLANK('5. Pp (3 años)'!E130),"",'5. Pp (3 años)'!E130)</f>
        <v>PARPMR: Porcentaje de acciones realizadas para la mitigación de los riesgos</v>
      </c>
      <c r="F104" s="702">
        <v>922474</v>
      </c>
      <c r="G104" s="703">
        <v>3964743</v>
      </c>
      <c r="H104" s="524">
        <f t="shared" ref="H104:H105" si="15">G104-F104</f>
        <v>3042269</v>
      </c>
      <c r="I104" s="471">
        <f t="shared" ref="I104:I105" si="16">(G104/F104)-1</f>
        <v>3.2979455247519169</v>
      </c>
      <c r="J104" s="688">
        <v>1198639</v>
      </c>
      <c r="K104" s="689">
        <v>1098432</v>
      </c>
      <c r="L104" s="690">
        <v>1208163</v>
      </c>
      <c r="M104" s="688">
        <v>373279</v>
      </c>
      <c r="N104" s="691">
        <v>281845</v>
      </c>
      <c r="O104" s="691">
        <v>261226</v>
      </c>
      <c r="P104" s="691">
        <v>282289</v>
      </c>
      <c r="Q104" s="689">
        <v>277327</v>
      </c>
      <c r="R104" s="689">
        <v>274012</v>
      </c>
      <c r="S104" s="689">
        <v>273114</v>
      </c>
      <c r="T104" s="689">
        <v>273979</v>
      </c>
      <c r="U104" s="691">
        <v>304784</v>
      </c>
      <c r="V104" s="691">
        <v>301564</v>
      </c>
      <c r="W104" s="691">
        <v>300392</v>
      </c>
      <c r="X104" s="690">
        <v>301423</v>
      </c>
    </row>
    <row r="105" spans="3:24" ht="51.75">
      <c r="C105" s="520" t="str">
        <f>IF(ISBLANK('5. Pp (3 años)'!C131),"",'5. Pp (3 años)'!C131)</f>
        <v>Actividad</v>
      </c>
      <c r="D105" s="521" t="str">
        <f>IF(ISBLANK('5. Pp (3 años)'!D131),"",'5. Pp (3 años)'!D131)</f>
        <v>3.1.1.1.15.1 Difusión en los medios de comunicación las prevenciones y alertas de siniestros por efectos naturales y humanos.</v>
      </c>
      <c r="E105" s="521" t="str">
        <f>IF(ISBLANK('5. Pp (3 años)'!E131),"",'5. Pp (3 años)'!E131)</f>
        <v>PSD: Porcentaje de spots difundidos por medio de redes sociales.</v>
      </c>
      <c r="F105" s="704">
        <v>10120</v>
      </c>
      <c r="G105" s="705">
        <v>14494</v>
      </c>
      <c r="H105" s="526">
        <f t="shared" si="15"/>
        <v>4374</v>
      </c>
      <c r="I105" s="522">
        <f t="shared" si="16"/>
        <v>0.43221343873517792</v>
      </c>
      <c r="J105" s="688">
        <v>4414</v>
      </c>
      <c r="K105" s="689">
        <v>4800</v>
      </c>
      <c r="L105" s="690">
        <v>5280</v>
      </c>
      <c r="M105" s="688">
        <v>1103</v>
      </c>
      <c r="N105" s="691">
        <v>1103</v>
      </c>
      <c r="O105" s="691">
        <v>1105</v>
      </c>
      <c r="P105" s="691">
        <v>1103</v>
      </c>
      <c r="Q105" s="689">
        <v>1196</v>
      </c>
      <c r="R105" s="689">
        <v>1203</v>
      </c>
      <c r="S105" s="689">
        <v>1198</v>
      </c>
      <c r="T105" s="689">
        <v>1203</v>
      </c>
      <c r="U105" s="691">
        <v>1316</v>
      </c>
      <c r="V105" s="691">
        <v>1323</v>
      </c>
      <c r="W105" s="691">
        <v>1318</v>
      </c>
      <c r="X105" s="690">
        <v>1323</v>
      </c>
    </row>
    <row r="106" spans="3:24" ht="34.5">
      <c r="C106" s="179" t="str">
        <f>IF(ISBLANK('5. Pp (3 años)'!C132),"",'5. Pp (3 años)'!C132)</f>
        <v>Actividad</v>
      </c>
      <c r="D106" s="180" t="str">
        <f>IF(ISBLANK('5. Pp (3 años)'!D132),"",'5. Pp (3 años)'!D132)</f>
        <v xml:space="preserve">3.1.1.1.15.2 Capacitación a la población de diferentes sectores en materia de Protección Civil. </v>
      </c>
      <c r="E106" s="180" t="str">
        <f>IF(ISBLANK('5. Pp (3 años)'!E132),"",'5. Pp (3 años)'!E132)</f>
        <v>PPC: Porcentaje de personas capacitadas.</v>
      </c>
      <c r="F106" s="704">
        <v>4511</v>
      </c>
      <c r="G106" s="705">
        <v>8668</v>
      </c>
      <c r="H106" s="525">
        <f t="shared" si="13"/>
        <v>4157</v>
      </c>
      <c r="I106" s="63">
        <f t="shared" si="14"/>
        <v>0.9215251607182442</v>
      </c>
      <c r="J106" s="688">
        <v>3008</v>
      </c>
      <c r="K106" s="689">
        <v>2710</v>
      </c>
      <c r="L106" s="690">
        <v>2950</v>
      </c>
      <c r="M106" s="688">
        <v>752</v>
      </c>
      <c r="N106" s="691">
        <v>752</v>
      </c>
      <c r="O106" s="691">
        <v>752</v>
      </c>
      <c r="P106" s="691">
        <v>752</v>
      </c>
      <c r="Q106" s="689">
        <v>670</v>
      </c>
      <c r="R106" s="689">
        <v>677</v>
      </c>
      <c r="S106" s="689">
        <v>688</v>
      </c>
      <c r="T106" s="689">
        <v>675</v>
      </c>
      <c r="U106" s="691">
        <v>736</v>
      </c>
      <c r="V106" s="691">
        <v>738</v>
      </c>
      <c r="W106" s="691">
        <v>739</v>
      </c>
      <c r="X106" s="690">
        <v>737</v>
      </c>
    </row>
    <row r="107" spans="3:24" ht="34.5">
      <c r="C107" s="179" t="str">
        <f>IF(ISBLANK('5. Pp (3 años)'!C133),"",'5. Pp (3 años)'!C133)</f>
        <v>Actividad</v>
      </c>
      <c r="D107" s="180" t="str">
        <f>IF(ISBLANK('5. Pp (3 años)'!D133),"",'5. Pp (3 años)'!D133)</f>
        <v>3.1.1.1.15.3 Evaluación de guardavidas en materia de seguridad acuática.</v>
      </c>
      <c r="E107" s="180" t="str">
        <f>IF(ISBLANK('5. Pp (3 años)'!E133),"",'5. Pp (3 años)'!E133)</f>
        <v>PGE: Porcentaje de Guardavidas Evaluados</v>
      </c>
      <c r="F107" s="707">
        <v>183</v>
      </c>
      <c r="G107" s="708">
        <v>869</v>
      </c>
      <c r="H107" s="525">
        <f t="shared" ref="H107:H109" si="17">G107-F107</f>
        <v>686</v>
      </c>
      <c r="I107" s="63">
        <f t="shared" ref="I107:I109" si="18">(G107/F107)-1</f>
        <v>3.7486338797814209</v>
      </c>
      <c r="J107" s="688">
        <v>419</v>
      </c>
      <c r="K107" s="689">
        <v>220</v>
      </c>
      <c r="L107" s="690">
        <v>230</v>
      </c>
      <c r="M107" s="688">
        <v>4</v>
      </c>
      <c r="N107" s="691">
        <v>173</v>
      </c>
      <c r="O107" s="691">
        <v>92</v>
      </c>
      <c r="P107" s="691">
        <v>150</v>
      </c>
      <c r="Q107" s="689">
        <v>5</v>
      </c>
      <c r="R107" s="689">
        <v>95</v>
      </c>
      <c r="S107" s="689">
        <v>50</v>
      </c>
      <c r="T107" s="689">
        <v>70</v>
      </c>
      <c r="U107" s="691">
        <v>5</v>
      </c>
      <c r="V107" s="691">
        <v>100</v>
      </c>
      <c r="W107" s="691">
        <v>50</v>
      </c>
      <c r="X107" s="690">
        <v>75</v>
      </c>
    </row>
    <row r="108" spans="3:24" ht="51.75">
      <c r="C108" s="179" t="str">
        <f>IF(ISBLANK('5. Pp (3 años)'!C134),"",'5. Pp (3 años)'!C134)</f>
        <v>Actividad</v>
      </c>
      <c r="D108" s="180" t="str">
        <f>IF(ISBLANK('5. Pp (3 años)'!D134),"",'5. Pp (3 años)'!D134)</f>
        <v>3.1.1.1.15.4 Elaboración de Dictámenes Aprobatorios (anuencias) a comercios de bajo, mediano y alto riesgo.</v>
      </c>
      <c r="E108" s="180" t="str">
        <f>IF(ISBLANK('5. Pp (3 años)'!E134),"",'5. Pp (3 años)'!E134)</f>
        <v>PDAE: Porcentaje de dictámenes aprobatorios entregados  de bajo, mediano y alto riesgo.</v>
      </c>
      <c r="F108" s="707">
        <v>29141</v>
      </c>
      <c r="G108" s="708">
        <v>63396</v>
      </c>
      <c r="H108" s="525">
        <f t="shared" si="17"/>
        <v>34255</v>
      </c>
      <c r="I108" s="63">
        <f t="shared" si="18"/>
        <v>1.1754915754435333</v>
      </c>
      <c r="J108" s="688">
        <v>19786</v>
      </c>
      <c r="K108" s="689">
        <v>20770</v>
      </c>
      <c r="L108" s="690">
        <v>22840</v>
      </c>
      <c r="M108" s="688">
        <v>7946</v>
      </c>
      <c r="N108" s="691">
        <v>3946</v>
      </c>
      <c r="O108" s="691">
        <v>3446</v>
      </c>
      <c r="P108" s="691">
        <v>4448</v>
      </c>
      <c r="Q108" s="689">
        <v>8316</v>
      </c>
      <c r="R108" s="689">
        <v>4268</v>
      </c>
      <c r="S108" s="689">
        <v>3512</v>
      </c>
      <c r="T108" s="689">
        <v>4674</v>
      </c>
      <c r="U108" s="691">
        <v>8833</v>
      </c>
      <c r="V108" s="691">
        <v>4785</v>
      </c>
      <c r="W108" s="691">
        <v>4029</v>
      </c>
      <c r="X108" s="690">
        <v>5193</v>
      </c>
    </row>
    <row r="109" spans="3:24" ht="51.75">
      <c r="C109" s="179" t="str">
        <f>IF(ISBLANK('5. Pp (3 años)'!C135),"",'5. Pp (3 años)'!C135)</f>
        <v>Actividad</v>
      </c>
      <c r="D109" s="180" t="str">
        <f>IF(ISBLANK('5. Pp (3 años)'!D135),"",'5. Pp (3 años)'!D135)</f>
        <v>3.1.1.1.15.5 Evaluación de Programas Internos de Protección Civil.</v>
      </c>
      <c r="E109" s="180" t="str">
        <f>IF(ISBLANK('5. Pp (3 años)'!E135),"",'5. Pp (3 años)'!E135)</f>
        <v>PPIE: Porcentaje de programas internos evaluados de los diversos locales comerciales.</v>
      </c>
      <c r="F109" s="707">
        <v>12401</v>
      </c>
      <c r="G109" s="708">
        <v>20224</v>
      </c>
      <c r="H109" s="525">
        <f t="shared" si="17"/>
        <v>7823</v>
      </c>
      <c r="I109" s="63">
        <f t="shared" si="18"/>
        <v>0.6308362228852511</v>
      </c>
      <c r="J109" s="688">
        <v>6112</v>
      </c>
      <c r="K109" s="689">
        <v>6720</v>
      </c>
      <c r="L109" s="690">
        <v>7392</v>
      </c>
      <c r="M109" s="688">
        <v>1328</v>
      </c>
      <c r="N109" s="691">
        <v>1628</v>
      </c>
      <c r="O109" s="691">
        <v>1628</v>
      </c>
      <c r="P109" s="691">
        <v>1528</v>
      </c>
      <c r="Q109" s="689">
        <v>1480</v>
      </c>
      <c r="R109" s="689">
        <v>1780</v>
      </c>
      <c r="S109" s="689">
        <v>1780</v>
      </c>
      <c r="T109" s="689">
        <v>1680</v>
      </c>
      <c r="U109" s="691">
        <v>1648</v>
      </c>
      <c r="V109" s="691">
        <v>1948</v>
      </c>
      <c r="W109" s="691">
        <v>1948</v>
      </c>
      <c r="X109" s="690">
        <v>1848</v>
      </c>
    </row>
    <row r="110" spans="3:24" ht="51.75">
      <c r="C110" s="179" t="str">
        <f>IF(ISBLANK('5. Pp (3 años)'!C136),"",'5. Pp (3 años)'!C136)</f>
        <v>Actividad</v>
      </c>
      <c r="D110" s="180" t="str">
        <f>IF(ISBLANK('5. Pp (3 años)'!D136),"",'5. Pp (3 años)'!D136)</f>
        <v>3.1.1.1.15.6 Elaboración de inspecciones a comercios de mediano y alto riesgo.</v>
      </c>
      <c r="E110" s="180" t="str">
        <f>IF(ISBLANK('5. Pp (3 años)'!E136),"",'5. Pp (3 años)'!E136)</f>
        <v xml:space="preserve">PIRC: Porcentaje de inspecciones realizadas a comercios de mediano y alto riesgo. </v>
      </c>
      <c r="F110" s="707">
        <v>5218</v>
      </c>
      <c r="G110" s="708">
        <v>13882</v>
      </c>
      <c r="H110" s="525">
        <f t="shared" si="13"/>
        <v>8664</v>
      </c>
      <c r="I110" s="63">
        <f t="shared" si="14"/>
        <v>1.6604062859333077</v>
      </c>
      <c r="J110" s="688">
        <v>6112</v>
      </c>
      <c r="K110" s="689">
        <v>3700</v>
      </c>
      <c r="L110" s="690">
        <v>4070</v>
      </c>
      <c r="M110" s="688">
        <v>1328</v>
      </c>
      <c r="N110" s="691">
        <v>1628</v>
      </c>
      <c r="O110" s="691">
        <v>1628</v>
      </c>
      <c r="P110" s="691">
        <v>1528</v>
      </c>
      <c r="Q110" s="689">
        <v>1000</v>
      </c>
      <c r="R110" s="689">
        <v>900</v>
      </c>
      <c r="S110" s="689">
        <v>900</v>
      </c>
      <c r="T110" s="689">
        <v>900</v>
      </c>
      <c r="U110" s="691">
        <v>1100</v>
      </c>
      <c r="V110" s="691">
        <v>990</v>
      </c>
      <c r="W110" s="691">
        <v>990</v>
      </c>
      <c r="X110" s="691">
        <v>990</v>
      </c>
    </row>
    <row r="111" spans="3:24" ht="34.5">
      <c r="C111" s="520" t="str">
        <f>IF(ISBLANK('5. Pp (3 años)'!C137),"",'5. Pp (3 años)'!C137)</f>
        <v>Actividad</v>
      </c>
      <c r="D111" s="521" t="str">
        <f>IF(ISBLANK('5. Pp (3 años)'!D137),"",'5. Pp (3 años)'!D137)</f>
        <v>3.1.1.1.15.7 Evaluación de simulacros en ámbito privado y público.</v>
      </c>
      <c r="E111" s="521" t="str">
        <f>IF(ISBLANK('5. Pp (3 años)'!E137),"",'5. Pp (3 años)'!E137)</f>
        <v>PSPPE: Porcentaje de simulacros públicos y provados evaluados.</v>
      </c>
      <c r="F111" s="704">
        <v>10295</v>
      </c>
      <c r="G111" s="705">
        <v>14959</v>
      </c>
      <c r="H111" s="526">
        <f t="shared" si="13"/>
        <v>4664</v>
      </c>
      <c r="I111" s="522">
        <f t="shared" si="14"/>
        <v>0.45303545410393387</v>
      </c>
      <c r="J111" s="688">
        <v>4522</v>
      </c>
      <c r="K111" s="689">
        <v>4970</v>
      </c>
      <c r="L111" s="690">
        <v>5467</v>
      </c>
      <c r="M111" s="688">
        <v>1030</v>
      </c>
      <c r="N111" s="691">
        <v>1260</v>
      </c>
      <c r="O111" s="691">
        <v>1100</v>
      </c>
      <c r="P111" s="691">
        <v>1132</v>
      </c>
      <c r="Q111" s="689">
        <v>1142</v>
      </c>
      <c r="R111" s="689">
        <v>1372</v>
      </c>
      <c r="S111" s="689">
        <v>1214</v>
      </c>
      <c r="T111" s="689">
        <v>1242</v>
      </c>
      <c r="U111" s="691">
        <v>1266</v>
      </c>
      <c r="V111" s="691">
        <v>1496</v>
      </c>
      <c r="W111" s="691">
        <v>1338</v>
      </c>
      <c r="X111" s="690">
        <v>1367</v>
      </c>
    </row>
    <row r="112" spans="3:24" ht="34.5">
      <c r="C112" s="179" t="str">
        <f>IF(ISBLANK('5. Pp (3 años)'!C138),"",'5. Pp (3 años)'!C138)</f>
        <v>Actividad</v>
      </c>
      <c r="D112" s="180" t="str">
        <f>IF(ISBLANK('5. Pp (3 años)'!D138),"",'5. Pp (3 años)'!D138)</f>
        <v>3.1.1.1.15.8 Registro de prestadores de servicios autorizados en materia de Protección Civil</v>
      </c>
      <c r="E112" s="180" t="str">
        <f>IF(ISBLANK('5. Pp (3 años)'!E138),"",'5. Pp (3 años)'!E138)</f>
        <v xml:space="preserve">PPSA: Porcentaje de prestadores de servicio autorizados </v>
      </c>
      <c r="F112" s="704">
        <v>141</v>
      </c>
      <c r="G112" s="705">
        <v>573</v>
      </c>
      <c r="H112" s="525">
        <f t="shared" si="13"/>
        <v>432</v>
      </c>
      <c r="I112" s="63">
        <f t="shared" si="14"/>
        <v>3.0638297872340425</v>
      </c>
      <c r="J112" s="688">
        <v>184</v>
      </c>
      <c r="K112" s="689">
        <v>190</v>
      </c>
      <c r="L112" s="690">
        <v>199</v>
      </c>
      <c r="M112" s="688">
        <v>160</v>
      </c>
      <c r="N112" s="691">
        <v>24</v>
      </c>
      <c r="O112" s="691">
        <v>0</v>
      </c>
      <c r="P112" s="691">
        <v>0</v>
      </c>
      <c r="Q112" s="689">
        <v>170</v>
      </c>
      <c r="R112" s="689">
        <v>20</v>
      </c>
      <c r="S112" s="689">
        <v>0</v>
      </c>
      <c r="T112" s="689">
        <v>0</v>
      </c>
      <c r="U112" s="691">
        <v>174</v>
      </c>
      <c r="V112" s="691">
        <v>25</v>
      </c>
      <c r="W112" s="691">
        <v>0</v>
      </c>
      <c r="X112" s="690">
        <v>0</v>
      </c>
    </row>
    <row r="113" spans="3:24" ht="34.5">
      <c r="C113" s="179" t="str">
        <f>IF(ISBLANK('5. Pp (3 años)'!C139),"",'5. Pp (3 años)'!C139)</f>
        <v>Actividad</v>
      </c>
      <c r="D113" s="180" t="str">
        <f>IF(ISBLANK('5. Pp (3 años)'!D139),"",'5. Pp (3 años)'!D139)</f>
        <v xml:space="preserve">3.1.1.1.15.9 Atención de reportes de  emergencias en materia de gestión integral de riesgos y de protección civil. </v>
      </c>
      <c r="E113" s="180" t="str">
        <f>IF(ISBLANK('5. Pp (3 años)'!E139),"",'5. Pp (3 años)'!E139)</f>
        <v>PREA: Porcentaje de reportes de emergencia atendidos.</v>
      </c>
      <c r="F113" s="707">
        <v>1377</v>
      </c>
      <c r="G113" s="708">
        <v>1748</v>
      </c>
      <c r="H113" s="525">
        <f t="shared" si="13"/>
        <v>371</v>
      </c>
      <c r="I113" s="63">
        <f t="shared" si="14"/>
        <v>0.26942628903413213</v>
      </c>
      <c r="J113" s="688">
        <v>530</v>
      </c>
      <c r="K113" s="689">
        <v>580</v>
      </c>
      <c r="L113" s="690">
        <v>638</v>
      </c>
      <c r="M113" s="688">
        <v>102</v>
      </c>
      <c r="N113" s="691">
        <v>132</v>
      </c>
      <c r="O113" s="691">
        <v>164</v>
      </c>
      <c r="P113" s="691">
        <v>132</v>
      </c>
      <c r="Q113" s="689">
        <v>112</v>
      </c>
      <c r="R113" s="689">
        <v>142</v>
      </c>
      <c r="S113" s="689">
        <v>174</v>
      </c>
      <c r="T113" s="689">
        <v>152</v>
      </c>
      <c r="U113" s="691">
        <v>126</v>
      </c>
      <c r="V113" s="691">
        <v>157</v>
      </c>
      <c r="W113" s="691">
        <v>188</v>
      </c>
      <c r="X113" s="690">
        <v>167</v>
      </c>
    </row>
    <row r="114" spans="3:24" ht="34.5">
      <c r="C114" s="179" t="str">
        <f>IF(ISBLANK('5. Pp (3 años)'!C140),"",'5. Pp (3 años)'!C140)</f>
        <v>Actividad</v>
      </c>
      <c r="D114" s="180" t="str">
        <f>IF(ISBLANK('5. Pp (3 años)'!D140),"",'5. Pp (3 años)'!D140)</f>
        <v>3.1.1.1.15.10 Atención médica prehospitalaria a personas ocasionadas por incidencias reportadas.</v>
      </c>
      <c r="E114" s="180" t="str">
        <f>IF(ISBLANK('5. Pp (3 años)'!E140),"",'5. Pp (3 años)'!E140)</f>
        <v>PPAM: Porcentaja de personas con atención médica</v>
      </c>
      <c r="F114" s="707">
        <v>978</v>
      </c>
      <c r="G114" s="708">
        <v>2680</v>
      </c>
      <c r="H114" s="525">
        <f t="shared" si="13"/>
        <v>1702</v>
      </c>
      <c r="I114" s="63">
        <f t="shared" si="14"/>
        <v>1.740286298568507</v>
      </c>
      <c r="J114" s="688">
        <v>420</v>
      </c>
      <c r="K114" s="689">
        <v>1125</v>
      </c>
      <c r="L114" s="690">
        <v>1135</v>
      </c>
      <c r="M114" s="688">
        <v>100</v>
      </c>
      <c r="N114" s="691">
        <v>110</v>
      </c>
      <c r="O114" s="691">
        <v>112</v>
      </c>
      <c r="P114" s="691">
        <v>98</v>
      </c>
      <c r="Q114" s="689">
        <v>285</v>
      </c>
      <c r="R114" s="689">
        <v>265</v>
      </c>
      <c r="S114" s="689">
        <v>285</v>
      </c>
      <c r="T114" s="689">
        <v>290</v>
      </c>
      <c r="U114" s="691">
        <v>289</v>
      </c>
      <c r="V114" s="691">
        <v>265</v>
      </c>
      <c r="W114" s="691">
        <v>286</v>
      </c>
      <c r="X114" s="690">
        <v>295</v>
      </c>
    </row>
    <row r="115" spans="3:24" ht="34.5">
      <c r="C115" s="179" t="str">
        <f>IF(ISBLANK('5. Pp (3 años)'!C141),"",'5. Pp (3 años)'!C141)</f>
        <v>Actividad</v>
      </c>
      <c r="D115" s="180" t="str">
        <f>IF(ISBLANK('5. Pp (3 años)'!D141),"",'5. Pp (3 años)'!D141)</f>
        <v>3.1.1.1.15.11 Supervisión  y atención a eventos públicos y privado de cualquier índole.</v>
      </c>
      <c r="E115" s="180" t="str">
        <f>IF(ISBLANK('5. Pp (3 años)'!E141),"",'5. Pp (3 años)'!E141)</f>
        <v>PEPPS: Porcentaje de eventos públicos y privados supervisados.</v>
      </c>
      <c r="F115" s="704">
        <v>1133</v>
      </c>
      <c r="G115" s="705">
        <v>1553</v>
      </c>
      <c r="H115" s="525">
        <f t="shared" si="13"/>
        <v>420</v>
      </c>
      <c r="I115" s="63">
        <f t="shared" si="14"/>
        <v>0.37069726390114743</v>
      </c>
      <c r="J115" s="688">
        <v>478</v>
      </c>
      <c r="K115" s="689">
        <v>525</v>
      </c>
      <c r="L115" s="690">
        <v>550</v>
      </c>
      <c r="M115" s="688">
        <v>110</v>
      </c>
      <c r="N115" s="691">
        <v>119</v>
      </c>
      <c r="O115" s="691">
        <v>128</v>
      </c>
      <c r="P115" s="691">
        <v>121</v>
      </c>
      <c r="Q115" s="689">
        <v>122</v>
      </c>
      <c r="R115" s="689">
        <v>129</v>
      </c>
      <c r="S115" s="689">
        <v>134</v>
      </c>
      <c r="T115" s="689">
        <v>140</v>
      </c>
      <c r="U115" s="691">
        <v>127</v>
      </c>
      <c r="V115" s="691">
        <v>139</v>
      </c>
      <c r="W115" s="691">
        <v>139</v>
      </c>
      <c r="X115" s="690">
        <v>145</v>
      </c>
    </row>
    <row r="116" spans="3:24" ht="51.75">
      <c r="C116" s="179" t="str">
        <f>IF(ISBLANK('5. Pp (3 años)'!C142),"",'5. Pp (3 años)'!C142)</f>
        <v>Actividad</v>
      </c>
      <c r="D116" s="180" t="str">
        <f>IF(ISBLANK('5. Pp (3 años)'!D142),"",'5. Pp (3 años)'!D142)</f>
        <v>3.1.1.1.15.12 Verificación de refugios temporale con motivo de la temporada de Fenómenos Hidrometeorológicos.</v>
      </c>
      <c r="E116" s="180" t="str">
        <f>IF(ISBLANK('5. Pp (3 años)'!E142),"",'5. Pp (3 años)'!E142)</f>
        <v>PRTV: Porcentaje  de refugios temporales verificados</v>
      </c>
      <c r="F116" s="704">
        <v>323</v>
      </c>
      <c r="G116" s="705">
        <v>630</v>
      </c>
      <c r="H116" s="527">
        <f t="shared" si="13"/>
        <v>307</v>
      </c>
      <c r="I116" s="192">
        <f t="shared" si="14"/>
        <v>0.95046439628482982</v>
      </c>
      <c r="J116" s="688">
        <v>190</v>
      </c>
      <c r="K116" s="689">
        <v>210</v>
      </c>
      <c r="L116" s="690">
        <v>230</v>
      </c>
      <c r="M116" s="688">
        <v>0</v>
      </c>
      <c r="N116" s="691">
        <v>120</v>
      </c>
      <c r="O116" s="691">
        <v>70</v>
      </c>
      <c r="P116" s="691">
        <v>0</v>
      </c>
      <c r="Q116" s="689">
        <v>0</v>
      </c>
      <c r="R116" s="689">
        <v>135</v>
      </c>
      <c r="S116" s="689">
        <v>75</v>
      </c>
      <c r="T116" s="689">
        <v>0</v>
      </c>
      <c r="U116" s="691">
        <v>0</v>
      </c>
      <c r="V116" s="691">
        <v>145</v>
      </c>
      <c r="W116" s="691">
        <v>85</v>
      </c>
      <c r="X116" s="690">
        <v>0</v>
      </c>
    </row>
    <row r="117" spans="3:24" ht="34.5">
      <c r="C117" s="520" t="str">
        <f>IF(ISBLANK('5. Pp (3 años)'!C143),"",'5. Pp (3 años)'!C143)</f>
        <v>Actividad</v>
      </c>
      <c r="D117" s="521" t="str">
        <f>IF(ISBLANK('5. Pp (3 años)'!D143),"",'5. Pp (3 años)'!D143)</f>
        <v>3.1.1.1.15.13 Implementación de operativos con motivo a los diversos fenómenos naturales y antrópicos</v>
      </c>
      <c r="E117" s="521" t="str">
        <f>IF(ISBLANK('5. Pp (3 años)'!E143),"",'5. Pp (3 años)'!E143)</f>
        <v>POI: Porcentaje de operativos implementados.</v>
      </c>
      <c r="F117" s="707">
        <v>52</v>
      </c>
      <c r="G117" s="708">
        <v>101</v>
      </c>
      <c r="H117" s="526">
        <f t="shared" si="13"/>
        <v>49</v>
      </c>
      <c r="I117" s="522">
        <f t="shared" si="14"/>
        <v>0.94230769230769229</v>
      </c>
      <c r="J117" s="688">
        <v>51</v>
      </c>
      <c r="K117" s="689">
        <v>24</v>
      </c>
      <c r="L117" s="690">
        <v>26</v>
      </c>
      <c r="M117" s="688">
        <v>10</v>
      </c>
      <c r="N117" s="691">
        <v>13</v>
      </c>
      <c r="O117" s="691">
        <v>15</v>
      </c>
      <c r="P117" s="691">
        <v>13</v>
      </c>
      <c r="Q117" s="689">
        <v>4</v>
      </c>
      <c r="R117" s="689">
        <v>7</v>
      </c>
      <c r="S117" s="689">
        <v>7</v>
      </c>
      <c r="T117" s="689">
        <v>6</v>
      </c>
      <c r="U117" s="691">
        <v>4</v>
      </c>
      <c r="V117" s="691">
        <v>7</v>
      </c>
      <c r="W117" s="691">
        <v>7</v>
      </c>
      <c r="X117" s="690">
        <v>8</v>
      </c>
    </row>
    <row r="118" spans="3:24" ht="69">
      <c r="C118" s="179" t="str">
        <f>IF(ISBLANK('5. Pp (3 años)'!C144),"",'5. Pp (3 años)'!C144)</f>
        <v>Actividad</v>
      </c>
      <c r="D118" s="180" t="str">
        <f>IF(ISBLANK('5. Pp (3 años)'!D144),"",'5. Pp (3 años)'!D144)</f>
        <v>3.1.1.1.15.14 Implementación de salvamentos, rescates y primeros auxilios en playas, cenotes y lagunas en el municipio.</v>
      </c>
      <c r="E118" s="180" t="str">
        <f>IF(ISBLANK('5. Pp (3 años)'!E144),"",'5. Pp (3 años)'!E144)</f>
        <v xml:space="preserve">PSRPI: Porcentaje de salvamentos, rescates y primeros auxilios implementados en las playas, cenotes y lagunas. </v>
      </c>
      <c r="F118" s="707">
        <v>347</v>
      </c>
      <c r="G118" s="708">
        <v>651</v>
      </c>
      <c r="H118" s="525">
        <f t="shared" si="13"/>
        <v>304</v>
      </c>
      <c r="I118" s="63">
        <f t="shared" si="14"/>
        <v>0.87608069164265134</v>
      </c>
      <c r="J118" s="688">
        <v>207</v>
      </c>
      <c r="K118" s="689">
        <v>217</v>
      </c>
      <c r="L118" s="690">
        <v>227</v>
      </c>
      <c r="M118" s="688">
        <v>40</v>
      </c>
      <c r="N118" s="691">
        <v>64</v>
      </c>
      <c r="O118" s="691">
        <v>47</v>
      </c>
      <c r="P118" s="691">
        <v>56</v>
      </c>
      <c r="Q118" s="689">
        <v>42</v>
      </c>
      <c r="R118" s="689">
        <v>65</v>
      </c>
      <c r="S118" s="689">
        <v>48</v>
      </c>
      <c r="T118" s="689">
        <v>62</v>
      </c>
      <c r="U118" s="691">
        <v>47</v>
      </c>
      <c r="V118" s="691">
        <v>65</v>
      </c>
      <c r="W118" s="691">
        <v>48</v>
      </c>
      <c r="X118" s="690">
        <v>67</v>
      </c>
    </row>
    <row r="119" spans="3:24" ht="69">
      <c r="C119" s="179" t="str">
        <f>IF(ISBLANK('5. Pp (3 años)'!C145),"",'5. Pp (3 años)'!C145)</f>
        <v>Actividad</v>
      </c>
      <c r="D119" s="180" t="str">
        <f>IF(ISBLANK('5. Pp (3 años)'!D145),"",'5. Pp (3 años)'!D145)</f>
        <v>3.1.1.1.15.15 Ejecución de acciones preventivas de manera permanente en las diversas playas, en beneficio a la ciudadanía.</v>
      </c>
      <c r="E119" s="180" t="str">
        <f>IF(ISBLANK('5. Pp (3 años)'!E145),"",'5. Pp (3 años)'!E145)</f>
        <v>PAPB: Porcentaje acciones preventivas brindadas a la población benitojuarense y vacacionistas.</v>
      </c>
      <c r="F119" s="704">
        <v>2040911</v>
      </c>
      <c r="G119" s="705">
        <v>3363900</v>
      </c>
      <c r="H119" s="525">
        <f t="shared" si="13"/>
        <v>1322989</v>
      </c>
      <c r="I119" s="63">
        <f t="shared" si="14"/>
        <v>0.64823453839976364</v>
      </c>
      <c r="J119" s="688">
        <v>1151660</v>
      </c>
      <c r="K119" s="689">
        <v>1053400</v>
      </c>
      <c r="L119" s="690">
        <v>1158840</v>
      </c>
      <c r="M119" s="688">
        <v>359155</v>
      </c>
      <c r="N119" s="691">
        <v>270636</v>
      </c>
      <c r="O119" s="691">
        <v>250777</v>
      </c>
      <c r="P119" s="691">
        <v>271092</v>
      </c>
      <c r="Q119" s="689">
        <v>263350</v>
      </c>
      <c r="R119" s="689">
        <v>263300</v>
      </c>
      <c r="S119" s="689">
        <v>263400</v>
      </c>
      <c r="T119" s="689">
        <v>263350</v>
      </c>
      <c r="U119" s="691">
        <v>289700</v>
      </c>
      <c r="V119" s="691">
        <v>289810</v>
      </c>
      <c r="W119" s="691">
        <v>289650</v>
      </c>
      <c r="X119" s="690">
        <v>289680</v>
      </c>
    </row>
    <row r="120" spans="3:24" ht="34.5">
      <c r="C120" s="179" t="str">
        <f>IF(ISBLANK('5. Pp (3 años)'!C146),"",'5. Pp (3 años)'!C146)</f>
        <v>Actividad</v>
      </c>
      <c r="D120" s="180" t="str">
        <f>IF(ISBLANK('5. Pp (3 años)'!D146),"",'5. Pp (3 años)'!D146)</f>
        <v>3.1.1.1.15.16 Atención a quejas ciudadanas en materia de protección civil.</v>
      </c>
      <c r="E120" s="180" t="str">
        <f>IF(ISBLANK('5. Pp (3 años)'!E146),"",'5. Pp (3 años)'!E146)</f>
        <v>PQCA: Porcentaje de quejas ciudadanas atendidas.</v>
      </c>
      <c r="F120" s="704">
        <v>1055</v>
      </c>
      <c r="G120" s="705">
        <v>808</v>
      </c>
      <c r="H120" s="525">
        <f t="shared" si="13"/>
        <v>-247</v>
      </c>
      <c r="I120" s="63">
        <f t="shared" si="14"/>
        <v>-0.23412322274881514</v>
      </c>
      <c r="J120" s="688">
        <v>544</v>
      </c>
      <c r="K120" s="689">
        <v>129</v>
      </c>
      <c r="L120" s="690">
        <v>135</v>
      </c>
      <c r="M120" s="688">
        <v>110</v>
      </c>
      <c r="N120" s="691">
        <v>136</v>
      </c>
      <c r="O120" s="691">
        <v>162</v>
      </c>
      <c r="P120" s="691">
        <v>136</v>
      </c>
      <c r="Q120" s="689">
        <v>32</v>
      </c>
      <c r="R120" s="689">
        <v>33</v>
      </c>
      <c r="S120" s="689">
        <v>29</v>
      </c>
      <c r="T120" s="689">
        <v>35</v>
      </c>
      <c r="U120" s="691">
        <v>32</v>
      </c>
      <c r="V120" s="691">
        <v>35</v>
      </c>
      <c r="W120" s="691">
        <v>30</v>
      </c>
      <c r="X120" s="690">
        <v>38</v>
      </c>
    </row>
    <row r="121" spans="3:24" ht="35.25" thickBot="1">
      <c r="C121" s="181" t="str">
        <f>IF(ISBLANK('5. Pp (3 años)'!C147),"",'5. Pp (3 años)'!C147)</f>
        <v>Actividad</v>
      </c>
      <c r="D121" s="182" t="str">
        <f>IF(ISBLANK('5. Pp (3 años)'!D147),"",'5. Pp (3 años)'!D147)</f>
        <v>3.1.1.1.15.17 Integración de los diversos Comités Operativos Especializados en Materia de Protección Civil</v>
      </c>
      <c r="E121" s="182" t="str">
        <f>IF(ISBLANK('5. Pp (3 años)'!E147),"",'5. Pp (3 años)'!E147)</f>
        <v>PDCI: Porcentaje de los diversos comités integrados</v>
      </c>
      <c r="F121" s="709">
        <v>6</v>
      </c>
      <c r="G121" s="710">
        <v>8</v>
      </c>
      <c r="H121" s="528">
        <f t="shared" si="13"/>
        <v>2</v>
      </c>
      <c r="I121" s="68">
        <f t="shared" si="14"/>
        <v>0.33333333333333326</v>
      </c>
      <c r="J121" s="696">
        <v>2</v>
      </c>
      <c r="K121" s="697">
        <v>2</v>
      </c>
      <c r="L121" s="698">
        <v>4</v>
      </c>
      <c r="M121" s="696">
        <v>1</v>
      </c>
      <c r="N121" s="699">
        <v>1</v>
      </c>
      <c r="O121" s="699">
        <v>0</v>
      </c>
      <c r="P121" s="699">
        <v>0</v>
      </c>
      <c r="Q121" s="697">
        <v>1</v>
      </c>
      <c r="R121" s="697">
        <v>1</v>
      </c>
      <c r="S121" s="697">
        <v>0</v>
      </c>
      <c r="T121" s="697">
        <v>0</v>
      </c>
      <c r="U121" s="699">
        <v>1</v>
      </c>
      <c r="V121" s="699">
        <v>1</v>
      </c>
      <c r="W121" s="699">
        <v>2</v>
      </c>
      <c r="X121" s="698">
        <v>0</v>
      </c>
    </row>
    <row r="122" spans="3:24" ht="17.25" hidden="1">
      <c r="C122" s="514" t="str">
        <f>IF(ISBLANK('5. Pp (3 años)'!C148),"",'5. Pp (3 años)'!C148)</f>
        <v/>
      </c>
      <c r="D122" s="515" t="str">
        <f>IF(ISBLANK('5. Pp (3 años)'!D148),"",'5. Pp (3 años)'!D148)</f>
        <v/>
      </c>
      <c r="E122" s="515" t="str">
        <f>IF(ISBLANK('5. Pp (3 años)'!E148),"",'5. Pp (3 años)'!E148)</f>
        <v/>
      </c>
      <c r="F122" s="516"/>
      <c r="G122" s="517"/>
      <c r="H122" s="518">
        <f t="shared" si="13"/>
        <v>0</v>
      </c>
      <c r="I122" s="519" t="e">
        <f t="shared" si="14"/>
        <v>#DIV/0!</v>
      </c>
      <c r="J122" s="59"/>
      <c r="K122" s="60"/>
      <c r="L122" s="61"/>
      <c r="M122" s="506"/>
      <c r="N122" s="509"/>
      <c r="O122" s="509"/>
      <c r="P122" s="509"/>
      <c r="Q122" s="507"/>
      <c r="R122" s="507"/>
      <c r="S122" s="507"/>
      <c r="T122" s="507"/>
      <c r="U122" s="509"/>
      <c r="V122" s="509"/>
      <c r="W122" s="509"/>
      <c r="X122" s="508"/>
    </row>
    <row r="123" spans="3:24" ht="17.25" hidden="1">
      <c r="C123" s="467" t="str">
        <f>IF(ISBLANK('5. Pp (3 años)'!C149),"",'5. Pp (3 años)'!C149)</f>
        <v/>
      </c>
      <c r="D123" s="468" t="str">
        <f>IF(ISBLANK('5. Pp (3 años)'!D149),"",'5. Pp (3 años)'!D149)</f>
        <v/>
      </c>
      <c r="E123" s="468" t="str">
        <f>IF(ISBLANK('5. Pp (3 años)'!E149),"",'5. Pp (3 años)'!E149)</f>
        <v/>
      </c>
      <c r="F123" s="469"/>
      <c r="G123" s="470"/>
      <c r="H123" s="470">
        <f t="shared" si="13"/>
        <v>0</v>
      </c>
      <c r="I123" s="471" t="e">
        <f t="shared" si="14"/>
        <v>#DIV/0!</v>
      </c>
      <c r="J123" s="59"/>
      <c r="K123" s="60"/>
      <c r="L123" s="61"/>
      <c r="M123" s="506"/>
      <c r="N123" s="509"/>
      <c r="O123" s="509"/>
      <c r="P123" s="509"/>
      <c r="Q123" s="507"/>
      <c r="R123" s="507"/>
      <c r="S123" s="507"/>
      <c r="T123" s="507"/>
      <c r="U123" s="509"/>
      <c r="V123" s="509"/>
      <c r="W123" s="509"/>
      <c r="X123" s="508"/>
    </row>
    <row r="124" spans="3:24" ht="17.25" hidden="1">
      <c r="C124" s="179" t="str">
        <f>IF(ISBLANK('5. Pp (3 años)'!C150),"",'5. Pp (3 años)'!C150)</f>
        <v/>
      </c>
      <c r="D124" s="180" t="str">
        <f>IF(ISBLANK('5. Pp (3 años)'!D150),"",'5. Pp (3 años)'!D150)</f>
        <v/>
      </c>
      <c r="E124" s="180" t="str">
        <f>IF(ISBLANK('5. Pp (3 años)'!E150),"",'5. Pp (3 años)'!E150)</f>
        <v/>
      </c>
      <c r="F124" s="66"/>
      <c r="G124" s="62"/>
      <c r="H124" s="62">
        <f t="shared" si="13"/>
        <v>0</v>
      </c>
      <c r="I124" s="63" t="e">
        <f t="shared" si="14"/>
        <v>#DIV/0!</v>
      </c>
      <c r="J124" s="59"/>
      <c r="K124" s="60"/>
      <c r="L124" s="61"/>
      <c r="M124" s="506"/>
      <c r="N124" s="509"/>
      <c r="O124" s="509"/>
      <c r="P124" s="509"/>
      <c r="Q124" s="507"/>
      <c r="R124" s="507"/>
      <c r="S124" s="507"/>
      <c r="T124" s="507"/>
      <c r="U124" s="509"/>
      <c r="V124" s="509"/>
      <c r="W124" s="509"/>
      <c r="X124" s="508"/>
    </row>
    <row r="125" spans="3:24" ht="17.25" hidden="1">
      <c r="C125" s="179" t="str">
        <f>IF(ISBLANK('5. Pp (3 años)'!C151),"",'5. Pp (3 años)'!C151)</f>
        <v/>
      </c>
      <c r="D125" s="180" t="str">
        <f>IF(ISBLANK('5. Pp (3 años)'!D151),"",'5. Pp (3 años)'!D151)</f>
        <v/>
      </c>
      <c r="E125" s="180" t="str">
        <f>IF(ISBLANK('5. Pp (3 años)'!E151),"",'5. Pp (3 años)'!E151)</f>
        <v/>
      </c>
      <c r="F125" s="64"/>
      <c r="G125" s="65"/>
      <c r="H125" s="62">
        <f t="shared" si="13"/>
        <v>0</v>
      </c>
      <c r="I125" s="63" t="e">
        <f t="shared" si="14"/>
        <v>#DIV/0!</v>
      </c>
      <c r="J125" s="59"/>
      <c r="K125" s="60"/>
      <c r="L125" s="61"/>
      <c r="M125" s="506"/>
      <c r="N125" s="509"/>
      <c r="O125" s="509"/>
      <c r="P125" s="509"/>
      <c r="Q125" s="507"/>
      <c r="R125" s="507"/>
      <c r="S125" s="507"/>
      <c r="T125" s="507"/>
      <c r="U125" s="509"/>
      <c r="V125" s="509"/>
      <c r="W125" s="509"/>
      <c r="X125" s="508"/>
    </row>
    <row r="126" spans="3:24" ht="17.25" hidden="1">
      <c r="C126" s="179" t="str">
        <f>IF(ISBLANK('5. Pp (3 años)'!C152),"",'5. Pp (3 años)'!C152)</f>
        <v/>
      </c>
      <c r="D126" s="180" t="str">
        <f>IF(ISBLANK('5. Pp (3 años)'!D152),"",'5. Pp (3 años)'!D152)</f>
        <v/>
      </c>
      <c r="E126" s="180" t="str">
        <f>IF(ISBLANK('5. Pp (3 años)'!E152),"",'5. Pp (3 años)'!E152)</f>
        <v/>
      </c>
      <c r="F126" s="64"/>
      <c r="G126" s="65"/>
      <c r="H126" s="62">
        <f t="shared" si="13"/>
        <v>0</v>
      </c>
      <c r="I126" s="63" t="e">
        <f t="shared" si="14"/>
        <v>#DIV/0!</v>
      </c>
      <c r="J126" s="59"/>
      <c r="K126" s="60"/>
      <c r="L126" s="61"/>
      <c r="M126" s="506"/>
      <c r="N126" s="509"/>
      <c r="O126" s="509"/>
      <c r="P126" s="509"/>
      <c r="Q126" s="507"/>
      <c r="R126" s="507"/>
      <c r="S126" s="507"/>
      <c r="T126" s="507"/>
      <c r="U126" s="509"/>
      <c r="V126" s="509"/>
      <c r="W126" s="509"/>
      <c r="X126" s="508"/>
    </row>
    <row r="127" spans="3:24" ht="17.25" hidden="1">
      <c r="C127" s="179" t="str">
        <f>IF(ISBLANK('5. Pp (3 años)'!C153),"",'5. Pp (3 años)'!C153)</f>
        <v/>
      </c>
      <c r="D127" s="180" t="str">
        <f>IF(ISBLANK('5. Pp (3 años)'!D153),"",'5. Pp (3 años)'!D153)</f>
        <v/>
      </c>
      <c r="E127" s="180" t="str">
        <f>IF(ISBLANK('5. Pp (3 años)'!E153),"",'5. Pp (3 años)'!E153)</f>
        <v/>
      </c>
      <c r="F127" s="66"/>
      <c r="G127" s="62"/>
      <c r="H127" s="62">
        <f t="shared" si="13"/>
        <v>0</v>
      </c>
      <c r="I127" s="63" t="e">
        <f t="shared" si="14"/>
        <v>#DIV/0!</v>
      </c>
      <c r="J127" s="59"/>
      <c r="K127" s="60"/>
      <c r="L127" s="61"/>
      <c r="M127" s="506"/>
      <c r="N127" s="509"/>
      <c r="O127" s="509"/>
      <c r="P127" s="509"/>
      <c r="Q127" s="507"/>
      <c r="R127" s="507"/>
      <c r="S127" s="507"/>
      <c r="T127" s="507"/>
      <c r="U127" s="509"/>
      <c r="V127" s="509"/>
      <c r="W127" s="509"/>
      <c r="X127" s="508"/>
    </row>
    <row r="128" spans="3:24" ht="17.25" hidden="1">
      <c r="C128" s="179" t="str">
        <f>IF(ISBLANK('5. Pp (3 años)'!C154),"",'5. Pp (3 años)'!C154)</f>
        <v/>
      </c>
      <c r="D128" s="180" t="str">
        <f>IF(ISBLANK('5. Pp (3 años)'!D154),"",'5. Pp (3 años)'!D154)</f>
        <v/>
      </c>
      <c r="E128" s="180" t="str">
        <f>IF(ISBLANK('5. Pp (3 años)'!E154),"",'5. Pp (3 años)'!E154)</f>
        <v/>
      </c>
      <c r="F128" s="66"/>
      <c r="G128" s="62"/>
      <c r="H128" s="62">
        <f t="shared" si="13"/>
        <v>0</v>
      </c>
      <c r="I128" s="63" t="e">
        <f t="shared" si="14"/>
        <v>#DIV/0!</v>
      </c>
      <c r="J128" s="59"/>
      <c r="K128" s="60"/>
      <c r="L128" s="61"/>
      <c r="M128" s="506"/>
      <c r="N128" s="509"/>
      <c r="O128" s="509"/>
      <c r="P128" s="509"/>
      <c r="Q128" s="507"/>
      <c r="R128" s="507"/>
      <c r="S128" s="507"/>
      <c r="T128" s="507"/>
      <c r="U128" s="509"/>
      <c r="V128" s="509"/>
      <c r="W128" s="509"/>
      <c r="X128" s="508"/>
    </row>
    <row r="129" spans="3:24" ht="17.25" hidden="1">
      <c r="C129" s="467" t="str">
        <f>IF(ISBLANK('5. Pp (3 años)'!C155),"",'5. Pp (3 años)'!C155)</f>
        <v/>
      </c>
      <c r="D129" s="468" t="str">
        <f>IF(ISBLANK('5. Pp (3 años)'!D155),"",'5. Pp (3 años)'!D155)</f>
        <v/>
      </c>
      <c r="E129" s="468" t="str">
        <f>IF(ISBLANK('5. Pp (3 años)'!E155),"",'5. Pp (3 años)'!E155)</f>
        <v/>
      </c>
      <c r="F129" s="472"/>
      <c r="G129" s="473"/>
      <c r="H129" s="470">
        <f t="shared" si="13"/>
        <v>0</v>
      </c>
      <c r="I129" s="471" t="e">
        <f t="shared" si="14"/>
        <v>#DIV/0!</v>
      </c>
      <c r="J129" s="59"/>
      <c r="K129" s="60"/>
      <c r="L129" s="61"/>
      <c r="M129" s="506"/>
      <c r="N129" s="509"/>
      <c r="O129" s="509"/>
      <c r="P129" s="509"/>
      <c r="Q129" s="507"/>
      <c r="R129" s="507"/>
      <c r="S129" s="507"/>
      <c r="T129" s="507"/>
      <c r="U129" s="509"/>
      <c r="V129" s="509"/>
      <c r="W129" s="509"/>
      <c r="X129" s="508"/>
    </row>
    <row r="130" spans="3:24" ht="17.25" hidden="1">
      <c r="C130" s="179" t="str">
        <f>IF(ISBLANK('5. Pp (3 años)'!C156),"",'5. Pp (3 años)'!C156)</f>
        <v/>
      </c>
      <c r="D130" s="180" t="str">
        <f>IF(ISBLANK('5. Pp (3 años)'!D156),"",'5. Pp (3 años)'!D156)</f>
        <v/>
      </c>
      <c r="E130" s="180" t="str">
        <f>IF(ISBLANK('5. Pp (3 años)'!E156),"",'5. Pp (3 años)'!E156)</f>
        <v/>
      </c>
      <c r="F130" s="64"/>
      <c r="G130" s="65"/>
      <c r="H130" s="62">
        <f t="shared" si="13"/>
        <v>0</v>
      </c>
      <c r="I130" s="63" t="e">
        <f t="shared" si="14"/>
        <v>#DIV/0!</v>
      </c>
      <c r="J130" s="59"/>
      <c r="K130" s="60"/>
      <c r="L130" s="61"/>
      <c r="M130" s="506"/>
      <c r="N130" s="509"/>
      <c r="O130" s="509"/>
      <c r="P130" s="509"/>
      <c r="Q130" s="507"/>
      <c r="R130" s="507"/>
      <c r="S130" s="507"/>
      <c r="T130" s="507"/>
      <c r="U130" s="509"/>
      <c r="V130" s="509"/>
      <c r="W130" s="509"/>
      <c r="X130" s="508"/>
    </row>
    <row r="131" spans="3:24" ht="17.25" hidden="1">
      <c r="C131" s="179" t="str">
        <f>IF(ISBLANK('5. Pp (3 años)'!C157),"",'5. Pp (3 años)'!C157)</f>
        <v/>
      </c>
      <c r="D131" s="180" t="str">
        <f>IF(ISBLANK('5. Pp (3 años)'!D157),"",'5. Pp (3 años)'!D157)</f>
        <v/>
      </c>
      <c r="E131" s="180" t="str">
        <f>IF(ISBLANK('5. Pp (3 años)'!E157),"",'5. Pp (3 años)'!E157)</f>
        <v/>
      </c>
      <c r="F131" s="66"/>
      <c r="G131" s="62"/>
      <c r="H131" s="62">
        <f t="shared" si="13"/>
        <v>0</v>
      </c>
      <c r="I131" s="63" t="e">
        <f t="shared" si="14"/>
        <v>#DIV/0!</v>
      </c>
      <c r="J131" s="59"/>
      <c r="K131" s="60"/>
      <c r="L131" s="61"/>
      <c r="M131" s="506"/>
      <c r="N131" s="509"/>
      <c r="O131" s="509"/>
      <c r="P131" s="509"/>
      <c r="Q131" s="507"/>
      <c r="R131" s="507"/>
      <c r="S131" s="507"/>
      <c r="T131" s="507"/>
      <c r="U131" s="509"/>
      <c r="V131" s="509"/>
      <c r="W131" s="509"/>
      <c r="X131" s="508"/>
    </row>
    <row r="132" spans="3:24" ht="17.25" hidden="1">
      <c r="C132" s="179" t="str">
        <f>IF(ISBLANK('5. Pp (3 años)'!C158),"",'5. Pp (3 años)'!C158)</f>
        <v/>
      </c>
      <c r="D132" s="180" t="str">
        <f>IF(ISBLANK('5. Pp (3 años)'!D158),"",'5. Pp (3 años)'!D158)</f>
        <v/>
      </c>
      <c r="E132" s="180" t="str">
        <f>IF(ISBLANK('5. Pp (3 años)'!E158),"",'5. Pp (3 años)'!E158)</f>
        <v/>
      </c>
      <c r="F132" s="66"/>
      <c r="G132" s="62"/>
      <c r="H132" s="62">
        <f t="shared" si="13"/>
        <v>0</v>
      </c>
      <c r="I132" s="63" t="e">
        <f t="shared" si="14"/>
        <v>#DIV/0!</v>
      </c>
      <c r="J132" s="59"/>
      <c r="K132" s="60"/>
      <c r="L132" s="61"/>
      <c r="M132" s="506"/>
      <c r="N132" s="509"/>
      <c r="O132" s="509"/>
      <c r="P132" s="509"/>
      <c r="Q132" s="507"/>
      <c r="R132" s="507"/>
      <c r="S132" s="507"/>
      <c r="T132" s="507"/>
      <c r="U132" s="509"/>
      <c r="V132" s="509"/>
      <c r="W132" s="509"/>
      <c r="X132" s="508"/>
    </row>
    <row r="133" spans="3:24" ht="17.25" hidden="1">
      <c r="C133" s="179" t="str">
        <f>IF(ISBLANK('5. Pp (3 años)'!C159),"",'5. Pp (3 años)'!C159)</f>
        <v/>
      </c>
      <c r="D133" s="180" t="str">
        <f>IF(ISBLANK('5. Pp (3 años)'!D159),"",'5. Pp (3 años)'!D159)</f>
        <v/>
      </c>
      <c r="E133" s="180" t="str">
        <f>IF(ISBLANK('5. Pp (3 años)'!E159),"",'5. Pp (3 años)'!E159)</f>
        <v/>
      </c>
      <c r="F133" s="64"/>
      <c r="G133" s="65"/>
      <c r="H133" s="62">
        <f t="shared" si="13"/>
        <v>0</v>
      </c>
      <c r="I133" s="63" t="e">
        <f t="shared" si="14"/>
        <v>#DIV/0!</v>
      </c>
      <c r="J133" s="59"/>
      <c r="K133" s="60"/>
      <c r="L133" s="61"/>
      <c r="M133" s="506"/>
      <c r="N133" s="509"/>
      <c r="O133" s="509"/>
      <c r="P133" s="509"/>
      <c r="Q133" s="507"/>
      <c r="R133" s="507"/>
      <c r="S133" s="507"/>
      <c r="T133" s="507"/>
      <c r="U133" s="509"/>
      <c r="V133" s="509"/>
      <c r="W133" s="509"/>
      <c r="X133" s="508"/>
    </row>
    <row r="134" spans="3:24" ht="17.25" hidden="1">
      <c r="C134" s="179" t="str">
        <f>IF(ISBLANK('5. Pp (3 años)'!C160),"",'5. Pp (3 años)'!C160)</f>
        <v/>
      </c>
      <c r="D134" s="180" t="str">
        <f>IF(ISBLANK('5. Pp (3 años)'!D160),"",'5. Pp (3 años)'!D160)</f>
        <v/>
      </c>
      <c r="E134" s="180" t="str">
        <f>IF(ISBLANK('5. Pp (3 años)'!E160),"",'5. Pp (3 años)'!E160)</f>
        <v/>
      </c>
      <c r="F134" s="64"/>
      <c r="G134" s="65"/>
      <c r="H134" s="62">
        <f t="shared" si="13"/>
        <v>0</v>
      </c>
      <c r="I134" s="63" t="e">
        <f t="shared" si="14"/>
        <v>#DIV/0!</v>
      </c>
      <c r="J134" s="59"/>
      <c r="K134" s="60"/>
      <c r="L134" s="61"/>
      <c r="M134" s="506"/>
      <c r="N134" s="509"/>
      <c r="O134" s="509"/>
      <c r="P134" s="509"/>
      <c r="Q134" s="507"/>
      <c r="R134" s="507"/>
      <c r="S134" s="507"/>
      <c r="T134" s="507"/>
      <c r="U134" s="509"/>
      <c r="V134" s="509"/>
      <c r="W134" s="509"/>
      <c r="X134" s="508"/>
    </row>
    <row r="135" spans="3:24" ht="17.25" hidden="1">
      <c r="C135" s="467" t="str">
        <f>IF(ISBLANK('5. Pp (3 años)'!C161),"",'5. Pp (3 años)'!C161)</f>
        <v/>
      </c>
      <c r="D135" s="468" t="str">
        <f>IF(ISBLANK('5. Pp (3 años)'!D161),"",'5. Pp (3 años)'!D161)</f>
        <v/>
      </c>
      <c r="E135" s="468" t="str">
        <f>IF(ISBLANK('5. Pp (3 años)'!E161),"",'5. Pp (3 años)'!E161)</f>
        <v/>
      </c>
      <c r="F135" s="469"/>
      <c r="G135" s="470"/>
      <c r="H135" s="470">
        <f t="shared" si="13"/>
        <v>0</v>
      </c>
      <c r="I135" s="471" t="e">
        <f t="shared" si="14"/>
        <v>#DIV/0!</v>
      </c>
      <c r="J135" s="59"/>
      <c r="K135" s="60"/>
      <c r="L135" s="61"/>
      <c r="M135" s="506"/>
      <c r="N135" s="509"/>
      <c r="O135" s="509"/>
      <c r="P135" s="509"/>
      <c r="Q135" s="507"/>
      <c r="R135" s="507"/>
      <c r="S135" s="507"/>
      <c r="T135" s="507"/>
      <c r="U135" s="509"/>
      <c r="V135" s="509"/>
      <c r="W135" s="509"/>
      <c r="X135" s="508"/>
    </row>
    <row r="136" spans="3:24" ht="17.25" hidden="1">
      <c r="C136" s="179" t="str">
        <f>IF(ISBLANK('5. Pp (3 años)'!C162),"",'5. Pp (3 años)'!C162)</f>
        <v/>
      </c>
      <c r="D136" s="180" t="str">
        <f>IF(ISBLANK('5. Pp (3 años)'!D162),"",'5. Pp (3 años)'!D162)</f>
        <v/>
      </c>
      <c r="E136" s="180" t="str">
        <f>IF(ISBLANK('5. Pp (3 años)'!E162),"",'5. Pp (3 años)'!E162)</f>
        <v/>
      </c>
      <c r="F136" s="66"/>
      <c r="G136" s="62"/>
      <c r="H136" s="62">
        <f t="shared" si="13"/>
        <v>0</v>
      </c>
      <c r="I136" s="63" t="e">
        <f t="shared" si="14"/>
        <v>#DIV/0!</v>
      </c>
      <c r="J136" s="59"/>
      <c r="K136" s="60"/>
      <c r="L136" s="61"/>
      <c r="M136" s="506"/>
      <c r="N136" s="509"/>
      <c r="O136" s="509"/>
      <c r="P136" s="509"/>
      <c r="Q136" s="507"/>
      <c r="R136" s="507"/>
      <c r="S136" s="507"/>
      <c r="T136" s="507"/>
      <c r="U136" s="509"/>
      <c r="V136" s="509"/>
      <c r="W136" s="509"/>
      <c r="X136" s="508"/>
    </row>
    <row r="137" spans="3:24" ht="17.25" hidden="1">
      <c r="C137" s="179" t="str">
        <f>IF(ISBLANK('5. Pp (3 años)'!C163),"",'5. Pp (3 años)'!C163)</f>
        <v/>
      </c>
      <c r="D137" s="180" t="str">
        <f>IF(ISBLANK('5. Pp (3 años)'!D163),"",'5. Pp (3 años)'!D163)</f>
        <v/>
      </c>
      <c r="E137" s="180" t="str">
        <f>IF(ISBLANK('5. Pp (3 años)'!E163),"",'5. Pp (3 años)'!E163)</f>
        <v/>
      </c>
      <c r="F137" s="64"/>
      <c r="G137" s="65"/>
      <c r="H137" s="62">
        <f t="shared" si="13"/>
        <v>0</v>
      </c>
      <c r="I137" s="63" t="e">
        <f t="shared" si="14"/>
        <v>#DIV/0!</v>
      </c>
      <c r="J137" s="59"/>
      <c r="K137" s="60"/>
      <c r="L137" s="61"/>
      <c r="M137" s="506"/>
      <c r="N137" s="509"/>
      <c r="O137" s="509"/>
      <c r="P137" s="509"/>
      <c r="Q137" s="507"/>
      <c r="R137" s="507"/>
      <c r="S137" s="507"/>
      <c r="T137" s="507"/>
      <c r="U137" s="509"/>
      <c r="V137" s="509"/>
      <c r="W137" s="509"/>
      <c r="X137" s="508"/>
    </row>
    <row r="138" spans="3:24" ht="17.25" hidden="1">
      <c r="C138" s="179" t="str">
        <f>IF(ISBLANK('5. Pp (3 años)'!C164),"",'5. Pp (3 años)'!C164)</f>
        <v/>
      </c>
      <c r="D138" s="180" t="str">
        <f>IF(ISBLANK('5. Pp (3 años)'!D164),"",'5. Pp (3 años)'!D164)</f>
        <v/>
      </c>
      <c r="E138" s="180" t="str">
        <f>IF(ISBLANK('5. Pp (3 años)'!E164),"",'5. Pp (3 años)'!E164)</f>
        <v/>
      </c>
      <c r="F138" s="64"/>
      <c r="G138" s="65"/>
      <c r="H138" s="62">
        <f t="shared" si="13"/>
        <v>0</v>
      </c>
      <c r="I138" s="63" t="e">
        <f t="shared" si="14"/>
        <v>#DIV/0!</v>
      </c>
      <c r="J138" s="59"/>
      <c r="K138" s="60"/>
      <c r="L138" s="61"/>
      <c r="M138" s="506"/>
      <c r="N138" s="509"/>
      <c r="O138" s="509"/>
      <c r="P138" s="509"/>
      <c r="Q138" s="507"/>
      <c r="R138" s="507"/>
      <c r="S138" s="507"/>
      <c r="T138" s="507"/>
      <c r="U138" s="509"/>
      <c r="V138" s="509"/>
      <c r="W138" s="509"/>
      <c r="X138" s="508"/>
    </row>
    <row r="139" spans="3:24" ht="17.25" hidden="1">
      <c r="C139" s="179" t="str">
        <f>IF(ISBLANK('5. Pp (3 años)'!C165),"",'5. Pp (3 años)'!C165)</f>
        <v/>
      </c>
      <c r="D139" s="180" t="str">
        <f>IF(ISBLANK('5. Pp (3 años)'!D165),"",'5. Pp (3 años)'!D165)</f>
        <v/>
      </c>
      <c r="E139" s="180" t="str">
        <f>IF(ISBLANK('5. Pp (3 años)'!E165),"",'5. Pp (3 años)'!E165)</f>
        <v/>
      </c>
      <c r="F139" s="66"/>
      <c r="G139" s="62"/>
      <c r="H139" s="62">
        <f t="shared" si="13"/>
        <v>0</v>
      </c>
      <c r="I139" s="63" t="e">
        <f t="shared" si="14"/>
        <v>#DIV/0!</v>
      </c>
      <c r="J139" s="59"/>
      <c r="K139" s="60"/>
      <c r="L139" s="61"/>
      <c r="M139" s="506"/>
      <c r="N139" s="509"/>
      <c r="O139" s="509"/>
      <c r="P139" s="509"/>
      <c r="Q139" s="507"/>
      <c r="R139" s="507"/>
      <c r="S139" s="507"/>
      <c r="T139" s="507"/>
      <c r="U139" s="509"/>
      <c r="V139" s="509"/>
      <c r="W139" s="509"/>
      <c r="X139" s="508"/>
    </row>
    <row r="140" spans="3:24" ht="17.25" hidden="1">
      <c r="C140" s="179" t="str">
        <f>IF(ISBLANK('5. Pp (3 años)'!C166),"",'5. Pp (3 años)'!C166)</f>
        <v/>
      </c>
      <c r="D140" s="180" t="str">
        <f>IF(ISBLANK('5. Pp (3 años)'!D166),"",'5. Pp (3 años)'!D166)</f>
        <v/>
      </c>
      <c r="E140" s="180" t="str">
        <f>IF(ISBLANK('5. Pp (3 años)'!E166),"",'5. Pp (3 años)'!E166)</f>
        <v/>
      </c>
      <c r="F140" s="66"/>
      <c r="G140" s="62"/>
      <c r="H140" s="62">
        <f t="shared" si="13"/>
        <v>0</v>
      </c>
      <c r="I140" s="63" t="e">
        <f t="shared" si="14"/>
        <v>#DIV/0!</v>
      </c>
      <c r="J140" s="59"/>
      <c r="K140" s="60"/>
      <c r="L140" s="61"/>
      <c r="M140" s="506"/>
      <c r="N140" s="509"/>
      <c r="O140" s="509"/>
      <c r="P140" s="509"/>
      <c r="Q140" s="507"/>
      <c r="R140" s="507"/>
      <c r="S140" s="507"/>
      <c r="T140" s="507"/>
      <c r="U140" s="509"/>
      <c r="V140" s="509"/>
      <c r="W140" s="509"/>
      <c r="X140" s="508"/>
    </row>
    <row r="141" spans="3:24" ht="17.25" hidden="1">
      <c r="C141" s="467" t="str">
        <f>IF(ISBLANK('5. Pp (3 años)'!C167),"",'5. Pp (3 años)'!C167)</f>
        <v/>
      </c>
      <c r="D141" s="468" t="str">
        <f>IF(ISBLANK('5. Pp (3 años)'!D167),"",'5. Pp (3 años)'!D167)</f>
        <v/>
      </c>
      <c r="E141" s="468" t="str">
        <f>IF(ISBLANK('5. Pp (3 años)'!E167),"",'5. Pp (3 años)'!E167)</f>
        <v/>
      </c>
      <c r="F141" s="472"/>
      <c r="G141" s="473"/>
      <c r="H141" s="470">
        <f t="shared" si="13"/>
        <v>0</v>
      </c>
      <c r="I141" s="471" t="e">
        <f t="shared" si="14"/>
        <v>#DIV/0!</v>
      </c>
      <c r="J141" s="59"/>
      <c r="K141" s="60"/>
      <c r="L141" s="61"/>
      <c r="M141" s="506"/>
      <c r="N141" s="509"/>
      <c r="O141" s="509"/>
      <c r="P141" s="509"/>
      <c r="Q141" s="507"/>
      <c r="R141" s="507"/>
      <c r="S141" s="507"/>
      <c r="T141" s="507"/>
      <c r="U141" s="509"/>
      <c r="V141" s="509"/>
      <c r="W141" s="509"/>
      <c r="X141" s="508"/>
    </row>
    <row r="142" spans="3:24" ht="17.25" hidden="1">
      <c r="C142" s="179" t="str">
        <f>IF(ISBLANK('5. Pp (3 años)'!C168),"",'5. Pp (3 años)'!C168)</f>
        <v/>
      </c>
      <c r="D142" s="180" t="str">
        <f>IF(ISBLANK('5. Pp (3 años)'!D168),"",'5. Pp (3 años)'!D168)</f>
        <v/>
      </c>
      <c r="E142" s="180" t="str">
        <f>IF(ISBLANK('5. Pp (3 años)'!E168),"",'5. Pp (3 años)'!E168)</f>
        <v/>
      </c>
      <c r="F142" s="64"/>
      <c r="G142" s="65"/>
      <c r="H142" s="62">
        <f t="shared" si="13"/>
        <v>0</v>
      </c>
      <c r="I142" s="63" t="e">
        <f t="shared" si="14"/>
        <v>#DIV/0!</v>
      </c>
      <c r="J142" s="59"/>
      <c r="K142" s="60"/>
      <c r="L142" s="61"/>
      <c r="M142" s="506"/>
      <c r="N142" s="509"/>
      <c r="O142" s="509"/>
      <c r="P142" s="509"/>
      <c r="Q142" s="507"/>
      <c r="R142" s="507"/>
      <c r="S142" s="507"/>
      <c r="T142" s="507"/>
      <c r="U142" s="509"/>
      <c r="V142" s="509"/>
      <c r="W142" s="509"/>
      <c r="X142" s="508"/>
    </row>
    <row r="143" spans="3:24" ht="17.25" hidden="1">
      <c r="C143" s="179" t="str">
        <f>IF(ISBLANK('5. Pp (3 años)'!C169),"",'5. Pp (3 años)'!C169)</f>
        <v/>
      </c>
      <c r="D143" s="180" t="str">
        <f>IF(ISBLANK('5. Pp (3 años)'!D169),"",'5. Pp (3 años)'!D169)</f>
        <v/>
      </c>
      <c r="E143" s="180" t="str">
        <f>IF(ISBLANK('5. Pp (3 años)'!E169),"",'5. Pp (3 años)'!E169)</f>
        <v/>
      </c>
      <c r="F143" s="66"/>
      <c r="G143" s="62"/>
      <c r="H143" s="62">
        <f t="shared" si="13"/>
        <v>0</v>
      </c>
      <c r="I143" s="63" t="e">
        <f t="shared" si="14"/>
        <v>#DIV/0!</v>
      </c>
      <c r="J143" s="59"/>
      <c r="K143" s="60"/>
      <c r="L143" s="61"/>
      <c r="M143" s="506"/>
      <c r="N143" s="509"/>
      <c r="O143" s="509"/>
      <c r="P143" s="509"/>
      <c r="Q143" s="507"/>
      <c r="R143" s="507"/>
      <c r="S143" s="507"/>
      <c r="T143" s="507"/>
      <c r="U143" s="509"/>
      <c r="V143" s="509"/>
      <c r="W143" s="509"/>
      <c r="X143" s="508"/>
    </row>
    <row r="144" spans="3:24" ht="17.25" hidden="1">
      <c r="C144" s="179" t="str">
        <f>IF(ISBLANK('5. Pp (3 años)'!C170),"",'5. Pp (3 años)'!C170)</f>
        <v/>
      </c>
      <c r="D144" s="180" t="str">
        <f>IF(ISBLANK('5. Pp (3 años)'!D170),"",'5. Pp (3 años)'!D170)</f>
        <v/>
      </c>
      <c r="E144" s="180" t="str">
        <f>IF(ISBLANK('5. Pp (3 años)'!E170),"",'5. Pp (3 años)'!E170)</f>
        <v/>
      </c>
      <c r="F144" s="66"/>
      <c r="G144" s="62"/>
      <c r="H144" s="62">
        <f t="shared" si="13"/>
        <v>0</v>
      </c>
      <c r="I144" s="63" t="e">
        <f t="shared" si="14"/>
        <v>#DIV/0!</v>
      </c>
      <c r="J144" s="59"/>
      <c r="K144" s="60"/>
      <c r="L144" s="61"/>
      <c r="M144" s="506"/>
      <c r="N144" s="509"/>
      <c r="O144" s="509"/>
      <c r="P144" s="509"/>
      <c r="Q144" s="507"/>
      <c r="R144" s="507"/>
      <c r="S144" s="507"/>
      <c r="T144" s="507"/>
      <c r="U144" s="509"/>
      <c r="V144" s="509"/>
      <c r="W144" s="509"/>
      <c r="X144" s="508"/>
    </row>
    <row r="145" spans="3:24" ht="17.25" hidden="1">
      <c r="C145" s="179" t="str">
        <f>IF(ISBLANK('5. Pp (3 años)'!C171),"",'5. Pp (3 años)'!C171)</f>
        <v/>
      </c>
      <c r="D145" s="180" t="str">
        <f>IF(ISBLANK('5. Pp (3 años)'!D171),"",'5. Pp (3 años)'!D171)</f>
        <v/>
      </c>
      <c r="E145" s="180" t="str">
        <f>IF(ISBLANK('5. Pp (3 años)'!E171),"",'5. Pp (3 años)'!E171)</f>
        <v/>
      </c>
      <c r="F145" s="64"/>
      <c r="G145" s="65"/>
      <c r="H145" s="62">
        <f t="shared" si="13"/>
        <v>0</v>
      </c>
      <c r="I145" s="63" t="e">
        <f t="shared" si="14"/>
        <v>#DIV/0!</v>
      </c>
      <c r="J145" s="59"/>
      <c r="K145" s="60"/>
      <c r="L145" s="61"/>
      <c r="M145" s="506"/>
      <c r="N145" s="509"/>
      <c r="O145" s="509"/>
      <c r="P145" s="509"/>
      <c r="Q145" s="507"/>
      <c r="R145" s="507"/>
      <c r="S145" s="507"/>
      <c r="T145" s="507"/>
      <c r="U145" s="509"/>
      <c r="V145" s="509"/>
      <c r="W145" s="509"/>
      <c r="X145" s="508"/>
    </row>
    <row r="146" spans="3:24" ht="17.25" hidden="1">
      <c r="C146" s="179" t="str">
        <f>IF(ISBLANK('5. Pp (3 años)'!C172),"",'5. Pp (3 años)'!C172)</f>
        <v/>
      </c>
      <c r="D146" s="180" t="str">
        <f>IF(ISBLANK('5. Pp (3 años)'!D172),"",'5. Pp (3 años)'!D172)</f>
        <v/>
      </c>
      <c r="E146" s="180" t="str">
        <f>IF(ISBLANK('5. Pp (3 años)'!E172),"",'5. Pp (3 años)'!E172)</f>
        <v/>
      </c>
      <c r="F146" s="64"/>
      <c r="G146" s="65"/>
      <c r="H146" s="62">
        <f t="shared" si="13"/>
        <v>0</v>
      </c>
      <c r="I146" s="63" t="e">
        <f t="shared" si="14"/>
        <v>#DIV/0!</v>
      </c>
      <c r="J146" s="59"/>
      <c r="K146" s="60"/>
      <c r="L146" s="61"/>
      <c r="M146" s="506"/>
      <c r="N146" s="509"/>
      <c r="O146" s="509"/>
      <c r="P146" s="509"/>
      <c r="Q146" s="507"/>
      <c r="R146" s="507"/>
      <c r="S146" s="507"/>
      <c r="T146" s="507"/>
      <c r="U146" s="509"/>
      <c r="V146" s="509"/>
      <c r="W146" s="509"/>
      <c r="X146" s="508"/>
    </row>
    <row r="147" spans="3:24" ht="17.25" hidden="1">
      <c r="C147" s="467" t="str">
        <f>IF(ISBLANK('5. Pp (3 años)'!C173),"",'5. Pp (3 años)'!C173)</f>
        <v/>
      </c>
      <c r="D147" s="468" t="str">
        <f>IF(ISBLANK('5. Pp (3 años)'!D173),"",'5. Pp (3 años)'!D173)</f>
        <v/>
      </c>
      <c r="E147" s="468" t="str">
        <f>IF(ISBLANK('5. Pp (3 años)'!E173),"",'5. Pp (3 años)'!E173)</f>
        <v/>
      </c>
      <c r="F147" s="469"/>
      <c r="G147" s="470"/>
      <c r="H147" s="470">
        <f t="shared" si="13"/>
        <v>0</v>
      </c>
      <c r="I147" s="471" t="e">
        <f t="shared" si="14"/>
        <v>#DIV/0!</v>
      </c>
      <c r="J147" s="59"/>
      <c r="K147" s="60"/>
      <c r="L147" s="61"/>
      <c r="M147" s="506"/>
      <c r="N147" s="509"/>
      <c r="O147" s="509"/>
      <c r="P147" s="509"/>
      <c r="Q147" s="507"/>
      <c r="R147" s="507"/>
      <c r="S147" s="507"/>
      <c r="T147" s="507"/>
      <c r="U147" s="509"/>
      <c r="V147" s="509"/>
      <c r="W147" s="509"/>
      <c r="X147" s="508"/>
    </row>
    <row r="148" spans="3:24" ht="17.25" hidden="1">
      <c r="C148" s="179" t="str">
        <f>IF(ISBLANK('5. Pp (3 años)'!C174),"",'5. Pp (3 años)'!C174)</f>
        <v/>
      </c>
      <c r="D148" s="180" t="str">
        <f>IF(ISBLANK('5. Pp (3 años)'!D174),"",'5. Pp (3 años)'!D174)</f>
        <v/>
      </c>
      <c r="E148" s="180" t="str">
        <f>IF(ISBLANK('5. Pp (3 años)'!E174),"",'5. Pp (3 años)'!E174)</f>
        <v/>
      </c>
      <c r="F148" s="66"/>
      <c r="G148" s="62"/>
      <c r="H148" s="62">
        <f t="shared" si="13"/>
        <v>0</v>
      </c>
      <c r="I148" s="63" t="e">
        <f t="shared" si="14"/>
        <v>#DIV/0!</v>
      </c>
      <c r="J148" s="59"/>
      <c r="K148" s="60"/>
      <c r="L148" s="61"/>
      <c r="M148" s="506"/>
      <c r="N148" s="509"/>
      <c r="O148" s="509"/>
      <c r="P148" s="509"/>
      <c r="Q148" s="507"/>
      <c r="R148" s="507"/>
      <c r="S148" s="507"/>
      <c r="T148" s="507"/>
      <c r="U148" s="509"/>
      <c r="V148" s="509"/>
      <c r="W148" s="509"/>
      <c r="X148" s="508"/>
    </row>
    <row r="149" spans="3:24" ht="17.25" hidden="1">
      <c r="C149" s="179" t="str">
        <f>IF(ISBLANK('5. Pp (3 años)'!C175),"",'5. Pp (3 años)'!C175)</f>
        <v/>
      </c>
      <c r="D149" s="180" t="str">
        <f>IF(ISBLANK('5. Pp (3 años)'!D175),"",'5. Pp (3 años)'!D175)</f>
        <v/>
      </c>
      <c r="E149" s="180" t="str">
        <f>IF(ISBLANK('5. Pp (3 años)'!E175),"",'5. Pp (3 años)'!E175)</f>
        <v/>
      </c>
      <c r="F149" s="64"/>
      <c r="G149" s="65"/>
      <c r="H149" s="62">
        <f t="shared" si="13"/>
        <v>0</v>
      </c>
      <c r="I149" s="63" t="e">
        <f t="shared" si="14"/>
        <v>#DIV/0!</v>
      </c>
      <c r="J149" s="59"/>
      <c r="K149" s="60"/>
      <c r="L149" s="61"/>
      <c r="M149" s="506"/>
      <c r="N149" s="509"/>
      <c r="O149" s="509"/>
      <c r="P149" s="509"/>
      <c r="Q149" s="507"/>
      <c r="R149" s="507"/>
      <c r="S149" s="507"/>
      <c r="T149" s="507"/>
      <c r="U149" s="509"/>
      <c r="V149" s="509"/>
      <c r="W149" s="509"/>
      <c r="X149" s="508"/>
    </row>
    <row r="150" spans="3:24" ht="17.25" hidden="1">
      <c r="C150" s="179" t="str">
        <f>IF(ISBLANK('5. Pp (3 años)'!C176),"",'5. Pp (3 años)'!C176)</f>
        <v/>
      </c>
      <c r="D150" s="180" t="str">
        <f>IF(ISBLANK('5. Pp (3 años)'!D176),"",'5. Pp (3 años)'!D176)</f>
        <v/>
      </c>
      <c r="E150" s="180" t="str">
        <f>IF(ISBLANK('5. Pp (3 años)'!E176),"",'5. Pp (3 años)'!E176)</f>
        <v/>
      </c>
      <c r="F150" s="64"/>
      <c r="G150" s="65"/>
      <c r="H150" s="62">
        <f t="shared" si="13"/>
        <v>0</v>
      </c>
      <c r="I150" s="63" t="e">
        <f t="shared" si="14"/>
        <v>#DIV/0!</v>
      </c>
      <c r="J150" s="59"/>
      <c r="K150" s="60"/>
      <c r="L150" s="61"/>
      <c r="M150" s="506"/>
      <c r="N150" s="509"/>
      <c r="O150" s="509"/>
      <c r="P150" s="509"/>
      <c r="Q150" s="507"/>
      <c r="R150" s="507"/>
      <c r="S150" s="507"/>
      <c r="T150" s="507"/>
      <c r="U150" s="509"/>
      <c r="V150" s="509"/>
      <c r="W150" s="509"/>
      <c r="X150" s="508"/>
    </row>
    <row r="151" spans="3:24" ht="17.25" hidden="1">
      <c r="C151" s="179" t="str">
        <f>IF(ISBLANK('5. Pp (3 años)'!C177),"",'5. Pp (3 años)'!C177)</f>
        <v/>
      </c>
      <c r="D151" s="180" t="str">
        <f>IF(ISBLANK('5. Pp (3 años)'!D177),"",'5. Pp (3 años)'!D177)</f>
        <v/>
      </c>
      <c r="E151" s="180" t="str">
        <f>IF(ISBLANK('5. Pp (3 años)'!E177),"",'5. Pp (3 años)'!E177)</f>
        <v/>
      </c>
      <c r="F151" s="66"/>
      <c r="G151" s="62"/>
      <c r="H151" s="62">
        <f t="shared" si="13"/>
        <v>0</v>
      </c>
      <c r="I151" s="63" t="e">
        <f t="shared" si="14"/>
        <v>#DIV/0!</v>
      </c>
      <c r="J151" s="59"/>
      <c r="K151" s="60"/>
      <c r="L151" s="61"/>
      <c r="M151" s="506"/>
      <c r="N151" s="509"/>
      <c r="O151" s="509"/>
      <c r="P151" s="509"/>
      <c r="Q151" s="507"/>
      <c r="R151" s="507"/>
      <c r="S151" s="507"/>
      <c r="T151" s="507"/>
      <c r="U151" s="509"/>
      <c r="V151" s="509"/>
      <c r="W151" s="509"/>
      <c r="X151" s="508"/>
    </row>
    <row r="152" spans="3:24" ht="17.25" hidden="1">
      <c r="C152" s="179" t="str">
        <f>IF(ISBLANK('5. Pp (3 años)'!C178),"",'5. Pp (3 años)'!C178)</f>
        <v/>
      </c>
      <c r="D152" s="180" t="str">
        <f>IF(ISBLANK('5. Pp (3 años)'!D178),"",'5. Pp (3 años)'!D178)</f>
        <v/>
      </c>
      <c r="E152" s="180" t="str">
        <f>IF(ISBLANK('5. Pp (3 años)'!E178),"",'5. Pp (3 años)'!E178)</f>
        <v/>
      </c>
      <c r="F152" s="66"/>
      <c r="G152" s="62"/>
      <c r="H152" s="62">
        <f t="shared" si="13"/>
        <v>0</v>
      </c>
      <c r="I152" s="63" t="e">
        <f t="shared" si="14"/>
        <v>#DIV/0!</v>
      </c>
      <c r="J152" s="59"/>
      <c r="K152" s="60"/>
      <c r="L152" s="61"/>
      <c r="M152" s="506"/>
      <c r="N152" s="509"/>
      <c r="O152" s="509"/>
      <c r="P152" s="509"/>
      <c r="Q152" s="507"/>
      <c r="R152" s="507"/>
      <c r="S152" s="507"/>
      <c r="T152" s="507"/>
      <c r="U152" s="509"/>
      <c r="V152" s="509"/>
      <c r="W152" s="509"/>
      <c r="X152" s="508"/>
    </row>
    <row r="153" spans="3:24" ht="17.25" hidden="1">
      <c r="C153" s="467" t="str">
        <f>IF(ISBLANK('5. Pp (3 años)'!C179),"",'5. Pp (3 años)'!C179)</f>
        <v/>
      </c>
      <c r="D153" s="468" t="str">
        <f>IF(ISBLANK('5. Pp (3 años)'!D179),"",'5. Pp (3 años)'!D179)</f>
        <v/>
      </c>
      <c r="E153" s="468" t="str">
        <f>IF(ISBLANK('5. Pp (3 años)'!E179),"",'5. Pp (3 años)'!E179)</f>
        <v/>
      </c>
      <c r="F153" s="472"/>
      <c r="G153" s="473"/>
      <c r="H153" s="470">
        <f t="shared" si="13"/>
        <v>0</v>
      </c>
      <c r="I153" s="471" t="e">
        <f t="shared" si="14"/>
        <v>#DIV/0!</v>
      </c>
      <c r="J153" s="59"/>
      <c r="K153" s="60"/>
      <c r="L153" s="61"/>
      <c r="M153" s="506"/>
      <c r="N153" s="509"/>
      <c r="O153" s="509"/>
      <c r="P153" s="509"/>
      <c r="Q153" s="507"/>
      <c r="R153" s="507"/>
      <c r="S153" s="507"/>
      <c r="T153" s="507"/>
      <c r="U153" s="509"/>
      <c r="V153" s="509"/>
      <c r="W153" s="509"/>
      <c r="X153" s="508"/>
    </row>
    <row r="154" spans="3:24" ht="17.25" hidden="1">
      <c r="C154" s="179" t="str">
        <f>IF(ISBLANK('5. Pp (3 años)'!C180),"",'5. Pp (3 años)'!C180)</f>
        <v/>
      </c>
      <c r="D154" s="180" t="str">
        <f>IF(ISBLANK('5. Pp (3 años)'!D180),"",'5. Pp (3 años)'!D180)</f>
        <v/>
      </c>
      <c r="E154" s="180" t="str">
        <f>IF(ISBLANK('5. Pp (3 años)'!E180),"",'5. Pp (3 años)'!E180)</f>
        <v/>
      </c>
      <c r="F154" s="64"/>
      <c r="G154" s="65"/>
      <c r="H154" s="62">
        <f t="shared" si="13"/>
        <v>0</v>
      </c>
      <c r="I154" s="63" t="e">
        <f t="shared" si="14"/>
        <v>#DIV/0!</v>
      </c>
      <c r="J154" s="59"/>
      <c r="K154" s="60"/>
      <c r="L154" s="61"/>
      <c r="M154" s="506"/>
      <c r="N154" s="509"/>
      <c r="O154" s="509"/>
      <c r="P154" s="509"/>
      <c r="Q154" s="507"/>
      <c r="R154" s="507"/>
      <c r="S154" s="507"/>
      <c r="T154" s="507"/>
      <c r="U154" s="509"/>
      <c r="V154" s="509"/>
      <c r="W154" s="509"/>
      <c r="X154" s="508"/>
    </row>
    <row r="155" spans="3:24" ht="17.25" hidden="1">
      <c r="C155" s="179" t="str">
        <f>IF(ISBLANK('5. Pp (3 años)'!C181),"",'5. Pp (3 años)'!C181)</f>
        <v/>
      </c>
      <c r="D155" s="180" t="str">
        <f>IF(ISBLANK('5. Pp (3 años)'!D181),"",'5. Pp (3 años)'!D181)</f>
        <v/>
      </c>
      <c r="E155" s="180" t="str">
        <f>IF(ISBLANK('5. Pp (3 años)'!E181),"",'5. Pp (3 años)'!E181)</f>
        <v/>
      </c>
      <c r="F155" s="66"/>
      <c r="G155" s="62"/>
      <c r="H155" s="62">
        <f t="shared" si="13"/>
        <v>0</v>
      </c>
      <c r="I155" s="63" t="e">
        <f t="shared" si="14"/>
        <v>#DIV/0!</v>
      </c>
      <c r="J155" s="59"/>
      <c r="K155" s="60"/>
      <c r="L155" s="61"/>
      <c r="M155" s="506"/>
      <c r="N155" s="509"/>
      <c r="O155" s="509"/>
      <c r="P155" s="509"/>
      <c r="Q155" s="507"/>
      <c r="R155" s="507"/>
      <c r="S155" s="507"/>
      <c r="T155" s="507"/>
      <c r="U155" s="509"/>
      <c r="V155" s="509"/>
      <c r="W155" s="509"/>
      <c r="X155" s="508"/>
    </row>
    <row r="156" spans="3:24" ht="17.25" hidden="1">
      <c r="C156" s="179" t="str">
        <f>IF(ISBLANK('5. Pp (3 años)'!C182),"",'5. Pp (3 años)'!C182)</f>
        <v/>
      </c>
      <c r="D156" s="180" t="str">
        <f>IF(ISBLANK('5. Pp (3 años)'!D182),"",'5. Pp (3 años)'!D182)</f>
        <v/>
      </c>
      <c r="E156" s="180" t="str">
        <f>IF(ISBLANK('5. Pp (3 años)'!E182),"",'5. Pp (3 años)'!E182)</f>
        <v/>
      </c>
      <c r="F156" s="66"/>
      <c r="G156" s="62"/>
      <c r="H156" s="62">
        <f t="shared" si="13"/>
        <v>0</v>
      </c>
      <c r="I156" s="63" t="e">
        <f t="shared" si="14"/>
        <v>#DIV/0!</v>
      </c>
      <c r="J156" s="59"/>
      <c r="K156" s="60"/>
      <c r="L156" s="61"/>
      <c r="M156" s="506"/>
      <c r="N156" s="509"/>
      <c r="O156" s="509"/>
      <c r="P156" s="509"/>
      <c r="Q156" s="507"/>
      <c r="R156" s="507"/>
      <c r="S156" s="507"/>
      <c r="T156" s="507"/>
      <c r="U156" s="509"/>
      <c r="V156" s="509"/>
      <c r="W156" s="509"/>
      <c r="X156" s="508"/>
    </row>
    <row r="157" spans="3:24" ht="17.25" hidden="1">
      <c r="C157" s="179" t="str">
        <f>IF(ISBLANK('5. Pp (3 años)'!C183),"",'5. Pp (3 años)'!C183)</f>
        <v/>
      </c>
      <c r="D157" s="180" t="str">
        <f>IF(ISBLANK('5. Pp (3 años)'!D183),"",'5. Pp (3 años)'!D183)</f>
        <v/>
      </c>
      <c r="E157" s="180" t="str">
        <f>IF(ISBLANK('5. Pp (3 años)'!E183),"",'5. Pp (3 años)'!E183)</f>
        <v/>
      </c>
      <c r="F157" s="64"/>
      <c r="G157" s="65"/>
      <c r="H157" s="62">
        <f t="shared" si="13"/>
        <v>0</v>
      </c>
      <c r="I157" s="63" t="e">
        <f t="shared" si="14"/>
        <v>#DIV/0!</v>
      </c>
      <c r="J157" s="59"/>
      <c r="K157" s="60"/>
      <c r="L157" s="61"/>
      <c r="M157" s="506"/>
      <c r="N157" s="509"/>
      <c r="O157" s="509"/>
      <c r="P157" s="509"/>
      <c r="Q157" s="507"/>
      <c r="R157" s="507"/>
      <c r="S157" s="507"/>
      <c r="T157" s="507"/>
      <c r="U157" s="509"/>
      <c r="V157" s="509"/>
      <c r="W157" s="509"/>
      <c r="X157" s="508"/>
    </row>
    <row r="158" spans="3:24" ht="17.25" hidden="1">
      <c r="C158" s="179" t="str">
        <f>IF(ISBLANK('5. Pp (3 años)'!C184),"",'5. Pp (3 años)'!C184)</f>
        <v/>
      </c>
      <c r="D158" s="180" t="str">
        <f>IF(ISBLANK('5. Pp (3 años)'!D184),"",'5. Pp (3 años)'!D184)</f>
        <v/>
      </c>
      <c r="E158" s="180" t="str">
        <f>IF(ISBLANK('5. Pp (3 años)'!E184),"",'5. Pp (3 años)'!E184)</f>
        <v/>
      </c>
      <c r="F158" s="64"/>
      <c r="G158" s="65"/>
      <c r="H158" s="62">
        <f t="shared" si="13"/>
        <v>0</v>
      </c>
      <c r="I158" s="63" t="e">
        <f t="shared" si="14"/>
        <v>#DIV/0!</v>
      </c>
      <c r="J158" s="59"/>
      <c r="K158" s="60"/>
      <c r="L158" s="61"/>
      <c r="M158" s="506"/>
      <c r="N158" s="509"/>
      <c r="O158" s="509"/>
      <c r="P158" s="509"/>
      <c r="Q158" s="507"/>
      <c r="R158" s="507"/>
      <c r="S158" s="507"/>
      <c r="T158" s="507"/>
      <c r="U158" s="509"/>
      <c r="V158" s="509"/>
      <c r="W158" s="509"/>
      <c r="X158" s="508"/>
    </row>
    <row r="159" spans="3:24" ht="17.25" hidden="1">
      <c r="C159" s="467" t="str">
        <f>IF(ISBLANK('5. Pp (3 años)'!C185),"",'5. Pp (3 años)'!C185)</f>
        <v/>
      </c>
      <c r="D159" s="468" t="str">
        <f>IF(ISBLANK('5. Pp (3 años)'!D185),"",'5. Pp (3 años)'!D185)</f>
        <v/>
      </c>
      <c r="E159" s="468" t="str">
        <f>IF(ISBLANK('5. Pp (3 años)'!E185),"",'5. Pp (3 años)'!E185)</f>
        <v/>
      </c>
      <c r="F159" s="469"/>
      <c r="G159" s="470"/>
      <c r="H159" s="470">
        <f t="shared" si="13"/>
        <v>0</v>
      </c>
      <c r="I159" s="471" t="e">
        <f t="shared" si="14"/>
        <v>#DIV/0!</v>
      </c>
      <c r="J159" s="59"/>
      <c r="K159" s="60"/>
      <c r="L159" s="61"/>
      <c r="M159" s="506"/>
      <c r="N159" s="509"/>
      <c r="O159" s="509"/>
      <c r="P159" s="509"/>
      <c r="Q159" s="507"/>
      <c r="R159" s="507"/>
      <c r="S159" s="507"/>
      <c r="T159" s="507"/>
      <c r="U159" s="509"/>
      <c r="V159" s="509"/>
      <c r="W159" s="509"/>
      <c r="X159" s="508"/>
    </row>
    <row r="160" spans="3:24" ht="17.25" hidden="1">
      <c r="C160" s="179" t="str">
        <f>IF(ISBLANK('5. Pp (3 años)'!C186),"",'5. Pp (3 años)'!C186)</f>
        <v/>
      </c>
      <c r="D160" s="180" t="str">
        <f>IF(ISBLANK('5. Pp (3 años)'!D186),"",'5. Pp (3 años)'!D186)</f>
        <v/>
      </c>
      <c r="E160" s="180" t="str">
        <f>IF(ISBLANK('5. Pp (3 años)'!E186),"",'5. Pp (3 años)'!E186)</f>
        <v/>
      </c>
      <c r="F160" s="66"/>
      <c r="G160" s="62"/>
      <c r="H160" s="62">
        <f t="shared" si="13"/>
        <v>0</v>
      </c>
      <c r="I160" s="63" t="e">
        <f t="shared" si="14"/>
        <v>#DIV/0!</v>
      </c>
      <c r="J160" s="59"/>
      <c r="K160" s="60"/>
      <c r="L160" s="61"/>
      <c r="M160" s="506"/>
      <c r="N160" s="509"/>
      <c r="O160" s="509"/>
      <c r="P160" s="509"/>
      <c r="Q160" s="507"/>
      <c r="R160" s="507"/>
      <c r="S160" s="507"/>
      <c r="T160" s="507"/>
      <c r="U160" s="509"/>
      <c r="V160" s="509"/>
      <c r="W160" s="509"/>
      <c r="X160" s="508"/>
    </row>
    <row r="161" spans="3:24" ht="17.25" hidden="1">
      <c r="C161" s="179" t="str">
        <f>IF(ISBLANK('5. Pp (3 años)'!C187),"",'5. Pp (3 años)'!C187)</f>
        <v/>
      </c>
      <c r="D161" s="180" t="str">
        <f>IF(ISBLANK('5. Pp (3 años)'!D187),"",'5. Pp (3 años)'!D187)</f>
        <v/>
      </c>
      <c r="E161" s="180" t="str">
        <f>IF(ISBLANK('5. Pp (3 años)'!E187),"",'5. Pp (3 años)'!E187)</f>
        <v/>
      </c>
      <c r="F161" s="64"/>
      <c r="G161" s="65"/>
      <c r="H161" s="62">
        <f t="shared" si="13"/>
        <v>0</v>
      </c>
      <c r="I161" s="63" t="e">
        <f t="shared" si="14"/>
        <v>#DIV/0!</v>
      </c>
      <c r="J161" s="59"/>
      <c r="K161" s="60"/>
      <c r="L161" s="61"/>
      <c r="M161" s="506"/>
      <c r="N161" s="509"/>
      <c r="O161" s="509"/>
      <c r="P161" s="509"/>
      <c r="Q161" s="507"/>
      <c r="R161" s="507"/>
      <c r="S161" s="507"/>
      <c r="T161" s="507"/>
      <c r="U161" s="509"/>
      <c r="V161" s="509"/>
      <c r="W161" s="509"/>
      <c r="X161" s="508"/>
    </row>
    <row r="162" spans="3:24" ht="17.25" hidden="1">
      <c r="C162" s="179" t="str">
        <f>IF(ISBLANK('5. Pp (3 años)'!C188),"",'5. Pp (3 años)'!C188)</f>
        <v/>
      </c>
      <c r="D162" s="180" t="str">
        <f>IF(ISBLANK('5. Pp (3 años)'!D188),"",'5. Pp (3 años)'!D188)</f>
        <v/>
      </c>
      <c r="E162" s="180" t="str">
        <f>IF(ISBLANK('5. Pp (3 años)'!E188),"",'5. Pp (3 años)'!E188)</f>
        <v/>
      </c>
      <c r="F162" s="64"/>
      <c r="G162" s="65"/>
      <c r="H162" s="62">
        <f t="shared" si="13"/>
        <v>0</v>
      </c>
      <c r="I162" s="63" t="e">
        <f t="shared" si="14"/>
        <v>#DIV/0!</v>
      </c>
      <c r="J162" s="59"/>
      <c r="K162" s="60"/>
      <c r="L162" s="61"/>
      <c r="M162" s="506"/>
      <c r="N162" s="509"/>
      <c r="O162" s="509"/>
      <c r="P162" s="509"/>
      <c r="Q162" s="507"/>
      <c r="R162" s="507"/>
      <c r="S162" s="507"/>
      <c r="T162" s="507"/>
      <c r="U162" s="509"/>
      <c r="V162" s="509"/>
      <c r="W162" s="509"/>
      <c r="X162" s="508"/>
    </row>
    <row r="163" spans="3:24" ht="17.25" hidden="1">
      <c r="C163" s="179" t="str">
        <f>IF(ISBLANK('5. Pp (3 años)'!C189),"",'5. Pp (3 años)'!C189)</f>
        <v/>
      </c>
      <c r="D163" s="180" t="str">
        <f>IF(ISBLANK('5. Pp (3 años)'!D189),"",'5. Pp (3 años)'!D189)</f>
        <v/>
      </c>
      <c r="E163" s="180" t="str">
        <f>IF(ISBLANK('5. Pp (3 años)'!E189),"",'5. Pp (3 años)'!E189)</f>
        <v/>
      </c>
      <c r="F163" s="66"/>
      <c r="G163" s="62"/>
      <c r="H163" s="62">
        <f t="shared" si="13"/>
        <v>0</v>
      </c>
      <c r="I163" s="63" t="e">
        <f t="shared" si="14"/>
        <v>#DIV/0!</v>
      </c>
      <c r="J163" s="59"/>
      <c r="K163" s="60"/>
      <c r="L163" s="61"/>
      <c r="M163" s="506"/>
      <c r="N163" s="509"/>
      <c r="O163" s="509"/>
      <c r="P163" s="509"/>
      <c r="Q163" s="507"/>
      <c r="R163" s="507"/>
      <c r="S163" s="507"/>
      <c r="T163" s="507"/>
      <c r="U163" s="509"/>
      <c r="V163" s="509"/>
      <c r="W163" s="509"/>
      <c r="X163" s="508"/>
    </row>
    <row r="164" spans="3:24" ht="17.25" hidden="1">
      <c r="C164" s="179" t="str">
        <f>IF(ISBLANK('5. Pp (3 años)'!C190),"",'5. Pp (3 años)'!C190)</f>
        <v/>
      </c>
      <c r="D164" s="180" t="str">
        <f>IF(ISBLANK('5. Pp (3 años)'!D190),"",'5. Pp (3 años)'!D190)</f>
        <v/>
      </c>
      <c r="E164" s="180" t="str">
        <f>IF(ISBLANK('5. Pp (3 años)'!E190),"",'5. Pp (3 años)'!E190)</f>
        <v/>
      </c>
      <c r="F164" s="66"/>
      <c r="G164" s="62"/>
      <c r="H164" s="62">
        <f t="shared" si="13"/>
        <v>0</v>
      </c>
      <c r="I164" s="63" t="e">
        <f t="shared" si="14"/>
        <v>#DIV/0!</v>
      </c>
      <c r="J164" s="59"/>
      <c r="K164" s="60"/>
      <c r="L164" s="61"/>
      <c r="M164" s="506"/>
      <c r="N164" s="509"/>
      <c r="O164" s="509"/>
      <c r="P164" s="509"/>
      <c r="Q164" s="507"/>
      <c r="R164" s="507"/>
      <c r="S164" s="507"/>
      <c r="T164" s="507"/>
      <c r="U164" s="509"/>
      <c r="V164" s="509"/>
      <c r="W164" s="509"/>
      <c r="X164" s="508"/>
    </row>
    <row r="165" spans="3:24" ht="17.25" hidden="1">
      <c r="C165" s="467" t="str">
        <f>IF(ISBLANK('5. Pp (3 años)'!C191),"",'5. Pp (3 años)'!C191)</f>
        <v/>
      </c>
      <c r="D165" s="468" t="str">
        <f>IF(ISBLANK('5. Pp (3 años)'!D191),"",'5. Pp (3 años)'!D191)</f>
        <v/>
      </c>
      <c r="E165" s="468" t="str">
        <f>IF(ISBLANK('5. Pp (3 años)'!E191),"",'5. Pp (3 años)'!E191)</f>
        <v/>
      </c>
      <c r="F165" s="474"/>
      <c r="G165" s="475"/>
      <c r="H165" s="470">
        <f t="shared" si="13"/>
        <v>0</v>
      </c>
      <c r="I165" s="471" t="e">
        <f t="shared" si="14"/>
        <v>#DIV/0!</v>
      </c>
      <c r="J165" s="59"/>
      <c r="K165" s="60"/>
      <c r="L165" s="61"/>
      <c r="M165" s="506"/>
      <c r="N165" s="509"/>
      <c r="O165" s="509"/>
      <c r="P165" s="509"/>
      <c r="Q165" s="507"/>
      <c r="R165" s="507"/>
      <c r="S165" s="507"/>
      <c r="T165" s="507"/>
      <c r="U165" s="509"/>
      <c r="V165" s="509"/>
      <c r="W165" s="509"/>
      <c r="X165" s="508"/>
    </row>
    <row r="166" spans="3:24" ht="17.25" hidden="1">
      <c r="C166" s="179" t="str">
        <f>IF(ISBLANK('5. Pp (3 años)'!C192),"",'5. Pp (3 años)'!C192)</f>
        <v/>
      </c>
      <c r="D166" s="180" t="str">
        <f>IF(ISBLANK('5. Pp (3 años)'!D192),"",'5. Pp (3 años)'!D192)</f>
        <v/>
      </c>
      <c r="E166" s="180" t="str">
        <f>IF(ISBLANK('5. Pp (3 años)'!E192),"",'5. Pp (3 años)'!E192)</f>
        <v/>
      </c>
      <c r="F166" s="64"/>
      <c r="G166" s="65"/>
      <c r="H166" s="62">
        <f t="shared" si="13"/>
        <v>0</v>
      </c>
      <c r="I166" s="63" t="e">
        <f t="shared" si="14"/>
        <v>#DIV/0!</v>
      </c>
      <c r="J166" s="59"/>
      <c r="K166" s="60"/>
      <c r="L166" s="61"/>
      <c r="M166" s="506"/>
      <c r="N166" s="509"/>
      <c r="O166" s="509"/>
      <c r="P166" s="509"/>
      <c r="Q166" s="507"/>
      <c r="R166" s="507"/>
      <c r="S166" s="507"/>
      <c r="T166" s="507"/>
      <c r="U166" s="509"/>
      <c r="V166" s="509"/>
      <c r="W166" s="509"/>
      <c r="X166" s="508"/>
    </row>
    <row r="167" spans="3:24" ht="17.25" hidden="1">
      <c r="C167" s="179" t="str">
        <f>IF(ISBLANK('5. Pp (3 años)'!C193),"",'5. Pp (3 años)'!C193)</f>
        <v/>
      </c>
      <c r="D167" s="180" t="str">
        <f>IF(ISBLANK('5. Pp (3 años)'!D193),"",'5. Pp (3 años)'!D193)</f>
        <v/>
      </c>
      <c r="E167" s="180" t="str">
        <f>IF(ISBLANK('5. Pp (3 años)'!E193),"",'5. Pp (3 años)'!E193)</f>
        <v/>
      </c>
      <c r="F167" s="66"/>
      <c r="G167" s="62"/>
      <c r="H167" s="62">
        <f t="shared" ref="H167:H230" si="19">G167-F167</f>
        <v>0</v>
      </c>
      <c r="I167" s="63" t="e">
        <f t="shared" ref="I167:I230" si="20">(G167/F167)-1</f>
        <v>#DIV/0!</v>
      </c>
      <c r="J167" s="59"/>
      <c r="K167" s="60"/>
      <c r="L167" s="61"/>
      <c r="M167" s="506"/>
      <c r="N167" s="509"/>
      <c r="O167" s="509"/>
      <c r="P167" s="509"/>
      <c r="Q167" s="507"/>
      <c r="R167" s="507"/>
      <c r="S167" s="507"/>
      <c r="T167" s="507"/>
      <c r="U167" s="509"/>
      <c r="V167" s="509"/>
      <c r="W167" s="509"/>
      <c r="X167" s="508"/>
    </row>
    <row r="168" spans="3:24" ht="17.25" hidden="1">
      <c r="C168" s="179" t="str">
        <f>IF(ISBLANK('5. Pp (3 años)'!C194),"",'5. Pp (3 años)'!C194)</f>
        <v/>
      </c>
      <c r="D168" s="180" t="str">
        <f>IF(ISBLANK('5. Pp (3 años)'!D194),"",'5. Pp (3 años)'!D194)</f>
        <v/>
      </c>
      <c r="E168" s="180" t="str">
        <f>IF(ISBLANK('5. Pp (3 años)'!E194),"",'5. Pp (3 años)'!E194)</f>
        <v/>
      </c>
      <c r="F168" s="66"/>
      <c r="G168" s="62"/>
      <c r="H168" s="62">
        <f t="shared" si="19"/>
        <v>0</v>
      </c>
      <c r="I168" s="63" t="e">
        <f t="shared" si="20"/>
        <v>#DIV/0!</v>
      </c>
      <c r="J168" s="59"/>
      <c r="K168" s="60"/>
      <c r="L168" s="61"/>
      <c r="M168" s="506"/>
      <c r="N168" s="509"/>
      <c r="O168" s="509"/>
      <c r="P168" s="509"/>
      <c r="Q168" s="507"/>
      <c r="R168" s="507"/>
      <c r="S168" s="507"/>
      <c r="T168" s="507"/>
      <c r="U168" s="509"/>
      <c r="V168" s="509"/>
      <c r="W168" s="509"/>
      <c r="X168" s="508"/>
    </row>
    <row r="169" spans="3:24" ht="17.25" hidden="1">
      <c r="C169" s="179" t="str">
        <f>IF(ISBLANK('5. Pp (3 años)'!C195),"",'5. Pp (3 años)'!C195)</f>
        <v/>
      </c>
      <c r="D169" s="180" t="str">
        <f>IF(ISBLANK('5. Pp (3 años)'!D195),"",'5. Pp (3 años)'!D195)</f>
        <v/>
      </c>
      <c r="E169" s="180" t="str">
        <f>IF(ISBLANK('5. Pp (3 años)'!E195),"",'5. Pp (3 años)'!E195)</f>
        <v/>
      </c>
      <c r="F169" s="64"/>
      <c r="G169" s="65"/>
      <c r="H169" s="62">
        <f t="shared" si="19"/>
        <v>0</v>
      </c>
      <c r="I169" s="63" t="e">
        <f t="shared" si="20"/>
        <v>#DIV/0!</v>
      </c>
      <c r="J169" s="59"/>
      <c r="K169" s="60"/>
      <c r="L169" s="61"/>
      <c r="M169" s="506"/>
      <c r="N169" s="509"/>
      <c r="O169" s="509"/>
      <c r="P169" s="509"/>
      <c r="Q169" s="507"/>
      <c r="R169" s="507"/>
      <c r="S169" s="507"/>
      <c r="T169" s="507"/>
      <c r="U169" s="509"/>
      <c r="V169" s="509"/>
      <c r="W169" s="509"/>
      <c r="X169" s="508"/>
    </row>
    <row r="170" spans="3:24" ht="17.25" hidden="1">
      <c r="C170" s="179" t="str">
        <f>IF(ISBLANK('5. Pp (3 años)'!C196),"",'5. Pp (3 años)'!C196)</f>
        <v/>
      </c>
      <c r="D170" s="180" t="str">
        <f>IF(ISBLANK('5. Pp (3 años)'!D196),"",'5. Pp (3 años)'!D196)</f>
        <v/>
      </c>
      <c r="E170" s="180" t="str">
        <f>IF(ISBLANK('5. Pp (3 años)'!E196),"",'5. Pp (3 años)'!E196)</f>
        <v/>
      </c>
      <c r="F170" s="64"/>
      <c r="G170" s="65"/>
      <c r="H170" s="62">
        <f t="shared" si="19"/>
        <v>0</v>
      </c>
      <c r="I170" s="63" t="e">
        <f t="shared" si="20"/>
        <v>#DIV/0!</v>
      </c>
      <c r="J170" s="59"/>
      <c r="K170" s="60"/>
      <c r="L170" s="61"/>
      <c r="M170" s="506"/>
      <c r="N170" s="509"/>
      <c r="O170" s="509"/>
      <c r="P170" s="509"/>
      <c r="Q170" s="507"/>
      <c r="R170" s="507"/>
      <c r="S170" s="507"/>
      <c r="T170" s="507"/>
      <c r="U170" s="509"/>
      <c r="V170" s="509"/>
      <c r="W170" s="509"/>
      <c r="X170" s="508"/>
    </row>
    <row r="171" spans="3:24" ht="17.25" hidden="1">
      <c r="C171" s="467" t="str">
        <f>IF(ISBLANK('5. Pp (3 años)'!C197),"",'5. Pp (3 años)'!C197)</f>
        <v/>
      </c>
      <c r="D171" s="468" t="str">
        <f>IF(ISBLANK('5. Pp (3 años)'!D197),"",'5. Pp (3 años)'!D197)</f>
        <v/>
      </c>
      <c r="E171" s="468" t="str">
        <f>IF(ISBLANK('5. Pp (3 años)'!E197),"",'5. Pp (3 años)'!E197)</f>
        <v/>
      </c>
      <c r="F171" s="469"/>
      <c r="G171" s="470"/>
      <c r="H171" s="470">
        <f t="shared" si="19"/>
        <v>0</v>
      </c>
      <c r="I171" s="471" t="e">
        <f t="shared" si="20"/>
        <v>#DIV/0!</v>
      </c>
      <c r="J171" s="59"/>
      <c r="K171" s="60"/>
      <c r="L171" s="61"/>
      <c r="M171" s="506"/>
      <c r="N171" s="509"/>
      <c r="O171" s="509"/>
      <c r="P171" s="509"/>
      <c r="Q171" s="507"/>
      <c r="R171" s="507"/>
      <c r="S171" s="507"/>
      <c r="T171" s="507"/>
      <c r="U171" s="509"/>
      <c r="V171" s="509"/>
      <c r="W171" s="509"/>
      <c r="X171" s="508"/>
    </row>
    <row r="172" spans="3:24" ht="17.25" hidden="1">
      <c r="C172" s="179" t="str">
        <f>IF(ISBLANK('5. Pp (3 años)'!C198),"",'5. Pp (3 años)'!C198)</f>
        <v/>
      </c>
      <c r="D172" s="180" t="str">
        <f>IF(ISBLANK('5. Pp (3 años)'!D198),"",'5. Pp (3 años)'!D198)</f>
        <v/>
      </c>
      <c r="E172" s="180" t="str">
        <f>IF(ISBLANK('5. Pp (3 años)'!E198),"",'5. Pp (3 años)'!E198)</f>
        <v/>
      </c>
      <c r="F172" s="66"/>
      <c r="G172" s="62"/>
      <c r="H172" s="62">
        <f t="shared" si="19"/>
        <v>0</v>
      </c>
      <c r="I172" s="63" t="e">
        <f t="shared" si="20"/>
        <v>#DIV/0!</v>
      </c>
      <c r="J172" s="59"/>
      <c r="K172" s="60"/>
      <c r="L172" s="61"/>
      <c r="M172" s="506"/>
      <c r="N172" s="509"/>
      <c r="O172" s="509"/>
      <c r="P172" s="509"/>
      <c r="Q172" s="507"/>
      <c r="R172" s="507"/>
      <c r="S172" s="507"/>
      <c r="T172" s="507"/>
      <c r="U172" s="509"/>
      <c r="V172" s="509"/>
      <c r="W172" s="509"/>
      <c r="X172" s="508"/>
    </row>
    <row r="173" spans="3:24" ht="17.25" hidden="1">
      <c r="C173" s="179" t="str">
        <f>IF(ISBLANK('5. Pp (3 años)'!C199),"",'5. Pp (3 años)'!C199)</f>
        <v/>
      </c>
      <c r="D173" s="180" t="str">
        <f>IF(ISBLANK('5. Pp (3 años)'!D199),"",'5. Pp (3 años)'!D199)</f>
        <v/>
      </c>
      <c r="E173" s="180" t="str">
        <f>IF(ISBLANK('5. Pp (3 años)'!E199),"",'5. Pp (3 años)'!E199)</f>
        <v/>
      </c>
      <c r="F173" s="64"/>
      <c r="G173" s="65"/>
      <c r="H173" s="62">
        <f t="shared" si="19"/>
        <v>0</v>
      </c>
      <c r="I173" s="63" t="e">
        <f t="shared" si="20"/>
        <v>#DIV/0!</v>
      </c>
      <c r="J173" s="59"/>
      <c r="K173" s="60"/>
      <c r="L173" s="61"/>
      <c r="M173" s="506"/>
      <c r="N173" s="509"/>
      <c r="O173" s="509"/>
      <c r="P173" s="509"/>
      <c r="Q173" s="507"/>
      <c r="R173" s="507"/>
      <c r="S173" s="507"/>
      <c r="T173" s="507"/>
      <c r="U173" s="509"/>
      <c r="V173" s="509"/>
      <c r="W173" s="509"/>
      <c r="X173" s="508"/>
    </row>
    <row r="174" spans="3:24" ht="17.25" hidden="1">
      <c r="C174" s="179" t="str">
        <f>IF(ISBLANK('5. Pp (3 años)'!C200),"",'5. Pp (3 años)'!C200)</f>
        <v/>
      </c>
      <c r="D174" s="180" t="str">
        <f>IF(ISBLANK('5. Pp (3 años)'!D200),"",'5. Pp (3 años)'!D200)</f>
        <v/>
      </c>
      <c r="E174" s="180" t="str">
        <f>IF(ISBLANK('5. Pp (3 años)'!E200),"",'5. Pp (3 años)'!E200)</f>
        <v/>
      </c>
      <c r="F174" s="64"/>
      <c r="G174" s="65"/>
      <c r="H174" s="62">
        <f t="shared" si="19"/>
        <v>0</v>
      </c>
      <c r="I174" s="63" t="e">
        <f t="shared" si="20"/>
        <v>#DIV/0!</v>
      </c>
      <c r="J174" s="59"/>
      <c r="K174" s="60"/>
      <c r="L174" s="61"/>
      <c r="M174" s="506"/>
      <c r="N174" s="509"/>
      <c r="O174" s="509"/>
      <c r="P174" s="509"/>
      <c r="Q174" s="507"/>
      <c r="R174" s="507"/>
      <c r="S174" s="507"/>
      <c r="T174" s="507"/>
      <c r="U174" s="509"/>
      <c r="V174" s="509"/>
      <c r="W174" s="509"/>
      <c r="X174" s="508"/>
    </row>
    <row r="175" spans="3:24" ht="17.25" hidden="1">
      <c r="C175" s="179" t="str">
        <f>IF(ISBLANK('5. Pp (3 años)'!C201),"",'5. Pp (3 años)'!C201)</f>
        <v/>
      </c>
      <c r="D175" s="180" t="str">
        <f>IF(ISBLANK('5. Pp (3 años)'!D201),"",'5. Pp (3 años)'!D201)</f>
        <v/>
      </c>
      <c r="E175" s="180" t="str">
        <f>IF(ISBLANK('5. Pp (3 años)'!E201),"",'5. Pp (3 años)'!E201)</f>
        <v/>
      </c>
      <c r="F175" s="66"/>
      <c r="G175" s="62"/>
      <c r="H175" s="62">
        <f t="shared" si="19"/>
        <v>0</v>
      </c>
      <c r="I175" s="63" t="e">
        <f t="shared" si="20"/>
        <v>#DIV/0!</v>
      </c>
      <c r="J175" s="59"/>
      <c r="K175" s="60"/>
      <c r="L175" s="61"/>
      <c r="M175" s="506"/>
      <c r="N175" s="509"/>
      <c r="O175" s="509"/>
      <c r="P175" s="509"/>
      <c r="Q175" s="507"/>
      <c r="R175" s="507"/>
      <c r="S175" s="507"/>
      <c r="T175" s="507"/>
      <c r="U175" s="509"/>
      <c r="V175" s="509"/>
      <c r="W175" s="509"/>
      <c r="X175" s="508"/>
    </row>
    <row r="176" spans="3:24" ht="17.25" hidden="1">
      <c r="C176" s="179" t="str">
        <f>IF(ISBLANK('5. Pp (3 años)'!C202),"",'5. Pp (3 años)'!C202)</f>
        <v/>
      </c>
      <c r="D176" s="180" t="str">
        <f>IF(ISBLANK('5. Pp (3 años)'!D202),"",'5. Pp (3 años)'!D202)</f>
        <v/>
      </c>
      <c r="E176" s="180" t="str">
        <f>IF(ISBLANK('5. Pp (3 años)'!E202),"",'5. Pp (3 años)'!E202)</f>
        <v/>
      </c>
      <c r="F176" s="66"/>
      <c r="G176" s="62"/>
      <c r="H176" s="62">
        <f t="shared" si="19"/>
        <v>0</v>
      </c>
      <c r="I176" s="63" t="e">
        <f t="shared" si="20"/>
        <v>#DIV/0!</v>
      </c>
      <c r="J176" s="59"/>
      <c r="K176" s="60"/>
      <c r="L176" s="61"/>
      <c r="M176" s="506"/>
      <c r="N176" s="509"/>
      <c r="O176" s="509"/>
      <c r="P176" s="509"/>
      <c r="Q176" s="507"/>
      <c r="R176" s="507"/>
      <c r="S176" s="507"/>
      <c r="T176" s="507"/>
      <c r="U176" s="509"/>
      <c r="V176" s="509"/>
      <c r="W176" s="509"/>
      <c r="X176" s="508"/>
    </row>
    <row r="177" spans="3:24" ht="17.25" hidden="1">
      <c r="C177" s="467" t="str">
        <f>IF(ISBLANK('5. Pp (3 años)'!C203),"",'5. Pp (3 años)'!C203)</f>
        <v/>
      </c>
      <c r="D177" s="468" t="str">
        <f>IF(ISBLANK('5. Pp (3 años)'!D203),"",'5. Pp (3 años)'!D203)</f>
        <v/>
      </c>
      <c r="E177" s="468" t="str">
        <f>IF(ISBLANK('5. Pp (3 años)'!E203),"",'5. Pp (3 años)'!E203)</f>
        <v/>
      </c>
      <c r="F177" s="472"/>
      <c r="G177" s="473"/>
      <c r="H177" s="470">
        <f t="shared" si="19"/>
        <v>0</v>
      </c>
      <c r="I177" s="471" t="e">
        <f t="shared" si="20"/>
        <v>#DIV/0!</v>
      </c>
      <c r="J177" s="59"/>
      <c r="K177" s="60"/>
      <c r="L177" s="61"/>
      <c r="M177" s="506"/>
      <c r="N177" s="509"/>
      <c r="O177" s="509"/>
      <c r="P177" s="509"/>
      <c r="Q177" s="507"/>
      <c r="R177" s="507"/>
      <c r="S177" s="507"/>
      <c r="T177" s="507"/>
      <c r="U177" s="509"/>
      <c r="V177" s="509"/>
      <c r="W177" s="509"/>
      <c r="X177" s="508"/>
    </row>
    <row r="178" spans="3:24" ht="17.25" hidden="1">
      <c r="C178" s="179" t="str">
        <f>IF(ISBLANK('5. Pp (3 años)'!C204),"",'5. Pp (3 años)'!C204)</f>
        <v/>
      </c>
      <c r="D178" s="180" t="str">
        <f>IF(ISBLANK('5. Pp (3 años)'!D204),"",'5. Pp (3 años)'!D204)</f>
        <v/>
      </c>
      <c r="E178" s="180" t="str">
        <f>IF(ISBLANK('5. Pp (3 años)'!E204),"",'5. Pp (3 años)'!E204)</f>
        <v/>
      </c>
      <c r="F178" s="64"/>
      <c r="G178" s="65"/>
      <c r="H178" s="62">
        <f t="shared" si="19"/>
        <v>0</v>
      </c>
      <c r="I178" s="63" t="e">
        <f t="shared" si="20"/>
        <v>#DIV/0!</v>
      </c>
      <c r="J178" s="59"/>
      <c r="K178" s="60"/>
      <c r="L178" s="61"/>
      <c r="M178" s="506"/>
      <c r="N178" s="509"/>
      <c r="O178" s="509"/>
      <c r="P178" s="509"/>
      <c r="Q178" s="507"/>
      <c r="R178" s="507"/>
      <c r="S178" s="507"/>
      <c r="T178" s="507"/>
      <c r="U178" s="509"/>
      <c r="V178" s="509"/>
      <c r="W178" s="509"/>
      <c r="X178" s="508"/>
    </row>
    <row r="179" spans="3:24" ht="17.25" hidden="1">
      <c r="C179" s="179" t="str">
        <f>IF(ISBLANK('5. Pp (3 años)'!C205),"",'5. Pp (3 años)'!C205)</f>
        <v/>
      </c>
      <c r="D179" s="180" t="str">
        <f>IF(ISBLANK('5. Pp (3 años)'!D205),"",'5. Pp (3 años)'!D205)</f>
        <v/>
      </c>
      <c r="E179" s="180" t="str">
        <f>IF(ISBLANK('5. Pp (3 años)'!E205),"",'5. Pp (3 años)'!E205)</f>
        <v/>
      </c>
      <c r="F179" s="66"/>
      <c r="G179" s="62"/>
      <c r="H179" s="62">
        <f t="shared" si="19"/>
        <v>0</v>
      </c>
      <c r="I179" s="63" t="e">
        <f t="shared" si="20"/>
        <v>#DIV/0!</v>
      </c>
      <c r="J179" s="59"/>
      <c r="K179" s="60"/>
      <c r="L179" s="61"/>
      <c r="M179" s="506"/>
      <c r="N179" s="509"/>
      <c r="O179" s="509"/>
      <c r="P179" s="509"/>
      <c r="Q179" s="507"/>
      <c r="R179" s="507"/>
      <c r="S179" s="507"/>
      <c r="T179" s="507"/>
      <c r="U179" s="509"/>
      <c r="V179" s="509"/>
      <c r="W179" s="509"/>
      <c r="X179" s="508"/>
    </row>
    <row r="180" spans="3:24" ht="17.25" hidden="1">
      <c r="C180" s="179" t="str">
        <f>IF(ISBLANK('5. Pp (3 años)'!C206),"",'5. Pp (3 años)'!C206)</f>
        <v/>
      </c>
      <c r="D180" s="180" t="str">
        <f>IF(ISBLANK('5. Pp (3 años)'!D206),"",'5. Pp (3 años)'!D206)</f>
        <v/>
      </c>
      <c r="E180" s="180" t="str">
        <f>IF(ISBLANK('5. Pp (3 años)'!E206),"",'5. Pp (3 años)'!E206)</f>
        <v/>
      </c>
      <c r="F180" s="66"/>
      <c r="G180" s="62"/>
      <c r="H180" s="62">
        <f t="shared" si="19"/>
        <v>0</v>
      </c>
      <c r="I180" s="63" t="e">
        <f t="shared" si="20"/>
        <v>#DIV/0!</v>
      </c>
      <c r="J180" s="59"/>
      <c r="K180" s="60"/>
      <c r="L180" s="61"/>
      <c r="M180" s="506"/>
      <c r="N180" s="509"/>
      <c r="O180" s="509"/>
      <c r="P180" s="509"/>
      <c r="Q180" s="507"/>
      <c r="R180" s="507"/>
      <c r="S180" s="507"/>
      <c r="T180" s="507"/>
      <c r="U180" s="509"/>
      <c r="V180" s="509"/>
      <c r="W180" s="509"/>
      <c r="X180" s="508"/>
    </row>
    <row r="181" spans="3:24" ht="17.25" hidden="1">
      <c r="C181" s="179" t="str">
        <f>IF(ISBLANK('5. Pp (3 años)'!C207),"",'5. Pp (3 años)'!C207)</f>
        <v/>
      </c>
      <c r="D181" s="180" t="str">
        <f>IF(ISBLANK('5. Pp (3 años)'!D207),"",'5. Pp (3 años)'!D207)</f>
        <v/>
      </c>
      <c r="E181" s="180" t="str">
        <f>IF(ISBLANK('5. Pp (3 años)'!E207),"",'5. Pp (3 años)'!E207)</f>
        <v/>
      </c>
      <c r="F181" s="64"/>
      <c r="G181" s="65"/>
      <c r="H181" s="62">
        <f t="shared" si="19"/>
        <v>0</v>
      </c>
      <c r="I181" s="63" t="e">
        <f t="shared" si="20"/>
        <v>#DIV/0!</v>
      </c>
      <c r="J181" s="59"/>
      <c r="K181" s="60"/>
      <c r="L181" s="61"/>
      <c r="M181" s="506"/>
      <c r="N181" s="509"/>
      <c r="O181" s="509"/>
      <c r="P181" s="509"/>
      <c r="Q181" s="507"/>
      <c r="R181" s="507"/>
      <c r="S181" s="507"/>
      <c r="T181" s="507"/>
      <c r="U181" s="509"/>
      <c r="V181" s="509"/>
      <c r="W181" s="509"/>
      <c r="X181" s="508"/>
    </row>
    <row r="182" spans="3:24" ht="17.25" hidden="1">
      <c r="C182" s="179" t="str">
        <f>IF(ISBLANK('5. Pp (3 años)'!C208),"",'5. Pp (3 años)'!C208)</f>
        <v/>
      </c>
      <c r="D182" s="180" t="str">
        <f>IF(ISBLANK('5. Pp (3 años)'!D208),"",'5. Pp (3 años)'!D208)</f>
        <v/>
      </c>
      <c r="E182" s="180" t="str">
        <f>IF(ISBLANK('5. Pp (3 años)'!E208),"",'5. Pp (3 años)'!E208)</f>
        <v/>
      </c>
      <c r="F182" s="64"/>
      <c r="G182" s="65"/>
      <c r="H182" s="62">
        <f t="shared" si="19"/>
        <v>0</v>
      </c>
      <c r="I182" s="63" t="e">
        <f t="shared" si="20"/>
        <v>#DIV/0!</v>
      </c>
      <c r="J182" s="59"/>
      <c r="K182" s="60"/>
      <c r="L182" s="61"/>
      <c r="M182" s="506"/>
      <c r="N182" s="509"/>
      <c r="O182" s="509"/>
      <c r="P182" s="509"/>
      <c r="Q182" s="507"/>
      <c r="R182" s="507"/>
      <c r="S182" s="507"/>
      <c r="T182" s="507"/>
      <c r="U182" s="509"/>
      <c r="V182" s="509"/>
      <c r="W182" s="509"/>
      <c r="X182" s="508"/>
    </row>
    <row r="183" spans="3:24" ht="17.25" hidden="1">
      <c r="C183" s="467" t="str">
        <f>IF(ISBLANK('5. Pp (3 años)'!C209),"",'5. Pp (3 años)'!C209)</f>
        <v/>
      </c>
      <c r="D183" s="468" t="str">
        <f>IF(ISBLANK('5. Pp (3 años)'!D209),"",'5. Pp (3 años)'!D209)</f>
        <v/>
      </c>
      <c r="E183" s="468" t="str">
        <f>IF(ISBLANK('5. Pp (3 años)'!E209),"",'5. Pp (3 años)'!E209)</f>
        <v/>
      </c>
      <c r="F183" s="469"/>
      <c r="G183" s="470"/>
      <c r="H183" s="470">
        <f t="shared" si="19"/>
        <v>0</v>
      </c>
      <c r="I183" s="471" t="e">
        <f t="shared" si="20"/>
        <v>#DIV/0!</v>
      </c>
      <c r="J183" s="59"/>
      <c r="K183" s="60"/>
      <c r="L183" s="61"/>
      <c r="M183" s="506"/>
      <c r="N183" s="509"/>
      <c r="O183" s="509"/>
      <c r="P183" s="509"/>
      <c r="Q183" s="507"/>
      <c r="R183" s="507"/>
      <c r="S183" s="507"/>
      <c r="T183" s="507"/>
      <c r="U183" s="509"/>
      <c r="V183" s="509"/>
      <c r="W183" s="509"/>
      <c r="X183" s="508"/>
    </row>
    <row r="184" spans="3:24" ht="17.25" hidden="1">
      <c r="C184" s="179" t="str">
        <f>IF(ISBLANK('5. Pp (3 años)'!C210),"",'5. Pp (3 años)'!C210)</f>
        <v/>
      </c>
      <c r="D184" s="180" t="str">
        <f>IF(ISBLANK('5. Pp (3 años)'!D210),"",'5. Pp (3 años)'!D210)</f>
        <v/>
      </c>
      <c r="E184" s="180" t="str">
        <f>IF(ISBLANK('5. Pp (3 años)'!E210),"",'5. Pp (3 años)'!E210)</f>
        <v/>
      </c>
      <c r="F184" s="66"/>
      <c r="G184" s="62"/>
      <c r="H184" s="62">
        <f t="shared" si="19"/>
        <v>0</v>
      </c>
      <c r="I184" s="63" t="e">
        <f t="shared" si="20"/>
        <v>#DIV/0!</v>
      </c>
      <c r="J184" s="59"/>
      <c r="K184" s="60"/>
      <c r="L184" s="61"/>
      <c r="M184" s="506"/>
      <c r="N184" s="509"/>
      <c r="O184" s="509"/>
      <c r="P184" s="509"/>
      <c r="Q184" s="507"/>
      <c r="R184" s="507"/>
      <c r="S184" s="507"/>
      <c r="T184" s="507"/>
      <c r="U184" s="509"/>
      <c r="V184" s="509"/>
      <c r="W184" s="509"/>
      <c r="X184" s="508"/>
    </row>
    <row r="185" spans="3:24" ht="17.25" hidden="1">
      <c r="C185" s="179" t="str">
        <f>IF(ISBLANK('5. Pp (3 años)'!C211),"",'5. Pp (3 años)'!C211)</f>
        <v/>
      </c>
      <c r="D185" s="180" t="str">
        <f>IF(ISBLANK('5. Pp (3 años)'!D211),"",'5. Pp (3 años)'!D211)</f>
        <v/>
      </c>
      <c r="E185" s="180" t="str">
        <f>IF(ISBLANK('5. Pp (3 años)'!E211),"",'5. Pp (3 años)'!E211)</f>
        <v/>
      </c>
      <c r="F185" s="64"/>
      <c r="G185" s="65"/>
      <c r="H185" s="62">
        <f t="shared" si="19"/>
        <v>0</v>
      </c>
      <c r="I185" s="63" t="e">
        <f t="shared" si="20"/>
        <v>#DIV/0!</v>
      </c>
      <c r="J185" s="59"/>
      <c r="K185" s="60"/>
      <c r="L185" s="61"/>
      <c r="M185" s="506"/>
      <c r="N185" s="509"/>
      <c r="O185" s="509"/>
      <c r="P185" s="509"/>
      <c r="Q185" s="507"/>
      <c r="R185" s="507"/>
      <c r="S185" s="507"/>
      <c r="T185" s="507"/>
      <c r="U185" s="509"/>
      <c r="V185" s="509"/>
      <c r="W185" s="509"/>
      <c r="X185" s="508"/>
    </row>
    <row r="186" spans="3:24" ht="17.25" hidden="1">
      <c r="C186" s="179" t="str">
        <f>IF(ISBLANK('5. Pp (3 años)'!C212),"",'5. Pp (3 años)'!C212)</f>
        <v/>
      </c>
      <c r="D186" s="180" t="str">
        <f>IF(ISBLANK('5. Pp (3 años)'!D212),"",'5. Pp (3 años)'!D212)</f>
        <v/>
      </c>
      <c r="E186" s="180" t="str">
        <f>IF(ISBLANK('5. Pp (3 años)'!E212),"",'5. Pp (3 años)'!E212)</f>
        <v/>
      </c>
      <c r="F186" s="64"/>
      <c r="G186" s="65"/>
      <c r="H186" s="62">
        <f t="shared" si="19"/>
        <v>0</v>
      </c>
      <c r="I186" s="63" t="e">
        <f t="shared" si="20"/>
        <v>#DIV/0!</v>
      </c>
      <c r="J186" s="59"/>
      <c r="K186" s="60"/>
      <c r="L186" s="61"/>
      <c r="M186" s="506"/>
      <c r="N186" s="509"/>
      <c r="O186" s="509"/>
      <c r="P186" s="509"/>
      <c r="Q186" s="507"/>
      <c r="R186" s="507"/>
      <c r="S186" s="507"/>
      <c r="T186" s="507"/>
      <c r="U186" s="509"/>
      <c r="V186" s="509"/>
      <c r="W186" s="509"/>
      <c r="X186" s="508"/>
    </row>
    <row r="187" spans="3:24" ht="17.25" hidden="1">
      <c r="C187" s="179" t="str">
        <f>IF(ISBLANK('5. Pp (3 años)'!C213),"",'5. Pp (3 años)'!C213)</f>
        <v/>
      </c>
      <c r="D187" s="180" t="str">
        <f>IF(ISBLANK('5. Pp (3 años)'!D213),"",'5. Pp (3 años)'!D213)</f>
        <v/>
      </c>
      <c r="E187" s="180" t="str">
        <f>IF(ISBLANK('5. Pp (3 años)'!E213),"",'5. Pp (3 años)'!E213)</f>
        <v/>
      </c>
      <c r="F187" s="66"/>
      <c r="G187" s="62"/>
      <c r="H187" s="62">
        <f t="shared" si="19"/>
        <v>0</v>
      </c>
      <c r="I187" s="63" t="e">
        <f t="shared" si="20"/>
        <v>#DIV/0!</v>
      </c>
      <c r="J187" s="59"/>
      <c r="K187" s="60"/>
      <c r="L187" s="61"/>
      <c r="M187" s="506"/>
      <c r="N187" s="509"/>
      <c r="O187" s="509"/>
      <c r="P187" s="509"/>
      <c r="Q187" s="507"/>
      <c r="R187" s="507"/>
      <c r="S187" s="507"/>
      <c r="T187" s="507"/>
      <c r="U187" s="509"/>
      <c r="V187" s="509"/>
      <c r="W187" s="509"/>
      <c r="X187" s="508"/>
    </row>
    <row r="188" spans="3:24" ht="17.25" hidden="1">
      <c r="C188" s="179" t="str">
        <f>IF(ISBLANK('5. Pp (3 años)'!C214),"",'5. Pp (3 años)'!C214)</f>
        <v/>
      </c>
      <c r="D188" s="180" t="str">
        <f>IF(ISBLANK('5. Pp (3 años)'!D214),"",'5. Pp (3 años)'!D214)</f>
        <v/>
      </c>
      <c r="E188" s="180" t="str">
        <f>IF(ISBLANK('5. Pp (3 años)'!E214),"",'5. Pp (3 años)'!E214)</f>
        <v/>
      </c>
      <c r="F188" s="66"/>
      <c r="G188" s="62"/>
      <c r="H188" s="62">
        <f t="shared" si="19"/>
        <v>0</v>
      </c>
      <c r="I188" s="63" t="e">
        <f t="shared" si="20"/>
        <v>#DIV/0!</v>
      </c>
      <c r="J188" s="59"/>
      <c r="K188" s="60"/>
      <c r="L188" s="61"/>
      <c r="M188" s="506"/>
      <c r="N188" s="509"/>
      <c r="O188" s="509"/>
      <c r="P188" s="509"/>
      <c r="Q188" s="507"/>
      <c r="R188" s="507"/>
      <c r="S188" s="507"/>
      <c r="T188" s="507"/>
      <c r="U188" s="509"/>
      <c r="V188" s="509"/>
      <c r="W188" s="509"/>
      <c r="X188" s="508"/>
    </row>
    <row r="189" spans="3:24" ht="17.25" hidden="1">
      <c r="C189" s="467" t="str">
        <f>IF(ISBLANK('5. Pp (3 años)'!C215),"",'5. Pp (3 años)'!C215)</f>
        <v/>
      </c>
      <c r="D189" s="468" t="str">
        <f>IF(ISBLANK('5. Pp (3 años)'!D215),"",'5. Pp (3 años)'!D215)</f>
        <v/>
      </c>
      <c r="E189" s="468" t="str">
        <f>IF(ISBLANK('5. Pp (3 años)'!E215),"",'5. Pp (3 años)'!E215)</f>
        <v/>
      </c>
      <c r="F189" s="472"/>
      <c r="G189" s="473"/>
      <c r="H189" s="470">
        <f t="shared" si="19"/>
        <v>0</v>
      </c>
      <c r="I189" s="471" t="e">
        <f t="shared" si="20"/>
        <v>#DIV/0!</v>
      </c>
      <c r="J189" s="59"/>
      <c r="K189" s="60"/>
      <c r="L189" s="61"/>
      <c r="M189" s="506"/>
      <c r="N189" s="509"/>
      <c r="O189" s="509"/>
      <c r="P189" s="509"/>
      <c r="Q189" s="507"/>
      <c r="R189" s="507"/>
      <c r="S189" s="507"/>
      <c r="T189" s="507"/>
      <c r="U189" s="509"/>
      <c r="V189" s="509"/>
      <c r="W189" s="509"/>
      <c r="X189" s="508"/>
    </row>
    <row r="190" spans="3:24" ht="17.25" hidden="1">
      <c r="C190" s="179" t="str">
        <f>IF(ISBLANK('5. Pp (3 años)'!C216),"",'5. Pp (3 años)'!C216)</f>
        <v/>
      </c>
      <c r="D190" s="180" t="str">
        <f>IF(ISBLANK('5. Pp (3 años)'!D216),"",'5. Pp (3 años)'!D216)</f>
        <v/>
      </c>
      <c r="E190" s="180" t="str">
        <f>IF(ISBLANK('5. Pp (3 años)'!E216),"",'5. Pp (3 años)'!E216)</f>
        <v/>
      </c>
      <c r="F190" s="64"/>
      <c r="G190" s="65"/>
      <c r="H190" s="62">
        <f t="shared" si="19"/>
        <v>0</v>
      </c>
      <c r="I190" s="63" t="e">
        <f t="shared" si="20"/>
        <v>#DIV/0!</v>
      </c>
      <c r="J190" s="59"/>
      <c r="K190" s="60"/>
      <c r="L190" s="61"/>
      <c r="M190" s="506"/>
      <c r="N190" s="509"/>
      <c r="O190" s="509"/>
      <c r="P190" s="509"/>
      <c r="Q190" s="507"/>
      <c r="R190" s="507"/>
      <c r="S190" s="507"/>
      <c r="T190" s="507"/>
      <c r="U190" s="509"/>
      <c r="V190" s="509"/>
      <c r="W190" s="509"/>
      <c r="X190" s="508"/>
    </row>
    <row r="191" spans="3:24" ht="17.25" hidden="1">
      <c r="C191" s="179" t="str">
        <f>IF(ISBLANK('5. Pp (3 años)'!C217),"",'5. Pp (3 años)'!C217)</f>
        <v/>
      </c>
      <c r="D191" s="180" t="str">
        <f>IF(ISBLANK('5. Pp (3 años)'!D217),"",'5. Pp (3 años)'!D217)</f>
        <v/>
      </c>
      <c r="E191" s="180" t="str">
        <f>IF(ISBLANK('5. Pp (3 años)'!E217),"",'5. Pp (3 años)'!E217)</f>
        <v/>
      </c>
      <c r="F191" s="66"/>
      <c r="G191" s="62"/>
      <c r="H191" s="62">
        <f t="shared" si="19"/>
        <v>0</v>
      </c>
      <c r="I191" s="63" t="e">
        <f t="shared" si="20"/>
        <v>#DIV/0!</v>
      </c>
      <c r="J191" s="59"/>
      <c r="K191" s="60"/>
      <c r="L191" s="61"/>
      <c r="M191" s="506"/>
      <c r="N191" s="509"/>
      <c r="O191" s="509"/>
      <c r="P191" s="509"/>
      <c r="Q191" s="507"/>
      <c r="R191" s="507"/>
      <c r="S191" s="507"/>
      <c r="T191" s="507"/>
      <c r="U191" s="509"/>
      <c r="V191" s="509"/>
      <c r="W191" s="509"/>
      <c r="X191" s="508"/>
    </row>
    <row r="192" spans="3:24" ht="17.25" hidden="1">
      <c r="C192" s="179" t="str">
        <f>IF(ISBLANK('5. Pp (3 años)'!C218),"",'5. Pp (3 años)'!C218)</f>
        <v/>
      </c>
      <c r="D192" s="180" t="str">
        <f>IF(ISBLANK('5. Pp (3 años)'!D218),"",'5. Pp (3 años)'!D218)</f>
        <v/>
      </c>
      <c r="E192" s="180" t="str">
        <f>IF(ISBLANK('5. Pp (3 años)'!E218),"",'5. Pp (3 años)'!E218)</f>
        <v/>
      </c>
      <c r="F192" s="66"/>
      <c r="G192" s="62"/>
      <c r="H192" s="62">
        <f t="shared" si="19"/>
        <v>0</v>
      </c>
      <c r="I192" s="63" t="e">
        <f t="shared" si="20"/>
        <v>#DIV/0!</v>
      </c>
      <c r="J192" s="59"/>
      <c r="K192" s="60"/>
      <c r="L192" s="61"/>
      <c r="M192" s="506"/>
      <c r="N192" s="509"/>
      <c r="O192" s="509"/>
      <c r="P192" s="509"/>
      <c r="Q192" s="507"/>
      <c r="R192" s="507"/>
      <c r="S192" s="507"/>
      <c r="T192" s="507"/>
      <c r="U192" s="509"/>
      <c r="V192" s="509"/>
      <c r="W192" s="509"/>
      <c r="X192" s="508"/>
    </row>
    <row r="193" spans="3:24" ht="17.25" hidden="1">
      <c r="C193" s="179" t="str">
        <f>IF(ISBLANK('5. Pp (3 años)'!C219),"",'5. Pp (3 años)'!C219)</f>
        <v/>
      </c>
      <c r="D193" s="180" t="str">
        <f>IF(ISBLANK('5. Pp (3 años)'!D219),"",'5. Pp (3 años)'!D219)</f>
        <v/>
      </c>
      <c r="E193" s="180" t="str">
        <f>IF(ISBLANK('5. Pp (3 años)'!E219),"",'5. Pp (3 años)'!E219)</f>
        <v/>
      </c>
      <c r="F193" s="64"/>
      <c r="G193" s="65"/>
      <c r="H193" s="62">
        <f t="shared" si="19"/>
        <v>0</v>
      </c>
      <c r="I193" s="63" t="e">
        <f t="shared" si="20"/>
        <v>#DIV/0!</v>
      </c>
      <c r="J193" s="59"/>
      <c r="K193" s="60"/>
      <c r="L193" s="61"/>
      <c r="M193" s="506"/>
      <c r="N193" s="509"/>
      <c r="O193" s="509"/>
      <c r="P193" s="509"/>
      <c r="Q193" s="507"/>
      <c r="R193" s="507"/>
      <c r="S193" s="507"/>
      <c r="T193" s="507"/>
      <c r="U193" s="509"/>
      <c r="V193" s="509"/>
      <c r="W193" s="509"/>
      <c r="X193" s="508"/>
    </row>
    <row r="194" spans="3:24" ht="17.25" hidden="1">
      <c r="C194" s="179" t="str">
        <f>IF(ISBLANK('5. Pp (3 años)'!C220),"",'5. Pp (3 años)'!C220)</f>
        <v/>
      </c>
      <c r="D194" s="180" t="str">
        <f>IF(ISBLANK('5. Pp (3 años)'!D220),"",'5. Pp (3 años)'!D220)</f>
        <v/>
      </c>
      <c r="E194" s="180" t="str">
        <f>IF(ISBLANK('5. Pp (3 años)'!E220),"",'5. Pp (3 años)'!E220)</f>
        <v/>
      </c>
      <c r="F194" s="64"/>
      <c r="G194" s="65"/>
      <c r="H194" s="62">
        <f t="shared" si="19"/>
        <v>0</v>
      </c>
      <c r="I194" s="63" t="e">
        <f t="shared" si="20"/>
        <v>#DIV/0!</v>
      </c>
      <c r="J194" s="59"/>
      <c r="K194" s="60"/>
      <c r="L194" s="61"/>
      <c r="M194" s="506"/>
      <c r="N194" s="509"/>
      <c r="O194" s="509"/>
      <c r="P194" s="509"/>
      <c r="Q194" s="507"/>
      <c r="R194" s="507"/>
      <c r="S194" s="507"/>
      <c r="T194" s="507"/>
      <c r="U194" s="509"/>
      <c r="V194" s="509"/>
      <c r="W194" s="509"/>
      <c r="X194" s="508"/>
    </row>
    <row r="195" spans="3:24" ht="17.25" hidden="1">
      <c r="C195" s="467" t="str">
        <f>IF(ISBLANK('5. Pp (3 años)'!C221),"",'5. Pp (3 años)'!C221)</f>
        <v/>
      </c>
      <c r="D195" s="468" t="str">
        <f>IF(ISBLANK('5. Pp (3 años)'!D221),"",'5. Pp (3 años)'!D221)</f>
        <v/>
      </c>
      <c r="E195" s="468" t="str">
        <f>IF(ISBLANK('5. Pp (3 años)'!E221),"",'5. Pp (3 años)'!E221)</f>
        <v/>
      </c>
      <c r="F195" s="469"/>
      <c r="G195" s="470"/>
      <c r="H195" s="470">
        <f t="shared" si="19"/>
        <v>0</v>
      </c>
      <c r="I195" s="471" t="e">
        <f t="shared" si="20"/>
        <v>#DIV/0!</v>
      </c>
      <c r="J195" s="59"/>
      <c r="K195" s="60"/>
      <c r="L195" s="61"/>
      <c r="M195" s="506"/>
      <c r="N195" s="509"/>
      <c r="O195" s="509"/>
      <c r="P195" s="509"/>
      <c r="Q195" s="507"/>
      <c r="R195" s="507"/>
      <c r="S195" s="507"/>
      <c r="T195" s="507"/>
      <c r="U195" s="509"/>
      <c r="V195" s="509"/>
      <c r="W195" s="509"/>
      <c r="X195" s="508"/>
    </row>
    <row r="196" spans="3:24" ht="17.25" hidden="1">
      <c r="C196" s="179" t="str">
        <f>IF(ISBLANK('5. Pp (3 años)'!C222),"",'5. Pp (3 años)'!C222)</f>
        <v/>
      </c>
      <c r="D196" s="180" t="str">
        <f>IF(ISBLANK('5. Pp (3 años)'!D222),"",'5. Pp (3 años)'!D222)</f>
        <v/>
      </c>
      <c r="E196" s="180" t="str">
        <f>IF(ISBLANK('5. Pp (3 años)'!E222),"",'5. Pp (3 años)'!E222)</f>
        <v/>
      </c>
      <c r="F196" s="66"/>
      <c r="G196" s="62"/>
      <c r="H196" s="62">
        <f t="shared" si="19"/>
        <v>0</v>
      </c>
      <c r="I196" s="63" t="e">
        <f t="shared" si="20"/>
        <v>#DIV/0!</v>
      </c>
      <c r="J196" s="59"/>
      <c r="K196" s="60"/>
      <c r="L196" s="61"/>
      <c r="M196" s="506"/>
      <c r="N196" s="509"/>
      <c r="O196" s="509"/>
      <c r="P196" s="509"/>
      <c r="Q196" s="507"/>
      <c r="R196" s="507"/>
      <c r="S196" s="507"/>
      <c r="T196" s="507"/>
      <c r="U196" s="509"/>
      <c r="V196" s="509"/>
      <c r="W196" s="509"/>
      <c r="X196" s="508"/>
    </row>
    <row r="197" spans="3:24" ht="17.25" hidden="1">
      <c r="C197" s="179" t="str">
        <f>IF(ISBLANK('5. Pp (3 años)'!C223),"",'5. Pp (3 años)'!C223)</f>
        <v/>
      </c>
      <c r="D197" s="180" t="str">
        <f>IF(ISBLANK('5. Pp (3 años)'!D223),"",'5. Pp (3 años)'!D223)</f>
        <v/>
      </c>
      <c r="E197" s="180" t="str">
        <f>IF(ISBLANK('5. Pp (3 años)'!E223),"",'5. Pp (3 años)'!E223)</f>
        <v/>
      </c>
      <c r="F197" s="64"/>
      <c r="G197" s="65"/>
      <c r="H197" s="62">
        <f t="shared" si="19"/>
        <v>0</v>
      </c>
      <c r="I197" s="63" t="e">
        <f t="shared" si="20"/>
        <v>#DIV/0!</v>
      </c>
      <c r="J197" s="59"/>
      <c r="K197" s="60"/>
      <c r="L197" s="61"/>
      <c r="M197" s="506"/>
      <c r="N197" s="509"/>
      <c r="O197" s="509"/>
      <c r="P197" s="509"/>
      <c r="Q197" s="507"/>
      <c r="R197" s="507"/>
      <c r="S197" s="507"/>
      <c r="T197" s="507"/>
      <c r="U197" s="509"/>
      <c r="V197" s="509"/>
      <c r="W197" s="509"/>
      <c r="X197" s="508"/>
    </row>
    <row r="198" spans="3:24" ht="17.25" hidden="1">
      <c r="C198" s="179" t="str">
        <f>IF(ISBLANK('5. Pp (3 años)'!C224),"",'5. Pp (3 años)'!C224)</f>
        <v/>
      </c>
      <c r="D198" s="180" t="str">
        <f>IF(ISBLANK('5. Pp (3 años)'!D224),"",'5. Pp (3 años)'!D224)</f>
        <v/>
      </c>
      <c r="E198" s="180" t="str">
        <f>IF(ISBLANK('5. Pp (3 años)'!E224),"",'5. Pp (3 años)'!E224)</f>
        <v/>
      </c>
      <c r="F198" s="64"/>
      <c r="G198" s="65"/>
      <c r="H198" s="62">
        <f t="shared" si="19"/>
        <v>0</v>
      </c>
      <c r="I198" s="63" t="e">
        <f t="shared" si="20"/>
        <v>#DIV/0!</v>
      </c>
      <c r="J198" s="59"/>
      <c r="K198" s="60"/>
      <c r="L198" s="61"/>
      <c r="M198" s="506"/>
      <c r="N198" s="509"/>
      <c r="O198" s="509"/>
      <c r="P198" s="509"/>
      <c r="Q198" s="507"/>
      <c r="R198" s="507"/>
      <c r="S198" s="507"/>
      <c r="T198" s="507"/>
      <c r="U198" s="509"/>
      <c r="V198" s="509"/>
      <c r="W198" s="509"/>
      <c r="X198" s="508"/>
    </row>
    <row r="199" spans="3:24" ht="17.25" hidden="1">
      <c r="C199" s="179" t="str">
        <f>IF(ISBLANK('5. Pp (3 años)'!C225),"",'5. Pp (3 años)'!C225)</f>
        <v/>
      </c>
      <c r="D199" s="180" t="str">
        <f>IF(ISBLANK('5. Pp (3 años)'!D225),"",'5. Pp (3 años)'!D225)</f>
        <v/>
      </c>
      <c r="E199" s="180" t="str">
        <f>IF(ISBLANK('5. Pp (3 años)'!E225),"",'5. Pp (3 años)'!E225)</f>
        <v/>
      </c>
      <c r="F199" s="64"/>
      <c r="G199" s="65"/>
      <c r="H199" s="62">
        <f t="shared" si="19"/>
        <v>0</v>
      </c>
      <c r="I199" s="63" t="e">
        <f t="shared" si="20"/>
        <v>#DIV/0!</v>
      </c>
      <c r="J199" s="59"/>
      <c r="K199" s="60"/>
      <c r="L199" s="61"/>
      <c r="M199" s="506"/>
      <c r="N199" s="509"/>
      <c r="O199" s="509"/>
      <c r="P199" s="509"/>
      <c r="Q199" s="507"/>
      <c r="R199" s="507"/>
      <c r="S199" s="507"/>
      <c r="T199" s="507"/>
      <c r="U199" s="509"/>
      <c r="V199" s="509"/>
      <c r="W199" s="509"/>
      <c r="X199" s="508"/>
    </row>
    <row r="200" spans="3:24" ht="17.25" hidden="1">
      <c r="C200" s="179" t="str">
        <f>IF(ISBLANK('5. Pp (3 años)'!C226),"",'5. Pp (3 años)'!C226)</f>
        <v/>
      </c>
      <c r="D200" s="180" t="str">
        <f>IF(ISBLANK('5. Pp (3 años)'!D226),"",'5. Pp (3 años)'!D226)</f>
        <v/>
      </c>
      <c r="E200" s="180" t="str">
        <f>IF(ISBLANK('5. Pp (3 años)'!E226),"",'5. Pp (3 años)'!E226)</f>
        <v/>
      </c>
      <c r="F200" s="64"/>
      <c r="G200" s="65"/>
      <c r="H200" s="62">
        <f t="shared" si="19"/>
        <v>0</v>
      </c>
      <c r="I200" s="63" t="e">
        <f t="shared" si="20"/>
        <v>#DIV/0!</v>
      </c>
      <c r="J200" s="59"/>
      <c r="K200" s="60"/>
      <c r="L200" s="61"/>
      <c r="M200" s="506"/>
      <c r="N200" s="509"/>
      <c r="O200" s="509"/>
      <c r="P200" s="509"/>
      <c r="Q200" s="507"/>
      <c r="R200" s="507"/>
      <c r="S200" s="507"/>
      <c r="T200" s="507"/>
      <c r="U200" s="509"/>
      <c r="V200" s="509"/>
      <c r="W200" s="509"/>
      <c r="X200" s="508"/>
    </row>
    <row r="201" spans="3:24" ht="17.25" hidden="1">
      <c r="C201" s="467" t="str">
        <f>IF(ISBLANK('5. Pp (3 años)'!C227),"",'5. Pp (3 años)'!C227)</f>
        <v/>
      </c>
      <c r="D201" s="468" t="str">
        <f>IF(ISBLANK('5. Pp (3 años)'!D227),"",'5. Pp (3 años)'!D227)</f>
        <v/>
      </c>
      <c r="E201" s="468" t="str">
        <f>IF(ISBLANK('5. Pp (3 años)'!E227),"",'5. Pp (3 años)'!E227)</f>
        <v/>
      </c>
      <c r="F201" s="472"/>
      <c r="G201" s="473"/>
      <c r="H201" s="470">
        <f t="shared" si="19"/>
        <v>0</v>
      </c>
      <c r="I201" s="471" t="e">
        <f t="shared" si="20"/>
        <v>#DIV/0!</v>
      </c>
      <c r="J201" s="59"/>
      <c r="K201" s="60"/>
      <c r="L201" s="61"/>
      <c r="M201" s="506"/>
      <c r="N201" s="509"/>
      <c r="O201" s="509"/>
      <c r="P201" s="509"/>
      <c r="Q201" s="507"/>
      <c r="R201" s="507"/>
      <c r="S201" s="507"/>
      <c r="T201" s="507"/>
      <c r="U201" s="509"/>
      <c r="V201" s="509"/>
      <c r="W201" s="509"/>
      <c r="X201" s="508"/>
    </row>
    <row r="202" spans="3:24" ht="17.25" hidden="1">
      <c r="C202" s="179" t="str">
        <f>IF(ISBLANK('5. Pp (3 años)'!C228),"",'5. Pp (3 años)'!C228)</f>
        <v/>
      </c>
      <c r="D202" s="180" t="str">
        <f>IF(ISBLANK('5. Pp (3 años)'!D228),"",'5. Pp (3 años)'!D228)</f>
        <v/>
      </c>
      <c r="E202" s="180" t="str">
        <f>IF(ISBLANK('5. Pp (3 años)'!E228),"",'5. Pp (3 años)'!E228)</f>
        <v/>
      </c>
      <c r="F202" s="64"/>
      <c r="G202" s="65"/>
      <c r="H202" s="62">
        <f t="shared" si="19"/>
        <v>0</v>
      </c>
      <c r="I202" s="63" t="e">
        <f t="shared" si="20"/>
        <v>#DIV/0!</v>
      </c>
      <c r="J202" s="59"/>
      <c r="K202" s="60"/>
      <c r="L202" s="61"/>
      <c r="M202" s="506"/>
      <c r="N202" s="509"/>
      <c r="O202" s="509"/>
      <c r="P202" s="509"/>
      <c r="Q202" s="507"/>
      <c r="R202" s="507"/>
      <c r="S202" s="507"/>
      <c r="T202" s="507"/>
      <c r="U202" s="509"/>
      <c r="V202" s="509"/>
      <c r="W202" s="509"/>
      <c r="X202" s="508"/>
    </row>
    <row r="203" spans="3:24" ht="17.25" hidden="1">
      <c r="C203" s="179" t="str">
        <f>IF(ISBLANK('5. Pp (3 años)'!C229),"",'5. Pp (3 años)'!C229)</f>
        <v/>
      </c>
      <c r="D203" s="180" t="str">
        <f>IF(ISBLANK('5. Pp (3 años)'!D229),"",'5. Pp (3 años)'!D229)</f>
        <v/>
      </c>
      <c r="E203" s="180" t="str">
        <f>IF(ISBLANK('5. Pp (3 años)'!E229),"",'5. Pp (3 años)'!E229)</f>
        <v/>
      </c>
      <c r="F203" s="64"/>
      <c r="G203" s="65"/>
      <c r="H203" s="62">
        <f t="shared" si="19"/>
        <v>0</v>
      </c>
      <c r="I203" s="63" t="e">
        <f t="shared" si="20"/>
        <v>#DIV/0!</v>
      </c>
      <c r="J203" s="59"/>
      <c r="K203" s="60"/>
      <c r="L203" s="61"/>
      <c r="M203" s="506"/>
      <c r="N203" s="509"/>
      <c r="O203" s="509"/>
      <c r="P203" s="509"/>
      <c r="Q203" s="507"/>
      <c r="R203" s="507"/>
      <c r="S203" s="507"/>
      <c r="T203" s="507"/>
      <c r="U203" s="509"/>
      <c r="V203" s="509"/>
      <c r="W203" s="509"/>
      <c r="X203" s="508"/>
    </row>
    <row r="204" spans="3:24" ht="17.25" hidden="1">
      <c r="C204" s="179" t="str">
        <f>IF(ISBLANK('5. Pp (3 años)'!C230),"",'5. Pp (3 años)'!C230)</f>
        <v/>
      </c>
      <c r="D204" s="180" t="str">
        <f>IF(ISBLANK('5. Pp (3 años)'!D230),"",'5. Pp (3 años)'!D230)</f>
        <v/>
      </c>
      <c r="E204" s="180" t="str">
        <f>IF(ISBLANK('5. Pp (3 años)'!E230),"",'5. Pp (3 años)'!E230)</f>
        <v/>
      </c>
      <c r="F204" s="64"/>
      <c r="G204" s="65"/>
      <c r="H204" s="62">
        <f t="shared" si="19"/>
        <v>0</v>
      </c>
      <c r="I204" s="63" t="e">
        <f t="shared" si="20"/>
        <v>#DIV/0!</v>
      </c>
      <c r="J204" s="59"/>
      <c r="K204" s="60"/>
      <c r="L204" s="61"/>
      <c r="M204" s="506"/>
      <c r="N204" s="509"/>
      <c r="O204" s="509"/>
      <c r="P204" s="509"/>
      <c r="Q204" s="507"/>
      <c r="R204" s="507"/>
      <c r="S204" s="507"/>
      <c r="T204" s="507"/>
      <c r="U204" s="509"/>
      <c r="V204" s="509"/>
      <c r="W204" s="509"/>
      <c r="X204" s="508"/>
    </row>
    <row r="205" spans="3:24" ht="17.25" hidden="1">
      <c r="C205" s="179" t="str">
        <f>IF(ISBLANK('5. Pp (3 años)'!C231),"",'5. Pp (3 años)'!C231)</f>
        <v/>
      </c>
      <c r="D205" s="180" t="str">
        <f>IF(ISBLANK('5. Pp (3 años)'!D231),"",'5. Pp (3 años)'!D231)</f>
        <v/>
      </c>
      <c r="E205" s="180" t="str">
        <f>IF(ISBLANK('5. Pp (3 años)'!E231),"",'5. Pp (3 años)'!E231)</f>
        <v/>
      </c>
      <c r="F205" s="64"/>
      <c r="G205" s="65"/>
      <c r="H205" s="62">
        <f t="shared" si="19"/>
        <v>0</v>
      </c>
      <c r="I205" s="63" t="e">
        <f t="shared" si="20"/>
        <v>#DIV/0!</v>
      </c>
      <c r="J205" s="59"/>
      <c r="K205" s="60"/>
      <c r="L205" s="61"/>
      <c r="M205" s="506"/>
      <c r="N205" s="509"/>
      <c r="O205" s="509"/>
      <c r="P205" s="509"/>
      <c r="Q205" s="507"/>
      <c r="R205" s="507"/>
      <c r="S205" s="507"/>
      <c r="T205" s="507"/>
      <c r="U205" s="509"/>
      <c r="V205" s="509"/>
      <c r="W205" s="509"/>
      <c r="X205" s="508"/>
    </row>
    <row r="206" spans="3:24" ht="17.25" hidden="1">
      <c r="C206" s="179" t="str">
        <f>IF(ISBLANK('5. Pp (3 años)'!C232),"",'5. Pp (3 años)'!C232)</f>
        <v/>
      </c>
      <c r="D206" s="180" t="str">
        <f>IF(ISBLANK('5. Pp (3 años)'!D232),"",'5. Pp (3 años)'!D232)</f>
        <v/>
      </c>
      <c r="E206" s="180" t="str">
        <f>IF(ISBLANK('5. Pp (3 años)'!E232),"",'5. Pp (3 años)'!E232)</f>
        <v/>
      </c>
      <c r="F206" s="64"/>
      <c r="G206" s="65"/>
      <c r="H206" s="62">
        <f t="shared" si="19"/>
        <v>0</v>
      </c>
      <c r="I206" s="63" t="e">
        <f t="shared" si="20"/>
        <v>#DIV/0!</v>
      </c>
      <c r="J206" s="59"/>
      <c r="K206" s="60"/>
      <c r="L206" s="61"/>
      <c r="M206" s="506"/>
      <c r="N206" s="509"/>
      <c r="O206" s="509"/>
      <c r="P206" s="509"/>
      <c r="Q206" s="507"/>
      <c r="R206" s="507"/>
      <c r="S206" s="507"/>
      <c r="T206" s="507"/>
      <c r="U206" s="509"/>
      <c r="V206" s="509"/>
      <c r="W206" s="509"/>
      <c r="X206" s="508"/>
    </row>
    <row r="207" spans="3:24" ht="17.25" hidden="1">
      <c r="C207" s="467" t="str">
        <f>IF(ISBLANK('5. Pp (3 años)'!C233),"",'5. Pp (3 años)'!C233)</f>
        <v/>
      </c>
      <c r="D207" s="468" t="str">
        <f>IF(ISBLANK('5. Pp (3 años)'!D233),"",'5. Pp (3 años)'!D233)</f>
        <v/>
      </c>
      <c r="E207" s="468" t="str">
        <f>IF(ISBLANK('5. Pp (3 años)'!E233),"",'5. Pp (3 años)'!E233)</f>
        <v/>
      </c>
      <c r="F207" s="472"/>
      <c r="G207" s="473"/>
      <c r="H207" s="470">
        <f t="shared" si="19"/>
        <v>0</v>
      </c>
      <c r="I207" s="471" t="e">
        <f t="shared" si="20"/>
        <v>#DIV/0!</v>
      </c>
      <c r="J207" s="59"/>
      <c r="K207" s="60"/>
      <c r="L207" s="61"/>
      <c r="M207" s="506"/>
      <c r="N207" s="509"/>
      <c r="O207" s="509"/>
      <c r="P207" s="509"/>
      <c r="Q207" s="507"/>
      <c r="R207" s="507"/>
      <c r="S207" s="507"/>
      <c r="T207" s="507"/>
      <c r="U207" s="509"/>
      <c r="V207" s="509"/>
      <c r="W207" s="509"/>
      <c r="X207" s="508"/>
    </row>
    <row r="208" spans="3:24" ht="17.25" hidden="1">
      <c r="C208" s="179" t="str">
        <f>IF(ISBLANK('5. Pp (3 años)'!C234),"",'5. Pp (3 años)'!C234)</f>
        <v/>
      </c>
      <c r="D208" s="180" t="str">
        <f>IF(ISBLANK('5. Pp (3 años)'!D234),"",'5. Pp (3 años)'!D234)</f>
        <v/>
      </c>
      <c r="E208" s="180" t="str">
        <f>IF(ISBLANK('5. Pp (3 años)'!E234),"",'5. Pp (3 años)'!E234)</f>
        <v/>
      </c>
      <c r="F208" s="64"/>
      <c r="G208" s="65"/>
      <c r="H208" s="62">
        <f t="shared" si="19"/>
        <v>0</v>
      </c>
      <c r="I208" s="63" t="e">
        <f t="shared" si="20"/>
        <v>#DIV/0!</v>
      </c>
      <c r="J208" s="59"/>
      <c r="K208" s="60"/>
      <c r="L208" s="61"/>
      <c r="M208" s="506"/>
      <c r="N208" s="509"/>
      <c r="O208" s="509"/>
      <c r="P208" s="509"/>
      <c r="Q208" s="507"/>
      <c r="R208" s="507"/>
      <c r="S208" s="507"/>
      <c r="T208" s="507"/>
      <c r="U208" s="509"/>
      <c r="V208" s="509"/>
      <c r="W208" s="509"/>
      <c r="X208" s="508"/>
    </row>
    <row r="209" spans="3:24" ht="17.25" hidden="1">
      <c r="C209" s="179" t="str">
        <f>IF(ISBLANK('5. Pp (3 años)'!C235),"",'5. Pp (3 años)'!C235)</f>
        <v/>
      </c>
      <c r="D209" s="180" t="str">
        <f>IF(ISBLANK('5. Pp (3 años)'!D235),"",'5. Pp (3 años)'!D235)</f>
        <v/>
      </c>
      <c r="E209" s="180" t="str">
        <f>IF(ISBLANK('5. Pp (3 años)'!E235),"",'5. Pp (3 años)'!E235)</f>
        <v/>
      </c>
      <c r="F209" s="64"/>
      <c r="G209" s="65"/>
      <c r="H209" s="62">
        <f t="shared" si="19"/>
        <v>0</v>
      </c>
      <c r="I209" s="63" t="e">
        <f t="shared" si="20"/>
        <v>#DIV/0!</v>
      </c>
      <c r="J209" s="59"/>
      <c r="K209" s="60"/>
      <c r="L209" s="61"/>
      <c r="M209" s="506"/>
      <c r="N209" s="509"/>
      <c r="O209" s="509"/>
      <c r="P209" s="509"/>
      <c r="Q209" s="507"/>
      <c r="R209" s="507"/>
      <c r="S209" s="507"/>
      <c r="T209" s="507"/>
      <c r="U209" s="509"/>
      <c r="V209" s="509"/>
      <c r="W209" s="509"/>
      <c r="X209" s="508"/>
    </row>
    <row r="210" spans="3:24" ht="17.25" hidden="1">
      <c r="C210" s="179" t="str">
        <f>IF(ISBLANK('5. Pp (3 años)'!C236),"",'5. Pp (3 años)'!C236)</f>
        <v/>
      </c>
      <c r="D210" s="180" t="str">
        <f>IF(ISBLANK('5. Pp (3 años)'!D236),"",'5. Pp (3 años)'!D236)</f>
        <v/>
      </c>
      <c r="E210" s="180" t="str">
        <f>IF(ISBLANK('5. Pp (3 años)'!E236),"",'5. Pp (3 años)'!E236)</f>
        <v/>
      </c>
      <c r="F210" s="64"/>
      <c r="G210" s="65"/>
      <c r="H210" s="62">
        <f t="shared" si="19"/>
        <v>0</v>
      </c>
      <c r="I210" s="63" t="e">
        <f t="shared" si="20"/>
        <v>#DIV/0!</v>
      </c>
      <c r="J210" s="59"/>
      <c r="K210" s="60"/>
      <c r="L210" s="61"/>
      <c r="M210" s="506"/>
      <c r="N210" s="509"/>
      <c r="O210" s="509"/>
      <c r="P210" s="509"/>
      <c r="Q210" s="507"/>
      <c r="R210" s="507"/>
      <c r="S210" s="507"/>
      <c r="T210" s="507"/>
      <c r="U210" s="509"/>
      <c r="V210" s="509"/>
      <c r="W210" s="509"/>
      <c r="X210" s="508"/>
    </row>
    <row r="211" spans="3:24" ht="17.25" hidden="1">
      <c r="C211" s="179" t="str">
        <f>IF(ISBLANK('5. Pp (3 años)'!C237),"",'5. Pp (3 años)'!C237)</f>
        <v/>
      </c>
      <c r="D211" s="180" t="str">
        <f>IF(ISBLANK('5. Pp (3 años)'!D237),"",'5. Pp (3 años)'!D237)</f>
        <v/>
      </c>
      <c r="E211" s="180" t="str">
        <f>IF(ISBLANK('5. Pp (3 años)'!E237),"",'5. Pp (3 años)'!E237)</f>
        <v/>
      </c>
      <c r="F211" s="64"/>
      <c r="G211" s="65"/>
      <c r="H211" s="62">
        <f t="shared" si="19"/>
        <v>0</v>
      </c>
      <c r="I211" s="63" t="e">
        <f t="shared" si="20"/>
        <v>#DIV/0!</v>
      </c>
      <c r="J211" s="59"/>
      <c r="K211" s="60"/>
      <c r="L211" s="61"/>
      <c r="M211" s="506"/>
      <c r="N211" s="509"/>
      <c r="O211" s="509"/>
      <c r="P211" s="509"/>
      <c r="Q211" s="507"/>
      <c r="R211" s="507"/>
      <c r="S211" s="507"/>
      <c r="T211" s="507"/>
      <c r="U211" s="509"/>
      <c r="V211" s="509"/>
      <c r="W211" s="509"/>
      <c r="X211" s="508"/>
    </row>
    <row r="212" spans="3:24" ht="17.25" hidden="1">
      <c r="C212" s="179" t="str">
        <f>IF(ISBLANK('5. Pp (3 años)'!C238),"",'5. Pp (3 años)'!C238)</f>
        <v/>
      </c>
      <c r="D212" s="180" t="str">
        <f>IF(ISBLANK('5. Pp (3 años)'!D238),"",'5. Pp (3 años)'!D238)</f>
        <v/>
      </c>
      <c r="E212" s="180" t="str">
        <f>IF(ISBLANK('5. Pp (3 años)'!E238),"",'5. Pp (3 años)'!E238)</f>
        <v/>
      </c>
      <c r="F212" s="64"/>
      <c r="G212" s="65"/>
      <c r="H212" s="62">
        <f t="shared" si="19"/>
        <v>0</v>
      </c>
      <c r="I212" s="63" t="e">
        <f t="shared" si="20"/>
        <v>#DIV/0!</v>
      </c>
      <c r="J212" s="59"/>
      <c r="K212" s="60"/>
      <c r="L212" s="61"/>
      <c r="M212" s="506"/>
      <c r="N212" s="509"/>
      <c r="O212" s="509"/>
      <c r="P212" s="509"/>
      <c r="Q212" s="507"/>
      <c r="R212" s="507"/>
      <c r="S212" s="507"/>
      <c r="T212" s="507"/>
      <c r="U212" s="509"/>
      <c r="V212" s="509"/>
      <c r="W212" s="509"/>
      <c r="X212" s="508"/>
    </row>
    <row r="213" spans="3:24" ht="17.25" hidden="1">
      <c r="C213" s="467" t="str">
        <f>IF(ISBLANK('5. Pp (3 años)'!C239),"",'5. Pp (3 años)'!C239)</f>
        <v/>
      </c>
      <c r="D213" s="468" t="str">
        <f>IF(ISBLANK('5. Pp (3 años)'!D239),"",'5. Pp (3 años)'!D239)</f>
        <v/>
      </c>
      <c r="E213" s="468" t="str">
        <f>IF(ISBLANK('5. Pp (3 años)'!E239),"",'5. Pp (3 años)'!E239)</f>
        <v/>
      </c>
      <c r="F213" s="472"/>
      <c r="G213" s="473"/>
      <c r="H213" s="470">
        <f t="shared" si="19"/>
        <v>0</v>
      </c>
      <c r="I213" s="471" t="e">
        <f t="shared" si="20"/>
        <v>#DIV/0!</v>
      </c>
      <c r="J213" s="59"/>
      <c r="K213" s="60"/>
      <c r="L213" s="61"/>
      <c r="M213" s="506"/>
      <c r="N213" s="509"/>
      <c r="O213" s="509"/>
      <c r="P213" s="509"/>
      <c r="Q213" s="507"/>
      <c r="R213" s="507"/>
      <c r="S213" s="507"/>
      <c r="T213" s="507"/>
      <c r="U213" s="509"/>
      <c r="V213" s="509"/>
      <c r="W213" s="509"/>
      <c r="X213" s="508"/>
    </row>
    <row r="214" spans="3:24" ht="17.25" hidden="1">
      <c r="C214" s="179" t="str">
        <f>IF(ISBLANK('5. Pp (3 años)'!C240),"",'5. Pp (3 años)'!C240)</f>
        <v/>
      </c>
      <c r="D214" s="180" t="str">
        <f>IF(ISBLANK('5. Pp (3 años)'!D240),"",'5. Pp (3 años)'!D240)</f>
        <v/>
      </c>
      <c r="E214" s="180" t="str">
        <f>IF(ISBLANK('5. Pp (3 años)'!E240),"",'5. Pp (3 años)'!E240)</f>
        <v/>
      </c>
      <c r="F214" s="64"/>
      <c r="G214" s="65"/>
      <c r="H214" s="62">
        <f t="shared" si="19"/>
        <v>0</v>
      </c>
      <c r="I214" s="63" t="e">
        <f t="shared" si="20"/>
        <v>#DIV/0!</v>
      </c>
      <c r="J214" s="59"/>
      <c r="K214" s="60"/>
      <c r="L214" s="61"/>
      <c r="M214" s="506"/>
      <c r="N214" s="509"/>
      <c r="O214" s="509"/>
      <c r="P214" s="509"/>
      <c r="Q214" s="507"/>
      <c r="R214" s="507"/>
      <c r="S214" s="507"/>
      <c r="T214" s="507"/>
      <c r="U214" s="509"/>
      <c r="V214" s="509"/>
      <c r="W214" s="509"/>
      <c r="X214" s="508"/>
    </row>
    <row r="215" spans="3:24" ht="17.25" hidden="1">
      <c r="C215" s="179" t="str">
        <f>IF(ISBLANK('5. Pp (3 años)'!C241),"",'5. Pp (3 años)'!C241)</f>
        <v/>
      </c>
      <c r="D215" s="180" t="str">
        <f>IF(ISBLANK('5. Pp (3 años)'!D241),"",'5. Pp (3 años)'!D241)</f>
        <v/>
      </c>
      <c r="E215" s="180" t="str">
        <f>IF(ISBLANK('5. Pp (3 años)'!E241),"",'5. Pp (3 años)'!E241)</f>
        <v/>
      </c>
      <c r="F215" s="64"/>
      <c r="G215" s="65"/>
      <c r="H215" s="62">
        <f t="shared" si="19"/>
        <v>0</v>
      </c>
      <c r="I215" s="63" t="e">
        <f t="shared" si="20"/>
        <v>#DIV/0!</v>
      </c>
      <c r="J215" s="59"/>
      <c r="K215" s="60"/>
      <c r="L215" s="61"/>
      <c r="M215" s="506"/>
      <c r="N215" s="509"/>
      <c r="O215" s="509"/>
      <c r="P215" s="509"/>
      <c r="Q215" s="507"/>
      <c r="R215" s="507"/>
      <c r="S215" s="507"/>
      <c r="T215" s="507"/>
      <c r="U215" s="509"/>
      <c r="V215" s="509"/>
      <c r="W215" s="509"/>
      <c r="X215" s="508"/>
    </row>
    <row r="216" spans="3:24" ht="17.25" hidden="1">
      <c r="C216" s="179" t="str">
        <f>IF(ISBLANK('5. Pp (3 años)'!C242),"",'5. Pp (3 años)'!C242)</f>
        <v/>
      </c>
      <c r="D216" s="180" t="str">
        <f>IF(ISBLANK('5. Pp (3 años)'!D242),"",'5. Pp (3 años)'!D242)</f>
        <v/>
      </c>
      <c r="E216" s="180" t="str">
        <f>IF(ISBLANK('5. Pp (3 años)'!E242),"",'5. Pp (3 años)'!E242)</f>
        <v/>
      </c>
      <c r="F216" s="64"/>
      <c r="G216" s="65"/>
      <c r="H216" s="62">
        <f t="shared" si="19"/>
        <v>0</v>
      </c>
      <c r="I216" s="63" t="e">
        <f t="shared" si="20"/>
        <v>#DIV/0!</v>
      </c>
      <c r="J216" s="59"/>
      <c r="K216" s="60"/>
      <c r="L216" s="61"/>
      <c r="M216" s="506"/>
      <c r="N216" s="509"/>
      <c r="O216" s="509"/>
      <c r="P216" s="509"/>
      <c r="Q216" s="507"/>
      <c r="R216" s="507"/>
      <c r="S216" s="507"/>
      <c r="T216" s="507"/>
      <c r="U216" s="509"/>
      <c r="V216" s="509"/>
      <c r="W216" s="509"/>
      <c r="X216" s="508"/>
    </row>
    <row r="217" spans="3:24" ht="17.25" hidden="1">
      <c r="C217" s="179" t="str">
        <f>IF(ISBLANK('5. Pp (3 años)'!C243),"",'5. Pp (3 años)'!C243)</f>
        <v/>
      </c>
      <c r="D217" s="180" t="str">
        <f>IF(ISBLANK('5. Pp (3 años)'!D243),"",'5. Pp (3 años)'!D243)</f>
        <v/>
      </c>
      <c r="E217" s="180" t="str">
        <f>IF(ISBLANK('5. Pp (3 años)'!E243),"",'5. Pp (3 años)'!E243)</f>
        <v/>
      </c>
      <c r="F217" s="64"/>
      <c r="G217" s="65"/>
      <c r="H217" s="62">
        <f t="shared" si="19"/>
        <v>0</v>
      </c>
      <c r="I217" s="63" t="e">
        <f t="shared" si="20"/>
        <v>#DIV/0!</v>
      </c>
      <c r="J217" s="59"/>
      <c r="K217" s="60"/>
      <c r="L217" s="61"/>
      <c r="M217" s="506"/>
      <c r="N217" s="509"/>
      <c r="O217" s="509"/>
      <c r="P217" s="509"/>
      <c r="Q217" s="507"/>
      <c r="R217" s="507"/>
      <c r="S217" s="507"/>
      <c r="T217" s="507"/>
      <c r="U217" s="509"/>
      <c r="V217" s="509"/>
      <c r="W217" s="509"/>
      <c r="X217" s="508"/>
    </row>
    <row r="218" spans="3:24" ht="17.25" hidden="1">
      <c r="C218" s="179" t="str">
        <f>IF(ISBLANK('5. Pp (3 años)'!C244),"",'5. Pp (3 años)'!C244)</f>
        <v/>
      </c>
      <c r="D218" s="180" t="str">
        <f>IF(ISBLANK('5. Pp (3 años)'!D244),"",'5. Pp (3 años)'!D244)</f>
        <v/>
      </c>
      <c r="E218" s="180" t="str">
        <f>IF(ISBLANK('5. Pp (3 años)'!E244),"",'5. Pp (3 años)'!E244)</f>
        <v/>
      </c>
      <c r="F218" s="64"/>
      <c r="G218" s="65"/>
      <c r="H218" s="62">
        <f t="shared" si="19"/>
        <v>0</v>
      </c>
      <c r="I218" s="63" t="e">
        <f t="shared" si="20"/>
        <v>#DIV/0!</v>
      </c>
      <c r="J218" s="59"/>
      <c r="K218" s="60"/>
      <c r="L218" s="61"/>
      <c r="M218" s="506"/>
      <c r="N218" s="509"/>
      <c r="O218" s="509"/>
      <c r="P218" s="509"/>
      <c r="Q218" s="507"/>
      <c r="R218" s="507"/>
      <c r="S218" s="507"/>
      <c r="T218" s="507"/>
      <c r="U218" s="509"/>
      <c r="V218" s="509"/>
      <c r="W218" s="509"/>
      <c r="X218" s="508"/>
    </row>
    <row r="219" spans="3:24" ht="17.25" hidden="1">
      <c r="C219" s="179" t="str">
        <f>IF(ISBLANK('5. Pp (3 años)'!C245),"",'5. Pp (3 años)'!C245)</f>
        <v/>
      </c>
      <c r="D219" s="180" t="str">
        <f>IF(ISBLANK('5. Pp (3 años)'!D245),"",'5. Pp (3 años)'!D245)</f>
        <v/>
      </c>
      <c r="E219" s="180" t="str">
        <f>IF(ISBLANK('5. Pp (3 años)'!E245),"",'5. Pp (3 años)'!E245)</f>
        <v/>
      </c>
      <c r="F219" s="64"/>
      <c r="G219" s="65"/>
      <c r="H219" s="62">
        <f t="shared" si="19"/>
        <v>0</v>
      </c>
      <c r="I219" s="63" t="e">
        <f t="shared" si="20"/>
        <v>#DIV/0!</v>
      </c>
      <c r="J219" s="59"/>
      <c r="K219" s="60"/>
      <c r="L219" s="61"/>
      <c r="M219" s="506"/>
      <c r="N219" s="509"/>
      <c r="O219" s="509"/>
      <c r="P219" s="509"/>
      <c r="Q219" s="507"/>
      <c r="R219" s="507"/>
      <c r="S219" s="507"/>
      <c r="T219" s="507"/>
      <c r="U219" s="509"/>
      <c r="V219" s="509"/>
      <c r="W219" s="509"/>
      <c r="X219" s="508"/>
    </row>
    <row r="220" spans="3:24" ht="17.25" hidden="1">
      <c r="C220" s="179" t="str">
        <f>IF(ISBLANK('5. Pp (3 años)'!C246),"",'5. Pp (3 años)'!C246)</f>
        <v/>
      </c>
      <c r="D220" s="180" t="str">
        <f>IF(ISBLANK('5. Pp (3 años)'!D246),"",'5. Pp (3 años)'!D246)</f>
        <v/>
      </c>
      <c r="E220" s="180" t="str">
        <f>IF(ISBLANK('5. Pp (3 años)'!E246),"",'5. Pp (3 años)'!E246)</f>
        <v/>
      </c>
      <c r="F220" s="64"/>
      <c r="G220" s="65"/>
      <c r="H220" s="62">
        <f t="shared" si="19"/>
        <v>0</v>
      </c>
      <c r="I220" s="63" t="e">
        <f t="shared" si="20"/>
        <v>#DIV/0!</v>
      </c>
      <c r="J220" s="59"/>
      <c r="K220" s="60"/>
      <c r="L220" s="61"/>
      <c r="M220" s="506"/>
      <c r="N220" s="509"/>
      <c r="O220" s="509"/>
      <c r="P220" s="509"/>
      <c r="Q220" s="507"/>
      <c r="R220" s="507"/>
      <c r="S220" s="507"/>
      <c r="T220" s="507"/>
      <c r="U220" s="509"/>
      <c r="V220" s="509"/>
      <c r="W220" s="509"/>
      <c r="X220" s="508"/>
    </row>
    <row r="221" spans="3:24" ht="17.25" hidden="1">
      <c r="C221" s="467" t="str">
        <f>IF(ISBLANK('5. Pp (3 años)'!C247),"",'5. Pp (3 años)'!C247)</f>
        <v/>
      </c>
      <c r="D221" s="468" t="str">
        <f>IF(ISBLANK('5. Pp (3 años)'!D247),"",'5. Pp (3 años)'!D247)</f>
        <v/>
      </c>
      <c r="E221" s="468" t="str">
        <f>IF(ISBLANK('5. Pp (3 años)'!E247),"",'5. Pp (3 años)'!E247)</f>
        <v/>
      </c>
      <c r="F221" s="472"/>
      <c r="G221" s="473"/>
      <c r="H221" s="470">
        <f t="shared" si="19"/>
        <v>0</v>
      </c>
      <c r="I221" s="471" t="e">
        <f t="shared" si="20"/>
        <v>#DIV/0!</v>
      </c>
      <c r="J221" s="59"/>
      <c r="K221" s="60"/>
      <c r="L221" s="61"/>
      <c r="M221" s="506"/>
      <c r="N221" s="509"/>
      <c r="O221" s="509"/>
      <c r="P221" s="509"/>
      <c r="Q221" s="507"/>
      <c r="R221" s="507"/>
      <c r="S221" s="507"/>
      <c r="T221" s="507"/>
      <c r="U221" s="509"/>
      <c r="V221" s="509"/>
      <c r="W221" s="509"/>
      <c r="X221" s="508"/>
    </row>
    <row r="222" spans="3:24" ht="17.25" hidden="1">
      <c r="C222" s="179" t="str">
        <f>IF(ISBLANK('5. Pp (3 años)'!C248),"",'5. Pp (3 años)'!C248)</f>
        <v/>
      </c>
      <c r="D222" s="180" t="str">
        <f>IF(ISBLANK('5. Pp (3 años)'!D248),"",'5. Pp (3 años)'!D248)</f>
        <v/>
      </c>
      <c r="E222" s="180" t="str">
        <f>IF(ISBLANK('5. Pp (3 años)'!E248),"",'5. Pp (3 años)'!E248)</f>
        <v/>
      </c>
      <c r="F222" s="64"/>
      <c r="G222" s="65"/>
      <c r="H222" s="62">
        <f t="shared" si="19"/>
        <v>0</v>
      </c>
      <c r="I222" s="63" t="e">
        <f t="shared" si="20"/>
        <v>#DIV/0!</v>
      </c>
      <c r="J222" s="59"/>
      <c r="K222" s="60"/>
      <c r="L222" s="61"/>
      <c r="M222" s="506"/>
      <c r="N222" s="509"/>
      <c r="O222" s="509"/>
      <c r="P222" s="509"/>
      <c r="Q222" s="507"/>
      <c r="R222" s="507"/>
      <c r="S222" s="507"/>
      <c r="T222" s="507"/>
      <c r="U222" s="509"/>
      <c r="V222" s="509"/>
      <c r="W222" s="509"/>
      <c r="X222" s="508"/>
    </row>
    <row r="223" spans="3:24" ht="17.25" hidden="1">
      <c r="C223" s="179" t="str">
        <f>IF(ISBLANK('5. Pp (3 años)'!C249),"",'5. Pp (3 años)'!C249)</f>
        <v/>
      </c>
      <c r="D223" s="180" t="str">
        <f>IF(ISBLANK('5. Pp (3 años)'!D249),"",'5. Pp (3 años)'!D249)</f>
        <v/>
      </c>
      <c r="E223" s="180" t="str">
        <f>IF(ISBLANK('5. Pp (3 años)'!E249),"",'5. Pp (3 años)'!E249)</f>
        <v/>
      </c>
      <c r="F223" s="64"/>
      <c r="G223" s="65"/>
      <c r="H223" s="62">
        <f t="shared" si="19"/>
        <v>0</v>
      </c>
      <c r="I223" s="63" t="e">
        <f t="shared" si="20"/>
        <v>#DIV/0!</v>
      </c>
      <c r="J223" s="59"/>
      <c r="K223" s="60"/>
      <c r="L223" s="61"/>
      <c r="M223" s="506"/>
      <c r="N223" s="509"/>
      <c r="O223" s="509"/>
      <c r="P223" s="509"/>
      <c r="Q223" s="507"/>
      <c r="R223" s="507"/>
      <c r="S223" s="507"/>
      <c r="T223" s="507"/>
      <c r="U223" s="509"/>
      <c r="V223" s="509"/>
      <c r="W223" s="509"/>
      <c r="X223" s="508"/>
    </row>
    <row r="224" spans="3:24" ht="17.25" hidden="1">
      <c r="C224" s="179" t="str">
        <f>IF(ISBLANK('5. Pp (3 años)'!C250),"",'5. Pp (3 años)'!C250)</f>
        <v/>
      </c>
      <c r="D224" s="180" t="str">
        <f>IF(ISBLANK('5. Pp (3 años)'!D250),"",'5. Pp (3 años)'!D250)</f>
        <v/>
      </c>
      <c r="E224" s="180" t="str">
        <f>IF(ISBLANK('5. Pp (3 años)'!E250),"",'5. Pp (3 años)'!E250)</f>
        <v/>
      </c>
      <c r="F224" s="64"/>
      <c r="G224" s="65"/>
      <c r="H224" s="62">
        <f t="shared" si="19"/>
        <v>0</v>
      </c>
      <c r="I224" s="63" t="e">
        <f t="shared" si="20"/>
        <v>#DIV/0!</v>
      </c>
      <c r="J224" s="59"/>
      <c r="K224" s="60"/>
      <c r="L224" s="61"/>
      <c r="M224" s="506"/>
      <c r="N224" s="509"/>
      <c r="O224" s="509"/>
      <c r="P224" s="509"/>
      <c r="Q224" s="507"/>
      <c r="R224" s="507"/>
      <c r="S224" s="507"/>
      <c r="T224" s="507"/>
      <c r="U224" s="509"/>
      <c r="V224" s="509"/>
      <c r="W224" s="509"/>
      <c r="X224" s="508"/>
    </row>
    <row r="225" spans="3:24" ht="17.25" hidden="1">
      <c r="C225" s="179" t="str">
        <f>IF(ISBLANK('5. Pp (3 años)'!C251),"",'5. Pp (3 años)'!C251)</f>
        <v/>
      </c>
      <c r="D225" s="180" t="str">
        <f>IF(ISBLANK('5. Pp (3 años)'!D251),"",'5. Pp (3 años)'!D251)</f>
        <v/>
      </c>
      <c r="E225" s="180" t="str">
        <f>IF(ISBLANK('5. Pp (3 años)'!E251),"",'5. Pp (3 años)'!E251)</f>
        <v/>
      </c>
      <c r="F225" s="64"/>
      <c r="G225" s="65"/>
      <c r="H225" s="62">
        <f t="shared" si="19"/>
        <v>0</v>
      </c>
      <c r="I225" s="63" t="e">
        <f t="shared" si="20"/>
        <v>#DIV/0!</v>
      </c>
      <c r="J225" s="59"/>
      <c r="K225" s="60"/>
      <c r="L225" s="61"/>
      <c r="M225" s="506"/>
      <c r="N225" s="509"/>
      <c r="O225" s="509"/>
      <c r="P225" s="509"/>
      <c r="Q225" s="507"/>
      <c r="R225" s="507"/>
      <c r="S225" s="507"/>
      <c r="T225" s="507"/>
      <c r="U225" s="509"/>
      <c r="V225" s="509"/>
      <c r="W225" s="509"/>
      <c r="X225" s="508"/>
    </row>
    <row r="226" spans="3:24" ht="17.25" hidden="1">
      <c r="C226" s="179" t="str">
        <f>IF(ISBLANK('5. Pp (3 años)'!C252),"",'5. Pp (3 años)'!C252)</f>
        <v/>
      </c>
      <c r="D226" s="180" t="str">
        <f>IF(ISBLANK('5. Pp (3 años)'!D252),"",'5. Pp (3 años)'!D252)</f>
        <v/>
      </c>
      <c r="E226" s="180" t="str">
        <f>IF(ISBLANK('5. Pp (3 años)'!E252),"",'5. Pp (3 años)'!E252)</f>
        <v/>
      </c>
      <c r="F226" s="64"/>
      <c r="G226" s="65"/>
      <c r="H226" s="62">
        <f t="shared" si="19"/>
        <v>0</v>
      </c>
      <c r="I226" s="63" t="e">
        <f t="shared" si="20"/>
        <v>#DIV/0!</v>
      </c>
      <c r="J226" s="59"/>
      <c r="K226" s="60"/>
      <c r="L226" s="61"/>
      <c r="M226" s="506"/>
      <c r="N226" s="509"/>
      <c r="O226" s="509"/>
      <c r="P226" s="509"/>
      <c r="Q226" s="507"/>
      <c r="R226" s="507"/>
      <c r="S226" s="507"/>
      <c r="T226" s="507"/>
      <c r="U226" s="509"/>
      <c r="V226" s="509"/>
      <c r="W226" s="509"/>
      <c r="X226" s="508"/>
    </row>
    <row r="227" spans="3:24" ht="17.25" hidden="1">
      <c r="C227" s="467" t="str">
        <f>IF(ISBLANK('5. Pp (3 años)'!C253),"",'5. Pp (3 años)'!C253)</f>
        <v/>
      </c>
      <c r="D227" s="468" t="str">
        <f>IF(ISBLANK('5. Pp (3 años)'!D253),"",'5. Pp (3 años)'!D253)</f>
        <v/>
      </c>
      <c r="E227" s="468" t="str">
        <f>IF(ISBLANK('5. Pp (3 años)'!E253),"",'5. Pp (3 años)'!E253)</f>
        <v/>
      </c>
      <c r="F227" s="472"/>
      <c r="G227" s="473"/>
      <c r="H227" s="470">
        <f t="shared" si="19"/>
        <v>0</v>
      </c>
      <c r="I227" s="471" t="e">
        <f t="shared" si="20"/>
        <v>#DIV/0!</v>
      </c>
      <c r="J227" s="59"/>
      <c r="K227" s="60"/>
      <c r="L227" s="61"/>
      <c r="M227" s="506"/>
      <c r="N227" s="509"/>
      <c r="O227" s="509"/>
      <c r="P227" s="509"/>
      <c r="Q227" s="507"/>
      <c r="R227" s="507"/>
      <c r="S227" s="507"/>
      <c r="T227" s="507"/>
      <c r="U227" s="509"/>
      <c r="V227" s="509"/>
      <c r="W227" s="509"/>
      <c r="X227" s="508"/>
    </row>
    <row r="228" spans="3:24" ht="17.25" hidden="1">
      <c r="C228" s="179" t="str">
        <f>IF(ISBLANK('5. Pp (3 años)'!C254),"",'5. Pp (3 años)'!C254)</f>
        <v/>
      </c>
      <c r="D228" s="180" t="str">
        <f>IF(ISBLANK('5. Pp (3 años)'!D254),"",'5. Pp (3 años)'!D254)</f>
        <v/>
      </c>
      <c r="E228" s="180" t="str">
        <f>IF(ISBLANK('5. Pp (3 años)'!E254),"",'5. Pp (3 años)'!E254)</f>
        <v/>
      </c>
      <c r="F228" s="64"/>
      <c r="G228" s="65"/>
      <c r="H228" s="62">
        <f t="shared" si="19"/>
        <v>0</v>
      </c>
      <c r="I228" s="63" t="e">
        <f t="shared" si="20"/>
        <v>#DIV/0!</v>
      </c>
      <c r="J228" s="59"/>
      <c r="K228" s="60"/>
      <c r="L228" s="61"/>
      <c r="M228" s="506"/>
      <c r="N228" s="509"/>
      <c r="O228" s="509"/>
      <c r="P228" s="509"/>
      <c r="Q228" s="507"/>
      <c r="R228" s="507"/>
      <c r="S228" s="507"/>
      <c r="T228" s="507"/>
      <c r="U228" s="509"/>
      <c r="V228" s="509"/>
      <c r="W228" s="509"/>
      <c r="X228" s="508"/>
    </row>
    <row r="229" spans="3:24" ht="17.25" hidden="1">
      <c r="C229" s="179" t="str">
        <f>IF(ISBLANK('5. Pp (3 años)'!C255),"",'5. Pp (3 años)'!C255)</f>
        <v/>
      </c>
      <c r="D229" s="180" t="str">
        <f>IF(ISBLANK('5. Pp (3 años)'!D255),"",'5. Pp (3 años)'!D255)</f>
        <v/>
      </c>
      <c r="E229" s="180" t="str">
        <f>IF(ISBLANK('5. Pp (3 años)'!E255),"",'5. Pp (3 años)'!E255)</f>
        <v/>
      </c>
      <c r="F229" s="64"/>
      <c r="G229" s="65"/>
      <c r="H229" s="62">
        <f t="shared" si="19"/>
        <v>0</v>
      </c>
      <c r="I229" s="63" t="e">
        <f t="shared" si="20"/>
        <v>#DIV/0!</v>
      </c>
      <c r="J229" s="59"/>
      <c r="K229" s="60"/>
      <c r="L229" s="61"/>
      <c r="M229" s="506"/>
      <c r="N229" s="509"/>
      <c r="O229" s="509"/>
      <c r="P229" s="509"/>
      <c r="Q229" s="507"/>
      <c r="R229" s="507"/>
      <c r="S229" s="507"/>
      <c r="T229" s="507"/>
      <c r="U229" s="509"/>
      <c r="V229" s="509"/>
      <c r="W229" s="509"/>
      <c r="X229" s="508"/>
    </row>
    <row r="230" spans="3:24" ht="17.25" hidden="1">
      <c r="C230" s="179" t="str">
        <f>IF(ISBLANK('5. Pp (3 años)'!C256),"",'5. Pp (3 años)'!C256)</f>
        <v/>
      </c>
      <c r="D230" s="180" t="str">
        <f>IF(ISBLANK('5. Pp (3 años)'!D256),"",'5. Pp (3 años)'!D256)</f>
        <v/>
      </c>
      <c r="E230" s="180" t="str">
        <f>IF(ISBLANK('5. Pp (3 años)'!E256),"",'5. Pp (3 años)'!E256)</f>
        <v/>
      </c>
      <c r="F230" s="64"/>
      <c r="G230" s="65"/>
      <c r="H230" s="62">
        <f t="shared" si="19"/>
        <v>0</v>
      </c>
      <c r="I230" s="63" t="e">
        <f t="shared" si="20"/>
        <v>#DIV/0!</v>
      </c>
      <c r="J230" s="59"/>
      <c r="K230" s="60"/>
      <c r="L230" s="61"/>
      <c r="M230" s="506"/>
      <c r="N230" s="509"/>
      <c r="O230" s="509"/>
      <c r="P230" s="509"/>
      <c r="Q230" s="507"/>
      <c r="R230" s="507"/>
      <c r="S230" s="507"/>
      <c r="T230" s="507"/>
      <c r="U230" s="509"/>
      <c r="V230" s="509"/>
      <c r="W230" s="509"/>
      <c r="X230" s="508"/>
    </row>
    <row r="231" spans="3:24" ht="17.25" hidden="1">
      <c r="C231" s="179" t="str">
        <f>IF(ISBLANK('5. Pp (3 años)'!C257),"",'5. Pp (3 años)'!C257)</f>
        <v/>
      </c>
      <c r="D231" s="180" t="str">
        <f>IF(ISBLANK('5. Pp (3 años)'!D257),"",'5. Pp (3 años)'!D257)</f>
        <v/>
      </c>
      <c r="E231" s="180" t="str">
        <f>IF(ISBLANK('5. Pp (3 años)'!E257),"",'5. Pp (3 años)'!E257)</f>
        <v/>
      </c>
      <c r="F231" s="64"/>
      <c r="G231" s="65"/>
      <c r="H231" s="62">
        <f t="shared" ref="H231:H241" si="21">G231-F231</f>
        <v>0</v>
      </c>
      <c r="I231" s="63" t="e">
        <f t="shared" ref="I231:I241" si="22">(G231/F231)-1</f>
        <v>#DIV/0!</v>
      </c>
      <c r="J231" s="59"/>
      <c r="K231" s="60"/>
      <c r="L231" s="61"/>
      <c r="M231" s="506"/>
      <c r="N231" s="509"/>
      <c r="O231" s="509"/>
      <c r="P231" s="509"/>
      <c r="Q231" s="507"/>
      <c r="R231" s="507"/>
      <c r="S231" s="507"/>
      <c r="T231" s="507"/>
      <c r="U231" s="509"/>
      <c r="V231" s="509"/>
      <c r="W231" s="509"/>
      <c r="X231" s="508"/>
    </row>
    <row r="232" spans="3:24" ht="17.25" hidden="1">
      <c r="C232" s="179" t="str">
        <f>IF(ISBLANK('5. Pp (3 años)'!C258),"",'5. Pp (3 años)'!C258)</f>
        <v/>
      </c>
      <c r="D232" s="180" t="str">
        <f>IF(ISBLANK('5. Pp (3 años)'!D258),"",'5. Pp (3 años)'!D258)</f>
        <v/>
      </c>
      <c r="E232" s="180" t="str">
        <f>IF(ISBLANK('5. Pp (3 años)'!E258),"",'5. Pp (3 años)'!E258)</f>
        <v/>
      </c>
      <c r="F232" s="64"/>
      <c r="G232" s="65"/>
      <c r="H232" s="62">
        <f t="shared" si="21"/>
        <v>0</v>
      </c>
      <c r="I232" s="63" t="e">
        <f t="shared" si="22"/>
        <v>#DIV/0!</v>
      </c>
      <c r="J232" s="59"/>
      <c r="K232" s="60"/>
      <c r="L232" s="61"/>
      <c r="M232" s="506"/>
      <c r="N232" s="509"/>
      <c r="O232" s="509"/>
      <c r="P232" s="509"/>
      <c r="Q232" s="507"/>
      <c r="R232" s="507"/>
      <c r="S232" s="507"/>
      <c r="T232" s="507"/>
      <c r="U232" s="509"/>
      <c r="V232" s="509"/>
      <c r="W232" s="509"/>
      <c r="X232" s="508"/>
    </row>
    <row r="233" spans="3:24" ht="17.25" hidden="1">
      <c r="C233" s="467" t="str">
        <f>IF(ISBLANK('5. Pp (3 años)'!C259),"",'5. Pp (3 años)'!C259)</f>
        <v/>
      </c>
      <c r="D233" s="468" t="str">
        <f>IF(ISBLANK('5. Pp (3 años)'!D259),"",'5. Pp (3 años)'!D259)</f>
        <v/>
      </c>
      <c r="E233" s="468" t="str">
        <f>IF(ISBLANK('5. Pp (3 años)'!E259),"",'5. Pp (3 años)'!E259)</f>
        <v/>
      </c>
      <c r="F233" s="472"/>
      <c r="G233" s="473"/>
      <c r="H233" s="470">
        <f t="shared" si="21"/>
        <v>0</v>
      </c>
      <c r="I233" s="471" t="e">
        <f t="shared" si="22"/>
        <v>#DIV/0!</v>
      </c>
      <c r="J233" s="59"/>
      <c r="K233" s="60"/>
      <c r="L233" s="61"/>
      <c r="M233" s="506"/>
      <c r="N233" s="509"/>
      <c r="O233" s="509"/>
      <c r="P233" s="509"/>
      <c r="Q233" s="507"/>
      <c r="R233" s="507"/>
      <c r="S233" s="507"/>
      <c r="T233" s="507"/>
      <c r="U233" s="509"/>
      <c r="V233" s="509"/>
      <c r="W233" s="509"/>
      <c r="X233" s="508"/>
    </row>
    <row r="234" spans="3:24" ht="17.25" hidden="1">
      <c r="C234" s="179" t="str">
        <f>IF(ISBLANK('5. Pp (3 años)'!C260),"",'5. Pp (3 años)'!C260)</f>
        <v/>
      </c>
      <c r="D234" s="180" t="str">
        <f>IF(ISBLANK('5. Pp (3 años)'!D260),"",'5. Pp (3 años)'!D260)</f>
        <v/>
      </c>
      <c r="E234" s="180" t="str">
        <f>IF(ISBLANK('5. Pp (3 años)'!E260),"",'5. Pp (3 años)'!E260)</f>
        <v/>
      </c>
      <c r="F234" s="64"/>
      <c r="G234" s="65"/>
      <c r="H234" s="62">
        <f t="shared" si="21"/>
        <v>0</v>
      </c>
      <c r="I234" s="63" t="e">
        <f t="shared" si="22"/>
        <v>#DIV/0!</v>
      </c>
      <c r="J234" s="59"/>
      <c r="K234" s="60"/>
      <c r="L234" s="61"/>
      <c r="M234" s="506"/>
      <c r="N234" s="509"/>
      <c r="O234" s="509"/>
      <c r="P234" s="509"/>
      <c r="Q234" s="507"/>
      <c r="R234" s="507"/>
      <c r="S234" s="507"/>
      <c r="T234" s="507"/>
      <c r="U234" s="509"/>
      <c r="V234" s="509"/>
      <c r="W234" s="509"/>
      <c r="X234" s="508"/>
    </row>
    <row r="235" spans="3:24" ht="17.25" hidden="1">
      <c r="C235" s="179" t="str">
        <f>IF(ISBLANK('5. Pp (3 años)'!C261),"",'5. Pp (3 años)'!C261)</f>
        <v/>
      </c>
      <c r="D235" s="180" t="str">
        <f>IF(ISBLANK('5. Pp (3 años)'!D261),"",'5. Pp (3 años)'!D261)</f>
        <v/>
      </c>
      <c r="E235" s="180" t="str">
        <f>IF(ISBLANK('5. Pp (3 años)'!E261),"",'5. Pp (3 años)'!E261)</f>
        <v/>
      </c>
      <c r="F235" s="64"/>
      <c r="G235" s="65"/>
      <c r="H235" s="62">
        <f t="shared" si="21"/>
        <v>0</v>
      </c>
      <c r="I235" s="63" t="e">
        <f t="shared" si="22"/>
        <v>#DIV/0!</v>
      </c>
      <c r="J235" s="59"/>
      <c r="K235" s="60"/>
      <c r="L235" s="61"/>
      <c r="M235" s="506"/>
      <c r="N235" s="509"/>
      <c r="O235" s="509"/>
      <c r="P235" s="509"/>
      <c r="Q235" s="507"/>
      <c r="R235" s="507"/>
      <c r="S235" s="507"/>
      <c r="T235" s="507"/>
      <c r="U235" s="509"/>
      <c r="V235" s="509"/>
      <c r="W235" s="509"/>
      <c r="X235" s="508"/>
    </row>
    <row r="236" spans="3:24" ht="17.25" hidden="1">
      <c r="C236" s="179" t="str">
        <f>IF(ISBLANK('5. Pp (3 años)'!C262),"",'5. Pp (3 años)'!C262)</f>
        <v/>
      </c>
      <c r="D236" s="180" t="str">
        <f>IF(ISBLANK('5. Pp (3 años)'!D262),"",'5. Pp (3 años)'!D262)</f>
        <v/>
      </c>
      <c r="E236" s="180" t="str">
        <f>IF(ISBLANK('5. Pp (3 años)'!E262),"",'5. Pp (3 años)'!E262)</f>
        <v/>
      </c>
      <c r="F236" s="64"/>
      <c r="G236" s="65"/>
      <c r="H236" s="62">
        <f t="shared" si="21"/>
        <v>0</v>
      </c>
      <c r="I236" s="63" t="e">
        <f t="shared" si="22"/>
        <v>#DIV/0!</v>
      </c>
      <c r="J236" s="59"/>
      <c r="K236" s="60"/>
      <c r="L236" s="61"/>
      <c r="M236" s="506"/>
      <c r="N236" s="509"/>
      <c r="O236" s="509"/>
      <c r="P236" s="509"/>
      <c r="Q236" s="507"/>
      <c r="R236" s="507"/>
      <c r="S236" s="507"/>
      <c r="T236" s="507"/>
      <c r="U236" s="509"/>
      <c r="V236" s="509"/>
      <c r="W236" s="509"/>
      <c r="X236" s="508"/>
    </row>
    <row r="237" spans="3:24" ht="17.25" hidden="1">
      <c r="C237" s="179" t="str">
        <f>IF(ISBLANK('5. Pp (3 años)'!C263),"",'5. Pp (3 años)'!C263)</f>
        <v/>
      </c>
      <c r="D237" s="180" t="str">
        <f>IF(ISBLANK('5. Pp (3 años)'!D263),"",'5. Pp (3 años)'!D263)</f>
        <v/>
      </c>
      <c r="E237" s="180" t="str">
        <f>IF(ISBLANK('5. Pp (3 años)'!E263),"",'5. Pp (3 años)'!E263)</f>
        <v/>
      </c>
      <c r="F237" s="64"/>
      <c r="G237" s="65"/>
      <c r="H237" s="62">
        <f t="shared" si="21"/>
        <v>0</v>
      </c>
      <c r="I237" s="63" t="e">
        <f t="shared" si="22"/>
        <v>#DIV/0!</v>
      </c>
      <c r="J237" s="59"/>
      <c r="K237" s="60"/>
      <c r="L237" s="61"/>
      <c r="M237" s="506"/>
      <c r="N237" s="509"/>
      <c r="O237" s="509"/>
      <c r="P237" s="509"/>
      <c r="Q237" s="507"/>
      <c r="R237" s="507"/>
      <c r="S237" s="507"/>
      <c r="T237" s="507"/>
      <c r="U237" s="509"/>
      <c r="V237" s="509"/>
      <c r="W237" s="509"/>
      <c r="X237" s="508"/>
    </row>
    <row r="238" spans="3:24" ht="17.25" hidden="1">
      <c r="C238" s="179" t="str">
        <f>IF(ISBLANK('5. Pp (3 años)'!C264),"",'5. Pp (3 años)'!C264)</f>
        <v/>
      </c>
      <c r="D238" s="180" t="str">
        <f>IF(ISBLANK('5. Pp (3 años)'!D264),"",'5. Pp (3 años)'!D264)</f>
        <v/>
      </c>
      <c r="E238" s="180" t="str">
        <f>IF(ISBLANK('5. Pp (3 años)'!E264),"",'5. Pp (3 años)'!E264)</f>
        <v/>
      </c>
      <c r="F238" s="64"/>
      <c r="G238" s="65"/>
      <c r="H238" s="62">
        <f t="shared" si="21"/>
        <v>0</v>
      </c>
      <c r="I238" s="63" t="e">
        <f t="shared" si="22"/>
        <v>#DIV/0!</v>
      </c>
      <c r="J238" s="59"/>
      <c r="K238" s="60"/>
      <c r="L238" s="61"/>
      <c r="M238" s="506"/>
      <c r="N238" s="509"/>
      <c r="O238" s="509"/>
      <c r="P238" s="509"/>
      <c r="Q238" s="507"/>
      <c r="R238" s="507"/>
      <c r="S238" s="507"/>
      <c r="T238" s="507"/>
      <c r="U238" s="509"/>
      <c r="V238" s="509"/>
      <c r="W238" s="509"/>
      <c r="X238" s="508"/>
    </row>
    <row r="239" spans="3:24" ht="17.25" hidden="1">
      <c r="C239" s="467" t="str">
        <f>IF(ISBLANK('5. Pp (3 años)'!C265),"",'5. Pp (3 años)'!C265)</f>
        <v/>
      </c>
      <c r="D239" s="468" t="str">
        <f>IF(ISBLANK('5. Pp (3 años)'!D265),"",'5. Pp (3 años)'!D265)</f>
        <v/>
      </c>
      <c r="E239" s="468" t="str">
        <f>IF(ISBLANK('5. Pp (3 años)'!E265),"",'5. Pp (3 años)'!E265)</f>
        <v/>
      </c>
      <c r="F239" s="469"/>
      <c r="G239" s="470"/>
      <c r="H239" s="470">
        <f t="shared" si="21"/>
        <v>0</v>
      </c>
      <c r="I239" s="471" t="e">
        <f t="shared" si="22"/>
        <v>#DIV/0!</v>
      </c>
      <c r="J239" s="59"/>
      <c r="K239" s="60"/>
      <c r="L239" s="61"/>
      <c r="M239" s="506"/>
      <c r="N239" s="509"/>
      <c r="O239" s="509"/>
      <c r="P239" s="509"/>
      <c r="Q239" s="507"/>
      <c r="R239" s="507"/>
      <c r="S239" s="507"/>
      <c r="T239" s="507"/>
      <c r="U239" s="509"/>
      <c r="V239" s="509"/>
      <c r="W239" s="509"/>
      <c r="X239" s="508"/>
    </row>
    <row r="240" spans="3:24" ht="17.25" hidden="1">
      <c r="C240" s="179" t="str">
        <f>IF(ISBLANK('5. Pp (3 años)'!C266),"",'5. Pp (3 años)'!C266)</f>
        <v/>
      </c>
      <c r="D240" s="180" t="str">
        <f>IF(ISBLANK('5. Pp (3 años)'!D266),"",'5. Pp (3 años)'!D266)</f>
        <v/>
      </c>
      <c r="E240" s="180" t="str">
        <f>IF(ISBLANK('5. Pp (3 años)'!E266),"",'5. Pp (3 años)'!E266)</f>
        <v/>
      </c>
      <c r="F240" s="66"/>
      <c r="G240" s="62"/>
      <c r="H240" s="62">
        <f t="shared" si="21"/>
        <v>0</v>
      </c>
      <c r="I240" s="63" t="e">
        <f t="shared" si="22"/>
        <v>#DIV/0!</v>
      </c>
      <c r="J240" s="59"/>
      <c r="K240" s="60"/>
      <c r="L240" s="61"/>
      <c r="M240" s="506"/>
      <c r="N240" s="509"/>
      <c r="O240" s="509"/>
      <c r="P240" s="509"/>
      <c r="Q240" s="507"/>
      <c r="R240" s="507"/>
      <c r="S240" s="507"/>
      <c r="T240" s="507"/>
      <c r="U240" s="509"/>
      <c r="V240" s="509"/>
      <c r="W240" s="509"/>
      <c r="X240" s="508"/>
    </row>
    <row r="241" spans="3:24" ht="17.25" hidden="1">
      <c r="C241" s="179" t="str">
        <f>IF(ISBLANK('5. Pp (3 años)'!C267),"",'5. Pp (3 años)'!C267)</f>
        <v/>
      </c>
      <c r="D241" s="180" t="str">
        <f>IF(ISBLANK('5. Pp (3 años)'!D267),"",'5. Pp (3 años)'!D267)</f>
        <v/>
      </c>
      <c r="E241" s="180" t="str">
        <f>IF(ISBLANK('5. Pp (3 años)'!E267),"",'5. Pp (3 años)'!E267)</f>
        <v/>
      </c>
      <c r="F241" s="64"/>
      <c r="G241" s="65"/>
      <c r="H241" s="62">
        <f t="shared" si="21"/>
        <v>0</v>
      </c>
      <c r="I241" s="63" t="e">
        <f t="shared" si="22"/>
        <v>#DIV/0!</v>
      </c>
      <c r="J241" s="59"/>
      <c r="K241" s="60"/>
      <c r="L241" s="61"/>
      <c r="M241" s="506"/>
      <c r="N241" s="509"/>
      <c r="O241" s="509"/>
      <c r="P241" s="509"/>
      <c r="Q241" s="507"/>
      <c r="R241" s="507"/>
      <c r="S241" s="507"/>
      <c r="T241" s="507"/>
      <c r="U241" s="509"/>
      <c r="V241" s="509"/>
      <c r="W241" s="509"/>
      <c r="X241" s="508"/>
    </row>
    <row r="242" spans="3:24" ht="17.25" hidden="1">
      <c r="C242" s="179" t="str">
        <f>IF(ISBLANK('5. Pp (3 años)'!C268),"",'5. Pp (3 años)'!C268)</f>
        <v/>
      </c>
      <c r="D242" s="180" t="str">
        <f>IF(ISBLANK('5. Pp (3 años)'!D268),"",'5. Pp (3 años)'!D268)</f>
        <v/>
      </c>
      <c r="E242" s="180" t="str">
        <f>IF(ISBLANK('5. Pp (3 años)'!E268),"",'5. Pp (3 años)'!E268)</f>
        <v/>
      </c>
      <c r="F242" s="64"/>
      <c r="G242" s="65"/>
      <c r="H242" s="62">
        <f t="shared" ref="H242:H249" si="23">G242-F242</f>
        <v>0</v>
      </c>
      <c r="I242" s="63" t="e">
        <f t="shared" ref="I242:I249" si="24">(G242/F242)-1</f>
        <v>#DIV/0!</v>
      </c>
      <c r="J242" s="59"/>
      <c r="K242" s="60"/>
      <c r="L242" s="61"/>
      <c r="M242" s="506"/>
      <c r="N242" s="509"/>
      <c r="O242" s="509"/>
      <c r="P242" s="509"/>
      <c r="Q242" s="507"/>
      <c r="R242" s="507"/>
      <c r="S242" s="507"/>
      <c r="T242" s="507"/>
      <c r="U242" s="509"/>
      <c r="V242" s="509"/>
      <c r="W242" s="509"/>
      <c r="X242" s="508"/>
    </row>
    <row r="243" spans="3:24" ht="17.25" hidden="1">
      <c r="C243" s="179" t="str">
        <f>IF(ISBLANK('5. Pp (3 años)'!C269),"",'5. Pp (3 años)'!C269)</f>
        <v/>
      </c>
      <c r="D243" s="180" t="str">
        <f>IF(ISBLANK('5. Pp (3 años)'!D269),"",'5. Pp (3 años)'!D269)</f>
        <v/>
      </c>
      <c r="E243" s="180" t="str">
        <f>IF(ISBLANK('5. Pp (3 años)'!E269),"",'5. Pp (3 años)'!E269)</f>
        <v/>
      </c>
      <c r="F243" s="66"/>
      <c r="G243" s="62"/>
      <c r="H243" s="62">
        <f t="shared" si="23"/>
        <v>0</v>
      </c>
      <c r="I243" s="63" t="e">
        <f t="shared" si="24"/>
        <v>#DIV/0!</v>
      </c>
      <c r="J243" s="59"/>
      <c r="K243" s="60"/>
      <c r="L243" s="61"/>
      <c r="M243" s="506"/>
      <c r="N243" s="509"/>
      <c r="O243" s="509"/>
      <c r="P243" s="509"/>
      <c r="Q243" s="507"/>
      <c r="R243" s="507"/>
      <c r="S243" s="507"/>
      <c r="T243" s="507"/>
      <c r="U243" s="509"/>
      <c r="V243" s="509"/>
      <c r="W243" s="509"/>
      <c r="X243" s="508"/>
    </row>
    <row r="244" spans="3:24" ht="17.25" hidden="1">
      <c r="C244" s="179" t="str">
        <f>IF(ISBLANK('5. Pp (3 años)'!C270),"",'5. Pp (3 años)'!C270)</f>
        <v/>
      </c>
      <c r="D244" s="180" t="str">
        <f>IF(ISBLANK('5. Pp (3 años)'!D270),"",'5. Pp (3 años)'!D270)</f>
        <v/>
      </c>
      <c r="E244" s="180" t="str">
        <f>IF(ISBLANK('5. Pp (3 años)'!E270),"",'5. Pp (3 años)'!E270)</f>
        <v/>
      </c>
      <c r="F244" s="66"/>
      <c r="G244" s="62"/>
      <c r="H244" s="62">
        <f t="shared" si="23"/>
        <v>0</v>
      </c>
      <c r="I244" s="63" t="e">
        <f t="shared" si="24"/>
        <v>#DIV/0!</v>
      </c>
      <c r="J244" s="59"/>
      <c r="K244" s="60"/>
      <c r="L244" s="61"/>
      <c r="M244" s="506"/>
      <c r="N244" s="509"/>
      <c r="O244" s="509"/>
      <c r="P244" s="509"/>
      <c r="Q244" s="507"/>
      <c r="R244" s="507"/>
      <c r="S244" s="507"/>
      <c r="T244" s="507"/>
      <c r="U244" s="509"/>
      <c r="V244" s="509"/>
      <c r="W244" s="509"/>
      <c r="X244" s="508"/>
    </row>
    <row r="245" spans="3:24" ht="17.25" hidden="1">
      <c r="C245" s="179" t="str">
        <f>IF(ISBLANK('5. Pp (3 años)'!C271),"",'5. Pp (3 años)'!C271)</f>
        <v/>
      </c>
      <c r="D245" s="180" t="str">
        <f>IF(ISBLANK('5. Pp (3 años)'!D271),"",'5. Pp (3 años)'!D271)</f>
        <v/>
      </c>
      <c r="E245" s="180" t="str">
        <f>IF(ISBLANK('5. Pp (3 años)'!E271),"",'5. Pp (3 años)'!E271)</f>
        <v/>
      </c>
      <c r="F245" s="64"/>
      <c r="G245" s="65"/>
      <c r="H245" s="62">
        <f t="shared" ref="H245:H248" si="25">G245-F245</f>
        <v>0</v>
      </c>
      <c r="I245" s="63" t="e">
        <f t="shared" ref="I245:I248" si="26">(G245/F245)-1</f>
        <v>#DIV/0!</v>
      </c>
      <c r="J245" s="59"/>
      <c r="K245" s="60"/>
      <c r="L245" s="61"/>
      <c r="M245" s="506"/>
      <c r="N245" s="509"/>
      <c r="O245" s="509"/>
      <c r="P245" s="509"/>
      <c r="Q245" s="507"/>
      <c r="R245" s="507"/>
      <c r="S245" s="507"/>
      <c r="T245" s="507"/>
      <c r="U245" s="509"/>
      <c r="V245" s="509"/>
      <c r="W245" s="509"/>
      <c r="X245" s="508"/>
    </row>
    <row r="246" spans="3:24" ht="17.25" hidden="1">
      <c r="C246" s="179" t="str">
        <f>IF(ISBLANK('5. Pp (3 años)'!C272),"",'5. Pp (3 años)'!C272)</f>
        <v/>
      </c>
      <c r="D246" s="180" t="str">
        <f>IF(ISBLANK('5. Pp (3 años)'!D272),"",'5. Pp (3 años)'!D272)</f>
        <v/>
      </c>
      <c r="E246" s="180" t="str">
        <f>IF(ISBLANK('5. Pp (3 años)'!E272),"",'5. Pp (3 años)'!E272)</f>
        <v/>
      </c>
      <c r="F246" s="64"/>
      <c r="G246" s="65"/>
      <c r="H246" s="62">
        <f t="shared" si="25"/>
        <v>0</v>
      </c>
      <c r="I246" s="63" t="e">
        <f t="shared" si="26"/>
        <v>#DIV/0!</v>
      </c>
      <c r="J246" s="59"/>
      <c r="K246" s="60"/>
      <c r="L246" s="61"/>
      <c r="M246" s="506"/>
      <c r="N246" s="509"/>
      <c r="O246" s="509"/>
      <c r="P246" s="509"/>
      <c r="Q246" s="507"/>
      <c r="R246" s="507"/>
      <c r="S246" s="507"/>
      <c r="T246" s="507"/>
      <c r="U246" s="509"/>
      <c r="V246" s="509"/>
      <c r="W246" s="509"/>
      <c r="X246" s="508"/>
    </row>
    <row r="247" spans="3:24" ht="17.25" hidden="1">
      <c r="C247" s="179" t="str">
        <f>IF(ISBLANK('5. Pp (3 años)'!C273),"",'5. Pp (3 años)'!C273)</f>
        <v/>
      </c>
      <c r="D247" s="180" t="str">
        <f>IF(ISBLANK('5. Pp (3 años)'!D273),"",'5. Pp (3 años)'!D273)</f>
        <v/>
      </c>
      <c r="E247" s="180" t="str">
        <f>IF(ISBLANK('5. Pp (3 años)'!E273),"",'5. Pp (3 años)'!E273)</f>
        <v/>
      </c>
      <c r="F247" s="64"/>
      <c r="G247" s="65"/>
      <c r="H247" s="62">
        <f t="shared" si="25"/>
        <v>0</v>
      </c>
      <c r="I247" s="63" t="e">
        <f t="shared" si="26"/>
        <v>#DIV/0!</v>
      </c>
      <c r="J247" s="59"/>
      <c r="K247" s="60"/>
      <c r="L247" s="61"/>
      <c r="M247" s="506"/>
      <c r="N247" s="509"/>
      <c r="O247" s="509"/>
      <c r="P247" s="509"/>
      <c r="Q247" s="507"/>
      <c r="R247" s="507"/>
      <c r="S247" s="507"/>
      <c r="T247" s="507"/>
      <c r="U247" s="509"/>
      <c r="V247" s="509"/>
      <c r="W247" s="509"/>
      <c r="X247" s="508"/>
    </row>
    <row r="248" spans="3:24" ht="17.25" hidden="1">
      <c r="C248" s="179" t="str">
        <f>IF(ISBLANK('5. Pp (3 años)'!C274),"",'5. Pp (3 años)'!C274)</f>
        <v/>
      </c>
      <c r="D248" s="180" t="str">
        <f>IF(ISBLANK('5. Pp (3 años)'!D274),"",'5. Pp (3 años)'!D274)</f>
        <v/>
      </c>
      <c r="E248" s="180" t="str">
        <f>IF(ISBLANK('5. Pp (3 años)'!E274),"",'5. Pp (3 años)'!E274)</f>
        <v/>
      </c>
      <c r="F248" s="64"/>
      <c r="G248" s="65"/>
      <c r="H248" s="62">
        <f t="shared" si="25"/>
        <v>0</v>
      </c>
      <c r="I248" s="63" t="e">
        <f t="shared" si="26"/>
        <v>#DIV/0!</v>
      </c>
      <c r="J248" s="59"/>
      <c r="K248" s="60"/>
      <c r="L248" s="61"/>
      <c r="M248" s="506"/>
      <c r="N248" s="509"/>
      <c r="O248" s="509"/>
      <c r="P248" s="509"/>
      <c r="Q248" s="507"/>
      <c r="R248" s="507"/>
      <c r="S248" s="507"/>
      <c r="T248" s="507"/>
      <c r="U248" s="509"/>
      <c r="V248" s="509"/>
      <c r="W248" s="509"/>
      <c r="X248" s="508"/>
    </row>
    <row r="249" spans="3:24" ht="18" hidden="1" thickBot="1">
      <c r="C249" s="181" t="str">
        <f>IF(ISBLANK('5. Pp (3 años)'!C275),"",'5. Pp (3 años)'!C275)</f>
        <v/>
      </c>
      <c r="D249" s="182" t="str">
        <f>IF(ISBLANK('5. Pp (3 años)'!D275),"",'5. Pp (3 años)'!D275)</f>
        <v/>
      </c>
      <c r="E249" s="182" t="str">
        <f>IF(ISBLANK('5. Pp (3 años)'!E275),"",'5. Pp (3 años)'!E275)</f>
        <v/>
      </c>
      <c r="F249" s="75"/>
      <c r="G249" s="67"/>
      <c r="H249" s="67">
        <f t="shared" si="23"/>
        <v>0</v>
      </c>
      <c r="I249" s="68" t="e">
        <f t="shared" si="24"/>
        <v>#DIV/0!</v>
      </c>
      <c r="J249" s="76"/>
      <c r="K249" s="77"/>
      <c r="L249" s="78"/>
      <c r="M249" s="510"/>
      <c r="N249" s="511"/>
      <c r="O249" s="511"/>
      <c r="P249" s="511"/>
      <c r="Q249" s="512"/>
      <c r="R249" s="512"/>
      <c r="S249" s="512"/>
      <c r="T249" s="512"/>
      <c r="U249" s="511"/>
      <c r="V249" s="511"/>
      <c r="W249" s="511"/>
      <c r="X249" s="513"/>
    </row>
    <row r="250" spans="3:24" s="1" customFormat="1">
      <c r="D250" s="95"/>
    </row>
    <row r="251" spans="3:24" s="1" customFormat="1">
      <c r="D251" s="95"/>
    </row>
    <row r="252" spans="3:24" s="1" customFormat="1">
      <c r="D252" s="95"/>
    </row>
    <row r="253" spans="3:24" s="1" customFormat="1">
      <c r="D253" s="95"/>
    </row>
    <row r="254" spans="3:24" s="1" customFormat="1">
      <c r="D254" s="95"/>
    </row>
    <row r="255" spans="3:24" s="1" customFormat="1">
      <c r="D255" s="95"/>
    </row>
    <row r="256" spans="3:24" s="1" customFormat="1">
      <c r="D256" s="95"/>
    </row>
    <row r="257" spans="4:4" s="1" customFormat="1">
      <c r="D257" s="95"/>
    </row>
    <row r="258" spans="4:4" s="1" customFormat="1">
      <c r="D258" s="95"/>
    </row>
    <row r="259" spans="4:4" s="1" customFormat="1">
      <c r="D259" s="95"/>
    </row>
    <row r="260" spans="4:4" s="1" customFormat="1">
      <c r="D260" s="95"/>
    </row>
    <row r="261" spans="4:4" s="1" customFormat="1">
      <c r="D261" s="95"/>
    </row>
    <row r="262" spans="4:4" s="1" customFormat="1">
      <c r="D262" s="95"/>
    </row>
  </sheetData>
  <protectedRanges>
    <protectedRange algorithmName="SHA-512" hashValue="TLChwAy5F5QjsbViU4WG5u3t4N35PxZTFvKLDgsW4OMWPzQ5bcS2rimhOEiVc5aiXLwzV7+3bDIGHBE8vmSZkA==" saltValue="//hxkz+qNtOdOoXsei1XuQ==" spinCount="100000" sqref="J20:X249" name="meta dispersion"/>
    <protectedRange algorithmName="SHA-512" hashValue="rAWoxk0y9jDh0PAo7oACEytrVxAQGOPMOZ1nBA9G9FN8vYqB9eAjjI1XaPMLpeKioM627dGhAI05V37ETnio4Q==" saltValue="hBf9aYPL5ACUZQys1sSgFA==" spinCount="100000" sqref="F20:G249" name="metas"/>
  </protectedRanges>
  <autoFilter ref="C18:X249"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M17:X17"/>
    <mergeCell ref="Q18:T18"/>
    <mergeCell ref="U18:X18"/>
    <mergeCell ref="C18:C19"/>
    <mergeCell ref="L18:L19"/>
    <mergeCell ref="C16:I17"/>
    <mergeCell ref="D5:T6"/>
    <mergeCell ref="D7:T7"/>
    <mergeCell ref="D8:T8"/>
    <mergeCell ref="D9:T9"/>
    <mergeCell ref="D18:D19"/>
    <mergeCell ref="I18:I19"/>
    <mergeCell ref="J18:J19"/>
    <mergeCell ref="K18:K19"/>
    <mergeCell ref="E18:E19"/>
    <mergeCell ref="F18:F19"/>
    <mergeCell ref="G18:G19"/>
    <mergeCell ref="H18:H19"/>
    <mergeCell ref="M18:P18"/>
    <mergeCell ref="C11:X15"/>
    <mergeCell ref="J16:X16"/>
    <mergeCell ref="J17:L17"/>
  </mergeCells>
  <printOptions horizontalCentered="1"/>
  <pageMargins left="0.23622047244094491" right="0.23622047244094491" top="0.74803149606299213" bottom="0.74803149606299213" header="0.31496062992125984" footer="0.31496062992125984"/>
  <pageSetup paperSize="5" scale="62"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dimension ref="C4:AC243"/>
  <sheetViews>
    <sheetView topLeftCell="F58" zoomScale="80" zoomScaleNormal="80" workbookViewId="0">
      <selection activeCell="D91" sqref="D91:D92"/>
    </sheetView>
  </sheetViews>
  <sheetFormatPr baseColWidth="10" defaultColWidth="11.375" defaultRowHeight="15"/>
  <cols>
    <col min="1" max="2" width="11.375" style="36"/>
    <col min="3" max="3" width="24" style="1" customWidth="1"/>
    <col min="4" max="4" width="18.375" style="1" customWidth="1"/>
    <col min="5" max="5" width="53.75" style="36" customWidth="1"/>
    <col min="6" max="6" width="33.75" style="36" customWidth="1"/>
    <col min="7" max="7" width="33.75" style="1" customWidth="1"/>
    <col min="8" max="8" width="34.875" style="36" customWidth="1"/>
    <col min="9" max="9" width="9.375" style="1" bestFit="1" customWidth="1"/>
    <col min="10" max="11" width="10" style="1" customWidth="1"/>
    <col min="12" max="13" width="10" style="36" customWidth="1"/>
    <col min="14" max="17" width="11.125" style="36" customWidth="1"/>
    <col min="18" max="18" width="19.625" style="36" bestFit="1" customWidth="1"/>
    <col min="19" max="21" width="19.25" style="36" customWidth="1"/>
    <col min="22" max="22" width="19.375" style="36" customWidth="1"/>
    <col min="23" max="25" width="16.375" style="36" customWidth="1"/>
    <col min="26" max="26" width="66" style="36" customWidth="1"/>
    <col min="27" max="29" width="36.75" style="36" hidden="1" customWidth="1"/>
    <col min="30" max="16384" width="11.375" style="36"/>
  </cols>
  <sheetData>
    <row r="4" spans="3:29" ht="15.75" thickBot="1"/>
    <row r="5" spans="3:29" ht="26.25" customHeight="1">
      <c r="C5" s="70"/>
      <c r="D5" s="130"/>
      <c r="E5" s="923" t="s">
        <v>96</v>
      </c>
      <c r="F5" s="923"/>
      <c r="G5" s="923"/>
      <c r="H5" s="923"/>
      <c r="I5" s="923"/>
      <c r="J5" s="923"/>
      <c r="K5" s="923"/>
      <c r="L5" s="923"/>
      <c r="M5" s="923"/>
      <c r="N5" s="923"/>
      <c r="O5" s="923"/>
      <c r="P5" s="923"/>
      <c r="Q5" s="923"/>
      <c r="R5" s="161"/>
      <c r="S5" s="161"/>
      <c r="T5" s="161"/>
      <c r="U5" s="161"/>
      <c r="V5" s="161"/>
      <c r="W5" s="161"/>
      <c r="X5" s="161"/>
      <c r="Y5" s="161"/>
      <c r="Z5" s="54"/>
      <c r="AA5" s="53"/>
      <c r="AB5" s="53"/>
      <c r="AC5" s="54"/>
    </row>
    <row r="6" spans="3:29" ht="26.25">
      <c r="C6" s="71"/>
      <c r="E6" s="924"/>
      <c r="F6" s="924"/>
      <c r="G6" s="924"/>
      <c r="H6" s="924"/>
      <c r="I6" s="924"/>
      <c r="J6" s="924"/>
      <c r="K6" s="924"/>
      <c r="L6" s="924"/>
      <c r="M6" s="924"/>
      <c r="N6" s="924"/>
      <c r="O6" s="924"/>
      <c r="P6" s="924"/>
      <c r="Q6" s="924"/>
      <c r="R6" s="162"/>
      <c r="S6" s="162"/>
      <c r="T6" s="162"/>
      <c r="U6" s="162"/>
      <c r="V6" s="162"/>
      <c r="W6" s="162"/>
      <c r="X6" s="162"/>
      <c r="Y6" s="162"/>
      <c r="Z6" s="55"/>
      <c r="AC6" s="55"/>
    </row>
    <row r="7" spans="3:29" ht="26.25" customHeight="1">
      <c r="C7" s="71"/>
      <c r="E7" s="924" t="s">
        <v>293</v>
      </c>
      <c r="F7" s="924"/>
      <c r="G7" s="924"/>
      <c r="H7" s="924"/>
      <c r="I7" s="924"/>
      <c r="J7" s="924"/>
      <c r="K7" s="924"/>
      <c r="L7" s="924"/>
      <c r="M7" s="924"/>
      <c r="N7" s="924"/>
      <c r="O7" s="924"/>
      <c r="P7" s="924"/>
      <c r="Q7" s="924"/>
      <c r="R7" s="162"/>
      <c r="S7" s="162"/>
      <c r="T7" s="162"/>
      <c r="U7" s="162"/>
      <c r="V7" s="162"/>
      <c r="W7" s="162"/>
      <c r="X7" s="162"/>
      <c r="Y7" s="162"/>
      <c r="Z7" s="55"/>
      <c r="AC7" s="55"/>
    </row>
    <row r="8" spans="3:29" ht="26.25" customHeight="1">
      <c r="C8" s="71"/>
      <c r="E8" s="924" t="s">
        <v>1099</v>
      </c>
      <c r="F8" s="924"/>
      <c r="G8" s="924"/>
      <c r="H8" s="924"/>
      <c r="I8" s="924"/>
      <c r="J8" s="924"/>
      <c r="K8" s="924"/>
      <c r="L8" s="924"/>
      <c r="M8" s="924"/>
      <c r="N8" s="924"/>
      <c r="O8" s="924"/>
      <c r="P8" s="924"/>
      <c r="Q8" s="924"/>
      <c r="R8" s="56"/>
      <c r="Z8" s="55"/>
      <c r="AC8" s="55"/>
    </row>
    <row r="9" spans="3:29" ht="26.25" customHeight="1">
      <c r="C9" s="71"/>
      <c r="E9" s="924" t="s">
        <v>1129</v>
      </c>
      <c r="F9" s="924"/>
      <c r="G9" s="924"/>
      <c r="H9" s="924"/>
      <c r="I9" s="924"/>
      <c r="J9" s="924"/>
      <c r="K9" s="924"/>
      <c r="L9" s="924"/>
      <c r="M9" s="924"/>
      <c r="N9" s="924"/>
      <c r="O9" s="924"/>
      <c r="P9" s="924"/>
      <c r="Q9" s="924"/>
      <c r="Z9" s="55"/>
      <c r="AC9" s="55"/>
    </row>
    <row r="10" spans="3:29" ht="15.75" thickBot="1">
      <c r="C10" s="71"/>
      <c r="I10" s="83"/>
      <c r="J10" s="83"/>
      <c r="K10" s="83"/>
      <c r="L10" s="57"/>
      <c r="M10" s="57"/>
      <c r="N10" s="57"/>
      <c r="O10" s="57"/>
      <c r="P10" s="57"/>
      <c r="Q10" s="57"/>
      <c r="R10" s="57"/>
      <c r="S10" s="57"/>
      <c r="T10" s="57"/>
      <c r="U10" s="57"/>
      <c r="V10" s="57"/>
      <c r="W10" s="57"/>
      <c r="X10" s="57"/>
      <c r="Y10" s="57"/>
      <c r="Z10" s="55"/>
      <c r="AC10" s="55"/>
    </row>
    <row r="11" spans="3:29" ht="27" customHeight="1" thickBot="1">
      <c r="C11" s="131"/>
      <c r="D11" s="132"/>
      <c r="E11" s="132"/>
      <c r="F11" s="132"/>
      <c r="G11" s="140"/>
      <c r="H11" s="132"/>
      <c r="I11" s="974" t="s">
        <v>97</v>
      </c>
      <c r="J11" s="974"/>
      <c r="K11" s="974"/>
      <c r="L11" s="974"/>
      <c r="M11" s="974"/>
      <c r="N11" s="974"/>
      <c r="O11" s="974"/>
      <c r="P11" s="974"/>
      <c r="Q11" s="974"/>
      <c r="R11" s="974"/>
      <c r="S11" s="974"/>
      <c r="T11" s="974"/>
      <c r="U11" s="974"/>
      <c r="V11" s="974"/>
      <c r="W11" s="974"/>
      <c r="X11" s="974"/>
      <c r="Y11" s="975"/>
      <c r="Z11" s="724"/>
      <c r="AC11" s="55"/>
    </row>
    <row r="12" spans="3:29" ht="87" customHeight="1" thickBot="1">
      <c r="C12" s="969" t="s">
        <v>1</v>
      </c>
      <c r="D12" s="970"/>
      <c r="E12" s="970"/>
      <c r="F12" s="970"/>
      <c r="G12" s="970"/>
      <c r="H12" s="970"/>
      <c r="I12" s="971" t="s">
        <v>98</v>
      </c>
      <c r="J12" s="971"/>
      <c r="K12" s="971"/>
      <c r="L12" s="971"/>
      <c r="M12" s="971"/>
      <c r="N12" s="971" t="s">
        <v>99</v>
      </c>
      <c r="O12" s="971"/>
      <c r="P12" s="971"/>
      <c r="Q12" s="971"/>
      <c r="R12" s="972" t="s">
        <v>100</v>
      </c>
      <c r="S12" s="972"/>
      <c r="T12" s="972"/>
      <c r="U12" s="972"/>
      <c r="V12" s="972" t="s">
        <v>101</v>
      </c>
      <c r="W12" s="972"/>
      <c r="X12" s="972"/>
      <c r="Y12" s="973"/>
      <c r="Z12" s="967" t="s">
        <v>102</v>
      </c>
      <c r="AA12" s="188"/>
      <c r="AB12" s="188"/>
      <c r="AC12" s="189"/>
    </row>
    <row r="13" spans="3:29" ht="63.75" thickBot="1">
      <c r="C13" s="476" t="s">
        <v>88</v>
      </c>
      <c r="D13" s="477" t="s">
        <v>74</v>
      </c>
      <c r="E13" s="477" t="s">
        <v>75</v>
      </c>
      <c r="F13" s="477" t="s">
        <v>1</v>
      </c>
      <c r="G13" s="477" t="s">
        <v>90</v>
      </c>
      <c r="H13" s="478" t="s">
        <v>89</v>
      </c>
      <c r="I13" s="479" t="s">
        <v>91</v>
      </c>
      <c r="J13" s="741" t="s">
        <v>92</v>
      </c>
      <c r="K13" s="742" t="s">
        <v>93</v>
      </c>
      <c r="L13" s="742" t="s">
        <v>94</v>
      </c>
      <c r="M13" s="743" t="s">
        <v>95</v>
      </c>
      <c r="N13" s="741" t="s">
        <v>92</v>
      </c>
      <c r="O13" s="742" t="s">
        <v>93</v>
      </c>
      <c r="P13" s="742" t="s">
        <v>94</v>
      </c>
      <c r="Q13" s="743" t="s">
        <v>95</v>
      </c>
      <c r="R13" s="741" t="s">
        <v>92</v>
      </c>
      <c r="S13" s="742" t="s">
        <v>93</v>
      </c>
      <c r="T13" s="742" t="s">
        <v>94</v>
      </c>
      <c r="U13" s="743" t="s">
        <v>95</v>
      </c>
      <c r="V13" s="742" t="s">
        <v>92</v>
      </c>
      <c r="W13" s="575" t="s">
        <v>93</v>
      </c>
      <c r="X13" s="575" t="s">
        <v>94</v>
      </c>
      <c r="Y13" s="576" t="s">
        <v>95</v>
      </c>
      <c r="Z13" s="968"/>
      <c r="AA13" s="723" t="s">
        <v>103</v>
      </c>
      <c r="AB13" s="411" t="s">
        <v>104</v>
      </c>
      <c r="AC13" s="411" t="s">
        <v>105</v>
      </c>
    </row>
    <row r="14" spans="3:29" ht="211.5" customHeight="1">
      <c r="C14" s="73" t="str">
        <f>IF(ISBLANK('5. Pp (3 años)'!B46),"",'5. Pp (3 años)'!B46)</f>
        <v>Dirección de Planeación Municipal</v>
      </c>
      <c r="D14" s="185" t="str">
        <f>IF(ISBLANK('5. Pp (3 años)'!C46),"",'5. Pp (3 años)'!C46)</f>
        <v>Fin</v>
      </c>
      <c r="E14" s="178" t="str">
        <f>IF(ISBLANK('5. Pp (3 años)'!D46),"",'5. Pp (3 años)'!D46)</f>
        <v>3.3.1 Contribuir a una sociedad más segura, cohesionada y pacífica en el municipio de Benito Juárez mediante estrategias de prevención de la violencia, impulso a la convivencia y fortalecimiento del bienestar social.</v>
      </c>
      <c r="F14" s="178" t="str">
        <f>IF(ISBLANK('5. Pp (3 años)'!E46),"",'5. Pp (3 años)'!E46)</f>
        <v>I_TOD_PAZ: Índice de Todos por la Paz</v>
      </c>
      <c r="G14" s="186" t="str">
        <f>IF(ISBLANK('5. Pp (3 años)'!H46),"",'5. Pp (3 años)'!H46)</f>
        <v>Trianual</v>
      </c>
      <c r="H14" s="81" t="str">
        <f>IF(ISBLANK('5. Pp (3 años)'!J46),"",'5. Pp (3 años)'!J46)</f>
        <v>Unidad de medida del indicador: 
Porcentaje</v>
      </c>
      <c r="I14" s="569">
        <f>IF(ISBLANK('9. METAS'!K20),"",'9. METAS'!K20)</f>
        <v>0.32</v>
      </c>
      <c r="J14" s="570">
        <f>IF(ISBLANK('9. METAS'!Q20),"",'9. METAS'!Q20)</f>
        <v>0.08</v>
      </c>
      <c r="K14" s="571">
        <f>IF(ISBLANK('9. METAS'!R20),"",'9. METAS'!R20)</f>
        <v>0.08</v>
      </c>
      <c r="L14" s="571">
        <f>IF(ISBLANK('9. METAS'!S20),"",'9. METAS'!S20)</f>
        <v>0.08</v>
      </c>
      <c r="M14" s="572">
        <f>IF(ISBLANK('9. METAS'!T20),"",'9. METAS'!T20)</f>
        <v>0.08</v>
      </c>
      <c r="N14" s="570">
        <v>0.08</v>
      </c>
      <c r="O14" s="571">
        <v>0.08</v>
      </c>
      <c r="P14" s="571"/>
      <c r="Q14" s="572"/>
      <c r="R14" s="133">
        <f>IFERROR((N14/J14),"100%")</f>
        <v>1</v>
      </c>
      <c r="S14" s="134">
        <f>IFERROR((O14/K14),"100%")</f>
        <v>1</v>
      </c>
      <c r="T14" s="134">
        <f>IFERROR((P14/L14),"100%")</f>
        <v>0</v>
      </c>
      <c r="U14" s="148">
        <f>IFERROR((Q14/M14),"100%")</f>
        <v>0</v>
      </c>
      <c r="V14" s="137">
        <f>IFERROR((N14/I14),"No Programado")</f>
        <v>0.25</v>
      </c>
      <c r="W14" s="134">
        <f>IFERROR((N14+O14)/I14, "No Programado")</f>
        <v>0.5</v>
      </c>
      <c r="X14" s="134">
        <f>IFERROR((N14+O14+P14)/I14, "No Programado")</f>
        <v>0.5</v>
      </c>
      <c r="Y14" s="153">
        <f>IFERROR((N14+O14+P14+Q14)/I14, "No Programado")</f>
        <v>0.5</v>
      </c>
      <c r="Z14" s="730" t="s">
        <v>1682</v>
      </c>
      <c r="AA14" s="725"/>
      <c r="AB14" s="193"/>
      <c r="AC14" s="194"/>
    </row>
    <row r="15" spans="3:29" s="141" customFormat="1" ht="197.25" customHeight="1">
      <c r="C15" s="480" t="str">
        <f>IF(ISBLANK('5. Pp (3 años)'!B47),"",'5. Pp (3 años)'!B47)</f>
        <v>Oficina de la Secretaría General</v>
      </c>
      <c r="D15" s="481" t="str">
        <f>IF(ISBLANK('5. Pp (3 años)'!C47),"",'5. Pp (3 años)'!C47)</f>
        <v>Propósito</v>
      </c>
      <c r="E15" s="465" t="str">
        <f>IF(ISBLANK('5. Pp (3 años)'!D47),"",'5. Pp (3 años)'!D47)</f>
        <v xml:space="preserve">3.1.1.1 Las dependencias municipales  de la Secretaria General atienden a las y los ciudadanos del municipio de Benito Juárez respecto a sus necesidades  y demandas con base en los servicios. </v>
      </c>
      <c r="F15" s="465" t="str">
        <f>IF(ISBLANK('5. Pp (3 años)'!E47),"",'5. Pp (3 años)'!E47)</f>
        <v xml:space="preserve">PCIA: Porcentaje de ciudadanas(os) atendidas(os). </v>
      </c>
      <c r="G15" s="486" t="str">
        <f>IF(ISBLANK('5. Pp (3 años)'!H47),"",'5. Pp (3 años)'!H47)</f>
        <v>Trimestral</v>
      </c>
      <c r="H15" s="482" t="str">
        <f>IF(ISBLANK('5. Pp (3 años)'!J47),"",'5. Pp (3 años)'!J47)</f>
        <v>UNIDAD DE MEDIDA DEL INDICADOR:
Porcentaje   
 UNIDAD DE MEDIDA DE LA VARIABLE:
Ciudadanas(os)</v>
      </c>
      <c r="I15" s="142">
        <f>IF(ISBLANK('9. METAS'!K21),"",'9. METAS'!K21)</f>
        <v>2400</v>
      </c>
      <c r="J15" s="143">
        <f>IF(ISBLANK('9. METAS'!Q21),"",'9. METAS'!Q21)</f>
        <v>600</v>
      </c>
      <c r="K15" s="135">
        <f>IF(ISBLANK('9. METAS'!R21),"",'9. METAS'!R21)</f>
        <v>600</v>
      </c>
      <c r="L15" s="135">
        <f>IF(ISBLANK('9. METAS'!S21),"",'9. METAS'!S21)</f>
        <v>600</v>
      </c>
      <c r="M15" s="136">
        <f>IF(ISBLANK('9. METAS'!T21),"",'9. METAS'!T21)</f>
        <v>600</v>
      </c>
      <c r="N15" s="715">
        <v>600</v>
      </c>
      <c r="O15" s="328"/>
      <c r="P15" s="328"/>
      <c r="Q15" s="329"/>
      <c r="R15" s="557">
        <f t="shared" ref="R15:U77" si="0">IFERROR((N15/J15),"100%")</f>
        <v>1</v>
      </c>
      <c r="S15" s="190">
        <f t="shared" si="0"/>
        <v>0</v>
      </c>
      <c r="T15" s="190">
        <f t="shared" si="0"/>
        <v>0</v>
      </c>
      <c r="U15" s="191">
        <f t="shared" si="0"/>
        <v>0</v>
      </c>
      <c r="V15" s="137">
        <f t="shared" ref="V15:V77" si="1">IFERROR((N15/I15),"No Programado")</f>
        <v>0.25</v>
      </c>
      <c r="W15" s="134">
        <f t="shared" ref="W15:W77" si="2">IFERROR((N15+O15)/I15, "No Programado")</f>
        <v>0.25</v>
      </c>
      <c r="X15" s="134">
        <f t="shared" ref="X15:X77" si="3">IFERROR((N15+O15+P15)/I15, "No Programado")</f>
        <v>0.25</v>
      </c>
      <c r="Y15" s="153">
        <f t="shared" ref="Y15:Y77" si="4">IFERROR((N15+O15+P15+Q15)/I15, "No Programado")</f>
        <v>0.25</v>
      </c>
      <c r="Z15" s="731" t="s">
        <v>1363</v>
      </c>
      <c r="AA15" s="323"/>
      <c r="AB15" s="324"/>
      <c r="AC15" s="325"/>
    </row>
    <row r="16" spans="3:29" ht="180.75" customHeight="1">
      <c r="C16" s="483" t="str">
        <f>IF(ISBLANK('5. Pp (3 años)'!B48),"",'5. Pp (3 años)'!B48)</f>
        <v>Oficina de la Secretaría General</v>
      </c>
      <c r="D16" s="484" t="str">
        <f>IF(ISBLANK('5. Pp (3 años)'!C48),"",'5. Pp (3 años)'!C48)</f>
        <v>Componente</v>
      </c>
      <c r="E16" s="468" t="str">
        <f>IF(ISBLANK('5. Pp (3 años)'!D48),"",'5. Pp (3 años)'!D48)</f>
        <v>3.1.1.1.1 Resoluciones de las demandas ciudadanas por la Secretaría General emitidas.</v>
      </c>
      <c r="F16" s="468" t="str">
        <f>IF(ISBLANK('5. Pp (3 años)'!E48),"",'5. Pp (3 años)'!E48)</f>
        <v>PRDC: Porcentaje de resoluciones de las demandas ciudadanas emitidas.</v>
      </c>
      <c r="G16" s="463" t="str">
        <f>IF(ISBLANK('5. Pp (3 años)'!H48),"",'5. Pp (3 años)'!H48)</f>
        <v>Trimestral</v>
      </c>
      <c r="H16" s="485" t="str">
        <f>IF(ISBLANK('5. Pp (3 años)'!J48),"",'5. Pp (3 años)'!J48)</f>
        <v>UNIDAD DE MEDIDA DEL INDICADOR:
Porcentaje.
UNIDAD DE MEDIDA DE LA VARIABLE:
Resoluciones de las demandas ciudadanas.</v>
      </c>
      <c r="I16" s="142">
        <f>IF(ISBLANK('9. METAS'!K22),"",'9. METAS'!K22)</f>
        <v>2500</v>
      </c>
      <c r="J16" s="143">
        <f>IF(ISBLANK('9. METAS'!Q22),"",'9. METAS'!Q22)</f>
        <v>625</v>
      </c>
      <c r="K16" s="135">
        <f>IF(ISBLANK('9. METAS'!R22),"",'9. METAS'!R22)</f>
        <v>625</v>
      </c>
      <c r="L16" s="135">
        <f>IF(ISBLANK('9. METAS'!S22),"",'9. METAS'!S22)</f>
        <v>625</v>
      </c>
      <c r="M16" s="136">
        <f>IF(ISBLANK('9. METAS'!T22),"",'9. METAS'!T22)</f>
        <v>625</v>
      </c>
      <c r="N16" s="711">
        <v>778</v>
      </c>
      <c r="O16" s="321"/>
      <c r="P16" s="321"/>
      <c r="Q16" s="322"/>
      <c r="R16" s="133">
        <f t="shared" si="0"/>
        <v>1.2447999999999999</v>
      </c>
      <c r="S16" s="134">
        <f t="shared" si="0"/>
        <v>0</v>
      </c>
      <c r="T16" s="134">
        <f t="shared" si="0"/>
        <v>0</v>
      </c>
      <c r="U16" s="148">
        <f t="shared" si="0"/>
        <v>0</v>
      </c>
      <c r="V16" s="137">
        <f t="shared" si="1"/>
        <v>0.31119999999999998</v>
      </c>
      <c r="W16" s="134">
        <f>IFERROR((N16+O16)/I16, "No Programado")</f>
        <v>0.31119999999999998</v>
      </c>
      <c r="X16" s="134">
        <f>IFERROR((N16+O16+P16)/I16, "No Programado")</f>
        <v>0.31119999999999998</v>
      </c>
      <c r="Y16" s="153">
        <f t="shared" si="4"/>
        <v>0.31119999999999998</v>
      </c>
      <c r="Z16" s="731" t="s">
        <v>1364</v>
      </c>
      <c r="AA16" s="726"/>
      <c r="AB16" s="286"/>
      <c r="AC16" s="287"/>
    </row>
    <row r="17" spans="3:29" ht="165.75" customHeight="1">
      <c r="C17" s="184" t="str">
        <f>IF(ISBLANK('5. Pp (3 años)'!B49),"",'5. Pp (3 años)'!B49)</f>
        <v>Oficina de la Secretaría General</v>
      </c>
      <c r="D17" s="91" t="str">
        <f>IF(ISBLANK('5. Pp (3 años)'!C49),"",'5. Pp (3 años)'!C49)</f>
        <v>Actividad</v>
      </c>
      <c r="E17" s="180" t="str">
        <f>IF(ISBLANK('5. Pp (3 años)'!D49),"",'5. Pp (3 años)'!D49)</f>
        <v>3.1.1.1.1.1 Otorgamiento de apoyos administrativos y financieros brindados a la ciudadanía.</v>
      </c>
      <c r="F17" s="180" t="str">
        <f>IF(ISBLANK('5. Pp (3 años)'!E49),"",'5. Pp (3 años)'!E49)</f>
        <v xml:space="preserve">PAOC: Porcentaje de apoyos administrativos y financieros otorgados. </v>
      </c>
      <c r="G17" s="488" t="str">
        <f>IF(ISBLANK('5. Pp (3 años)'!H49),"",'5. Pp (3 años)'!H49)</f>
        <v>Trimestral</v>
      </c>
      <c r="H17" s="79" t="str">
        <f>IF(ISBLANK('5. Pp (3 años)'!J49),"",'5. Pp (3 años)'!J49)</f>
        <v>UNIDAD DE MEDIDA DEL INDICADOR:
Porcentaje.  
UNIDAD DE MEDIDA DE LA VARIABLE:
Apoyos administrativos y financieros.</v>
      </c>
      <c r="I17" s="142">
        <f>IF(ISBLANK('9. METAS'!K23),"",'9. METAS'!K23)</f>
        <v>950</v>
      </c>
      <c r="J17" s="143">
        <f>IF(ISBLANK('9. METAS'!Q23),"",'9. METAS'!Q23)</f>
        <v>237</v>
      </c>
      <c r="K17" s="135">
        <f>IF(ISBLANK('9. METAS'!R23),"",'9. METAS'!R23)</f>
        <v>237</v>
      </c>
      <c r="L17" s="135">
        <f>IF(ISBLANK('9. METAS'!S23),"",'9. METAS'!S23)</f>
        <v>237</v>
      </c>
      <c r="M17" s="136">
        <f>IF(ISBLANK('9. METAS'!T23),"",'9. METAS'!T23)</f>
        <v>239</v>
      </c>
      <c r="N17" s="711">
        <v>486</v>
      </c>
      <c r="O17" s="321"/>
      <c r="P17" s="321"/>
      <c r="Q17" s="322"/>
      <c r="R17" s="133">
        <f t="shared" si="0"/>
        <v>2.0506329113924049</v>
      </c>
      <c r="S17" s="134">
        <f t="shared" si="0"/>
        <v>0</v>
      </c>
      <c r="T17" s="134">
        <f t="shared" si="0"/>
        <v>0</v>
      </c>
      <c r="U17" s="148">
        <f t="shared" si="0"/>
        <v>0</v>
      </c>
      <c r="V17" s="137">
        <f t="shared" si="1"/>
        <v>0.51157894736842102</v>
      </c>
      <c r="W17" s="134">
        <f t="shared" si="2"/>
        <v>0.51157894736842102</v>
      </c>
      <c r="X17" s="134">
        <f t="shared" si="3"/>
        <v>0.51157894736842102</v>
      </c>
      <c r="Y17" s="153">
        <f t="shared" si="4"/>
        <v>0.51157894736842102</v>
      </c>
      <c r="Z17" s="731" t="s">
        <v>1365</v>
      </c>
      <c r="AA17" s="726"/>
      <c r="AB17" s="286"/>
      <c r="AC17" s="287"/>
    </row>
    <row r="18" spans="3:29" ht="148.5" customHeight="1">
      <c r="C18" s="184" t="str">
        <f>IF(ISBLANK('5. Pp (3 años)'!B50),"",'5. Pp (3 años)'!B50)</f>
        <v>Oficina de la Secretaría General</v>
      </c>
      <c r="D18" s="91" t="str">
        <f>IF(ISBLANK('5. Pp (3 años)'!C50),"",'5. Pp (3 años)'!C50)</f>
        <v>Actividad</v>
      </c>
      <c r="E18" s="180" t="str">
        <f>IF(ISBLANK('5. Pp (3 años)'!D50),"",'5. Pp (3 años)'!D50)</f>
        <v xml:space="preserve">3.1.1.1.1.2 Gestión de las sesiones ordinarias llevadas acabo por el cabildo </v>
      </c>
      <c r="F18" s="180" t="str">
        <f>IF(ISBLANK('5. Pp (3 años)'!E50),"",'5. Pp (3 años)'!E50)</f>
        <v>PSCA: Porcentaje de sesiones ordinarias de Cabildo realizadas.</v>
      </c>
      <c r="G18" s="187" t="str">
        <f>IF(ISBLANK('5. Pp (3 años)'!H50),"",'5. Pp (3 años)'!H50)</f>
        <v>Trimestral</v>
      </c>
      <c r="H18" s="79" t="str">
        <f>IF(ISBLANK('5. Pp (3 años)'!J50),"",'5. Pp (3 años)'!J50)</f>
        <v>UNIDAD DE MEDIDA DEL INDICADOR:
Porcentaje   
UNIDAD DE MEDIDA DE LA VARIABLE:
Sesiones de Cabildo.</v>
      </c>
      <c r="I18" s="142">
        <f>IF(ISBLANK('9. METAS'!K24),"",'9. METAS'!K24)</f>
        <v>100</v>
      </c>
      <c r="J18" s="143">
        <f>IF(ISBLANK('9. METAS'!Q24),"",'9. METAS'!Q24)</f>
        <v>25</v>
      </c>
      <c r="K18" s="135">
        <f>IF(ISBLANK('9. METAS'!R24),"",'9. METAS'!R24)</f>
        <v>25</v>
      </c>
      <c r="L18" s="135">
        <f>IF(ISBLANK('9. METAS'!S24),"",'9. METAS'!S24)</f>
        <v>25</v>
      </c>
      <c r="M18" s="136">
        <f>IF(ISBLANK('9. METAS'!T24),"",'9. METAS'!T24)</f>
        <v>25</v>
      </c>
      <c r="N18" s="711">
        <v>8</v>
      </c>
      <c r="O18" s="321"/>
      <c r="P18" s="321"/>
      <c r="Q18" s="322"/>
      <c r="R18" s="133">
        <f t="shared" si="0"/>
        <v>0.32</v>
      </c>
      <c r="S18" s="134">
        <f t="shared" si="0"/>
        <v>0</v>
      </c>
      <c r="T18" s="134">
        <f t="shared" si="0"/>
        <v>0</v>
      </c>
      <c r="U18" s="148">
        <f t="shared" si="0"/>
        <v>0</v>
      </c>
      <c r="V18" s="137">
        <f>IFERROR((N18/I18),"No Programado")</f>
        <v>0.08</v>
      </c>
      <c r="W18" s="134">
        <f>IFERROR((N18+O18)/I18, "No Programado")</f>
        <v>0.08</v>
      </c>
      <c r="X18" s="134">
        <f t="shared" si="3"/>
        <v>0.08</v>
      </c>
      <c r="Y18" s="153">
        <f t="shared" si="4"/>
        <v>0.08</v>
      </c>
      <c r="Z18" s="731" t="s">
        <v>1366</v>
      </c>
      <c r="AA18" s="726"/>
      <c r="AB18" s="286"/>
      <c r="AC18" s="287"/>
    </row>
    <row r="19" spans="3:29" ht="148.5" customHeight="1">
      <c r="C19" s="184" t="str">
        <f>IF(ISBLANK('5. Pp (3 años)'!B51),"",'5. Pp (3 años)'!B51)</f>
        <v>Oficina de la Secretaría General</v>
      </c>
      <c r="D19" s="91" t="str">
        <f>IF(ISBLANK('5. Pp (3 años)'!C51),"",'5. Pp (3 años)'!C51)</f>
        <v>Actividad</v>
      </c>
      <c r="E19" s="180" t="str">
        <f>IF(ISBLANK('5. Pp (3 años)'!D51),"",'5. Pp (3 años)'!D51)</f>
        <v>3.2.1.1.1.3 Gestión de solicitudes formuladas por la ciudadanía.</v>
      </c>
      <c r="F19" s="180" t="str">
        <f>IF(ISBLANK('5. Pp (3 años)'!E51),"",'5. Pp (3 años)'!E51)</f>
        <v>PSCG: Porcentaje de Solicitudes Ciudadanas gestionadas.</v>
      </c>
      <c r="G19" s="187" t="str">
        <f>IF(ISBLANK('5. Pp (3 años)'!H51),"",'5. Pp (3 años)'!H51)</f>
        <v>Trimestral</v>
      </c>
      <c r="H19" s="79" t="str">
        <f>IF(ISBLANK('5. Pp (3 años)'!J51),"",'5. Pp (3 años)'!J51)</f>
        <v>UNIDAD DE MEDIDA DEL INDICADOR:
Porcentaje . 
 UNIDAD DE MEDIDA DE LA VARIABLE:
Solicitudes Ciudadanas.</v>
      </c>
      <c r="I19" s="142">
        <f>IF(ISBLANK('9. METAS'!K25),"",'9. METAS'!K25)</f>
        <v>540</v>
      </c>
      <c r="J19" s="143">
        <f>IF(ISBLANK('9. METAS'!Q25),"",'9. METAS'!Q25)</f>
        <v>135</v>
      </c>
      <c r="K19" s="135">
        <f>IF(ISBLANK('9. METAS'!R25),"",'9. METAS'!R25)</f>
        <v>135</v>
      </c>
      <c r="L19" s="135">
        <f>IF(ISBLANK('9. METAS'!S25),"",'9. METAS'!S25)</f>
        <v>135</v>
      </c>
      <c r="M19" s="136">
        <f>IF(ISBLANK('9. METAS'!T25),"",'9. METAS'!T25)</f>
        <v>135</v>
      </c>
      <c r="N19" s="711">
        <v>478</v>
      </c>
      <c r="O19" s="321"/>
      <c r="P19" s="321"/>
      <c r="Q19" s="322"/>
      <c r="R19" s="133">
        <f t="shared" si="0"/>
        <v>3.5407407407407407</v>
      </c>
      <c r="S19" s="134">
        <f t="shared" si="0"/>
        <v>0</v>
      </c>
      <c r="T19" s="134">
        <f t="shared" si="0"/>
        <v>0</v>
      </c>
      <c r="U19" s="148">
        <f t="shared" si="0"/>
        <v>0</v>
      </c>
      <c r="V19" s="137">
        <f t="shared" si="1"/>
        <v>0.88518518518518519</v>
      </c>
      <c r="W19" s="134">
        <f t="shared" si="2"/>
        <v>0.88518518518518519</v>
      </c>
      <c r="X19" s="134">
        <f t="shared" si="3"/>
        <v>0.88518518518518519</v>
      </c>
      <c r="Y19" s="153">
        <f t="shared" si="4"/>
        <v>0.88518518518518519</v>
      </c>
      <c r="Z19" s="731" t="s">
        <v>1495</v>
      </c>
      <c r="AA19" s="726"/>
      <c r="AB19" s="286"/>
      <c r="AC19" s="287"/>
    </row>
    <row r="20" spans="3:29" ht="148.5" customHeight="1">
      <c r="C20" s="483" t="str">
        <f>IF(ISBLANK('5. Pp (3 años)'!B52),"",'5. Pp (3 años)'!B52)</f>
        <v>Coordinación De Apoyo Iinterinstiticional Como Autoridad Transmisora Para La Búsqueda De Personas No Localizadas</v>
      </c>
      <c r="D20" s="484" t="str">
        <f>IF(ISBLANK('5. Pp (3 años)'!C52),"",'5. Pp (3 años)'!C52)</f>
        <v xml:space="preserve">Componente </v>
      </c>
      <c r="E20" s="468" t="str">
        <f>IF(ISBLANK('5. Pp (3 años)'!D52),"",'5. Pp (3 años)'!D52)</f>
        <v>3.1.1.1.2 Atención a solicitudes de personas no localizadas en el municipio de Benito Juárez</v>
      </c>
      <c r="F20" s="468" t="str">
        <f>IF(ISBLANK('5. Pp (3 años)'!E52),"",'5. Pp (3 años)'!E52)</f>
        <v>PSNLBJ: Porcentaje de solicitudes de personas no localizadas.</v>
      </c>
      <c r="G20" s="530" t="str">
        <f>IF(ISBLANK('5. Pp (3 años)'!H52),"",'5. Pp (3 años)'!H52)</f>
        <v>Trimestral</v>
      </c>
      <c r="H20" s="485" t="str">
        <f>IF(ISBLANK('5. Pp (3 años)'!J52),"",'5. Pp (3 años)'!J52)</f>
        <v>UNIDAD DE MEDIDA DEL INDICADOR:
Porcentaje   
 UNIDAD DE MEDIDA DE LA VARIABLE:
Atención a solicitude de personas no localizadas.</v>
      </c>
      <c r="I20" s="142">
        <f>IF(ISBLANK('9. METAS'!K26),"",'9. METAS'!K26)</f>
        <v>200</v>
      </c>
      <c r="J20" s="143">
        <f>IF(ISBLANK('9. METAS'!Q26),"",'9. METAS'!Q26)</f>
        <v>50</v>
      </c>
      <c r="K20" s="135">
        <f>IF(ISBLANK('9. METAS'!R26),"",'9. METAS'!R26)</f>
        <v>50</v>
      </c>
      <c r="L20" s="135">
        <f>IF(ISBLANK('9. METAS'!S26),"",'9. METAS'!S26)</f>
        <v>50</v>
      </c>
      <c r="M20" s="136">
        <f>IF(ISBLANK('9. METAS'!T26),"",'9. METAS'!T26)</f>
        <v>50</v>
      </c>
      <c r="N20" s="711">
        <v>325</v>
      </c>
      <c r="O20" s="321"/>
      <c r="P20" s="321"/>
      <c r="Q20" s="322"/>
      <c r="R20" s="133">
        <f t="shared" si="0"/>
        <v>6.5</v>
      </c>
      <c r="S20" s="134">
        <f t="shared" si="0"/>
        <v>0</v>
      </c>
      <c r="T20" s="134">
        <f t="shared" si="0"/>
        <v>0</v>
      </c>
      <c r="U20" s="148">
        <f t="shared" si="0"/>
        <v>0</v>
      </c>
      <c r="V20" s="137">
        <f t="shared" si="1"/>
        <v>1.625</v>
      </c>
      <c r="W20" s="134">
        <f t="shared" si="2"/>
        <v>1.625</v>
      </c>
      <c r="X20" s="134">
        <f t="shared" si="3"/>
        <v>1.625</v>
      </c>
      <c r="Y20" s="153">
        <f t="shared" si="4"/>
        <v>1.625</v>
      </c>
      <c r="Z20" s="731" t="s">
        <v>1367</v>
      </c>
      <c r="AA20" s="726"/>
      <c r="AB20" s="286"/>
      <c r="AC20" s="287"/>
    </row>
    <row r="21" spans="3:29" ht="148.5" customHeight="1">
      <c r="C21" s="184" t="str">
        <f>IF(ISBLANK('5. Pp (3 años)'!B53),"",'5. Pp (3 años)'!B53)</f>
        <v>Coordinación De Apoyo Iinterinstiticional Como Autoridad Transmisora Para La Búsqueda De Personas No Localizadas</v>
      </c>
      <c r="D21" s="91" t="str">
        <f>IF(ISBLANK('5. Pp (3 años)'!C53),"",'5. Pp (3 años)'!C53)</f>
        <v>Actividad</v>
      </c>
      <c r="E21" s="180" t="str">
        <f>IF(ISBLANK('5. Pp (3 años)'!D53),"",'5. Pp (3 años)'!D53)</f>
        <v>3.1.1.1.2.1 Seguimiento, asesorias y acompañamiento en reportes de personas no localizadas en el municipio de Benito Juárez</v>
      </c>
      <c r="F21" s="180" t="str">
        <f>IF(ISBLANK('5. Pp (3 años)'!E53),"",'5. Pp (3 años)'!E53)</f>
        <v>PSAAPNLBJ: Porcentaje de Seguimiento,asesoria y apoyo en reportes de personas no localizadas en el municipio de Benito Juárez</v>
      </c>
      <c r="G21" s="487" t="str">
        <f>IF(ISBLANK('5. Pp (3 años)'!H53),"",'5. Pp (3 años)'!H53)</f>
        <v>Trimestral</v>
      </c>
      <c r="H21" s="79" t="str">
        <f>IF(ISBLANK('5. Pp (3 años)'!J53),"",'5. Pp (3 años)'!J53)</f>
        <v>UNIDAD DE MEDIDA DEL INDICADOR:
Porcentaje   
 UNIDAD DE MEDIDA DE LA VARIABLE:
Asesorias y acompañamiento de reportes de personas no localizadas.</v>
      </c>
      <c r="I21" s="142">
        <f>IF(ISBLANK('9. METAS'!K27),"",'9. METAS'!K27)</f>
        <v>100</v>
      </c>
      <c r="J21" s="143">
        <f>IF(ISBLANK('9. METAS'!Q27),"",'9. METAS'!Q27)</f>
        <v>25</v>
      </c>
      <c r="K21" s="135">
        <f>IF(ISBLANK('9. METAS'!R27),"",'9. METAS'!R27)</f>
        <v>25</v>
      </c>
      <c r="L21" s="135">
        <f>IF(ISBLANK('9. METAS'!S27),"",'9. METAS'!S27)</f>
        <v>25</v>
      </c>
      <c r="M21" s="136">
        <f>IF(ISBLANK('9. METAS'!T27),"",'9. METAS'!T27)</f>
        <v>25</v>
      </c>
      <c r="N21" s="711">
        <v>325</v>
      </c>
      <c r="O21" s="321"/>
      <c r="P21" s="321"/>
      <c r="Q21" s="322"/>
      <c r="R21" s="133">
        <f t="shared" si="0"/>
        <v>13</v>
      </c>
      <c r="S21" s="134">
        <f t="shared" si="0"/>
        <v>0</v>
      </c>
      <c r="T21" s="134">
        <f t="shared" si="0"/>
        <v>0</v>
      </c>
      <c r="U21" s="148">
        <f t="shared" si="0"/>
        <v>0</v>
      </c>
      <c r="V21" s="137">
        <f t="shared" si="1"/>
        <v>3.25</v>
      </c>
      <c r="W21" s="134">
        <f t="shared" si="2"/>
        <v>3.25</v>
      </c>
      <c r="X21" s="134">
        <f t="shared" si="3"/>
        <v>3.25</v>
      </c>
      <c r="Y21" s="153">
        <f t="shared" si="4"/>
        <v>3.25</v>
      </c>
      <c r="Z21" s="731" t="s">
        <v>1368</v>
      </c>
      <c r="AA21" s="726"/>
      <c r="AB21" s="286"/>
      <c r="AC21" s="287"/>
    </row>
    <row r="22" spans="3:29" ht="148.5" customHeight="1">
      <c r="C22" s="531" t="str">
        <f>IF(ISBLANK('5. Pp (3 años)'!B54),"",'5. Pp (3 años)'!B54)</f>
        <v>Coordinación De Apoyo Iinterinstiticional Como Autoridad Transmisora Para La Búsqueda De Personas No Localizadas</v>
      </c>
      <c r="D22" s="532" t="str">
        <f>IF(ISBLANK('5. Pp (3 años)'!C54),"",'5. Pp (3 años)'!C54)</f>
        <v>Actividad</v>
      </c>
      <c r="E22" s="521" t="str">
        <f>IF(ISBLANK('5. Pp (3 años)'!D54),"",'5. Pp (3 años)'!D54)</f>
        <v>3.1.1.1.2.2 Asistencia de Reportes de Personas No Localizadas</v>
      </c>
      <c r="F22" s="521" t="str">
        <f>IF(ISBLANK('5. Pp (3 años)'!E54),"",'5. Pp (3 años)'!E54)</f>
        <v>PARPNL: Porcentaje de Asistencia de Reportes de Personas No Localizadas</v>
      </c>
      <c r="G22" s="31" t="str">
        <f>IF(ISBLANK('5. Pp (3 años)'!H54),"",'5. Pp (3 años)'!H54)</f>
        <v>Trimestral</v>
      </c>
      <c r="H22" s="533" t="str">
        <f>IF(ISBLANK('5. Pp (3 años)'!J54),"",'5. Pp (3 años)'!J54)</f>
        <v>UNIDAD DE MEDIDA DEL INDICADOR:
Porcentaje   
 UNIDAD DE MEDIDA DE LA VARIABLE:
Asistencia en reportes de personas no localizadas.</v>
      </c>
      <c r="I22" s="142">
        <f>IF(ISBLANK('9. METAS'!K28),"",'9. METAS'!K28)</f>
        <v>100</v>
      </c>
      <c r="J22" s="143">
        <f>IF(ISBLANK('9. METAS'!Q28),"",'9. METAS'!Q28)</f>
        <v>25</v>
      </c>
      <c r="K22" s="135">
        <f>IF(ISBLANK('9. METAS'!R28),"",'9. METAS'!R28)</f>
        <v>25</v>
      </c>
      <c r="L22" s="135">
        <f>IF(ISBLANK('9. METAS'!S28),"",'9. METAS'!S28)</f>
        <v>25</v>
      </c>
      <c r="M22" s="136">
        <f>IF(ISBLANK('9. METAS'!T28),"",'9. METAS'!T28)</f>
        <v>25</v>
      </c>
      <c r="N22" s="711">
        <v>325</v>
      </c>
      <c r="O22" s="321"/>
      <c r="P22" s="321"/>
      <c r="Q22" s="322"/>
      <c r="R22" s="133">
        <f t="shared" si="0"/>
        <v>13</v>
      </c>
      <c r="S22" s="134">
        <f t="shared" si="0"/>
        <v>0</v>
      </c>
      <c r="T22" s="134">
        <f t="shared" si="0"/>
        <v>0</v>
      </c>
      <c r="U22" s="148">
        <f t="shared" si="0"/>
        <v>0</v>
      </c>
      <c r="V22" s="137">
        <f t="shared" si="1"/>
        <v>3.25</v>
      </c>
      <c r="W22" s="134">
        <f t="shared" si="2"/>
        <v>3.25</v>
      </c>
      <c r="X22" s="134">
        <f t="shared" si="3"/>
        <v>3.25</v>
      </c>
      <c r="Y22" s="153">
        <f t="shared" si="4"/>
        <v>3.25</v>
      </c>
      <c r="Z22" s="731" t="s">
        <v>1368</v>
      </c>
      <c r="AA22" s="726"/>
      <c r="AB22" s="286"/>
      <c r="AC22" s="287"/>
    </row>
    <row r="23" spans="3:29" ht="170.25" customHeight="1">
      <c r="C23" s="483" t="str">
        <f>IF(ISBLANK('5. Pp (3 años)'!B55),"",'5. Pp (3 años)'!B55)</f>
        <v>Dirección General de la Coordinación General Administrativa</v>
      </c>
      <c r="D23" s="484" t="str">
        <f>IF(ISBLANK('5. Pp (3 años)'!C55),"",'5. Pp (3 años)'!C55)</f>
        <v xml:space="preserve">Componente </v>
      </c>
      <c r="E23" s="468" t="str">
        <f>IF(ISBLANK('5. Pp (3 años)'!D55),"",'5. Pp (3 años)'!D55)</f>
        <v>3.1.1.1.3 Solicitudes administrativas de las Direcciones adscritas a la Secretaría General emitidas.</v>
      </c>
      <c r="F23" s="468" t="str">
        <f>IF(ISBLANK('5. Pp (3 años)'!E55),"",'5. Pp (3 años)'!E55)</f>
        <v>PSAE: Porcentaje de solicitudes administrativas emitidas.</v>
      </c>
      <c r="G23" s="534" t="str">
        <f>IF(ISBLANK('5. Pp (3 años)'!H55),"",'5. Pp (3 años)'!H55)</f>
        <v>Trimestral</v>
      </c>
      <c r="H23" s="485" t="str">
        <f>IF(ISBLANK('5. Pp (3 años)'!J55),"",'5. Pp (3 años)'!J55)</f>
        <v>UNIDAD DE MEDIDA DEL INDICADOR:
Porcentaje   
 UNIDAD DE MEDIDA DE LA VARIABLE:
Solicitudes administrativas.</v>
      </c>
      <c r="I23" s="142">
        <f>IF(ISBLANK('9. METAS'!K29),"",'9. METAS'!K29)</f>
        <v>1155</v>
      </c>
      <c r="J23" s="143">
        <f>IF(ISBLANK('9. METAS'!Q29),"",'9. METAS'!Q29)</f>
        <v>301</v>
      </c>
      <c r="K23" s="135">
        <f>IF(ISBLANK('9. METAS'!R29),"",'9. METAS'!R29)</f>
        <v>304</v>
      </c>
      <c r="L23" s="135">
        <f>IF(ISBLANK('9. METAS'!S29),"",'9. METAS'!S29)</f>
        <v>304</v>
      </c>
      <c r="M23" s="136">
        <f>IF(ISBLANK('9. METAS'!T29),"",'9. METAS'!T29)</f>
        <v>246</v>
      </c>
      <c r="N23" s="711">
        <v>301</v>
      </c>
      <c r="O23" s="321"/>
      <c r="P23" s="321"/>
      <c r="Q23" s="322"/>
      <c r="R23" s="133">
        <f t="shared" si="0"/>
        <v>1</v>
      </c>
      <c r="S23" s="134">
        <f t="shared" si="0"/>
        <v>0</v>
      </c>
      <c r="T23" s="134">
        <f t="shared" si="0"/>
        <v>0</v>
      </c>
      <c r="U23" s="148">
        <f t="shared" si="0"/>
        <v>0</v>
      </c>
      <c r="V23" s="137">
        <f t="shared" si="1"/>
        <v>0.26060606060606062</v>
      </c>
      <c r="W23" s="134">
        <f t="shared" si="2"/>
        <v>0.26060606060606062</v>
      </c>
      <c r="X23" s="134">
        <f t="shared" si="3"/>
        <v>0.26060606060606062</v>
      </c>
      <c r="Y23" s="153">
        <f t="shared" si="4"/>
        <v>0.26060606060606062</v>
      </c>
      <c r="Z23" s="732" t="s">
        <v>1369</v>
      </c>
      <c r="AA23" s="726"/>
      <c r="AB23" s="286"/>
      <c r="AC23" s="287"/>
    </row>
    <row r="24" spans="3:29" ht="151.5" customHeight="1">
      <c r="C24" s="184" t="str">
        <f>IF(ISBLANK('5. Pp (3 años)'!B56),"",'5. Pp (3 años)'!B56)</f>
        <v>Dirección General de la Coordinación General Administrativa</v>
      </c>
      <c r="D24" s="91" t="str">
        <f>IF(ISBLANK('5. Pp (3 años)'!C56),"",'5. Pp (3 años)'!C56)</f>
        <v>Actividad</v>
      </c>
      <c r="E24" s="180" t="str">
        <f>IF(ISBLANK('5. Pp (3 años)'!D56),"",'5. Pp (3 años)'!D56)</f>
        <v xml:space="preserve">3.1.1.1.3.1 Gestión en la documentación de los movimientos de personal de la Oficina de la Secretaría General. 
</v>
      </c>
      <c r="F24" s="180" t="str">
        <f>IF(ISBLANK('5. Pp (3 años)'!E56),"",'5. Pp (3 años)'!E56)</f>
        <v>DGMP:  Porcentaje de Documentos de movimientos de personal gestionados.</v>
      </c>
      <c r="G24" s="187" t="str">
        <f>IF(ISBLANK('5. Pp (3 años)'!H56),"",'5. Pp (3 años)'!H56)</f>
        <v>Trimestral</v>
      </c>
      <c r="H24" s="79" t="str">
        <f>IF(ISBLANK('5. Pp (3 años)'!J56),"",'5. Pp (3 años)'!J56)</f>
        <v>UNIDAD DE MEDIDA DEL INDICADOR:
Porcentaje   
 UNIDAD DE MEDIDA DE LA VARIABLE:
Documentos de movimientos de personal.</v>
      </c>
      <c r="I24" s="142">
        <f>IF(ISBLANK('9. METAS'!K30),"",'9. METAS'!K30)</f>
        <v>170</v>
      </c>
      <c r="J24" s="143">
        <f>IF(ISBLANK('9. METAS'!Q30),"",'9. METAS'!Q30)</f>
        <v>49</v>
      </c>
      <c r="K24" s="135">
        <f>IF(ISBLANK('9. METAS'!R30),"",'9. METAS'!R30)</f>
        <v>42</v>
      </c>
      <c r="L24" s="135">
        <f>IF(ISBLANK('9. METAS'!S30),"",'9. METAS'!S30)</f>
        <v>42</v>
      </c>
      <c r="M24" s="136">
        <f>IF(ISBLANK('9. METAS'!T30),"",'9. METAS'!T30)</f>
        <v>37</v>
      </c>
      <c r="N24" s="711">
        <v>49</v>
      </c>
      <c r="O24" s="321"/>
      <c r="P24" s="321"/>
      <c r="Q24" s="322"/>
      <c r="R24" s="133">
        <f t="shared" si="0"/>
        <v>1</v>
      </c>
      <c r="S24" s="134">
        <f t="shared" si="0"/>
        <v>0</v>
      </c>
      <c r="T24" s="134">
        <f t="shared" si="0"/>
        <v>0</v>
      </c>
      <c r="U24" s="148">
        <f t="shared" si="0"/>
        <v>0</v>
      </c>
      <c r="V24" s="137">
        <f t="shared" si="1"/>
        <v>0.28823529411764703</v>
      </c>
      <c r="W24" s="134">
        <f t="shared" si="2"/>
        <v>0.28823529411764703</v>
      </c>
      <c r="X24" s="134">
        <f t="shared" si="3"/>
        <v>0.28823529411764703</v>
      </c>
      <c r="Y24" s="153">
        <f t="shared" si="4"/>
        <v>0.28823529411764703</v>
      </c>
      <c r="Z24" s="731" t="s">
        <v>1370</v>
      </c>
      <c r="AA24" s="726"/>
      <c r="AB24" s="286"/>
      <c r="AC24" s="287"/>
    </row>
    <row r="25" spans="3:29" ht="148.5" customHeight="1">
      <c r="C25" s="184" t="str">
        <f>IF(ISBLANK('5. Pp (3 años)'!B57),"",'5. Pp (3 años)'!B57)</f>
        <v>Dirección General de la Coordinación General Administrativa</v>
      </c>
      <c r="D25" s="91" t="str">
        <f>IF(ISBLANK('5. Pp (3 años)'!C57),"",'5. Pp (3 años)'!C57)</f>
        <v>Actividad</v>
      </c>
      <c r="E25" s="180" t="str">
        <f>IF(ISBLANK('5. Pp (3 años)'!D57),"",'5. Pp (3 años)'!D57)</f>
        <v>3.1.1.1.3.2 Realización de gestiones técnicas para la operación de las Direcciones Adscritas a la Oficina de la Secretaría General.</v>
      </c>
      <c r="F25" s="180" t="str">
        <f>IF(ISBLANK('5. Pp (3 años)'!E57),"",'5. Pp (3 años)'!E57)</f>
        <v>PGTR: Porcentaje de Gestiones Técnicas realizadas.</v>
      </c>
      <c r="G25" s="187" t="str">
        <f>IF(ISBLANK('5. Pp (3 años)'!H57),"",'5. Pp (3 años)'!H57)</f>
        <v>Trimestral</v>
      </c>
      <c r="H25" s="79" t="str">
        <f>IF(ISBLANK('5. Pp (3 años)'!J57),"",'5. Pp (3 años)'!J57)</f>
        <v>UNIDAD DE MEDIDA DEL INDICADOR:
Porcentaje   
 UNIDAD DE MEDIDA DE LA VARIABLE:
Gestiones Técnicas.</v>
      </c>
      <c r="I25" s="142">
        <f>IF(ISBLANK('9. METAS'!K31),"",'9. METAS'!K31)</f>
        <v>417</v>
      </c>
      <c r="J25" s="143">
        <f>IF(ISBLANK('9. METAS'!Q31),"",'9. METAS'!Q31)</f>
        <v>123</v>
      </c>
      <c r="K25" s="135">
        <f>IF(ISBLANK('9. METAS'!R31),"",'9. METAS'!R31)</f>
        <v>98</v>
      </c>
      <c r="L25" s="135">
        <f>IF(ISBLANK('9. METAS'!S31),"",'9. METAS'!S31)</f>
        <v>98</v>
      </c>
      <c r="M25" s="136">
        <f>IF(ISBLANK('9. METAS'!T31),"",'9. METAS'!T31)</f>
        <v>98</v>
      </c>
      <c r="N25" s="711">
        <v>123</v>
      </c>
      <c r="O25" s="321"/>
      <c r="P25" s="321"/>
      <c r="Q25" s="322"/>
      <c r="R25" s="133">
        <f t="shared" si="0"/>
        <v>1</v>
      </c>
      <c r="S25" s="134">
        <f t="shared" si="0"/>
        <v>0</v>
      </c>
      <c r="T25" s="134">
        <f t="shared" si="0"/>
        <v>0</v>
      </c>
      <c r="U25" s="148">
        <f t="shared" si="0"/>
        <v>0</v>
      </c>
      <c r="V25" s="137">
        <f t="shared" si="1"/>
        <v>0.29496402877697842</v>
      </c>
      <c r="W25" s="134">
        <f t="shared" si="2"/>
        <v>0.29496402877697842</v>
      </c>
      <c r="X25" s="134">
        <f t="shared" si="3"/>
        <v>0.29496402877697842</v>
      </c>
      <c r="Y25" s="153">
        <f t="shared" si="4"/>
        <v>0.29496402877697842</v>
      </c>
      <c r="Z25" s="731" t="s">
        <v>1371</v>
      </c>
      <c r="AA25" s="726"/>
      <c r="AB25" s="286"/>
      <c r="AC25" s="287"/>
    </row>
    <row r="26" spans="3:29" ht="158.25" customHeight="1">
      <c r="C26" s="184" t="str">
        <f>IF(ISBLANK('5. Pp (3 años)'!B58),"",'5. Pp (3 años)'!B58)</f>
        <v>Dirección General de la Coordinación General Administrativa</v>
      </c>
      <c r="D26" s="91" t="str">
        <f>IF(ISBLANK('5. Pp (3 años)'!C58),"",'5. Pp (3 años)'!C58)</f>
        <v>Actividad</v>
      </c>
      <c r="E26" s="180" t="str">
        <f>IF(ISBLANK('5. Pp (3 años)'!D58),"",'5. Pp (3 años)'!D58)</f>
        <v>3.1.1.1.3.3 Atención a las solicitudes de   recursos materiales para abastecer a la Secretaría General y sus Direcciones Adscritas.</v>
      </c>
      <c r="F26" s="180" t="str">
        <f>IF(ISBLANK('5. Pp (3 años)'!E58),"",'5. Pp (3 años)'!E58)</f>
        <v>PRMG: Porcentaje de solicitudes de recursos materiales gestionados.</v>
      </c>
      <c r="G26" s="187" t="str">
        <f>IF(ISBLANK('5. Pp (3 años)'!H58),"",'5. Pp (3 años)'!H58)</f>
        <v>Trimestral</v>
      </c>
      <c r="H26" s="79" t="str">
        <f>IF(ISBLANK('5. Pp (3 años)'!J58),"",'5. Pp (3 años)'!J58)</f>
        <v xml:space="preserve">UNIDAD DE MEDIDA DEL INDICADOR:
Porcentaje   
 UNIDAD DE MEDIDA DE LA VARIABLE:
Solicitudes de Recursos Materiales. </v>
      </c>
      <c r="I26" s="142">
        <f>IF(ISBLANK('9. METAS'!K32),"",'9. METAS'!K32)</f>
        <v>568</v>
      </c>
      <c r="J26" s="143">
        <f>IF(ISBLANK('9. METAS'!Q32),"",'9. METAS'!Q32)</f>
        <v>129</v>
      </c>
      <c r="K26" s="135">
        <f>IF(ISBLANK('9. METAS'!R32),"",'9. METAS'!R32)</f>
        <v>164</v>
      </c>
      <c r="L26" s="135">
        <f>IF(ISBLANK('9. METAS'!S32),"",'9. METAS'!S32)</f>
        <v>164</v>
      </c>
      <c r="M26" s="136">
        <f>IF(ISBLANK('9. METAS'!T32),"",'9. METAS'!T32)</f>
        <v>111</v>
      </c>
      <c r="N26" s="711">
        <v>129</v>
      </c>
      <c r="O26" s="321"/>
      <c r="P26" s="321"/>
      <c r="Q26" s="322"/>
      <c r="R26" s="133">
        <f t="shared" si="0"/>
        <v>1</v>
      </c>
      <c r="S26" s="134">
        <f t="shared" si="0"/>
        <v>0</v>
      </c>
      <c r="T26" s="134">
        <f t="shared" si="0"/>
        <v>0</v>
      </c>
      <c r="U26" s="148">
        <f t="shared" si="0"/>
        <v>0</v>
      </c>
      <c r="V26" s="137">
        <f t="shared" si="1"/>
        <v>0.22711267605633803</v>
      </c>
      <c r="W26" s="134">
        <f t="shared" si="2"/>
        <v>0.22711267605633803</v>
      </c>
      <c r="X26" s="134">
        <f t="shared" si="3"/>
        <v>0.22711267605633803</v>
      </c>
      <c r="Y26" s="153">
        <f t="shared" si="4"/>
        <v>0.22711267605633803</v>
      </c>
      <c r="Z26" s="731" t="s">
        <v>1372</v>
      </c>
      <c r="AA26" s="726"/>
      <c r="AB26" s="286"/>
      <c r="AC26" s="287"/>
    </row>
    <row r="27" spans="3:29" ht="148.5" customHeight="1">
      <c r="C27" s="483" t="str">
        <f>IF(ISBLANK('5. Pp (3 años)'!B59),"",'5. Pp (3 años)'!B59)</f>
        <v>Coordinación del Registro Civil</v>
      </c>
      <c r="D27" s="484" t="str">
        <f>IF(ISBLANK('5. Pp (3 años)'!C59),"",'5. Pp (3 años)'!C59)</f>
        <v>Componente</v>
      </c>
      <c r="E27" s="468" t="str">
        <f>IF(ISBLANK('5. Pp (3 años)'!D59),"",'5. Pp (3 años)'!D59)</f>
        <v>3.1.1.1.4 Actos registrales constitutivos o modificativos del Estado Civil de la población benitojuarense, garantizando el derecho a la igualdad entre mujeres y hombres inscritos.</v>
      </c>
      <c r="F27" s="468" t="str">
        <f>IF(ISBLANK('5. Pp (3 años)'!E59),"",'5. Pp (3 años)'!E59)</f>
        <v>PARI: Porcentaje de actos registrales inscritos</v>
      </c>
      <c r="G27" s="535" t="str">
        <f>IF(ISBLANK('5. Pp (3 años)'!H59),"",'5. Pp (3 años)'!H59)</f>
        <v>Trimestral</v>
      </c>
      <c r="H27" s="485" t="str">
        <f>IF(ISBLANK('5. Pp (3 años)'!J59),"",'5. Pp (3 años)'!J59)</f>
        <v>UNIDAD DE MEDIDA DEL INDICADOR:
Porcentaje.
UNIDAD DE MEDIDA DE LA VARIABLE
Actos Registrales.</v>
      </c>
      <c r="I27" s="142">
        <f>IF(ISBLANK('9. METAS'!K33),"",'9. METAS'!K33)</f>
        <v>74119</v>
      </c>
      <c r="J27" s="143">
        <f>IF(ISBLANK('9. METAS'!Q33),"",'9. METAS'!Q33)</f>
        <v>18530</v>
      </c>
      <c r="K27" s="135">
        <f>IF(ISBLANK('9. METAS'!R33),"",'9. METAS'!R33)</f>
        <v>18530</v>
      </c>
      <c r="L27" s="135">
        <f>IF(ISBLANK('9. METAS'!S33),"",'9. METAS'!S33)</f>
        <v>18530</v>
      </c>
      <c r="M27" s="136">
        <f>IF(ISBLANK('9. METAS'!T33),"",'9. METAS'!T33)</f>
        <v>18529</v>
      </c>
      <c r="N27" s="711">
        <v>18261</v>
      </c>
      <c r="O27" s="321"/>
      <c r="P27" s="321"/>
      <c r="Q27" s="322"/>
      <c r="R27" s="133">
        <f t="shared" si="0"/>
        <v>0.98548300053966542</v>
      </c>
      <c r="S27" s="134">
        <f t="shared" si="0"/>
        <v>0</v>
      </c>
      <c r="T27" s="134">
        <f t="shared" si="0"/>
        <v>0</v>
      </c>
      <c r="U27" s="148">
        <f t="shared" si="0"/>
        <v>0</v>
      </c>
      <c r="V27" s="137">
        <f t="shared" si="1"/>
        <v>0.24637407412404377</v>
      </c>
      <c r="W27" s="134">
        <f t="shared" si="2"/>
        <v>0.24637407412404377</v>
      </c>
      <c r="X27" s="134">
        <f t="shared" si="3"/>
        <v>0.24637407412404377</v>
      </c>
      <c r="Y27" s="153">
        <f t="shared" si="4"/>
        <v>0.24637407412404377</v>
      </c>
      <c r="Z27" s="731" t="s">
        <v>1373</v>
      </c>
      <c r="AA27" s="726"/>
      <c r="AB27" s="286"/>
      <c r="AC27" s="287"/>
    </row>
    <row r="28" spans="3:29" ht="148.5" customHeight="1">
      <c r="C28" s="531" t="str">
        <f>IF(ISBLANK('5. Pp (3 años)'!B60),"",'5. Pp (3 años)'!B60)</f>
        <v>Coordinación del Registro Civil</v>
      </c>
      <c r="D28" s="532" t="str">
        <f>IF(ISBLANK('5. Pp (3 años)'!C60),"",'5. Pp (3 años)'!C60)</f>
        <v>Actividad</v>
      </c>
      <c r="E28" s="521" t="str">
        <f>IF(ISBLANK('5. Pp (3 años)'!D60),"",'5. Pp (3 años)'!D60)</f>
        <v>3.1.1.1.4.1 Adquisición de herramientas tecnológicas del Registro Civil.</v>
      </c>
      <c r="F28" s="521" t="str">
        <f>IF(ISBLANK('5. Pp (3 años)'!E60),"",'5. Pp (3 años)'!E60)</f>
        <v xml:space="preserve">PAECE: Porcentaje de adquisición de equipos de cómputo y electrónicos.      </v>
      </c>
      <c r="G28" s="31" t="str">
        <f>IF(ISBLANK('5. Pp (3 años)'!H60),"",'5. Pp (3 años)'!H60)</f>
        <v>Trimestral</v>
      </c>
      <c r="H28" s="533" t="str">
        <f>IF(ISBLANK('5. Pp (3 años)'!J60),"",'5. Pp (3 años)'!J60)</f>
        <v>UNIDAD DE MEDIDA DEL INDICADOR:
Porcentaje.
 UNIDAD DE MEDIDA DE LA VARIABLE
Equipos de cómputo y electrónicos.</v>
      </c>
      <c r="I28" s="142">
        <f>IF(ISBLANK('9. METAS'!K34),"",'9. METAS'!K34)</f>
        <v>3</v>
      </c>
      <c r="J28" s="143">
        <f>IF(ISBLANK('9. METAS'!Q34),"",'9. METAS'!Q34)</f>
        <v>1</v>
      </c>
      <c r="K28" s="135">
        <f>IF(ISBLANK('9. METAS'!R34),"",'9. METAS'!R34)</f>
        <v>1</v>
      </c>
      <c r="L28" s="135">
        <f>IF(ISBLANK('9. METAS'!S34),"",'9. METAS'!S34)</f>
        <v>1</v>
      </c>
      <c r="M28" s="136">
        <f>IF(ISBLANK('9. METAS'!T34),"",'9. METAS'!T34)</f>
        <v>0</v>
      </c>
      <c r="N28" s="711">
        <v>5</v>
      </c>
      <c r="O28" s="321"/>
      <c r="P28" s="321"/>
      <c r="Q28" s="322"/>
      <c r="R28" s="133">
        <f t="shared" si="0"/>
        <v>5</v>
      </c>
      <c r="S28" s="134">
        <f t="shared" si="0"/>
        <v>0</v>
      </c>
      <c r="T28" s="134">
        <f t="shared" si="0"/>
        <v>0</v>
      </c>
      <c r="U28" s="148" t="str">
        <f t="shared" si="0"/>
        <v>100%</v>
      </c>
      <c r="V28" s="137">
        <f t="shared" si="1"/>
        <v>1.6666666666666667</v>
      </c>
      <c r="W28" s="134">
        <f t="shared" si="2"/>
        <v>1.6666666666666667</v>
      </c>
      <c r="X28" s="134">
        <f t="shared" si="3"/>
        <v>1.6666666666666667</v>
      </c>
      <c r="Y28" s="153">
        <f t="shared" si="4"/>
        <v>1.6666666666666667</v>
      </c>
      <c r="Z28" s="731" t="s">
        <v>1374</v>
      </c>
      <c r="AA28" s="726"/>
      <c r="AB28" s="286"/>
      <c r="AC28" s="287"/>
    </row>
    <row r="29" spans="3:29" ht="148.5" customHeight="1">
      <c r="C29" s="184" t="str">
        <f>IF(ISBLANK('5. Pp (3 años)'!B61),"",'5. Pp (3 años)'!B61)</f>
        <v>Coordinación del Registro Civil</v>
      </c>
      <c r="D29" s="91" t="str">
        <f>IF(ISBLANK('5. Pp (3 años)'!C61),"",'5. Pp (3 años)'!C61)</f>
        <v>Actividad</v>
      </c>
      <c r="E29" s="180" t="str">
        <f>IF(ISBLANK('5. Pp (3 años)'!D61),"",'5. Pp (3 años)'!D61)</f>
        <v>3.1.1.1.4.2 Incremento en la adquisición de formatos valorados Adquiridos.</v>
      </c>
      <c r="F29" s="180" t="str">
        <f>IF(ISBLANK('5. Pp (3 años)'!E61),"",'5. Pp (3 años)'!E61)</f>
        <v xml:space="preserve">PFVA: Porcentaje de formatos valoradas  adquiridas. </v>
      </c>
      <c r="G29" s="488" t="str">
        <f>IF(ISBLANK('5. Pp (3 años)'!H61),"",'5. Pp (3 años)'!H61)</f>
        <v>Trimestral</v>
      </c>
      <c r="H29" s="79" t="str">
        <f>IF(ISBLANK('5. Pp (3 años)'!J61),"",'5. Pp (3 años)'!J61)</f>
        <v>UNIDAD DE MEDIDA DEL INDICADOR:
Porcentaje.
UNIDAD DE MEDIDA DE LA VARIABLE:
Formatos valorados.</v>
      </c>
      <c r="I29" s="142">
        <f>IF(ISBLANK('9. METAS'!K35),"",'9. METAS'!K35)</f>
        <v>89000</v>
      </c>
      <c r="J29" s="143">
        <f>IF(ISBLANK('9. METAS'!Q35),"",'9. METAS'!Q35)</f>
        <v>22250</v>
      </c>
      <c r="K29" s="135">
        <f>IF(ISBLANK('9. METAS'!R35),"",'9. METAS'!R35)</f>
        <v>22250</v>
      </c>
      <c r="L29" s="135">
        <f>IF(ISBLANK('9. METAS'!S35),"",'9. METAS'!S35)</f>
        <v>22250</v>
      </c>
      <c r="M29" s="136">
        <f>IF(ISBLANK('9. METAS'!T35),"",'9. METAS'!T35)</f>
        <v>22250</v>
      </c>
      <c r="N29" s="711">
        <v>17000</v>
      </c>
      <c r="O29" s="321"/>
      <c r="P29" s="321"/>
      <c r="Q29" s="322"/>
      <c r="R29" s="133">
        <f t="shared" si="0"/>
        <v>0.7640449438202247</v>
      </c>
      <c r="S29" s="134">
        <f t="shared" si="0"/>
        <v>0</v>
      </c>
      <c r="T29" s="134">
        <f t="shared" si="0"/>
        <v>0</v>
      </c>
      <c r="U29" s="148">
        <f t="shared" si="0"/>
        <v>0</v>
      </c>
      <c r="V29" s="137">
        <f t="shared" si="1"/>
        <v>0.19101123595505617</v>
      </c>
      <c r="W29" s="134">
        <f t="shared" si="2"/>
        <v>0.19101123595505617</v>
      </c>
      <c r="X29" s="134">
        <f t="shared" si="3"/>
        <v>0.19101123595505617</v>
      </c>
      <c r="Y29" s="153">
        <f t="shared" si="4"/>
        <v>0.19101123595505617</v>
      </c>
      <c r="Z29" s="731" t="s">
        <v>1375</v>
      </c>
      <c r="AA29" s="726"/>
      <c r="AB29" s="286"/>
      <c r="AC29" s="287"/>
    </row>
    <row r="30" spans="3:29" ht="148.5" customHeight="1">
      <c r="C30" s="184" t="str">
        <f>IF(ISBLANK('5. Pp (3 años)'!B62),"",'5. Pp (3 años)'!B62)</f>
        <v>Coordinación del Registro Civil</v>
      </c>
      <c r="D30" s="91" t="str">
        <f>IF(ISBLANK('5. Pp (3 años)'!C62),"",'5. Pp (3 años)'!C62)</f>
        <v>Actividad</v>
      </c>
      <c r="E30" s="180" t="str">
        <f>IF(ISBLANK('5. Pp (3 años)'!D62),"",'5. Pp (3 años)'!D62)</f>
        <v>3.1.1.1.4.3 Capacitación al personal del Registro Civil.</v>
      </c>
      <c r="F30" s="180" t="str">
        <f>IF(ISBLANK('5. Pp (3 años)'!E62),"",'5. Pp (3 años)'!E62)</f>
        <v>PPC: Porcentaje de personal del Registro Civil capacitado.</v>
      </c>
      <c r="G30" s="187" t="str">
        <f>IF(ISBLANK('5. Pp (3 años)'!H62),"",'5. Pp (3 años)'!H62)</f>
        <v>Trimestral</v>
      </c>
      <c r="H30" s="79" t="str">
        <f>IF(ISBLANK('5. Pp (3 años)'!J62),"",'5. Pp (3 años)'!J62)</f>
        <v>UNIDAD DE MEDIDA DEL INDICADOR:
Porcentaje.
UNIDAD DE MEDIDA DE LA VARIABLE: 
Personal del Registro Civil capacitado</v>
      </c>
      <c r="I30" s="142">
        <f>IF(ISBLANK('9. METAS'!K36),"",'9. METAS'!K36)</f>
        <v>40</v>
      </c>
      <c r="J30" s="143">
        <f>IF(ISBLANK('9. METAS'!Q36),"",'9. METAS'!Q36)</f>
        <v>10</v>
      </c>
      <c r="K30" s="135">
        <f>IF(ISBLANK('9. METAS'!R36),"",'9. METAS'!R36)</f>
        <v>10</v>
      </c>
      <c r="L30" s="135">
        <f>IF(ISBLANK('9. METAS'!S36),"",'9. METAS'!S36)</f>
        <v>10</v>
      </c>
      <c r="M30" s="136">
        <f>IF(ISBLANK('9. METAS'!T36),"",'9. METAS'!T36)</f>
        <v>10</v>
      </c>
      <c r="N30" s="711">
        <v>0</v>
      </c>
      <c r="O30" s="321"/>
      <c r="P30" s="321"/>
      <c r="Q30" s="322"/>
      <c r="R30" s="133">
        <f t="shared" si="0"/>
        <v>0</v>
      </c>
      <c r="S30" s="134">
        <f t="shared" si="0"/>
        <v>0</v>
      </c>
      <c r="T30" s="134">
        <f t="shared" si="0"/>
        <v>0</v>
      </c>
      <c r="U30" s="148">
        <f t="shared" si="0"/>
        <v>0</v>
      </c>
      <c r="V30" s="137">
        <f t="shared" si="1"/>
        <v>0</v>
      </c>
      <c r="W30" s="134">
        <f t="shared" si="2"/>
        <v>0</v>
      </c>
      <c r="X30" s="134">
        <f t="shared" si="3"/>
        <v>0</v>
      </c>
      <c r="Y30" s="153">
        <f t="shared" si="4"/>
        <v>0</v>
      </c>
      <c r="Z30" s="731" t="s">
        <v>1376</v>
      </c>
      <c r="AA30" s="726"/>
      <c r="AB30" s="286"/>
      <c r="AC30" s="287"/>
    </row>
    <row r="31" spans="3:29" ht="148.5" customHeight="1">
      <c r="C31" s="184" t="str">
        <f>IF(ISBLANK('5. Pp (3 años)'!B63),"",'5. Pp (3 años)'!B63)</f>
        <v>Coordinación del Registro Civil</v>
      </c>
      <c r="D31" s="91" t="str">
        <f>IF(ISBLANK('5. Pp (3 años)'!C63),"",'5. Pp (3 años)'!C63)</f>
        <v>Actividad</v>
      </c>
      <c r="E31" s="180" t="str">
        <f>IF(ISBLANK('5. Pp (3 años)'!D63),"",'5. Pp (3 años)'!D63)</f>
        <v>3.1.1.1.4.4 Mejoramiento de las instalaciones del Registro Civil.</v>
      </c>
      <c r="F31" s="180" t="str">
        <f>IF(ISBLANK('5. Pp (3 años)'!E63),"",'5. Pp (3 años)'!E63)</f>
        <v>PIRM: Porcentaje de instalaciones del Registro Civil mejoradas.</v>
      </c>
      <c r="G31" s="187" t="str">
        <f>IF(ISBLANK('5. Pp (3 años)'!H63),"",'5. Pp (3 años)'!H63)</f>
        <v>Trimestral</v>
      </c>
      <c r="H31" s="79" t="str">
        <f>IF(ISBLANK('5. Pp (3 años)'!J63),"",'5. Pp (3 años)'!J63)</f>
        <v>UNIDAD DE MEDIDA DEL INDICADOR
Porcentaje.
UNIDAD DE MEDIDA DE LA VARIABLE:
Instalaciones del Registro Civil.</v>
      </c>
      <c r="I31" s="142">
        <f>IF(ISBLANK('9. METAS'!K37),"",'9. METAS'!K37)</f>
        <v>2</v>
      </c>
      <c r="J31" s="143">
        <f>IF(ISBLANK('9. METAS'!Q37),"",'9. METAS'!Q37)</f>
        <v>0</v>
      </c>
      <c r="K31" s="135">
        <f>IF(ISBLANK('9. METAS'!R37),"",'9. METAS'!R37)</f>
        <v>1</v>
      </c>
      <c r="L31" s="135">
        <f>IF(ISBLANK('9. METAS'!S37),"",'9. METAS'!S37)</f>
        <v>1</v>
      </c>
      <c r="M31" s="136">
        <f>IF(ISBLANK('9. METAS'!T37),"",'9. METAS'!T37)</f>
        <v>0</v>
      </c>
      <c r="N31" s="711">
        <v>2</v>
      </c>
      <c r="O31" s="321"/>
      <c r="P31" s="321"/>
      <c r="Q31" s="322"/>
      <c r="R31" s="133" t="str">
        <f>IFERROR((N31/J31),"100%")</f>
        <v>100%</v>
      </c>
      <c r="S31" s="134">
        <f t="shared" si="0"/>
        <v>0</v>
      </c>
      <c r="T31" s="134">
        <f t="shared" si="0"/>
        <v>0</v>
      </c>
      <c r="U31" s="148" t="str">
        <f t="shared" si="0"/>
        <v>100%</v>
      </c>
      <c r="V31" s="137">
        <f>IFERROR((N31/I31),"No Programado")</f>
        <v>1</v>
      </c>
      <c r="W31" s="134">
        <f t="shared" si="2"/>
        <v>1</v>
      </c>
      <c r="X31" s="134">
        <f t="shared" si="3"/>
        <v>1</v>
      </c>
      <c r="Y31" s="153">
        <f t="shared" si="4"/>
        <v>1</v>
      </c>
      <c r="Z31" s="733" t="s">
        <v>1377</v>
      </c>
      <c r="AA31" s="727"/>
      <c r="AB31" s="326"/>
      <c r="AC31" s="327"/>
    </row>
    <row r="32" spans="3:29" ht="148.5" customHeight="1">
      <c r="C32" s="483" t="str">
        <f>IF(ISBLANK('5. Pp (3 años)'!B64),"",'5. Pp (3 años)'!B64)</f>
        <v>Direccion de Derechos Humanos y Grupos Prioritarios</v>
      </c>
      <c r="D32" s="484" t="str">
        <f>IF(ISBLANK('5. Pp (3 años)'!C64),"",'5. Pp (3 años)'!C64)</f>
        <v>Componente</v>
      </c>
      <c r="E32" s="468" t="str">
        <f>IF(ISBLANK('5. Pp (3 años)'!D64),"",'5. Pp (3 años)'!D64)</f>
        <v>3.1.1.1.5 Quejas y recomendaciones en materia de Derechos Humanos atendidas.</v>
      </c>
      <c r="F32" s="468" t="str">
        <f>IF(ISBLANK('5. Pp (3 años)'!E64),"",'5. Pp (3 años)'!E64)</f>
        <v>PQRDH: Porcentaje de quejas y recomendaciones en materia de Derechos Humanos atendidas.</v>
      </c>
      <c r="G32" s="530" t="str">
        <f>IF(ISBLANK('5. Pp (3 años)'!H64),"",'5. Pp (3 años)'!H64)</f>
        <v>Trimestral</v>
      </c>
      <c r="H32" s="485" t="str">
        <f>IF(ISBLANK('5. Pp (3 años)'!J64),"",'5. Pp (3 años)'!J64)</f>
        <v>UNIDAD DE MEDIDA DEL INDICADOR:
Porcentaje   
 UNIDAD DE MEDIDA DE LA VARIABLE:
Quejas y recomendaciones de Derechos Humanos atendidas</v>
      </c>
      <c r="I32" s="142">
        <f>IF(ISBLANK('9. METAS'!K38),"",'9. METAS'!K38)</f>
        <v>12</v>
      </c>
      <c r="J32" s="143">
        <f>IF(ISBLANK('9. METAS'!Q38),"",'9. METAS'!Q38)</f>
        <v>3</v>
      </c>
      <c r="K32" s="135">
        <f>IF(ISBLANK('9. METAS'!R38),"",'9. METAS'!R38)</f>
        <v>3</v>
      </c>
      <c r="L32" s="135">
        <f>IF(ISBLANK('9. METAS'!S38),"",'9. METAS'!S38)</f>
        <v>3</v>
      </c>
      <c r="M32" s="136">
        <f>IF(ISBLANK('9. METAS'!T38),"",'9. METAS'!T38)</f>
        <v>3</v>
      </c>
      <c r="N32" s="711">
        <v>3</v>
      </c>
      <c r="O32" s="321"/>
      <c r="P32" s="321"/>
      <c r="Q32" s="322"/>
      <c r="R32" s="133">
        <f t="shared" si="0"/>
        <v>1</v>
      </c>
      <c r="S32" s="134">
        <f t="shared" si="0"/>
        <v>0</v>
      </c>
      <c r="T32" s="134">
        <f t="shared" si="0"/>
        <v>0</v>
      </c>
      <c r="U32" s="148">
        <f t="shared" si="0"/>
        <v>0</v>
      </c>
      <c r="V32" s="137">
        <f t="shared" si="1"/>
        <v>0.25</v>
      </c>
      <c r="W32" s="134">
        <f t="shared" si="2"/>
        <v>0.25</v>
      </c>
      <c r="X32" s="134">
        <f t="shared" si="3"/>
        <v>0.25</v>
      </c>
      <c r="Y32" s="153">
        <f t="shared" si="4"/>
        <v>0.25</v>
      </c>
      <c r="Z32" s="731" t="s">
        <v>1378</v>
      </c>
      <c r="AA32" s="726"/>
      <c r="AB32" s="286"/>
      <c r="AC32" s="287"/>
    </row>
    <row r="33" spans="3:29" ht="148.5" customHeight="1">
      <c r="C33" s="184" t="str">
        <f>IF(ISBLANK('5. Pp (3 años)'!B65),"",'5. Pp (3 años)'!B65)</f>
        <v>Direccion de Derechos Humanos y Grupos Prioritarios</v>
      </c>
      <c r="D33" s="91" t="str">
        <f>IF(ISBLANK('5. Pp (3 años)'!C65),"",'5. Pp (3 años)'!C65)</f>
        <v>Actividad</v>
      </c>
      <c r="E33" s="180" t="str">
        <f>IF(ISBLANK('5. Pp (3 años)'!D65),"",'5. Pp (3 años)'!D65)</f>
        <v>3.1.1.1.5.1 Prestación de asesorías jurídicas y atención a quejas en materia de Derechos Humanos.</v>
      </c>
      <c r="F33" s="180" t="str">
        <f>IF(ISBLANK('5. Pp (3 años)'!E65),"",'5. Pp (3 años)'!E65)</f>
        <v>PJQDH: Porcentaje de asesorías jurídicas y atenciones a quejas en materia de Derechos Humanos realizadas.</v>
      </c>
      <c r="G33" s="487" t="str">
        <f>IF(ISBLANK('5. Pp (3 años)'!H65),"",'5. Pp (3 años)'!H65)</f>
        <v>Trimestral</v>
      </c>
      <c r="H33" s="79" t="str">
        <f>IF(ISBLANK('5. Pp (3 años)'!J65),"",'5. Pp (3 años)'!J65)</f>
        <v>UNIDAD DE MEDIDA DEL INDICADOR:
Porcentaje   
UNIDAD DE MEDIDA DE LA VARIABLE:
Asesorías jurídicas y atenciones a quejas en materia de Derechos Humanos</v>
      </c>
      <c r="I33" s="142">
        <f>IF(ISBLANK('9. METAS'!K39),"",'9. METAS'!K39)</f>
        <v>60</v>
      </c>
      <c r="J33" s="143">
        <f>IF(ISBLANK('9. METAS'!Q39),"",'9. METAS'!Q39)</f>
        <v>15</v>
      </c>
      <c r="K33" s="135">
        <f>IF(ISBLANK('9. METAS'!R39),"",'9. METAS'!R39)</f>
        <v>15</v>
      </c>
      <c r="L33" s="135">
        <f>IF(ISBLANK('9. METAS'!S39),"",'9. METAS'!S39)</f>
        <v>15</v>
      </c>
      <c r="M33" s="136">
        <f>IF(ISBLANK('9. METAS'!T39),"",'9. METAS'!T39)</f>
        <v>15</v>
      </c>
      <c r="N33" s="711">
        <v>15</v>
      </c>
      <c r="O33" s="321"/>
      <c r="P33" s="321"/>
      <c r="Q33" s="322"/>
      <c r="R33" s="133">
        <f t="shared" si="0"/>
        <v>1</v>
      </c>
      <c r="S33" s="134">
        <f t="shared" si="0"/>
        <v>0</v>
      </c>
      <c r="T33" s="134">
        <f t="shared" si="0"/>
        <v>0</v>
      </c>
      <c r="U33" s="148">
        <f t="shared" si="0"/>
        <v>0</v>
      </c>
      <c r="V33" s="137">
        <f t="shared" si="1"/>
        <v>0.25</v>
      </c>
      <c r="W33" s="134">
        <f t="shared" si="2"/>
        <v>0.25</v>
      </c>
      <c r="X33" s="134">
        <f t="shared" si="3"/>
        <v>0.25</v>
      </c>
      <c r="Y33" s="153">
        <f t="shared" si="4"/>
        <v>0.25</v>
      </c>
      <c r="Z33" s="732" t="s">
        <v>1379</v>
      </c>
      <c r="AA33" s="728"/>
      <c r="AB33" s="156"/>
      <c r="AC33" s="157"/>
    </row>
    <row r="34" spans="3:29" ht="148.5" customHeight="1">
      <c r="C34" s="531" t="str">
        <f>IF(ISBLANK('5. Pp (3 años)'!B66),"",'5. Pp (3 años)'!B66)</f>
        <v>Direccion de Derechos Humanos y Grupos Prioritarios</v>
      </c>
      <c r="D34" s="532" t="str">
        <f>IF(ISBLANK('5. Pp (3 años)'!C66),"",'5. Pp (3 años)'!C66)</f>
        <v>Actividad</v>
      </c>
      <c r="E34" s="521" t="str">
        <f>IF(ISBLANK('5. Pp (3 años)'!D66),"",'5. Pp (3 años)'!D66)</f>
        <v>3.1.1.1.5.2 Impartición de capacitaciones especializadas en materia de Derechos Humanos y no discriminación.</v>
      </c>
      <c r="F34" s="521" t="str">
        <f>IF(ISBLANK('5. Pp (3 años)'!E66),"",'5. Pp (3 años)'!E66)</f>
        <v xml:space="preserve">
PCMDH: Porcentaje de capacitaciones en materia de Derechos Humanos realizadas.</v>
      </c>
      <c r="G34" s="31" t="str">
        <f>IF(ISBLANK('5. Pp (3 años)'!H66),"",'5. Pp (3 años)'!H66)</f>
        <v>Trimestral</v>
      </c>
      <c r="H34" s="533" t="str">
        <f>IF(ISBLANK('5. Pp (3 años)'!J66),"",'5. Pp (3 años)'!J66)</f>
        <v>UNIDAD DE MEDIDA DEL INDICADOR:
Porcentaje   
 UNIDAD DE MEDIDA DE LA VARIABLE:
capacitaciones en materia de Derechos Humanos</v>
      </c>
      <c r="I34" s="142">
        <f>IF(ISBLANK('9. METAS'!K40),"",'9. METAS'!K40)</f>
        <v>48</v>
      </c>
      <c r="J34" s="143">
        <f>IF(ISBLANK('9. METAS'!Q40),"",'9. METAS'!Q40)</f>
        <v>12</v>
      </c>
      <c r="K34" s="135">
        <f>IF(ISBLANK('9. METAS'!R40),"",'9. METAS'!R40)</f>
        <v>12</v>
      </c>
      <c r="L34" s="135">
        <f>IF(ISBLANK('9. METAS'!S40),"",'9. METAS'!S40)</f>
        <v>12</v>
      </c>
      <c r="M34" s="136">
        <f>IF(ISBLANK('9. METAS'!T40),"",'9. METAS'!T40)</f>
        <v>12</v>
      </c>
      <c r="N34" s="711">
        <v>12</v>
      </c>
      <c r="O34" s="321"/>
      <c r="P34" s="321"/>
      <c r="Q34" s="322"/>
      <c r="R34" s="133">
        <f t="shared" si="0"/>
        <v>1</v>
      </c>
      <c r="S34" s="134">
        <f t="shared" si="0"/>
        <v>0</v>
      </c>
      <c r="T34" s="134">
        <f t="shared" si="0"/>
        <v>0</v>
      </c>
      <c r="U34" s="148">
        <f t="shared" si="0"/>
        <v>0</v>
      </c>
      <c r="V34" s="137">
        <f t="shared" si="1"/>
        <v>0.25</v>
      </c>
      <c r="W34" s="134">
        <f t="shared" si="2"/>
        <v>0.25</v>
      </c>
      <c r="X34" s="134">
        <f t="shared" si="3"/>
        <v>0.25</v>
      </c>
      <c r="Y34" s="153">
        <f t="shared" si="4"/>
        <v>0.25</v>
      </c>
      <c r="Z34" s="734" t="s">
        <v>1380</v>
      </c>
      <c r="AA34" s="728"/>
      <c r="AB34" s="156"/>
      <c r="AC34" s="157"/>
    </row>
    <row r="35" spans="3:29" ht="148.5" customHeight="1">
      <c r="C35" s="184" t="str">
        <f>IF(ISBLANK('5. Pp (3 años)'!B67),"",'5. Pp (3 años)'!B67)</f>
        <v>Direccion de Derechos Humanos y Grupos Prioritarios</v>
      </c>
      <c r="D35" s="91" t="str">
        <f>IF(ISBLANK('5. Pp (3 años)'!C67),"",'5. Pp (3 años)'!C67)</f>
        <v>Actividad</v>
      </c>
      <c r="E35" s="180" t="str">
        <f>IF(ISBLANK('5. Pp (3 años)'!D67),"",'5. Pp (3 años)'!D67)</f>
        <v>3.1.1.1.5.3 Realización de mesas de trabajo en materia de Derechos Humanos con instituciones y organizaciones de la sociedad civil.</v>
      </c>
      <c r="F35" s="180" t="str">
        <f>IF(ISBLANK('5. Pp (3 años)'!E67),"",'5. Pp (3 años)'!E67)</f>
        <v>PMTDH: Porcentaje de Mesas de Trabajo en materia de Derechos Humanos realizadas.</v>
      </c>
      <c r="G35" s="488" t="str">
        <f>IF(ISBLANK('5. Pp (3 años)'!H67),"",'5. Pp (3 años)'!H67)</f>
        <v>Trimestral</v>
      </c>
      <c r="H35" s="79" t="str">
        <f>IF(ISBLANK('5. Pp (3 años)'!J67),"",'5. Pp (3 años)'!J67)</f>
        <v>UNIDAD DE MEDIDA DEL INDICADOR:
Porcentaje   
 UNIDAD DE MEDIDA DE LA VARIABLE:
Mesas de trabajo en materia de  Derechos Humanos</v>
      </c>
      <c r="I35" s="142">
        <f>IF(ISBLANK('9. METAS'!K41),"",'9. METAS'!K41)</f>
        <v>12</v>
      </c>
      <c r="J35" s="143">
        <f>IF(ISBLANK('9. METAS'!Q41),"",'9. METAS'!Q41)</f>
        <v>3</v>
      </c>
      <c r="K35" s="135">
        <f>IF(ISBLANK('9. METAS'!R41),"",'9. METAS'!R41)</f>
        <v>3</v>
      </c>
      <c r="L35" s="135">
        <f>IF(ISBLANK('9. METAS'!S41),"",'9. METAS'!S41)</f>
        <v>3</v>
      </c>
      <c r="M35" s="136">
        <f>IF(ISBLANK('9. METAS'!T41),"",'9. METAS'!T41)</f>
        <v>3</v>
      </c>
      <c r="N35" s="711">
        <v>3</v>
      </c>
      <c r="O35" s="321"/>
      <c r="P35" s="321"/>
      <c r="Q35" s="322"/>
      <c r="R35" s="133">
        <f t="shared" si="0"/>
        <v>1</v>
      </c>
      <c r="S35" s="134">
        <f t="shared" si="0"/>
        <v>0</v>
      </c>
      <c r="T35" s="134">
        <f t="shared" si="0"/>
        <v>0</v>
      </c>
      <c r="U35" s="148">
        <f t="shared" si="0"/>
        <v>0</v>
      </c>
      <c r="V35" s="137">
        <f t="shared" si="1"/>
        <v>0.25</v>
      </c>
      <c r="W35" s="134">
        <f t="shared" si="2"/>
        <v>0.25</v>
      </c>
      <c r="X35" s="134">
        <f t="shared" si="3"/>
        <v>0.25</v>
      </c>
      <c r="Y35" s="153">
        <f t="shared" si="4"/>
        <v>0.25</v>
      </c>
      <c r="Z35" s="732" t="s">
        <v>1381</v>
      </c>
      <c r="AA35" s="728"/>
      <c r="AB35" s="156"/>
      <c r="AC35" s="157"/>
    </row>
    <row r="36" spans="3:29" ht="148.5" customHeight="1">
      <c r="C36" s="483" t="str">
        <f>IF(ISBLANK('5. Pp (3 años)'!B68),"",'5. Pp (3 años)'!B68)</f>
        <v>Dirección General de Asuntos Juridicos</v>
      </c>
      <c r="D36" s="484" t="str">
        <f>IF(ISBLANK('5. Pp (3 años)'!C68),"",'5. Pp (3 años)'!C68)</f>
        <v>Componente</v>
      </c>
      <c r="E36" s="468" t="str">
        <f>IF(ISBLANK('5. Pp (3 años)'!D68),"",'5. Pp (3 años)'!D68)</f>
        <v>3.1.1.1.6 Procedimientos jurídicos en los que el Ayuntamiento es parte atendidos mediante su revisión, elaboración y seguimiento.</v>
      </c>
      <c r="F36" s="468" t="str">
        <f>IF(ISBLANK('5. Pp (3 años)'!E68),"",'5. Pp (3 años)'!E68)</f>
        <v>PPJA: Porcentaje de procedimientos jurídicos atendidos</v>
      </c>
      <c r="G36" s="530" t="str">
        <f>IF(ISBLANK('5. Pp (3 años)'!H68),"",'5. Pp (3 años)'!H68)</f>
        <v>Trimestral</v>
      </c>
      <c r="H36" s="485" t="str">
        <f>IF(ISBLANK('5. Pp (3 años)'!J68),"",'5. Pp (3 años)'!J68)</f>
        <v>UNIDAD DE MEDIDA DEL INDICADOR:
Porcentaje   
 UNIDAD DE MEDIDA DE LA VARIABLE:
Proyectos juridicos</v>
      </c>
      <c r="I36" s="142">
        <f>IF(ISBLANK('9. METAS'!K42),"",'9. METAS'!K42)</f>
        <v>300</v>
      </c>
      <c r="J36" s="143">
        <f>IF(ISBLANK('9. METAS'!Q42),"",'9. METAS'!Q42)</f>
        <v>75</v>
      </c>
      <c r="K36" s="135">
        <f>IF(ISBLANK('9. METAS'!R42),"",'9. METAS'!R42)</f>
        <v>75</v>
      </c>
      <c r="L36" s="135">
        <f>IF(ISBLANK('9. METAS'!S42),"",'9. METAS'!S42)</f>
        <v>75</v>
      </c>
      <c r="M36" s="136">
        <f>IF(ISBLANK('9. METAS'!T42),"",'9. METAS'!T42)</f>
        <v>75</v>
      </c>
      <c r="N36" s="711">
        <v>69</v>
      </c>
      <c r="O36" s="321"/>
      <c r="P36" s="321"/>
      <c r="Q36" s="322"/>
      <c r="R36" s="133">
        <f t="shared" si="0"/>
        <v>0.92</v>
      </c>
      <c r="S36" s="134">
        <f t="shared" si="0"/>
        <v>0</v>
      </c>
      <c r="T36" s="134">
        <f t="shared" si="0"/>
        <v>0</v>
      </c>
      <c r="U36" s="148">
        <f t="shared" si="0"/>
        <v>0</v>
      </c>
      <c r="V36" s="137">
        <f t="shared" si="1"/>
        <v>0.23</v>
      </c>
      <c r="W36" s="134">
        <f t="shared" si="2"/>
        <v>0.23</v>
      </c>
      <c r="X36" s="134">
        <f t="shared" si="3"/>
        <v>0.23</v>
      </c>
      <c r="Y36" s="153">
        <f t="shared" si="4"/>
        <v>0.23</v>
      </c>
      <c r="Z36" s="735" t="s">
        <v>1382</v>
      </c>
      <c r="AA36" s="728"/>
      <c r="AB36" s="156"/>
      <c r="AC36" s="157"/>
    </row>
    <row r="37" spans="3:29" ht="148.5" customHeight="1">
      <c r="C37" s="184" t="str">
        <f>IF(ISBLANK('5. Pp (3 años)'!B69),"",'5. Pp (3 años)'!B69)</f>
        <v>Dirección General de Asuntos Juridicos</v>
      </c>
      <c r="D37" s="91" t="str">
        <f>IF(ISBLANK('5. Pp (3 años)'!C69),"",'5. Pp (3 años)'!C69)</f>
        <v>Actividad</v>
      </c>
      <c r="E37" s="180" t="str">
        <f>IF(ISBLANK('5. Pp (3 años)'!D69),"",'5. Pp (3 años)'!D69)</f>
        <v>3.1.1.1.6.1 Revisión de instrumentos jurídicos de la Administración Pública Municipal realizada.</v>
      </c>
      <c r="F37" s="180" t="str">
        <f>IF(ISBLANK('5. Pp (3 años)'!E69),"",'5. Pp (3 años)'!E69)</f>
        <v>PIJR: Porcentaje de instrumentos jurídicos revisados</v>
      </c>
      <c r="G37" s="187" t="str">
        <f>IF(ISBLANK('5. Pp (3 años)'!H69),"",'5. Pp (3 años)'!H69)</f>
        <v>Trimestral</v>
      </c>
      <c r="H37" s="79" t="str">
        <f>IF(ISBLANK('5. Pp (3 años)'!J69),"",'5. Pp (3 años)'!J69)</f>
        <v>UNIDAD DE MEDIDA DEL INDICADOR:
Porcentaje   
 UNIDAD DE MEDIDA DE LA VARIABLE:
Instrumentos jurídicos</v>
      </c>
      <c r="I37" s="142">
        <f>IF(ISBLANK('9. METAS'!K43),"",'9. METAS'!K43)</f>
        <v>200</v>
      </c>
      <c r="J37" s="143">
        <f>IF(ISBLANK('9. METAS'!Q43),"",'9. METAS'!Q43)</f>
        <v>50</v>
      </c>
      <c r="K37" s="135">
        <f>IF(ISBLANK('9. METAS'!R43),"",'9. METAS'!R43)</f>
        <v>50</v>
      </c>
      <c r="L37" s="135">
        <f>IF(ISBLANK('9. METAS'!S43),"",'9. METAS'!S43)</f>
        <v>50</v>
      </c>
      <c r="M37" s="136">
        <f>IF(ISBLANK('9. METAS'!T43),"",'9. METAS'!T43)</f>
        <v>50</v>
      </c>
      <c r="N37" s="711">
        <v>44</v>
      </c>
      <c r="O37" s="321"/>
      <c r="P37" s="321"/>
      <c r="Q37" s="322"/>
      <c r="R37" s="133">
        <f t="shared" si="0"/>
        <v>0.88</v>
      </c>
      <c r="S37" s="134">
        <f t="shared" si="0"/>
        <v>0</v>
      </c>
      <c r="T37" s="134">
        <f t="shared" si="0"/>
        <v>0</v>
      </c>
      <c r="U37" s="148">
        <f t="shared" si="0"/>
        <v>0</v>
      </c>
      <c r="V37" s="137">
        <f t="shared" si="1"/>
        <v>0.22</v>
      </c>
      <c r="W37" s="134">
        <f t="shared" si="2"/>
        <v>0.22</v>
      </c>
      <c r="X37" s="134">
        <f t="shared" si="3"/>
        <v>0.22</v>
      </c>
      <c r="Y37" s="153">
        <f t="shared" si="4"/>
        <v>0.22</v>
      </c>
      <c r="Z37" s="735" t="s">
        <v>1383</v>
      </c>
      <c r="AA37" s="728"/>
      <c r="AB37" s="156"/>
      <c r="AC37" s="157"/>
    </row>
    <row r="38" spans="3:29" ht="148.5" customHeight="1">
      <c r="C38" s="184" t="str">
        <f>IF(ISBLANK('5. Pp (3 años)'!B70),"",'5. Pp (3 años)'!B70)</f>
        <v>Dirección General de Asuntos Juridicos</v>
      </c>
      <c r="D38" s="91" t="str">
        <f>IF(ISBLANK('5. Pp (3 años)'!C70),"",'5. Pp (3 años)'!C70)</f>
        <v>Actividad</v>
      </c>
      <c r="E38" s="180" t="str">
        <f>IF(ISBLANK('5. Pp (3 años)'!D70),"",'5. Pp (3 años)'!D70)</f>
        <v>3.1.1.1.6.2 Atención de actuaciones jurídicas para la defensa del Ayuntamiento en procedimientos legales mediante su elaboración y revisión realizada.</v>
      </c>
      <c r="F38" s="180" t="str">
        <f>IF(ISBLANK('5. Pp (3 años)'!E70),"",'5. Pp (3 años)'!E70)</f>
        <v>PAJA: Porcentaje de actuaciones jurídicas atendidas</v>
      </c>
      <c r="G38" s="187" t="str">
        <f>IF(ISBLANK('5. Pp (3 años)'!H70),"",'5. Pp (3 años)'!H70)</f>
        <v>Trimestral</v>
      </c>
      <c r="H38" s="79" t="str">
        <f>IF(ISBLANK('5. Pp (3 años)'!J70),"",'5. Pp (3 años)'!J70)</f>
        <v>UNIDAD DE MEDIDA DEL INDICADOR:
Porcentaje   
 UNIDAD DE MEDIDA DE LA VARIABLE:
Actuaciones jurídicas</v>
      </c>
      <c r="I38" s="142">
        <f>IF(ISBLANK('9. METAS'!K44),"",'9. METAS'!K44)</f>
        <v>200</v>
      </c>
      <c r="J38" s="143">
        <f>IF(ISBLANK('9. METAS'!Q44),"",'9. METAS'!Q44)</f>
        <v>50</v>
      </c>
      <c r="K38" s="135">
        <f>IF(ISBLANK('9. METAS'!R44),"",'9. METAS'!R44)</f>
        <v>50</v>
      </c>
      <c r="L38" s="135">
        <f>IF(ISBLANK('9. METAS'!S44),"",'9. METAS'!S44)</f>
        <v>50</v>
      </c>
      <c r="M38" s="136">
        <f>IF(ISBLANK('9. METAS'!T44),"",'9. METAS'!T44)</f>
        <v>50</v>
      </c>
      <c r="N38" s="711">
        <v>51</v>
      </c>
      <c r="O38" s="321"/>
      <c r="P38" s="321"/>
      <c r="Q38" s="322"/>
      <c r="R38" s="133">
        <f t="shared" si="0"/>
        <v>1.02</v>
      </c>
      <c r="S38" s="134">
        <f t="shared" si="0"/>
        <v>0</v>
      </c>
      <c r="T38" s="134">
        <f t="shared" si="0"/>
        <v>0</v>
      </c>
      <c r="U38" s="148">
        <f t="shared" si="0"/>
        <v>0</v>
      </c>
      <c r="V38" s="137">
        <f t="shared" si="1"/>
        <v>0.255</v>
      </c>
      <c r="W38" s="134">
        <f t="shared" si="2"/>
        <v>0.255</v>
      </c>
      <c r="X38" s="134">
        <f t="shared" si="3"/>
        <v>0.255</v>
      </c>
      <c r="Y38" s="153">
        <f t="shared" si="4"/>
        <v>0.255</v>
      </c>
      <c r="Z38" s="735" t="s">
        <v>1384</v>
      </c>
      <c r="AA38" s="728"/>
      <c r="AB38" s="156"/>
      <c r="AC38" s="157"/>
    </row>
    <row r="39" spans="3:29" ht="148.5" customHeight="1">
      <c r="C39" s="184" t="str">
        <f>IF(ISBLANK('5. Pp (3 años)'!B71),"",'5. Pp (3 años)'!B71)</f>
        <v>Dirección General de Asuntos Juridicos</v>
      </c>
      <c r="D39" s="91" t="str">
        <f>IF(ISBLANK('5. Pp (3 años)'!C71),"",'5. Pp (3 años)'!C71)</f>
        <v>Actividad</v>
      </c>
      <c r="E39" s="180" t="str">
        <f>IF(ISBLANK('5. Pp (3 años)'!D71),"",'5. Pp (3 años)'!D71)</f>
        <v>3.1.1.1.6.3 Interposición y atención de recursos legales en juicios de garantía en los que el Ayuntamiento sea parte realizadas.</v>
      </c>
      <c r="F39" s="180" t="str">
        <f>IF(ISBLANK('5. Pp (3 años)'!E71),"",'5. Pp (3 años)'!E71)</f>
        <v>PRJG: Porcentaje de recursos en juicios de garantía atendidos</v>
      </c>
      <c r="G39" s="487" t="str">
        <f>IF(ISBLANK('5. Pp (3 años)'!H71),"",'5. Pp (3 años)'!H71)</f>
        <v>Trimestral</v>
      </c>
      <c r="H39" s="79" t="str">
        <f>IF(ISBLANK('5. Pp (3 años)'!J71),"",'5. Pp (3 años)'!J71)</f>
        <v>UNIDAD DE MEDIDA DEL INDICADOR:
Porcentaje   
 UNIDAD DE MEDIDA DE LA VARIABLE:
Recursos en juicios de garantia</v>
      </c>
      <c r="I39" s="142">
        <f>IF(ISBLANK('9. METAS'!K45),"",'9. METAS'!K45)</f>
        <v>200</v>
      </c>
      <c r="J39" s="143">
        <f>IF(ISBLANK('9. METAS'!Q45),"",'9. METAS'!Q45)</f>
        <v>50</v>
      </c>
      <c r="K39" s="135">
        <f>IF(ISBLANK('9. METAS'!R45),"",'9. METAS'!R45)</f>
        <v>50</v>
      </c>
      <c r="L39" s="135">
        <f>IF(ISBLANK('9. METAS'!S45),"",'9. METAS'!S45)</f>
        <v>50</v>
      </c>
      <c r="M39" s="136">
        <f>IF(ISBLANK('9. METAS'!T45),"",'9. METAS'!T45)</f>
        <v>50</v>
      </c>
      <c r="N39" s="711">
        <v>48</v>
      </c>
      <c r="O39" s="321"/>
      <c r="P39" s="321"/>
      <c r="Q39" s="322"/>
      <c r="R39" s="133">
        <f t="shared" si="0"/>
        <v>0.96</v>
      </c>
      <c r="S39" s="134">
        <f t="shared" si="0"/>
        <v>0</v>
      </c>
      <c r="T39" s="134">
        <f t="shared" si="0"/>
        <v>0</v>
      </c>
      <c r="U39" s="148">
        <f t="shared" si="0"/>
        <v>0</v>
      </c>
      <c r="V39" s="137">
        <f t="shared" si="1"/>
        <v>0.24</v>
      </c>
      <c r="W39" s="134">
        <f t="shared" si="2"/>
        <v>0.24</v>
      </c>
      <c r="X39" s="134">
        <f t="shared" si="3"/>
        <v>0.24</v>
      </c>
      <c r="Y39" s="153">
        <f t="shared" si="4"/>
        <v>0.24</v>
      </c>
      <c r="Z39" s="735" t="s">
        <v>1385</v>
      </c>
      <c r="AA39" s="728"/>
      <c r="AB39" s="156"/>
      <c r="AC39" s="157"/>
    </row>
    <row r="40" spans="3:29" ht="148.5" customHeight="1">
      <c r="C40" s="483" t="str">
        <f>IF(ISBLANK('5. Pp (3 años)'!B72),"",'5. Pp (3 años)'!B72)</f>
        <v>Dirección General de Juzgados Cívicos</v>
      </c>
      <c r="D40" s="484" t="str">
        <f>IF(ISBLANK('5. Pp (3 años)'!C72),"",'5. Pp (3 años)'!C72)</f>
        <v xml:space="preserve">Componente </v>
      </c>
      <c r="E40" s="468" t="str">
        <f>IF(ISBLANK('5. Pp (3 años)'!D72),"",'5. Pp (3 años)'!D72)</f>
        <v>3.1.1.1.7 Sanciones de la ciudanía que realiza u omite actos que alteran la paz pública aplicadas.</v>
      </c>
      <c r="F40" s="468" t="str">
        <f>IF(ISBLANK('5. Pp (3 años)'!E72),"",'5. Pp (3 años)'!E72)</f>
        <v>PSA: Porcentaje de sanciones aplicadas</v>
      </c>
      <c r="G40" s="463" t="str">
        <f>IF(ISBLANK('5. Pp (3 años)'!H72),"",'5. Pp (3 años)'!H72)</f>
        <v>Trimestral</v>
      </c>
      <c r="H40" s="485" t="str">
        <f>IF(ISBLANK('5. Pp (3 años)'!J72),"",'5. Pp (3 años)'!J72)</f>
        <v xml:space="preserve">UNIDAD DE MEDIDA DEL INDICADOR:
Porcentaje.
UNIDAD DE MEDIDA DE LA VARIABLE:
Sanciones. </v>
      </c>
      <c r="I40" s="142">
        <f>IF(ISBLANK('9. METAS'!K46),"",'9. METAS'!K46)</f>
        <v>19000</v>
      </c>
      <c r="J40" s="143">
        <f>IF(ISBLANK('9. METAS'!Q46),"",'9. METAS'!Q46)</f>
        <v>4750</v>
      </c>
      <c r="K40" s="135">
        <f>IF(ISBLANK('9. METAS'!R46),"",'9. METAS'!R46)</f>
        <v>4750</v>
      </c>
      <c r="L40" s="135">
        <f>IF(ISBLANK('9. METAS'!S46),"",'9. METAS'!S46)</f>
        <v>4750</v>
      </c>
      <c r="M40" s="136">
        <f>IF(ISBLANK('9. METAS'!T46),"",'9. METAS'!T46)</f>
        <v>4750</v>
      </c>
      <c r="N40" s="711">
        <v>1189</v>
      </c>
      <c r="O40" s="321"/>
      <c r="P40" s="321"/>
      <c r="Q40" s="322"/>
      <c r="R40" s="133">
        <f t="shared" si="0"/>
        <v>0.25031578947368421</v>
      </c>
      <c r="S40" s="134">
        <f t="shared" si="0"/>
        <v>0</v>
      </c>
      <c r="T40" s="134">
        <f t="shared" si="0"/>
        <v>0</v>
      </c>
      <c r="U40" s="148">
        <f t="shared" si="0"/>
        <v>0</v>
      </c>
      <c r="V40" s="137">
        <f t="shared" si="1"/>
        <v>6.2578947368421053E-2</v>
      </c>
      <c r="W40" s="134">
        <f t="shared" si="2"/>
        <v>6.2578947368421053E-2</v>
      </c>
      <c r="X40" s="134">
        <f t="shared" si="3"/>
        <v>6.2578947368421053E-2</v>
      </c>
      <c r="Y40" s="153">
        <f t="shared" si="4"/>
        <v>6.2578947368421053E-2</v>
      </c>
      <c r="Z40" s="735" t="s">
        <v>1386</v>
      </c>
      <c r="AA40" s="728"/>
      <c r="AB40" s="156"/>
      <c r="AC40" s="157"/>
    </row>
    <row r="41" spans="3:29" ht="171.75" customHeight="1">
      <c r="C41" s="184" t="str">
        <f>IF(ISBLANK('5. Pp (3 años)'!B73),"",'5. Pp (3 años)'!B73)</f>
        <v>Dirección General de Juzgados Cívicos</v>
      </c>
      <c r="D41" s="91" t="str">
        <f>IF(ISBLANK('5. Pp (3 años)'!C73),"",'5. Pp (3 años)'!C73)</f>
        <v>Actividad</v>
      </c>
      <c r="E41" s="180" t="str">
        <f>IF(ISBLANK('5. Pp (3 años)'!D73),"",'5. Pp (3 años)'!D73)</f>
        <v>3.1.1.1.7.1 Celebración de convenios a través de audiencias conciliatorias.</v>
      </c>
      <c r="F41" s="180" t="str">
        <f>IF(ISBLANK('5. Pp (3 años)'!E73),"",'5. Pp (3 años)'!E73)</f>
        <v xml:space="preserve">PCCC: Porcentaje de convenios conciliatorios celebrados.               </v>
      </c>
      <c r="G41" s="488" t="str">
        <f>IF(ISBLANK('5. Pp (3 años)'!H73),"",'5. Pp (3 años)'!H73)</f>
        <v>Trimestral</v>
      </c>
      <c r="H41" s="79" t="str">
        <f>IF(ISBLANK('5. Pp (3 años)'!J73),"",'5. Pp (3 años)'!J73)</f>
        <v>UNIDAD DE MEDIDA DEL INDICADOR:
Porcentaje.
UNIDAD DE MEDIDA DE LA VARIABLE        
Convenios conciliatorios.</v>
      </c>
      <c r="I41" s="142">
        <f>IF(ISBLANK('9. METAS'!K47),"",'9. METAS'!K47)</f>
        <v>200</v>
      </c>
      <c r="J41" s="143">
        <f>IF(ISBLANK('9. METAS'!Q47),"",'9. METAS'!Q47)</f>
        <v>50</v>
      </c>
      <c r="K41" s="135">
        <f>IF(ISBLANK('9. METAS'!R47),"",'9. METAS'!R47)</f>
        <v>50</v>
      </c>
      <c r="L41" s="135">
        <f>IF(ISBLANK('9. METAS'!S47),"",'9. METAS'!S47)</f>
        <v>50</v>
      </c>
      <c r="M41" s="136">
        <f>IF(ISBLANK('9. METAS'!T47),"",'9. METAS'!T47)</f>
        <v>50</v>
      </c>
      <c r="N41" s="711">
        <v>45</v>
      </c>
      <c r="O41" s="321"/>
      <c r="P41" s="321"/>
      <c r="Q41" s="322"/>
      <c r="R41" s="133">
        <f t="shared" si="0"/>
        <v>0.9</v>
      </c>
      <c r="S41" s="134">
        <f t="shared" si="0"/>
        <v>0</v>
      </c>
      <c r="T41" s="134">
        <f t="shared" si="0"/>
        <v>0</v>
      </c>
      <c r="U41" s="148">
        <f t="shared" si="0"/>
        <v>0</v>
      </c>
      <c r="V41" s="137">
        <f t="shared" si="1"/>
        <v>0.22500000000000001</v>
      </c>
      <c r="W41" s="134">
        <f t="shared" si="2"/>
        <v>0.22500000000000001</v>
      </c>
      <c r="X41" s="134">
        <f t="shared" si="3"/>
        <v>0.22500000000000001</v>
      </c>
      <c r="Y41" s="153">
        <f t="shared" si="4"/>
        <v>0.22500000000000001</v>
      </c>
      <c r="Z41" s="735" t="s">
        <v>1387</v>
      </c>
      <c r="AA41" s="728"/>
      <c r="AB41" s="156"/>
      <c r="AC41" s="157"/>
    </row>
    <row r="42" spans="3:29" ht="148.5" customHeight="1">
      <c r="C42" s="184" t="str">
        <f>IF(ISBLANK('5. Pp (3 años)'!B74),"",'5. Pp (3 años)'!B74)</f>
        <v>Dirección General de Juzgados Cívicos</v>
      </c>
      <c r="D42" s="91" t="str">
        <f>IF(ISBLANK('5. Pp (3 años)'!C74),"",'5. Pp (3 años)'!C74)</f>
        <v>Actividad</v>
      </c>
      <c r="E42" s="180" t="str">
        <f>IF(ISBLANK('5. Pp (3 años)'!D74),"",'5. Pp (3 años)'!D74)</f>
        <v>3.1.1.1.7.2 Otorgamiento de asesorías psicológicas a menores infractores y sus familias.</v>
      </c>
      <c r="F42" s="180" t="str">
        <f>IF(ISBLANK('5. Pp (3 años)'!E74),"",'5. Pp (3 años)'!E74)</f>
        <v xml:space="preserve">PAPO: Porcentaje de asesorías psicológicas otorgadas.   </v>
      </c>
      <c r="G42" s="187" t="str">
        <f>IF(ISBLANK('5. Pp (3 años)'!H74),"",'5. Pp (3 años)'!H74)</f>
        <v>Trimestral</v>
      </c>
      <c r="H42" s="79" t="str">
        <f>IF(ISBLANK('5. Pp (3 años)'!J74),"",'5. Pp (3 años)'!J74)</f>
        <v>UNIDAD DE MEDIDA DEL INDICADOR:                       
Porcentaje. 
UNIDAD DE MEDIDA DE LA VARIABLE:                       
Asesorías psicológicas.</v>
      </c>
      <c r="I42" s="142">
        <f>IF(ISBLANK('9. METAS'!K48),"",'9. METAS'!K48)</f>
        <v>300</v>
      </c>
      <c r="J42" s="143">
        <f>IF(ISBLANK('9. METAS'!Q48),"",'9. METAS'!Q48)</f>
        <v>75</v>
      </c>
      <c r="K42" s="135">
        <f>IF(ISBLANK('9. METAS'!R48),"",'9. METAS'!R48)</f>
        <v>75</v>
      </c>
      <c r="L42" s="135">
        <f>IF(ISBLANK('9. METAS'!S48),"",'9. METAS'!S48)</f>
        <v>75</v>
      </c>
      <c r="M42" s="136">
        <f>IF(ISBLANK('9. METAS'!T48),"",'9. METAS'!T48)</f>
        <v>75</v>
      </c>
      <c r="N42" s="711">
        <v>26</v>
      </c>
      <c r="O42" s="321"/>
      <c r="P42" s="321"/>
      <c r="Q42" s="322"/>
      <c r="R42" s="133">
        <f t="shared" si="0"/>
        <v>0.34666666666666668</v>
      </c>
      <c r="S42" s="134">
        <f t="shared" si="0"/>
        <v>0</v>
      </c>
      <c r="T42" s="134">
        <f t="shared" si="0"/>
        <v>0</v>
      </c>
      <c r="U42" s="148">
        <f t="shared" si="0"/>
        <v>0</v>
      </c>
      <c r="V42" s="137">
        <f t="shared" si="1"/>
        <v>8.666666666666667E-2</v>
      </c>
      <c r="W42" s="134">
        <f t="shared" si="2"/>
        <v>8.666666666666667E-2</v>
      </c>
      <c r="X42" s="134">
        <f t="shared" si="3"/>
        <v>8.666666666666667E-2</v>
      </c>
      <c r="Y42" s="153">
        <f t="shared" si="4"/>
        <v>8.666666666666667E-2</v>
      </c>
      <c r="Z42" s="735" t="s">
        <v>1388</v>
      </c>
      <c r="AA42" s="728"/>
      <c r="AB42" s="156"/>
      <c r="AC42" s="157"/>
    </row>
    <row r="43" spans="3:29" ht="148.5" customHeight="1">
      <c r="C43" s="184" t="str">
        <f>IF(ISBLANK('5. Pp (3 años)'!B75),"",'5. Pp (3 años)'!B75)</f>
        <v>Dirección General de Juzgados Cívicos</v>
      </c>
      <c r="D43" s="91" t="str">
        <f>IF(ISBLANK('5. Pp (3 años)'!C75),"",'5. Pp (3 años)'!C75)</f>
        <v>Actividad</v>
      </c>
      <c r="E43" s="180" t="str">
        <f>IF(ISBLANK('5. Pp (3 años)'!D75),"",'5. Pp (3 años)'!D75)</f>
        <v>3.1.1.1.7.3 Impartición de cursos de capacitación para el personal de la Dirección.</v>
      </c>
      <c r="F43" s="180" t="str">
        <f>IF(ISBLANK('5. Pp (3 años)'!E75),"",'5. Pp (3 años)'!E75)</f>
        <v>PACI: Porcentaje de cursos de capacitación impartidos.</v>
      </c>
      <c r="G43" s="187" t="str">
        <f>IF(ISBLANK('5. Pp (3 años)'!H75),"",'5. Pp (3 años)'!H75)</f>
        <v>Trimestral</v>
      </c>
      <c r="H43" s="79" t="str">
        <f>IF(ISBLANK('5. Pp (3 años)'!J75),"",'5. Pp (3 años)'!J75)</f>
        <v>UNIDAD DE MEDIDA DEL INDICADOR:                       
 Porcentaje.
UNIDAD DE MEDIDA DE LA  VARIABLE:                       
Cursos de capacitación.</v>
      </c>
      <c r="I43" s="142">
        <f>IF(ISBLANK('9. METAS'!K49),"",'9. METAS'!K49)</f>
        <v>6</v>
      </c>
      <c r="J43" s="143">
        <f>IF(ISBLANK('9. METAS'!Q49),"",'9. METAS'!Q49)</f>
        <v>1</v>
      </c>
      <c r="K43" s="135">
        <f>IF(ISBLANK('9. METAS'!R49),"",'9. METAS'!R49)</f>
        <v>2</v>
      </c>
      <c r="L43" s="135">
        <f>IF(ISBLANK('9. METAS'!S49),"",'9. METAS'!S49)</f>
        <v>1</v>
      </c>
      <c r="M43" s="136">
        <f>IF(ISBLANK('9. METAS'!T49),"",'9. METAS'!T49)</f>
        <v>2</v>
      </c>
      <c r="N43" s="711">
        <v>1</v>
      </c>
      <c r="O43" s="321"/>
      <c r="P43" s="321"/>
      <c r="Q43" s="322"/>
      <c r="R43" s="133">
        <f t="shared" si="0"/>
        <v>1</v>
      </c>
      <c r="S43" s="134">
        <f t="shared" si="0"/>
        <v>0</v>
      </c>
      <c r="T43" s="134">
        <f t="shared" si="0"/>
        <v>0</v>
      </c>
      <c r="U43" s="148">
        <f t="shared" si="0"/>
        <v>0</v>
      </c>
      <c r="V43" s="137">
        <f t="shared" si="1"/>
        <v>0.16666666666666666</v>
      </c>
      <c r="W43" s="134">
        <f t="shared" si="2"/>
        <v>0.16666666666666666</v>
      </c>
      <c r="X43" s="134">
        <f t="shared" si="3"/>
        <v>0.16666666666666666</v>
      </c>
      <c r="Y43" s="153">
        <f t="shared" si="4"/>
        <v>0.16666666666666666</v>
      </c>
      <c r="Z43" s="735" t="s">
        <v>1389</v>
      </c>
      <c r="AA43" s="728"/>
      <c r="AB43" s="156"/>
      <c r="AC43" s="157"/>
    </row>
    <row r="44" spans="3:29" ht="148.5" customHeight="1">
      <c r="C44" s="184" t="str">
        <f>IF(ISBLANK('5. Pp (3 años)'!B76),"",'5. Pp (3 años)'!B76)</f>
        <v>Dirección General de Juzgados Cívicos</v>
      </c>
      <c r="D44" s="91" t="str">
        <f>IF(ISBLANK('5. Pp (3 años)'!C76),"",'5. Pp (3 años)'!C76)</f>
        <v>Actividad</v>
      </c>
      <c r="E44" s="180" t="str">
        <f>IF(ISBLANK('5. Pp (3 años)'!D76),"",'5. Pp (3 años)'!D76)</f>
        <v>3.1.1.1.7.4 Realización de Talleres para familias de menores infractores.</v>
      </c>
      <c r="F44" s="180" t="str">
        <f>IF(ISBLANK('5. Pp (3 años)'!E76),"",'5. Pp (3 años)'!E76)</f>
        <v xml:space="preserve">PTFR: Porcentaje de Talleres para familias realizados.         </v>
      </c>
      <c r="G44" s="187" t="str">
        <f>IF(ISBLANK('5. Pp (3 años)'!H76),"",'5. Pp (3 años)'!H76)</f>
        <v>Trimestral</v>
      </c>
      <c r="H44" s="79" t="str">
        <f>IF(ISBLANK('5. Pp (3 años)'!J76),"",'5. Pp (3 años)'!J76)</f>
        <v>UNIDAD DE MEDIDA DEL INDICADOR:         
Porcentaje.          
UNIDAD DE MEDIDA DE LA VARIABLE:                  
Talleres para familias.</v>
      </c>
      <c r="I44" s="142">
        <f>IF(ISBLANK('9. METAS'!K50),"",'9. METAS'!K50)</f>
        <v>4</v>
      </c>
      <c r="J44" s="143">
        <f>IF(ISBLANK('9. METAS'!Q50),"",'9. METAS'!Q50)</f>
        <v>1</v>
      </c>
      <c r="K44" s="135">
        <f>IF(ISBLANK('9. METAS'!R50),"",'9. METAS'!R50)</f>
        <v>1</v>
      </c>
      <c r="L44" s="135">
        <f>IF(ISBLANK('9. METAS'!S50),"",'9. METAS'!S50)</f>
        <v>1</v>
      </c>
      <c r="M44" s="136">
        <f>IF(ISBLANK('9. METAS'!T50),"",'9. METAS'!T50)</f>
        <v>1</v>
      </c>
      <c r="N44" s="711">
        <v>0</v>
      </c>
      <c r="O44" s="321"/>
      <c r="P44" s="321"/>
      <c r="Q44" s="322"/>
      <c r="R44" s="133">
        <f t="shared" si="0"/>
        <v>0</v>
      </c>
      <c r="S44" s="134">
        <f t="shared" si="0"/>
        <v>0</v>
      </c>
      <c r="T44" s="134">
        <f t="shared" si="0"/>
        <v>0</v>
      </c>
      <c r="U44" s="148">
        <f t="shared" si="0"/>
        <v>0</v>
      </c>
      <c r="V44" s="137">
        <f t="shared" si="1"/>
        <v>0</v>
      </c>
      <c r="W44" s="134">
        <f t="shared" si="2"/>
        <v>0</v>
      </c>
      <c r="X44" s="134">
        <f t="shared" si="3"/>
        <v>0</v>
      </c>
      <c r="Y44" s="153">
        <f t="shared" si="4"/>
        <v>0</v>
      </c>
      <c r="Z44" s="735" t="s">
        <v>1390</v>
      </c>
      <c r="AA44" s="728"/>
      <c r="AB44" s="156"/>
      <c r="AC44" s="157"/>
    </row>
    <row r="45" spans="3:29" ht="148.5" customHeight="1">
      <c r="C45" s="483" t="str">
        <f>IF(ISBLANK('5. Pp (3 años)'!B77),"",'5. Pp (3 años)'!B77)</f>
        <v>Dirección General del Centro de Retenciones y Sanciones Administrativas</v>
      </c>
      <c r="D45" s="484" t="str">
        <f>IF(ISBLANK('5. Pp (3 años)'!C77),"",'5. Pp (3 años)'!C77)</f>
        <v>Componente</v>
      </c>
      <c r="E45" s="468" t="str">
        <f>IF(ISBLANK('5. Pp (3 años)'!D77),"",'5. Pp (3 años)'!D77)</f>
        <v>3.1.1.1.8 Supervisión de guarda y custodia de ciudadanos que infringen el Reglamento de Justicia Cívica realizada</v>
      </c>
      <c r="F45" s="468" t="str">
        <f>IF(ISBLANK('5. Pp (3 años)'!E77),"",'5. Pp (3 años)'!E77)</f>
        <v>PSA: Porcentaje de supervisiones aplicadas.</v>
      </c>
      <c r="G45" s="535" t="str">
        <f>IF(ISBLANK('5. Pp (3 años)'!H77),"",'5. Pp (3 años)'!H77)</f>
        <v>Trimestral</v>
      </c>
      <c r="H45" s="485" t="str">
        <f>IF(ISBLANK('5. Pp (3 años)'!J77),"",'5. Pp (3 años)'!J77)</f>
        <v>UNIDAD DE MEDIDA DEL INDICADOR: 
Porcentaje. 
UNIDAD DE MEDIDA DE LAS   VARIABLES:  
Supevisiones.</v>
      </c>
      <c r="I45" s="142">
        <f>IF(ISBLANK('9. METAS'!K51),"",'9. METAS'!K51)</f>
        <v>23666</v>
      </c>
      <c r="J45" s="143">
        <f>IF(ISBLANK('9. METAS'!Q51),"",'9. METAS'!Q51)</f>
        <v>5916</v>
      </c>
      <c r="K45" s="135">
        <f>IF(ISBLANK('9. METAS'!R51),"",'9. METAS'!R51)</f>
        <v>5916</v>
      </c>
      <c r="L45" s="135">
        <f>IF(ISBLANK('9. METAS'!S51),"",'9. METAS'!S51)</f>
        <v>5917</v>
      </c>
      <c r="M45" s="136">
        <f>IF(ISBLANK('9. METAS'!T51),"",'9. METAS'!T51)</f>
        <v>5917</v>
      </c>
      <c r="N45" s="711">
        <v>1189</v>
      </c>
      <c r="O45" s="321"/>
      <c r="P45" s="321"/>
      <c r="Q45" s="322"/>
      <c r="R45" s="133">
        <f t="shared" si="0"/>
        <v>0.20098039215686275</v>
      </c>
      <c r="S45" s="134">
        <f t="shared" si="0"/>
        <v>0</v>
      </c>
      <c r="T45" s="134">
        <f t="shared" si="0"/>
        <v>0</v>
      </c>
      <c r="U45" s="148">
        <f t="shared" si="0"/>
        <v>0</v>
      </c>
      <c r="V45" s="137">
        <f t="shared" si="1"/>
        <v>5.0240851854981831E-2</v>
      </c>
      <c r="W45" s="134">
        <f t="shared" si="2"/>
        <v>5.0240851854981831E-2</v>
      </c>
      <c r="X45" s="134">
        <f t="shared" si="3"/>
        <v>5.0240851854981831E-2</v>
      </c>
      <c r="Y45" s="153">
        <f t="shared" si="4"/>
        <v>5.0240851854981831E-2</v>
      </c>
      <c r="Z45" s="735" t="s">
        <v>1391</v>
      </c>
      <c r="AA45" s="728"/>
      <c r="AB45" s="156"/>
      <c r="AC45" s="157"/>
    </row>
    <row r="46" spans="3:29" ht="148.5" customHeight="1">
      <c r="C46" s="531" t="str">
        <f>IF(ISBLANK('5. Pp (3 años)'!B78),"",'5. Pp (3 años)'!B78)</f>
        <v>Dirección General del Centro de Retenciones y Sanciones Administrativas</v>
      </c>
      <c r="D46" s="532" t="str">
        <f>IF(ISBLANK('5. Pp (3 años)'!C78),"",'5. Pp (3 años)'!C78)</f>
        <v>Actividad</v>
      </c>
      <c r="E46" s="521" t="str">
        <f>IF(ISBLANK('5. Pp (3 años)'!D78),"",'5. Pp (3 años)'!D78)</f>
        <v>3.1.1.1.8.1 Supervisión de la integridad de los infractores</v>
      </c>
      <c r="F46" s="521" t="str">
        <f>IF(ISBLANK('5. Pp (3 años)'!E78),"",'5. Pp (3 años)'!E78)</f>
        <v>PIA: Porcentaje de Incidencias Atendidas.</v>
      </c>
      <c r="G46" s="31" t="str">
        <f>IF(ISBLANK('5. Pp (3 años)'!H78),"",'5. Pp (3 años)'!H78)</f>
        <v>Trimestral</v>
      </c>
      <c r="H46" s="533" t="str">
        <f>IF(ISBLANK('5. Pp (3 años)'!J78),"",'5. Pp (3 años)'!J78)</f>
        <v xml:space="preserve">UNIDAD DE MEDIDA DEL INDICADOR:   
Porcentaje.
UNIDAD DE  MEDIDA DE LAS VARIABLES:
Incidencias. </v>
      </c>
      <c r="I46" s="142">
        <f>IF(ISBLANK('9. METAS'!K52),"",'9. METAS'!K52)</f>
        <v>12</v>
      </c>
      <c r="J46" s="143">
        <f>IF(ISBLANK('9. METAS'!Q52),"",'9. METAS'!Q52)</f>
        <v>3</v>
      </c>
      <c r="K46" s="135">
        <f>IF(ISBLANK('9. METAS'!R52),"",'9. METAS'!R52)</f>
        <v>3</v>
      </c>
      <c r="L46" s="135">
        <f>IF(ISBLANK('9. METAS'!S52),"",'9. METAS'!S52)</f>
        <v>3</v>
      </c>
      <c r="M46" s="136">
        <f>IF(ISBLANK('9. METAS'!T52),"",'9. METAS'!T52)</f>
        <v>3</v>
      </c>
      <c r="N46" s="711">
        <v>3</v>
      </c>
      <c r="O46" s="321"/>
      <c r="P46" s="321"/>
      <c r="Q46" s="322"/>
      <c r="R46" s="133">
        <f t="shared" si="0"/>
        <v>1</v>
      </c>
      <c r="S46" s="134">
        <f t="shared" si="0"/>
        <v>0</v>
      </c>
      <c r="T46" s="134">
        <f t="shared" si="0"/>
        <v>0</v>
      </c>
      <c r="U46" s="148">
        <f t="shared" si="0"/>
        <v>0</v>
      </c>
      <c r="V46" s="137">
        <f t="shared" si="1"/>
        <v>0.25</v>
      </c>
      <c r="W46" s="134">
        <f t="shared" si="2"/>
        <v>0.25</v>
      </c>
      <c r="X46" s="134">
        <f t="shared" si="3"/>
        <v>0.25</v>
      </c>
      <c r="Y46" s="153">
        <f t="shared" si="4"/>
        <v>0.25</v>
      </c>
      <c r="Z46" s="735" t="s">
        <v>1392</v>
      </c>
      <c r="AA46" s="728"/>
      <c r="AB46" s="156"/>
      <c r="AC46" s="157"/>
    </row>
    <row r="47" spans="3:29" ht="148.5" customHeight="1">
      <c r="C47" s="184" t="str">
        <f>IF(ISBLANK('5. Pp (3 años)'!B79),"",'5. Pp (3 años)'!B79)</f>
        <v>Dirección General del Centro de Retenciones y Sanciones Administrativas</v>
      </c>
      <c r="D47" s="91" t="str">
        <f>IF(ISBLANK('5. Pp (3 años)'!C79),"",'5. Pp (3 años)'!C79)</f>
        <v>Actividad</v>
      </c>
      <c r="E47" s="180" t="str">
        <f>IF(ISBLANK('5. Pp (3 años)'!D79),"",'5. Pp (3 años)'!D79)</f>
        <v>3.1.1.1.8.2 Conservación y mantenimiento de equipos del Centro Retencion.</v>
      </c>
      <c r="F47" s="180" t="str">
        <f>IF(ISBLANK('5. Pp (3 años)'!E79),"",'5. Pp (3 años)'!E79)</f>
        <v>PEC: Porcentaje de Equipo Conservado.</v>
      </c>
      <c r="G47" s="488" t="str">
        <f>IF(ISBLANK('5. Pp (3 años)'!H79),"",'5. Pp (3 años)'!H79)</f>
        <v>Trimestral</v>
      </c>
      <c r="H47" s="79" t="str">
        <f>IF(ISBLANK('5. Pp (3 años)'!J79),"",'5. Pp (3 años)'!J79)</f>
        <v>UNIDAD DE MEDIDA DEL INDICADOR:   
Porcentaje.
UNIDAD DE MEDIDA DE LAS VARIABLES:  
Equipo.</v>
      </c>
      <c r="I47" s="142">
        <f>IF(ISBLANK('9. METAS'!K53),"",'9. METAS'!K53)</f>
        <v>7</v>
      </c>
      <c r="J47" s="143">
        <f>IF(ISBLANK('9. METAS'!Q53),"",'9. METAS'!Q53)</f>
        <v>2</v>
      </c>
      <c r="K47" s="135">
        <f>IF(ISBLANK('9. METAS'!R53),"",'9. METAS'!R53)</f>
        <v>2</v>
      </c>
      <c r="L47" s="135">
        <f>IF(ISBLANK('9. METAS'!S53),"",'9. METAS'!S53)</f>
        <v>2</v>
      </c>
      <c r="M47" s="136">
        <f>IF(ISBLANK('9. METAS'!T53),"",'9. METAS'!T53)</f>
        <v>1</v>
      </c>
      <c r="N47" s="711">
        <v>2</v>
      </c>
      <c r="O47" s="321"/>
      <c r="P47" s="321"/>
      <c r="Q47" s="322"/>
      <c r="R47" s="133">
        <f t="shared" si="0"/>
        <v>1</v>
      </c>
      <c r="S47" s="134">
        <f t="shared" si="0"/>
        <v>0</v>
      </c>
      <c r="T47" s="134">
        <f t="shared" si="0"/>
        <v>0</v>
      </c>
      <c r="U47" s="148">
        <f t="shared" si="0"/>
        <v>0</v>
      </c>
      <c r="V47" s="137">
        <f t="shared" si="1"/>
        <v>0.2857142857142857</v>
      </c>
      <c r="W47" s="134">
        <f t="shared" si="2"/>
        <v>0.2857142857142857</v>
      </c>
      <c r="X47" s="134">
        <f t="shared" si="3"/>
        <v>0.2857142857142857</v>
      </c>
      <c r="Y47" s="153">
        <f t="shared" si="4"/>
        <v>0.2857142857142857</v>
      </c>
      <c r="Z47" s="735" t="s">
        <v>1393</v>
      </c>
      <c r="AA47" s="728"/>
      <c r="AB47" s="156"/>
      <c r="AC47" s="157"/>
    </row>
    <row r="48" spans="3:29" ht="148.5" customHeight="1">
      <c r="C48" s="184" t="str">
        <f>IF(ISBLANK('5. Pp (3 años)'!B80),"",'5. Pp (3 años)'!B80)</f>
        <v>Dirección General del Centro de Retenciones y Sanciones Administrativas</v>
      </c>
      <c r="D48" s="91" t="str">
        <f>IF(ISBLANK('5. Pp (3 años)'!C80),"",'5. Pp (3 años)'!C80)</f>
        <v>Actividad</v>
      </c>
      <c r="E48" s="180" t="str">
        <f>IF(ISBLANK('5. Pp (3 años)'!D80),"",'5. Pp (3 años)'!D80)</f>
        <v>3.1.1.1.8.3 Otorgamiento de alimentos  a infractores retenidos y personal Institucional</v>
      </c>
      <c r="F48" s="180" t="str">
        <f>IF(ISBLANK('5. Pp (3 años)'!E80),"",'5. Pp (3 años)'!E80)</f>
        <v>POAO: Porcentaje de Órdenes de Alimentos Otorgados</v>
      </c>
      <c r="G48" s="187" t="str">
        <f>IF(ISBLANK('5. Pp (3 años)'!H80),"",'5. Pp (3 años)'!H80)</f>
        <v>Trimestral</v>
      </c>
      <c r="H48" s="79" t="str">
        <f>IF(ISBLANK('5. Pp (3 años)'!J80),"",'5. Pp (3 años)'!J80)</f>
        <v>UNIDAD DE MEDIDA DEL INDICADOR:   
Porcentaje.
UNIDAD DE MEDIDA DE LAS VARIABLES:  
Órdenes de Alimentos.</v>
      </c>
      <c r="I48" s="142">
        <f>IF(ISBLANK('9. METAS'!K54),"",'9. METAS'!K54)</f>
        <v>113333</v>
      </c>
      <c r="J48" s="143">
        <f>IF(ISBLANK('9. METAS'!Q54),"",'9. METAS'!Q54)</f>
        <v>28333</v>
      </c>
      <c r="K48" s="135">
        <f>IF(ISBLANK('9. METAS'!R54),"",'9. METAS'!R54)</f>
        <v>28333</v>
      </c>
      <c r="L48" s="135">
        <f>IF(ISBLANK('9. METAS'!S54),"",'9. METAS'!S54)</f>
        <v>28333</v>
      </c>
      <c r="M48" s="136">
        <f>IF(ISBLANK('9. METAS'!T54),"",'9. METAS'!T54)</f>
        <v>28335</v>
      </c>
      <c r="N48" s="711">
        <v>21786</v>
      </c>
      <c r="O48" s="321"/>
      <c r="P48" s="321"/>
      <c r="Q48" s="322"/>
      <c r="R48" s="133">
        <f t="shared" si="0"/>
        <v>0.76892669325521479</v>
      </c>
      <c r="S48" s="134">
        <f t="shared" si="0"/>
        <v>0</v>
      </c>
      <c r="T48" s="134">
        <f t="shared" si="0"/>
        <v>0</v>
      </c>
      <c r="U48" s="148">
        <f t="shared" si="0"/>
        <v>0</v>
      </c>
      <c r="V48" s="137">
        <f t="shared" si="1"/>
        <v>0.19222997714699161</v>
      </c>
      <c r="W48" s="134">
        <f t="shared" si="2"/>
        <v>0.19222997714699161</v>
      </c>
      <c r="X48" s="134">
        <f t="shared" si="3"/>
        <v>0.19222997714699161</v>
      </c>
      <c r="Y48" s="153">
        <f t="shared" si="4"/>
        <v>0.19222997714699161</v>
      </c>
      <c r="Z48" s="735" t="s">
        <v>1394</v>
      </c>
      <c r="AA48" s="728"/>
      <c r="AB48" s="156"/>
      <c r="AC48" s="157"/>
    </row>
    <row r="49" spans="3:29" ht="148.5" customHeight="1">
      <c r="C49" s="483" t="str">
        <f>IF(ISBLANK('5. Pp (3 años)'!B81),"",'5. Pp (3 años)'!B81)</f>
        <v>Dirección General de Gobierno</v>
      </c>
      <c r="D49" s="484" t="str">
        <f>IF(ISBLANK('5. Pp (3 años)'!C81),"",'5. Pp (3 años)'!C81)</f>
        <v>Componente</v>
      </c>
      <c r="E49" s="468" t="str">
        <f>IF(ISBLANK('5. Pp (3 años)'!D81),"",'5. Pp (3 años)'!D81)</f>
        <v xml:space="preserve">3.1.1.1.9 Acciones de las políticas poblaciónales y demandas Sociales atendidas. </v>
      </c>
      <c r="F49" s="468" t="str">
        <f>IF(ISBLANK('5. Pp (3 años)'!E81),"",'5. Pp (3 años)'!E81)</f>
        <v>PADS: Porcentaje de Atención de las Demandas Sociales</v>
      </c>
      <c r="G49" s="530" t="str">
        <f>IF(ISBLANK('5. Pp (3 años)'!H81),"",'5. Pp (3 años)'!H81)</f>
        <v>Trimestral</v>
      </c>
      <c r="H49" s="485" t="str">
        <f>IF(ISBLANK('5. Pp (3 años)'!J81),"",'5. Pp (3 años)'!J81)</f>
        <v>UNIDAD DE MEDIDA DEL INDICADOR:
Porcentaje. 
UNIDAD DE MEDIDA DE LA VARIABLE:
Demandas sociales.</v>
      </c>
      <c r="I49" s="142">
        <f>IF(ISBLANK('9. METAS'!K55),"",'9. METAS'!K55)</f>
        <v>1000</v>
      </c>
      <c r="J49" s="143">
        <f>IF(ISBLANK('9. METAS'!Q55),"",'9. METAS'!Q55)</f>
        <v>250</v>
      </c>
      <c r="K49" s="135">
        <f>IF(ISBLANK('9. METAS'!R55),"",'9. METAS'!R55)</f>
        <v>250</v>
      </c>
      <c r="L49" s="135">
        <f>IF(ISBLANK('9. METAS'!S55),"",'9. METAS'!S55)</f>
        <v>250</v>
      </c>
      <c r="M49" s="136">
        <f>IF(ISBLANK('9. METAS'!T55),"",'9. METAS'!T55)</f>
        <v>250</v>
      </c>
      <c r="N49" s="711">
        <f>128+64+121</f>
        <v>313</v>
      </c>
      <c r="O49" s="321"/>
      <c r="P49" s="321"/>
      <c r="Q49" s="322"/>
      <c r="R49" s="133">
        <f t="shared" si="0"/>
        <v>1.252</v>
      </c>
      <c r="S49" s="134">
        <f t="shared" si="0"/>
        <v>0</v>
      </c>
      <c r="T49" s="134">
        <f t="shared" si="0"/>
        <v>0</v>
      </c>
      <c r="U49" s="148">
        <f t="shared" si="0"/>
        <v>0</v>
      </c>
      <c r="V49" s="137">
        <f t="shared" si="1"/>
        <v>0.313</v>
      </c>
      <c r="W49" s="134">
        <f t="shared" si="2"/>
        <v>0.313</v>
      </c>
      <c r="X49" s="134">
        <f t="shared" si="3"/>
        <v>0.313</v>
      </c>
      <c r="Y49" s="153">
        <f t="shared" si="4"/>
        <v>0.313</v>
      </c>
      <c r="Z49" s="735" t="s">
        <v>1395</v>
      </c>
      <c r="AA49" s="728"/>
      <c r="AB49" s="156"/>
      <c r="AC49" s="157"/>
    </row>
    <row r="50" spans="3:29" ht="148.5" customHeight="1">
      <c r="C50" s="184" t="str">
        <f>IF(ISBLANK('5. Pp (3 años)'!B82),"",'5. Pp (3 años)'!B82)</f>
        <v>Dirección General de Gobierno</v>
      </c>
      <c r="D50" s="91" t="str">
        <f>IF(ISBLANK('5. Pp (3 años)'!C82),"",'5. Pp (3 años)'!C82)</f>
        <v>Actividad</v>
      </c>
      <c r="E50" s="180" t="str">
        <f>IF(ISBLANK('5. Pp (3 años)'!D82),"",'5. Pp (3 años)'!D82)</f>
        <v>3.1.1.1.9.1 Realización del Sorteo del Servicio Nacional Clase correspondiente.</v>
      </c>
      <c r="F50" s="180" t="str">
        <f>IF(ISBLANK('5. Pp (3 años)'!E82),"",'5. Pp (3 años)'!E82)</f>
        <v>PCCM: Porcentaje  de cartillas militares entregadas.</v>
      </c>
      <c r="G50" s="187" t="str">
        <f>IF(ISBLANK('5. Pp (3 años)'!H82),"",'5. Pp (3 años)'!H82)</f>
        <v>Trimestral</v>
      </c>
      <c r="H50" s="79" t="str">
        <f>IF(ISBLANK('5. Pp (3 años)'!J82),"",'5. Pp (3 años)'!J82)</f>
        <v>UNIDAD DE MEDIDA DEL INDICADOR: 
Porcentaje.
UNIDAD DE MEDIDA DE LA VARIABLE:
Cartillas militares entregadas.</v>
      </c>
      <c r="I50" s="142">
        <f>IF(ISBLANK('9. METAS'!K56),"",'9. METAS'!K56)</f>
        <v>1400</v>
      </c>
      <c r="J50" s="143">
        <f>IF(ISBLANK('9. METAS'!Q56),"",'9. METAS'!Q56)</f>
        <v>600</v>
      </c>
      <c r="K50" s="135">
        <f>IF(ISBLANK('9. METAS'!R56),"",'9. METAS'!R56)</f>
        <v>300</v>
      </c>
      <c r="L50" s="135">
        <f>IF(ISBLANK('9. METAS'!S56),"",'9. METAS'!S56)</f>
        <v>300</v>
      </c>
      <c r="M50" s="136">
        <f>IF(ISBLANK('9. METAS'!T56),"",'9. METAS'!T56)</f>
        <v>200</v>
      </c>
      <c r="N50" s="711">
        <f>218+244+243</f>
        <v>705</v>
      </c>
      <c r="O50" s="321"/>
      <c r="P50" s="321"/>
      <c r="Q50" s="322"/>
      <c r="R50" s="133">
        <f t="shared" si="0"/>
        <v>1.175</v>
      </c>
      <c r="S50" s="134">
        <f t="shared" si="0"/>
        <v>0</v>
      </c>
      <c r="T50" s="134">
        <f t="shared" si="0"/>
        <v>0</v>
      </c>
      <c r="U50" s="148">
        <f t="shared" si="0"/>
        <v>0</v>
      </c>
      <c r="V50" s="137">
        <f t="shared" si="1"/>
        <v>0.50357142857142856</v>
      </c>
      <c r="W50" s="134">
        <f t="shared" si="2"/>
        <v>0.50357142857142856</v>
      </c>
      <c r="X50" s="134">
        <f t="shared" si="3"/>
        <v>0.50357142857142856</v>
      </c>
      <c r="Y50" s="153">
        <f t="shared" si="4"/>
        <v>0.50357142857142856</v>
      </c>
      <c r="Z50" s="735" t="s">
        <v>1396</v>
      </c>
      <c r="AA50" s="728"/>
      <c r="AB50" s="156"/>
      <c r="AC50" s="157"/>
    </row>
    <row r="51" spans="3:29" ht="148.5" customHeight="1">
      <c r="C51" s="184" t="str">
        <f>IF(ISBLANK('5. Pp (3 años)'!B83),"",'5. Pp (3 años)'!B83)</f>
        <v>Dirección General de Gobierno</v>
      </c>
      <c r="D51" s="91" t="str">
        <f>IF(ISBLANK('5. Pp (3 años)'!C83),"",'5. Pp (3 años)'!C83)</f>
        <v>Actividad</v>
      </c>
      <c r="E51" s="180" t="str">
        <f>IF(ISBLANK('5. Pp (3 años)'!D83),"",'5. Pp (3 años)'!D83)</f>
        <v>3.1.1.1.9.2 Participación en las Sesiones del COESPO referente a los temas representativos de la población y resoluciones del H. Ayuntamiento</v>
      </c>
      <c r="F51" s="180" t="str">
        <f>IF(ISBLANK('5. Pp (3 años)'!E83),"",'5. Pp (3 años)'!E83)</f>
        <v>PCSC: Porcentaje de Sesiones de COESPO participadas.</v>
      </c>
      <c r="G51" s="487" t="str">
        <f>IF(ISBLANK('5. Pp (3 años)'!H83),"",'5. Pp (3 años)'!H83)</f>
        <v>Trimestral</v>
      </c>
      <c r="H51" s="79" t="str">
        <f>IF(ISBLANK('5. Pp (3 años)'!J83),"",'5. Pp (3 años)'!J83)</f>
        <v>UNIDAD DE MEDIDA DEL INDICADOR: 
Porcentaje.
UNIDAD DE MEDIDA DE LA VARIABLE:
Sesiones de COESPO.</v>
      </c>
      <c r="I51" s="142">
        <f>IF(ISBLANK('9. METAS'!K57),"",'9. METAS'!K57)</f>
        <v>4</v>
      </c>
      <c r="J51" s="143">
        <f>IF(ISBLANK('9. METAS'!Q57),"",'9. METAS'!Q57)</f>
        <v>1</v>
      </c>
      <c r="K51" s="135">
        <f>IF(ISBLANK('9. METAS'!R57),"",'9. METAS'!R57)</f>
        <v>1</v>
      </c>
      <c r="L51" s="135">
        <f>IF(ISBLANK('9. METAS'!S57),"",'9. METAS'!S57)</f>
        <v>1</v>
      </c>
      <c r="M51" s="136">
        <f>IF(ISBLANK('9. METAS'!T57),"",'9. METAS'!T57)</f>
        <v>1</v>
      </c>
      <c r="N51" s="711">
        <v>1</v>
      </c>
      <c r="O51" s="321"/>
      <c r="P51" s="321"/>
      <c r="Q51" s="322"/>
      <c r="R51" s="133">
        <f t="shared" si="0"/>
        <v>1</v>
      </c>
      <c r="S51" s="134">
        <f t="shared" si="0"/>
        <v>0</v>
      </c>
      <c r="T51" s="134">
        <f t="shared" si="0"/>
        <v>0</v>
      </c>
      <c r="U51" s="148">
        <f t="shared" si="0"/>
        <v>0</v>
      </c>
      <c r="V51" s="137">
        <f t="shared" si="1"/>
        <v>0.25</v>
      </c>
      <c r="W51" s="134">
        <f t="shared" si="2"/>
        <v>0.25</v>
      </c>
      <c r="X51" s="134">
        <f t="shared" si="3"/>
        <v>0.25</v>
      </c>
      <c r="Y51" s="153">
        <f t="shared" si="4"/>
        <v>0.25</v>
      </c>
      <c r="Z51" s="736" t="s">
        <v>1397</v>
      </c>
      <c r="AA51" s="728"/>
      <c r="AB51" s="156"/>
      <c r="AC51" s="157"/>
    </row>
    <row r="52" spans="3:29" ht="148.5" customHeight="1">
      <c r="C52" s="531" t="str">
        <f>IF(ISBLANK('5. Pp (3 años)'!B84),"",'5. Pp (3 años)'!B84)</f>
        <v>Dirección General de Gobierno</v>
      </c>
      <c r="D52" s="532" t="str">
        <f>IF(ISBLANK('5. Pp (3 años)'!C84),"",'5. Pp (3 años)'!C84)</f>
        <v>Actividad</v>
      </c>
      <c r="E52" s="521" t="str">
        <f>IF(ISBLANK('5. Pp (3 años)'!D84),"",'5. Pp (3 años)'!D84)</f>
        <v>3.1.1.1.9.3 Atención y seguimiento a la Delegación Alfredo V. Bonfil y Sub Delegación de  Puerto Juárez</v>
      </c>
      <c r="F52" s="521" t="str">
        <f>IF(ISBLANK('5. Pp (3 años)'!E84),"",'5. Pp (3 años)'!E84)</f>
        <v xml:space="preserve">PRDS: Porcentaje de atenciones y seguimientos con DAVB y SbPJ realizadas. </v>
      </c>
      <c r="G52" s="31" t="str">
        <f>IF(ISBLANK('5. Pp (3 años)'!H84),"",'5. Pp (3 años)'!H84)</f>
        <v>Trimestral</v>
      </c>
      <c r="H52" s="533" t="str">
        <f>IF(ISBLANK('5. Pp (3 años)'!J84),"",'5. Pp (3 años)'!J84)</f>
        <v>UNIDAD DE MEDIDA DEL INDICADOR: 
Porcentaje.
UNIDAD DE MEDIDA DE LA VARIABLE:
Atenciones y seguimientos mensuales con DAVB y SbPJ.</v>
      </c>
      <c r="I52" s="142">
        <f>IF(ISBLANK('9. METAS'!K58),"",'9. METAS'!K58)</f>
        <v>12</v>
      </c>
      <c r="J52" s="143">
        <f>IF(ISBLANK('9. METAS'!Q58),"",'9. METAS'!Q58)</f>
        <v>3</v>
      </c>
      <c r="K52" s="135">
        <f>IF(ISBLANK('9. METAS'!R58),"",'9. METAS'!R58)</f>
        <v>3</v>
      </c>
      <c r="L52" s="135">
        <f>IF(ISBLANK('9. METAS'!S58),"",'9. METAS'!S58)</f>
        <v>3</v>
      </c>
      <c r="M52" s="136">
        <f>IF(ISBLANK('9. METAS'!T58),"",'9. METAS'!T58)</f>
        <v>3</v>
      </c>
      <c r="N52" s="711">
        <v>3</v>
      </c>
      <c r="O52" s="321"/>
      <c r="P52" s="321"/>
      <c r="Q52" s="322"/>
      <c r="R52" s="133">
        <f t="shared" si="0"/>
        <v>1</v>
      </c>
      <c r="S52" s="134">
        <f t="shared" si="0"/>
        <v>0</v>
      </c>
      <c r="T52" s="134">
        <f t="shared" si="0"/>
        <v>0</v>
      </c>
      <c r="U52" s="148">
        <f t="shared" si="0"/>
        <v>0</v>
      </c>
      <c r="V52" s="137">
        <f t="shared" si="1"/>
        <v>0.25</v>
      </c>
      <c r="W52" s="134">
        <f t="shared" si="2"/>
        <v>0.25</v>
      </c>
      <c r="X52" s="134">
        <f t="shared" si="3"/>
        <v>0.25</v>
      </c>
      <c r="Y52" s="153">
        <f t="shared" si="4"/>
        <v>0.25</v>
      </c>
      <c r="Z52" s="736" t="s">
        <v>1397</v>
      </c>
      <c r="AA52" s="728"/>
      <c r="AB52" s="156"/>
      <c r="AC52" s="157"/>
    </row>
    <row r="53" spans="3:29" ht="148.5" customHeight="1">
      <c r="C53" s="184" t="str">
        <f>IF(ISBLANK('5. Pp (3 años)'!B85),"",'5. Pp (3 años)'!B85)</f>
        <v>Dirección General de Gobierno</v>
      </c>
      <c r="D53" s="91" t="str">
        <f>IF(ISBLANK('5. Pp (3 años)'!C85),"",'5. Pp (3 años)'!C85)</f>
        <v>Actividad</v>
      </c>
      <c r="E53" s="180" t="str">
        <f>IF(ISBLANK('5. Pp (3 años)'!D85),"",'5. Pp (3 años)'!D85)</f>
        <v>3.1.1.1.9.4 Atención a manifestaciones y cierres de vias de comunicación en el Ambito Municipal</v>
      </c>
      <c r="F53" s="180" t="str">
        <f>IF(ISBLANK('5. Pp (3 años)'!E85),"",'5. Pp (3 años)'!E85)</f>
        <v>PRDS: Porcentaje de atenciones a manisfestaciones y cierres de vias de comunicación en el ambito municipal.</v>
      </c>
      <c r="G53" s="488" t="str">
        <f>IF(ISBLANK('5. Pp (3 años)'!H85),"",'5. Pp (3 años)'!H85)</f>
        <v>Trimestral</v>
      </c>
      <c r="H53" s="79" t="str">
        <f>IF(ISBLANK('5. Pp (3 años)'!J85),"",'5. Pp (3 años)'!J85)</f>
        <v>UNIDAD DE MEDIDA DEL INDICADOR: 
Porcentaje.
UNIDAD DE MEDIDA DE LA VARIABLE:
Manifestaciones atendidas.</v>
      </c>
      <c r="I53" s="142">
        <f>IF(ISBLANK('9. METAS'!K59),"",'9. METAS'!K59)</f>
        <v>100</v>
      </c>
      <c r="J53" s="143">
        <f>IF(ISBLANK('9. METAS'!Q59),"",'9. METAS'!Q59)</f>
        <v>20</v>
      </c>
      <c r="K53" s="135">
        <f>IF(ISBLANK('9. METAS'!R59),"",'9. METAS'!R59)</f>
        <v>20</v>
      </c>
      <c r="L53" s="135">
        <f>IF(ISBLANK('9. METAS'!S59),"",'9. METAS'!S59)</f>
        <v>30</v>
      </c>
      <c r="M53" s="136">
        <f>IF(ISBLANK('9. METAS'!T59),"",'9. METAS'!T59)</f>
        <v>30</v>
      </c>
      <c r="N53" s="711">
        <f>18+15+17</f>
        <v>50</v>
      </c>
      <c r="O53" s="321"/>
      <c r="P53" s="321"/>
      <c r="Q53" s="322"/>
      <c r="R53" s="133">
        <f t="shared" si="0"/>
        <v>2.5</v>
      </c>
      <c r="S53" s="134">
        <f t="shared" si="0"/>
        <v>0</v>
      </c>
      <c r="T53" s="134">
        <f t="shared" si="0"/>
        <v>0</v>
      </c>
      <c r="U53" s="148">
        <f t="shared" si="0"/>
        <v>0</v>
      </c>
      <c r="V53" s="137">
        <f t="shared" si="1"/>
        <v>0.5</v>
      </c>
      <c r="W53" s="134">
        <f t="shared" si="2"/>
        <v>0.5</v>
      </c>
      <c r="X53" s="134">
        <f t="shared" si="3"/>
        <v>0.5</v>
      </c>
      <c r="Y53" s="153">
        <f t="shared" si="4"/>
        <v>0.5</v>
      </c>
      <c r="Z53" s="735" t="s">
        <v>1398</v>
      </c>
      <c r="AA53" s="728"/>
      <c r="AB53" s="156"/>
      <c r="AC53" s="157"/>
    </row>
    <row r="54" spans="3:29" ht="148.5" customHeight="1">
      <c r="C54" s="184" t="str">
        <f>IF(ISBLANK('5. Pp (3 años)'!B86),"",'5. Pp (3 años)'!B86)</f>
        <v>Dirección General de Gobierno</v>
      </c>
      <c r="D54" s="91" t="str">
        <f>IF(ISBLANK('5. Pp (3 años)'!C86),"",'5. Pp (3 años)'!C86)</f>
        <v>Actividad</v>
      </c>
      <c r="E54" s="180" t="str">
        <f>IF(ISBLANK('5. Pp (3 años)'!D86),"",'5. Pp (3 años)'!D86)</f>
        <v>3.1.1.1.9.5 Atenciones en asuntos religiosos brindadas.</v>
      </c>
      <c r="F54" s="180" t="str">
        <f>IF(ISBLANK('5. Pp (3 años)'!E86),"",'5. Pp (3 años)'!E86)</f>
        <v xml:space="preserve">PARB: Porcentaje de Atenciones en Asuntos Religiosos brindadas. </v>
      </c>
      <c r="G54" s="187" t="str">
        <f>IF(ISBLANK('5. Pp (3 años)'!H86),"",'5. Pp (3 años)'!H86)</f>
        <v>Trimestral</v>
      </c>
      <c r="H54" s="79" t="str">
        <f>IF(ISBLANK('5. Pp (3 años)'!J86),"",'5. Pp (3 años)'!J86)</f>
        <v>UNIDAD DE MEDIDA DEL INDICADOR: 
Porcentaje
UNIDAD DE MEDIDA DE LAS VARIABLES:
Atenciones en asuntos religiosos.</v>
      </c>
      <c r="I54" s="142">
        <f>IF(ISBLANK('9. METAS'!K60),"",'9. METAS'!K60)</f>
        <v>2500</v>
      </c>
      <c r="J54" s="143">
        <f>IF(ISBLANK('9. METAS'!Q60),"",'9. METAS'!Q60)</f>
        <v>625</v>
      </c>
      <c r="K54" s="135">
        <f>IF(ISBLANK('9. METAS'!R60),"",'9. METAS'!R60)</f>
        <v>625</v>
      </c>
      <c r="L54" s="135">
        <f>IF(ISBLANK('9. METAS'!S60),"",'9. METAS'!S60)</f>
        <v>625</v>
      </c>
      <c r="M54" s="136">
        <f>IF(ISBLANK('9. METAS'!T60),"",'9. METAS'!T60)</f>
        <v>625</v>
      </c>
      <c r="N54" s="711">
        <v>743</v>
      </c>
      <c r="O54" s="321"/>
      <c r="P54" s="321"/>
      <c r="Q54" s="322"/>
      <c r="R54" s="133">
        <f t="shared" si="0"/>
        <v>1.1888000000000001</v>
      </c>
      <c r="S54" s="134">
        <f t="shared" si="0"/>
        <v>0</v>
      </c>
      <c r="T54" s="134">
        <f t="shared" si="0"/>
        <v>0</v>
      </c>
      <c r="U54" s="148">
        <f t="shared" si="0"/>
        <v>0</v>
      </c>
      <c r="V54" s="137">
        <f t="shared" si="1"/>
        <v>0.29720000000000002</v>
      </c>
      <c r="W54" s="134">
        <f t="shared" si="2"/>
        <v>0.29720000000000002</v>
      </c>
      <c r="X54" s="134">
        <f t="shared" si="3"/>
        <v>0.29720000000000002</v>
      </c>
      <c r="Y54" s="153">
        <f t="shared" si="4"/>
        <v>0.29720000000000002</v>
      </c>
      <c r="Z54" s="735" t="s">
        <v>1399</v>
      </c>
      <c r="AA54" s="728"/>
      <c r="AB54" s="156"/>
      <c r="AC54" s="157"/>
    </row>
    <row r="55" spans="3:29" ht="148.5" customHeight="1">
      <c r="C55" s="184" t="str">
        <f>IF(ISBLANK('5. Pp (3 años)'!B87),"",'5. Pp (3 años)'!B87)</f>
        <v>Dirección General de Gobierno</v>
      </c>
      <c r="D55" s="91" t="str">
        <f>IF(ISBLANK('5. Pp (3 años)'!C87),"",'5. Pp (3 años)'!C87)</f>
        <v>Actividad</v>
      </c>
      <c r="E55" s="180" t="str">
        <f>IF(ISBLANK('5. Pp (3 años)'!D87),"",'5. Pp (3 años)'!D87)</f>
        <v xml:space="preserve">3.1.1.1.9.6 Realización de actividades comunitarias enfocadas a la construccion de paz con apoyo de grupos religiosos. (sinergia por la paz) </v>
      </c>
      <c r="F55" s="180" t="str">
        <f>IF(ISBLANK('5. Pp (3 años)'!E87),"",'5. Pp (3 años)'!E87)</f>
        <v>PPAC: Porcentaje de participantes  en actividades comunitarias enfocadas a la construccion de paz con apoyo de grupos religiosos. (sinergia por la paz) .</v>
      </c>
      <c r="G55" s="187" t="str">
        <f>IF(ISBLANK('5. Pp (3 años)'!H87),"",'5. Pp (3 años)'!H87)</f>
        <v>Trimestral</v>
      </c>
      <c r="H55" s="79" t="str">
        <f>IF(ISBLANK('5. Pp (3 años)'!J87),"",'5. Pp (3 años)'!J87)</f>
        <v>UNIDAD DE MEDIDA DEL INDICADOR: 
Porcentaje
UNIDAD DE MEDIDA DE LAS VARIABLES:
Participantes de actividades para la construcción de Paz.</v>
      </c>
      <c r="I55" s="142">
        <f>IF(ISBLANK('9. METAS'!K61),"",'9. METAS'!K61)</f>
        <v>11000</v>
      </c>
      <c r="J55" s="143">
        <f>IF(ISBLANK('9. METAS'!Q61),"",'9. METAS'!Q61)</f>
        <v>3000</v>
      </c>
      <c r="K55" s="135">
        <f>IF(ISBLANK('9. METAS'!R61),"",'9. METAS'!R61)</f>
        <v>3000</v>
      </c>
      <c r="L55" s="135">
        <f>IF(ISBLANK('9. METAS'!S61),"",'9. METAS'!S61)</f>
        <v>2000</v>
      </c>
      <c r="M55" s="136">
        <f>IF(ISBLANK('9. METAS'!T61),"",'9. METAS'!T61)</f>
        <v>3000</v>
      </c>
      <c r="N55" s="711">
        <v>3073</v>
      </c>
      <c r="O55" s="321"/>
      <c r="P55" s="321"/>
      <c r="Q55" s="322"/>
      <c r="R55" s="133">
        <f t="shared" si="0"/>
        <v>1.0243333333333333</v>
      </c>
      <c r="S55" s="134">
        <f t="shared" si="0"/>
        <v>0</v>
      </c>
      <c r="T55" s="134">
        <f t="shared" si="0"/>
        <v>0</v>
      </c>
      <c r="U55" s="148">
        <f t="shared" si="0"/>
        <v>0</v>
      </c>
      <c r="V55" s="137">
        <f t="shared" si="1"/>
        <v>0.27936363636363637</v>
      </c>
      <c r="W55" s="134">
        <f t="shared" si="2"/>
        <v>0.27936363636363637</v>
      </c>
      <c r="X55" s="134">
        <f t="shared" si="3"/>
        <v>0.27936363636363637</v>
      </c>
      <c r="Y55" s="153">
        <f t="shared" si="4"/>
        <v>0.27936363636363637</v>
      </c>
      <c r="Z55" s="735" t="s">
        <v>1400</v>
      </c>
      <c r="AA55" s="728"/>
      <c r="AB55" s="156"/>
      <c r="AC55" s="157"/>
    </row>
    <row r="56" spans="3:29" ht="148.5" customHeight="1">
      <c r="C56" s="184" t="str">
        <f>IF(ISBLANK('5. Pp (3 años)'!B88),"",'5. Pp (3 años)'!B88)</f>
        <v>Dirección General de Gobierno</v>
      </c>
      <c r="D56" s="91" t="str">
        <f>IF(ISBLANK('5. Pp (3 años)'!C88),"",'5. Pp (3 años)'!C88)</f>
        <v>Actividad</v>
      </c>
      <c r="E56" s="180" t="str">
        <f>IF(ISBLANK('5. Pp (3 años)'!D88),"",'5. Pp (3 años)'!D88)</f>
        <v>3.1.1.1.9.7 Capacitación en materia religiosa que fortalezcan la laicidad del municipio.</v>
      </c>
      <c r="F56" s="180" t="str">
        <f>IF(ISBLANK('5. Pp (3 años)'!E88),"",'5. Pp (3 años)'!E88)</f>
        <v>PCMR: Porcentaje de participantes en materia religiosa capacitados(as)</v>
      </c>
      <c r="G56" s="187" t="str">
        <f>IF(ISBLANK('5. Pp (3 años)'!H88),"",'5. Pp (3 años)'!H88)</f>
        <v>Trimestral</v>
      </c>
      <c r="H56" s="79" t="str">
        <f>IF(ISBLANK('5. Pp (3 años)'!J88),"",'5. Pp (3 años)'!J88)</f>
        <v>UNIDAD DE MEDIDA DEL INDICADOR: 
Porcentaje
UNIDAD DE MEDIDA DE LAS VARIABLE   Participantes capacitados(as)</v>
      </c>
      <c r="I56" s="142">
        <f>IF(ISBLANK('9. METAS'!K62),"",'9. METAS'!K62)</f>
        <v>1300</v>
      </c>
      <c r="J56" s="143">
        <f>IF(ISBLANK('9. METAS'!Q62),"",'9. METAS'!Q62)</f>
        <v>550</v>
      </c>
      <c r="K56" s="135">
        <f>IF(ISBLANK('9. METAS'!R62),"",'9. METAS'!R62)</f>
        <v>250</v>
      </c>
      <c r="L56" s="135">
        <f>IF(ISBLANK('9. METAS'!S62),"",'9. METAS'!S62)</f>
        <v>250</v>
      </c>
      <c r="M56" s="136">
        <f>IF(ISBLANK('9. METAS'!T62),"",'9. METAS'!T62)</f>
        <v>250</v>
      </c>
      <c r="N56" s="711">
        <v>659</v>
      </c>
      <c r="O56" s="321"/>
      <c r="P56" s="321"/>
      <c r="Q56" s="322"/>
      <c r="R56" s="133">
        <f t="shared" si="0"/>
        <v>1.1981818181818182</v>
      </c>
      <c r="S56" s="134">
        <f t="shared" si="0"/>
        <v>0</v>
      </c>
      <c r="T56" s="134">
        <f t="shared" si="0"/>
        <v>0</v>
      </c>
      <c r="U56" s="148">
        <f t="shared" si="0"/>
        <v>0</v>
      </c>
      <c r="V56" s="137">
        <f t="shared" si="1"/>
        <v>0.50692307692307692</v>
      </c>
      <c r="W56" s="134">
        <f t="shared" si="2"/>
        <v>0.50692307692307692</v>
      </c>
      <c r="X56" s="134">
        <f t="shared" si="3"/>
        <v>0.50692307692307692</v>
      </c>
      <c r="Y56" s="153">
        <f t="shared" si="4"/>
        <v>0.50692307692307692</v>
      </c>
      <c r="Z56" s="735" t="s">
        <v>1497</v>
      </c>
      <c r="AA56" s="728"/>
      <c r="AB56" s="156"/>
      <c r="AC56" s="157"/>
    </row>
    <row r="57" spans="3:29" ht="148.5" customHeight="1">
      <c r="C57" s="184" t="str">
        <f>IF(ISBLANK('5. Pp (3 años)'!B89),"",'5. Pp (3 años)'!B89)</f>
        <v>Dirección General de Gobierno</v>
      </c>
      <c r="D57" s="91" t="str">
        <f>IF(ISBLANK('5. Pp (3 años)'!C89),"",'5. Pp (3 años)'!C89)</f>
        <v>Actividad</v>
      </c>
      <c r="E57" s="180" t="str">
        <f>IF(ISBLANK('5. Pp (3 años)'!D89),"",'5. Pp (3 años)'!D89)</f>
        <v>3.1.1.1.9.8 Actualización del Padrón Municipal de Templos (PMT).</v>
      </c>
      <c r="F57" s="180" t="str">
        <f>IF(ISBLANK('5. Pp (3 años)'!E89),"",'5. Pp (3 años)'!E89)</f>
        <v>PAEX: Porcentaje de expedientes del Padrón Municipal de Templos actualizados.</v>
      </c>
      <c r="G57" s="487" t="str">
        <f>IF(ISBLANK('5. Pp (3 años)'!H89),"",'5. Pp (3 años)'!H89)</f>
        <v>Trimestral</v>
      </c>
      <c r="H57" s="79" t="str">
        <f>IF(ISBLANK('5. Pp (3 años)'!J89),"",'5. Pp (3 años)'!J89)</f>
        <v>UNIDAD DE MEDIDA DEL INDICADOR: 
Porcentaje
UNIDAD DE MEDIDA DE LAS VARIABLES:
Expedientes del Padrón Municipal de Templos.</v>
      </c>
      <c r="I57" s="142">
        <f>IF(ISBLANK('9. METAS'!K63),"",'9. METAS'!K63)</f>
        <v>720</v>
      </c>
      <c r="J57" s="143">
        <f>IF(ISBLANK('9. METAS'!Q63),"",'9. METAS'!Q63)</f>
        <v>180</v>
      </c>
      <c r="K57" s="135">
        <f>IF(ISBLANK('9. METAS'!R63),"",'9. METAS'!R63)</f>
        <v>180</v>
      </c>
      <c r="L57" s="135">
        <f>IF(ISBLANK('9. METAS'!S63),"",'9. METAS'!S63)</f>
        <v>180</v>
      </c>
      <c r="M57" s="136">
        <f>IF(ISBLANK('9. METAS'!T63),"",'9. METAS'!T63)</f>
        <v>180</v>
      </c>
      <c r="N57" s="711">
        <v>201</v>
      </c>
      <c r="O57" s="321"/>
      <c r="P57" s="321"/>
      <c r="Q57" s="322"/>
      <c r="R57" s="133">
        <f t="shared" si="0"/>
        <v>1.1166666666666667</v>
      </c>
      <c r="S57" s="134">
        <f t="shared" si="0"/>
        <v>0</v>
      </c>
      <c r="T57" s="134">
        <f t="shared" si="0"/>
        <v>0</v>
      </c>
      <c r="U57" s="148">
        <f t="shared" si="0"/>
        <v>0</v>
      </c>
      <c r="V57" s="137">
        <f t="shared" si="1"/>
        <v>0.27916666666666667</v>
      </c>
      <c r="W57" s="134">
        <f t="shared" si="2"/>
        <v>0.27916666666666667</v>
      </c>
      <c r="X57" s="134">
        <f t="shared" si="3"/>
        <v>0.27916666666666667</v>
      </c>
      <c r="Y57" s="153">
        <f t="shared" si="4"/>
        <v>0.27916666666666667</v>
      </c>
      <c r="Z57" s="735" t="s">
        <v>1401</v>
      </c>
      <c r="AA57" s="728"/>
      <c r="AB57" s="156"/>
      <c r="AC57" s="157"/>
    </row>
    <row r="58" spans="3:29" ht="148.5" customHeight="1">
      <c r="C58" s="184" t="str">
        <f>IF(ISBLANK('5. Pp (3 años)'!B90),"",'5. Pp (3 años)'!B90)</f>
        <v>Dirección General de Gobierno</v>
      </c>
      <c r="D58" s="91" t="str">
        <f>IF(ISBLANK('5. Pp (3 años)'!C90),"",'5. Pp (3 años)'!C90)</f>
        <v>Actividad</v>
      </c>
      <c r="E58" s="180" t="str">
        <f>IF(ISBLANK('5. Pp (3 años)'!D90),"",'5. Pp (3 años)'!D90)</f>
        <v>3.1.1.1.9.10 Realización de los trámites solicitados por las asociaciones y agrupaciones religiosas.</v>
      </c>
      <c r="F58" s="180" t="str">
        <f>IF(ISBLANK('5. Pp (3 años)'!E90),"",'5. Pp (3 años)'!E90)</f>
        <v>PTSR: Porcentaje de trámites del sector religioso realizados.</v>
      </c>
      <c r="G58" s="488" t="str">
        <f>IF(ISBLANK('5. Pp (3 años)'!H90),"",'5. Pp (3 años)'!H90)</f>
        <v>Trimestral</v>
      </c>
      <c r="H58" s="79" t="str">
        <f>IF(ISBLANK('5. Pp (3 años)'!J90),"",'5. Pp (3 años)'!J90)</f>
        <v>UNIDAD DE MEDIDA DEL INDICADOR:
Porcentaje.
UNIDAD DE MEDIDA DE LAS VARIABLES: 
Trámites del sector religioso.</v>
      </c>
      <c r="I58" s="142">
        <f>IF(ISBLANK('9. METAS'!K64),"",'9. METAS'!K64)</f>
        <v>700</v>
      </c>
      <c r="J58" s="143">
        <f>IF(ISBLANK('9. METAS'!Q64),"",'9. METAS'!Q64)</f>
        <v>200</v>
      </c>
      <c r="K58" s="135">
        <f>IF(ISBLANK('9. METAS'!R64),"",'9. METAS'!R64)</f>
        <v>200</v>
      </c>
      <c r="L58" s="135">
        <f>IF(ISBLANK('9. METAS'!S64),"",'9. METAS'!S64)</f>
        <v>150</v>
      </c>
      <c r="M58" s="136">
        <f>IF(ISBLANK('9. METAS'!T64),"",'9. METAS'!T64)</f>
        <v>150</v>
      </c>
      <c r="N58" s="711">
        <v>203</v>
      </c>
      <c r="O58" s="321"/>
      <c r="P58" s="321"/>
      <c r="Q58" s="322"/>
      <c r="R58" s="133">
        <f t="shared" si="0"/>
        <v>1.0149999999999999</v>
      </c>
      <c r="S58" s="134">
        <f t="shared" si="0"/>
        <v>0</v>
      </c>
      <c r="T58" s="134">
        <f t="shared" si="0"/>
        <v>0</v>
      </c>
      <c r="U58" s="148">
        <f t="shared" si="0"/>
        <v>0</v>
      </c>
      <c r="V58" s="137">
        <f t="shared" si="1"/>
        <v>0.28999999999999998</v>
      </c>
      <c r="W58" s="134">
        <f t="shared" si="2"/>
        <v>0.28999999999999998</v>
      </c>
      <c r="X58" s="134">
        <f t="shared" si="3"/>
        <v>0.28999999999999998</v>
      </c>
      <c r="Y58" s="153">
        <f t="shared" si="4"/>
        <v>0.28999999999999998</v>
      </c>
      <c r="Z58" s="735" t="s">
        <v>1402</v>
      </c>
      <c r="AA58" s="728"/>
      <c r="AB58" s="156"/>
      <c r="AC58" s="157"/>
    </row>
    <row r="59" spans="3:29" ht="148.5" customHeight="1">
      <c r="C59" s="184" t="str">
        <f>IF(ISBLANK('5. Pp (3 años)'!B91),"",'5. Pp (3 años)'!B91)</f>
        <v>Dirección General de Gobierno</v>
      </c>
      <c r="D59" s="91" t="str">
        <f>IF(ISBLANK('5. Pp (3 años)'!C91),"",'5. Pp (3 años)'!C91)</f>
        <v>Actividad</v>
      </c>
      <c r="E59" s="180" t="str">
        <f>IF(ISBLANK('5. Pp (3 años)'!D91),"",'5. Pp (3 años)'!D91)</f>
        <v>3.1.1.1.9.11 Asesoramiento para el registro de las agrupaciones religiosas.</v>
      </c>
      <c r="F59" s="180" t="str">
        <f>IF(ISBLANK('5. Pp (3 años)'!E91),"",'5. Pp (3 años)'!E91)</f>
        <v>PAAC: Porcentaje de asesorías jurídicas hacia asociaciones y agrupaciones religiosas.</v>
      </c>
      <c r="G59" s="187" t="str">
        <f>IF(ISBLANK('5. Pp (3 años)'!H91),"",'5. Pp (3 años)'!H91)</f>
        <v>Trimestral</v>
      </c>
      <c r="H59" s="79" t="str">
        <f>IF(ISBLANK('5. Pp (3 años)'!J91),"",'5. Pp (3 años)'!J91)</f>
        <v>UNIDAD DE MEDIDA DEL INDICADOR: 
Porcentaje
UNIDAD DE MEDIDA DE LAS VARIABLES: 
Asesorías jurídicas.</v>
      </c>
      <c r="I59" s="142">
        <f>IF(ISBLANK('9. METAS'!K65),"",'9. METAS'!K65)</f>
        <v>290</v>
      </c>
      <c r="J59" s="143">
        <f>IF(ISBLANK('9. METAS'!Q65),"",'9. METAS'!Q65)</f>
        <v>60</v>
      </c>
      <c r="K59" s="135">
        <f>IF(ISBLANK('9. METAS'!R65),"",'9. METAS'!R65)</f>
        <v>70</v>
      </c>
      <c r="L59" s="135">
        <f>IF(ISBLANK('9. METAS'!S65),"",'9. METAS'!S65)</f>
        <v>80</v>
      </c>
      <c r="M59" s="136">
        <f>IF(ISBLANK('9. METAS'!T65),"",'9. METAS'!T65)</f>
        <v>80</v>
      </c>
      <c r="N59" s="711">
        <v>56</v>
      </c>
      <c r="O59" s="321"/>
      <c r="P59" s="321"/>
      <c r="Q59" s="322"/>
      <c r="R59" s="133">
        <f t="shared" si="0"/>
        <v>0.93333333333333335</v>
      </c>
      <c r="S59" s="134">
        <f t="shared" si="0"/>
        <v>0</v>
      </c>
      <c r="T59" s="134">
        <f t="shared" si="0"/>
        <v>0</v>
      </c>
      <c r="U59" s="148">
        <f t="shared" si="0"/>
        <v>0</v>
      </c>
      <c r="V59" s="137">
        <f t="shared" si="1"/>
        <v>0.19310344827586207</v>
      </c>
      <c r="W59" s="134">
        <f t="shared" si="2"/>
        <v>0.19310344827586207</v>
      </c>
      <c r="X59" s="134">
        <f t="shared" si="3"/>
        <v>0.19310344827586207</v>
      </c>
      <c r="Y59" s="153">
        <f t="shared" si="4"/>
        <v>0.19310344827586207</v>
      </c>
      <c r="Z59" s="735" t="s">
        <v>1403</v>
      </c>
      <c r="AA59" s="728"/>
      <c r="AB59" s="156"/>
      <c r="AC59" s="157"/>
    </row>
    <row r="60" spans="3:29" ht="148.5" customHeight="1">
      <c r="C60" s="184" t="str">
        <f>IF(ISBLANK('5. Pp (3 años)'!B92),"",'5. Pp (3 años)'!B92)</f>
        <v>Dirección General de Gobierno</v>
      </c>
      <c r="D60" s="91" t="str">
        <f>IF(ISBLANK('5. Pp (3 años)'!C92),"",'5. Pp (3 años)'!C92)</f>
        <v>Actividad</v>
      </c>
      <c r="E60" s="180" t="str">
        <f>IF(ISBLANK('5. Pp (3 años)'!D92),"",'5. Pp (3 años)'!D92)</f>
        <v>3.1.1.1.1.9.12 Realización de actividades enfocadas a la Promoción, Respeto y Tolerancia Religiosa realizadas</v>
      </c>
      <c r="F60" s="180" t="str">
        <f>IF(ISBLANK('5. Pp (3 años)'!E92),"",'5. Pp (3 años)'!E92)</f>
        <v>PAPRT: Porcentaje de actividades  de Promoción, respeto y Tolerancia Religiosa, realizada</v>
      </c>
      <c r="G60" s="187" t="str">
        <f>IF(ISBLANK('5. Pp (3 años)'!H92),"",'5. Pp (3 años)'!H92)</f>
        <v>Trimestral</v>
      </c>
      <c r="H60" s="79" t="str">
        <f>IF(ISBLANK('5. Pp (3 años)'!J92),"",'5. Pp (3 años)'!J92)</f>
        <v>UNIDAD DE MEDIDA DEL INDICADOR: 
Porcentaje.
UNIDAD DE MEDIDA DE LAS VARIABLES: 
actividades de promoción, respeto y tolerancia religiosa</v>
      </c>
      <c r="I60" s="142">
        <f>IF(ISBLANK('9. METAS'!K66),"",'9. METAS'!K66)</f>
        <v>3</v>
      </c>
      <c r="J60" s="143">
        <f>IF(ISBLANK('9. METAS'!Q66),"",'9. METAS'!Q66)</f>
        <v>1</v>
      </c>
      <c r="K60" s="135">
        <f>IF(ISBLANK('9. METAS'!R66),"",'9. METAS'!R66)</f>
        <v>0</v>
      </c>
      <c r="L60" s="135">
        <f>IF(ISBLANK('9. METAS'!S66),"",'9. METAS'!S66)</f>
        <v>1</v>
      </c>
      <c r="M60" s="136">
        <f>IF(ISBLANK('9. METAS'!T66),"",'9. METAS'!T66)</f>
        <v>1</v>
      </c>
      <c r="N60" s="711">
        <v>1</v>
      </c>
      <c r="O60" s="321"/>
      <c r="P60" s="321"/>
      <c r="Q60" s="322"/>
      <c r="R60" s="133">
        <f t="shared" si="0"/>
        <v>1</v>
      </c>
      <c r="S60" s="134" t="str">
        <f t="shared" si="0"/>
        <v>100%</v>
      </c>
      <c r="T60" s="134">
        <f t="shared" si="0"/>
        <v>0</v>
      </c>
      <c r="U60" s="148">
        <f t="shared" si="0"/>
        <v>0</v>
      </c>
      <c r="V60" s="137">
        <f t="shared" si="1"/>
        <v>0.33333333333333331</v>
      </c>
      <c r="W60" s="134">
        <f t="shared" si="2"/>
        <v>0.33333333333333331</v>
      </c>
      <c r="X60" s="134">
        <f t="shared" si="3"/>
        <v>0.33333333333333331</v>
      </c>
      <c r="Y60" s="153">
        <f t="shared" si="4"/>
        <v>0.33333333333333331</v>
      </c>
      <c r="Z60" s="735" t="s">
        <v>1404</v>
      </c>
      <c r="AA60" s="728"/>
      <c r="AB60" s="156"/>
      <c r="AC60" s="157"/>
    </row>
    <row r="61" spans="3:29" ht="181.5" customHeight="1">
      <c r="C61" s="483" t="str">
        <f>IF(ISBLANK('5. Pp (3 años)'!B93),"",'5. Pp (3 años)'!B93)</f>
        <v>Sistema de Protección Integral de Protección Integral a las Niñas, Niños y Adolescentes</v>
      </c>
      <c r="D61" s="484" t="str">
        <f>IF(ISBLANK('5. Pp (3 años)'!C93),"",'5. Pp (3 años)'!C93)</f>
        <v>Componente</v>
      </c>
      <c r="E61" s="468" t="str">
        <f>IF(ISBLANK('5. Pp (3 años)'!D93),"",'5. Pp (3 años)'!D93)</f>
        <v>3.1.1.1.10 Mecanismos de coordinación interinstitucional y capacidades del SIPINNA Municipal fortalecidos.</v>
      </c>
      <c r="F61" s="468" t="str">
        <f>IF(ISBLANK('5. Pp (3 años)'!E93),"",'5. Pp (3 años)'!E93)</f>
        <v xml:space="preserve">PCI: Porcentaje de mecanismos de coordinación interinstitucional y de fortalecimiento de capacidades implementados. </v>
      </c>
      <c r="G61" s="530" t="str">
        <f>IF(ISBLANK('5. Pp (3 años)'!H93),"",'5. Pp (3 años)'!H93)</f>
        <v>Trimestral</v>
      </c>
      <c r="H61" s="485" t="str">
        <f>IF(ISBLANK('5. Pp (3 años)'!J93),"",'5. Pp (3 años)'!J93)</f>
        <v xml:space="preserve">UNIDAD DE MEDIDA DEL INDICADOR:
Porcentaje.   
UNIDAD DE MEDIDA DE LA VARIABLE:
Mecanismos de coordinación interinstitucional y de fortalecimiento de capacidades implementados. </v>
      </c>
      <c r="I61" s="142">
        <f>IF(ISBLANK('9. METAS'!K67),"",'9. METAS'!K67)</f>
        <v>24</v>
      </c>
      <c r="J61" s="143">
        <f>IF(ISBLANK('9. METAS'!Q67),"",'9. METAS'!Q67)</f>
        <v>3</v>
      </c>
      <c r="K61" s="135">
        <f>IF(ISBLANK('9. METAS'!R67),"",'9. METAS'!R67)</f>
        <v>7</v>
      </c>
      <c r="L61" s="135">
        <f>IF(ISBLANK('9. METAS'!S67),"",'9. METAS'!S67)</f>
        <v>7</v>
      </c>
      <c r="M61" s="136">
        <f>IF(ISBLANK('9. METAS'!T67),"",'9. METAS'!T67)</f>
        <v>7</v>
      </c>
      <c r="N61" s="711">
        <v>2</v>
      </c>
      <c r="O61" s="321"/>
      <c r="P61" s="321"/>
      <c r="Q61" s="322"/>
      <c r="R61" s="133">
        <f t="shared" si="0"/>
        <v>0.66666666666666663</v>
      </c>
      <c r="S61" s="134">
        <f t="shared" si="0"/>
        <v>0</v>
      </c>
      <c r="T61" s="134">
        <f t="shared" si="0"/>
        <v>0</v>
      </c>
      <c r="U61" s="148">
        <f t="shared" si="0"/>
        <v>0</v>
      </c>
      <c r="V61" s="137">
        <f t="shared" si="1"/>
        <v>8.3333333333333329E-2</v>
      </c>
      <c r="W61" s="134">
        <f t="shared" si="2"/>
        <v>8.3333333333333329E-2</v>
      </c>
      <c r="X61" s="134">
        <f t="shared" si="3"/>
        <v>8.3333333333333329E-2</v>
      </c>
      <c r="Y61" s="153">
        <f t="shared" si="4"/>
        <v>8.3333333333333329E-2</v>
      </c>
      <c r="Z61" s="735" t="s">
        <v>1405</v>
      </c>
      <c r="AA61" s="728"/>
      <c r="AB61" s="156"/>
      <c r="AC61" s="157"/>
    </row>
    <row r="62" spans="3:29" ht="148.5" customHeight="1">
      <c r="C62" s="184" t="str">
        <f>IF(ISBLANK('5. Pp (3 años)'!B94),"",'5. Pp (3 años)'!B94)</f>
        <v>Sistema de Protección Integral de Protección Integral a las Niñas, Niños y Adolescentes</v>
      </c>
      <c r="D62" s="91" t="str">
        <f>IF(ISBLANK('5. Pp (3 años)'!C94),"",'5. Pp (3 años)'!C94)</f>
        <v>Actividad</v>
      </c>
      <c r="E62" s="180" t="str">
        <f>IF(ISBLANK('5. Pp (3 años)'!D94),"",'5. Pp (3 años)'!D94)</f>
        <v>3.1.1.1.10.1  Organización de sesiones del Sistema Municipal y sus Comisiones.</v>
      </c>
      <c r="F62" s="180" t="str">
        <f>IF(ISBLANK('5. Pp (3 años)'!E94),"",'5. Pp (3 años)'!E94)</f>
        <v>PSO: Porcentaje de sesiones realizadas conforme al calendario.</v>
      </c>
      <c r="G62" s="487" t="str">
        <f>IF(ISBLANK('5. Pp (3 años)'!H94),"",'5. Pp (3 años)'!H94)</f>
        <v>Trimestral</v>
      </c>
      <c r="H62" s="79" t="str">
        <f>IF(ISBLANK('5. Pp (3 años)'!J94),"",'5. Pp (3 años)'!J94)</f>
        <v>UNIDAD DE MEDIDA DEL INDICADOR:
Porcentaje.   
UNIDAD DE MEDIDA DE LA VARIABLE:
Organización de sesiones del Sistema Municipal y sus Comisiones</v>
      </c>
      <c r="I62" s="142">
        <f>IF(ISBLANK('9. METAS'!K68),"",'9. METAS'!K68)</f>
        <v>16</v>
      </c>
      <c r="J62" s="143">
        <f>IF(ISBLANK('9. METAS'!Q68),"",'9. METAS'!Q68)</f>
        <v>4</v>
      </c>
      <c r="K62" s="135">
        <f>IF(ISBLANK('9. METAS'!R68),"",'9. METAS'!R68)</f>
        <v>4</v>
      </c>
      <c r="L62" s="135">
        <f>IF(ISBLANK('9. METAS'!S68),"",'9. METAS'!S68)</f>
        <v>4</v>
      </c>
      <c r="M62" s="136">
        <f>IF(ISBLANK('9. METAS'!T68),"",'9. METAS'!T68)</f>
        <v>4</v>
      </c>
      <c r="N62" s="711">
        <v>4</v>
      </c>
      <c r="O62" s="321"/>
      <c r="P62" s="321"/>
      <c r="Q62" s="322"/>
      <c r="R62" s="133">
        <f t="shared" si="0"/>
        <v>1</v>
      </c>
      <c r="S62" s="134">
        <f t="shared" si="0"/>
        <v>0</v>
      </c>
      <c r="T62" s="134">
        <f t="shared" si="0"/>
        <v>0</v>
      </c>
      <c r="U62" s="148">
        <f t="shared" si="0"/>
        <v>0</v>
      </c>
      <c r="V62" s="137">
        <f t="shared" si="1"/>
        <v>0.25</v>
      </c>
      <c r="W62" s="134">
        <f t="shared" si="2"/>
        <v>0.25</v>
      </c>
      <c r="X62" s="134">
        <f t="shared" si="3"/>
        <v>0.25</v>
      </c>
      <c r="Y62" s="153">
        <f t="shared" si="4"/>
        <v>0.25</v>
      </c>
      <c r="Z62" s="735" t="s">
        <v>1406</v>
      </c>
      <c r="AA62" s="728"/>
      <c r="AB62" s="156"/>
      <c r="AC62" s="157"/>
    </row>
    <row r="63" spans="3:29" ht="148.5" customHeight="1">
      <c r="C63" s="531" t="str">
        <f>IF(ISBLANK('5. Pp (3 años)'!B95),"",'5. Pp (3 años)'!B95)</f>
        <v>Sistema de Protección Integral de Protección Integral a las Niñas, Niños y Adolescentes</v>
      </c>
      <c r="D63" s="532" t="str">
        <f>IF(ISBLANK('5. Pp (3 años)'!C95),"",'5. Pp (3 años)'!C95)</f>
        <v>Actividad</v>
      </c>
      <c r="E63" s="521" t="str">
        <f>IF(ISBLANK('5. Pp (3 años)'!D95),"",'5. Pp (3 años)'!D95)</f>
        <v>3.1.1.1.10.2 Canalización y registro de reportes o posibles vulneraciones de derechos de NNA.</v>
      </c>
      <c r="F63" s="521" t="str">
        <f>IF(ISBLANK('5. Pp (3 años)'!E95),"",'5. Pp (3 años)'!E95)</f>
        <v>PCR: Porcentaje de reportes canalizados dentro de 48 horas.</v>
      </c>
      <c r="G63" s="31" t="str">
        <f>IF(ISBLANK('5. Pp (3 años)'!H95),"",'5. Pp (3 años)'!H95)</f>
        <v>Trimestral</v>
      </c>
      <c r="H63" s="533" t="str">
        <f>IF(ISBLANK('5. Pp (3 años)'!J95),"",'5. Pp (3 años)'!J95)</f>
        <v xml:space="preserve">UNIDAD DE MEDIDA DEL INDICADOR:
Porcentaje.   
UNIDAD DE MEDIDA DE LA VARIABLE:
Reportes de canalizaciones </v>
      </c>
      <c r="I63" s="559">
        <f>IF(ISBLANK('9. METAS'!K69),"",'9. METAS'!K69)</f>
        <v>1</v>
      </c>
      <c r="J63" s="560">
        <f>IF(ISBLANK('9. METAS'!Q69),"",'9. METAS'!Q69)</f>
        <v>1</v>
      </c>
      <c r="K63" s="561">
        <f>IF(ISBLANK('9. METAS'!R69),"",'9. METAS'!R69)</f>
        <v>1</v>
      </c>
      <c r="L63" s="561">
        <f>IF(ISBLANK('9. METAS'!S69),"",'9. METAS'!S69)</f>
        <v>1</v>
      </c>
      <c r="M63" s="562">
        <f>IF(ISBLANK('9. METAS'!T69),"",'9. METAS'!T69)</f>
        <v>1</v>
      </c>
      <c r="N63" s="712">
        <v>1</v>
      </c>
      <c r="O63" s="563"/>
      <c r="P63" s="563"/>
      <c r="Q63" s="564"/>
      <c r="R63" s="133">
        <f t="shared" si="0"/>
        <v>1</v>
      </c>
      <c r="S63" s="134">
        <f t="shared" si="0"/>
        <v>0</v>
      </c>
      <c r="T63" s="134">
        <f t="shared" si="0"/>
        <v>0</v>
      </c>
      <c r="U63" s="148">
        <f t="shared" si="0"/>
        <v>0</v>
      </c>
      <c r="V63" s="137">
        <f t="shared" si="1"/>
        <v>1</v>
      </c>
      <c r="W63" s="134">
        <f t="shared" si="2"/>
        <v>1</v>
      </c>
      <c r="X63" s="134">
        <f t="shared" si="3"/>
        <v>1</v>
      </c>
      <c r="Y63" s="153">
        <f t="shared" si="4"/>
        <v>1</v>
      </c>
      <c r="Z63" s="735" t="s">
        <v>1407</v>
      </c>
      <c r="AA63" s="728"/>
      <c r="AB63" s="156"/>
      <c r="AC63" s="157"/>
    </row>
    <row r="64" spans="3:29" ht="148.5" customHeight="1">
      <c r="C64" s="184" t="str">
        <f>IF(ISBLANK('5. Pp (3 años)'!B96),"",'5. Pp (3 años)'!B96)</f>
        <v>Sistema de Protección Integral de Protección Integral a las Niñas, Niños y Adolescentes</v>
      </c>
      <c r="D64" s="91" t="str">
        <f>IF(ISBLANK('5. Pp (3 años)'!C96),"",'5. Pp (3 años)'!C96)</f>
        <v>Actividad</v>
      </c>
      <c r="E64" s="180" t="str">
        <f>IF(ISBLANK('5. Pp (3 años)'!D96),"",'5. Pp (3 años)'!D96)</f>
        <v>3.1.1.1.10.3 Convocatoria y organización de actividades de participación dirigidas a niñas, niños y adolescentes.</v>
      </c>
      <c r="F64" s="180" t="str">
        <f>IF(ISBLANK('5. Pp (3 años)'!E96),"",'5. Pp (3 años)'!E96)</f>
        <v>PPA: Porcentaje de participación de NNA en actividades convocadas.</v>
      </c>
      <c r="G64" s="488" t="str">
        <f>IF(ISBLANK('5. Pp (3 años)'!H96),"",'5. Pp (3 años)'!H96)</f>
        <v>Trimestral</v>
      </c>
      <c r="H64" s="79" t="str">
        <f>IF(ISBLANK('5. Pp (3 años)'!J96),"",'5. Pp (3 años)'!J96)</f>
        <v>UNIDAD DE MEDIDA DEL INDICADOR:
Porcentaje.   
UNIDAD DE MEDIDA DE LA VARIABLE:
Niñas, niños y adolescentes participantes en actividades sobre sus derechos humanos..</v>
      </c>
      <c r="I64" s="142">
        <f>IF(ISBLANK('9. METAS'!K70),"",'9. METAS'!K70)</f>
        <v>3230</v>
      </c>
      <c r="J64" s="143">
        <f>IF(ISBLANK('9. METAS'!Q70),"",'9. METAS'!Q70)</f>
        <v>800</v>
      </c>
      <c r="K64" s="135">
        <f>IF(ISBLANK('9. METAS'!R70),"",'9. METAS'!R70)</f>
        <v>965</v>
      </c>
      <c r="L64" s="135">
        <f>IF(ISBLANK('9. METAS'!S70),"",'9. METAS'!S70)</f>
        <v>965</v>
      </c>
      <c r="M64" s="136">
        <f>IF(ISBLANK('9. METAS'!T70),"",'9. METAS'!T70)</f>
        <v>500</v>
      </c>
      <c r="N64" s="711">
        <v>938</v>
      </c>
      <c r="O64" s="321"/>
      <c r="P64" s="321"/>
      <c r="Q64" s="322"/>
      <c r="R64" s="133">
        <f t="shared" si="0"/>
        <v>1.1725000000000001</v>
      </c>
      <c r="S64" s="134">
        <f t="shared" si="0"/>
        <v>0</v>
      </c>
      <c r="T64" s="134">
        <f t="shared" si="0"/>
        <v>0</v>
      </c>
      <c r="U64" s="148">
        <f t="shared" si="0"/>
        <v>0</v>
      </c>
      <c r="V64" s="137">
        <f t="shared" si="1"/>
        <v>0.29040247678018577</v>
      </c>
      <c r="W64" s="134">
        <f t="shared" si="2"/>
        <v>0.29040247678018577</v>
      </c>
      <c r="X64" s="134">
        <f t="shared" si="3"/>
        <v>0.29040247678018577</v>
      </c>
      <c r="Y64" s="153">
        <f t="shared" si="4"/>
        <v>0.29040247678018577</v>
      </c>
      <c r="Z64" s="735" t="s">
        <v>1408</v>
      </c>
      <c r="AA64" s="728"/>
      <c r="AB64" s="156"/>
      <c r="AC64" s="157"/>
    </row>
    <row r="65" spans="3:29" ht="148.5" customHeight="1">
      <c r="C65" s="184" t="str">
        <f>IF(ISBLANK('5. Pp (3 años)'!B97),"",'5. Pp (3 años)'!B97)</f>
        <v>Sistema de Protección Integral de Protección Integral a las Niñas, Niños y Adolescentes</v>
      </c>
      <c r="D65" s="91" t="str">
        <f>IF(ISBLANK('5. Pp (3 años)'!C97),"",'5. Pp (3 años)'!C97)</f>
        <v>Actividad</v>
      </c>
      <c r="E65" s="180" t="str">
        <f>IF(ISBLANK('5. Pp (3 años)'!D97),"",'5. Pp (3 años)'!D97)</f>
        <v>3.1.1.1.10.4 Difusión digital y realización de campañas en redes sociales sobre los derechos de NNA.</v>
      </c>
      <c r="F65" s="180" t="str">
        <f>IF(ISBLANK('5. Pp (3 años)'!E97),"",'5. Pp (3 años)'!E97)</f>
        <v>PDR: Porcentaje de campañas realizadas conforme a la planeación.</v>
      </c>
      <c r="G65" s="187" t="str">
        <f>IF(ISBLANK('5. Pp (3 años)'!H97),"",'5. Pp (3 años)'!H97)</f>
        <v>Trimestral</v>
      </c>
      <c r="H65" s="79" t="str">
        <f>IF(ISBLANK('5. Pp (3 años)'!J97),"",'5. Pp (3 años)'!J97)</f>
        <v>UNIDAD DE MEDIDA DEL INDICADOR:
Porcentaje.   
UNIDAD DE MEDIDA DE LA VARIABLE:
Campañas digitales realizadas..</v>
      </c>
      <c r="I65" s="142">
        <f>IF(ISBLANK('9. METAS'!K71),"",'9. METAS'!K71)</f>
        <v>24</v>
      </c>
      <c r="J65" s="143">
        <f>IF(ISBLANK('9. METAS'!Q71),"",'9. METAS'!Q71)</f>
        <v>6</v>
      </c>
      <c r="K65" s="135">
        <f>IF(ISBLANK('9. METAS'!R71),"",'9. METAS'!R71)</f>
        <v>6</v>
      </c>
      <c r="L65" s="135">
        <f>IF(ISBLANK('9. METAS'!S71),"",'9. METAS'!S71)</f>
        <v>6</v>
      </c>
      <c r="M65" s="136">
        <f>IF(ISBLANK('9. METAS'!T71),"",'9. METAS'!T71)</f>
        <v>6</v>
      </c>
      <c r="N65" s="711">
        <v>3</v>
      </c>
      <c r="O65" s="321"/>
      <c r="P65" s="321"/>
      <c r="Q65" s="322"/>
      <c r="R65" s="133">
        <f t="shared" si="0"/>
        <v>0.5</v>
      </c>
      <c r="S65" s="134">
        <f t="shared" si="0"/>
        <v>0</v>
      </c>
      <c r="T65" s="134">
        <f t="shared" si="0"/>
        <v>0</v>
      </c>
      <c r="U65" s="148">
        <f t="shared" si="0"/>
        <v>0</v>
      </c>
      <c r="V65" s="137">
        <f t="shared" si="1"/>
        <v>0.125</v>
      </c>
      <c r="W65" s="134">
        <f t="shared" si="2"/>
        <v>0.125</v>
      </c>
      <c r="X65" s="134">
        <f t="shared" si="3"/>
        <v>0.125</v>
      </c>
      <c r="Y65" s="153">
        <f t="shared" si="4"/>
        <v>0.125</v>
      </c>
      <c r="Z65" s="735" t="s">
        <v>1409</v>
      </c>
      <c r="AA65" s="728"/>
      <c r="AB65" s="156"/>
      <c r="AC65" s="157"/>
    </row>
    <row r="66" spans="3:29" ht="164.25" customHeight="1">
      <c r="C66" s="483" t="str">
        <f>IF(ISBLANK('5. Pp (3 años)'!B98),"",'5. Pp (3 años)'!B98)</f>
        <v>Dirección General de Transporte y Vialidad</v>
      </c>
      <c r="D66" s="484" t="str">
        <f>IF(ISBLANK('5. Pp (3 años)'!C98),"",'5. Pp (3 años)'!C98)</f>
        <v>Componente</v>
      </c>
      <c r="E66" s="468" t="str">
        <f>IF(ISBLANK('5. Pp (3 años)'!D98),"",'5. Pp (3 años)'!D98)</f>
        <v>3.1.1.1.11 Proyectos de estructuración vial revisados interinstitucionalmente.</v>
      </c>
      <c r="F66" s="468" t="str">
        <f>IF(ISBLANK('5. Pp (3 años)'!E98),"",'5. Pp (3 años)'!E98)</f>
        <v>PREV: Porcentaje de proyectos de estructuración vial revisados</v>
      </c>
      <c r="G66" s="530" t="str">
        <f>IF(ISBLANK('5. Pp (3 años)'!H98),"",'5. Pp (3 años)'!H98)</f>
        <v>Trimestral</v>
      </c>
      <c r="H66" s="485" t="str">
        <f>IF(ISBLANK('5. Pp (3 años)'!J98),"",'5. Pp (3 años)'!J98)</f>
        <v>UNIDAD DE MEDIDA DELINDICADOR:
Porcentaje
 UNIDAD DE MEDIDA DE LA VARIABLE:
Proyectos</v>
      </c>
      <c r="I66" s="142">
        <f>IF(ISBLANK('9. METAS'!K72),"",'9. METAS'!K72)</f>
        <v>20</v>
      </c>
      <c r="J66" s="143">
        <f>IF(ISBLANK('9. METAS'!Q72),"",'9. METAS'!Q72)</f>
        <v>5</v>
      </c>
      <c r="K66" s="135">
        <f>IF(ISBLANK('9. METAS'!R72),"",'9. METAS'!R72)</f>
        <v>10</v>
      </c>
      <c r="L66" s="135">
        <f>IF(ISBLANK('9. METAS'!S72),"",'9. METAS'!S72)</f>
        <v>3</v>
      </c>
      <c r="M66" s="136">
        <f>IF(ISBLANK('9. METAS'!T72),"",'9. METAS'!T72)</f>
        <v>2</v>
      </c>
      <c r="N66" s="713">
        <v>5</v>
      </c>
      <c r="O66" s="321"/>
      <c r="P66" s="321"/>
      <c r="Q66" s="322"/>
      <c r="R66" s="133">
        <f t="shared" si="0"/>
        <v>1</v>
      </c>
      <c r="S66" s="134">
        <f t="shared" si="0"/>
        <v>0</v>
      </c>
      <c r="T66" s="134">
        <f t="shared" si="0"/>
        <v>0</v>
      </c>
      <c r="U66" s="148">
        <f t="shared" si="0"/>
        <v>0</v>
      </c>
      <c r="V66" s="137">
        <f t="shared" si="1"/>
        <v>0.25</v>
      </c>
      <c r="W66" s="134">
        <f t="shared" si="2"/>
        <v>0.25</v>
      </c>
      <c r="X66" s="134">
        <f t="shared" si="3"/>
        <v>0.25</v>
      </c>
      <c r="Y66" s="153">
        <f t="shared" si="4"/>
        <v>0.25</v>
      </c>
      <c r="Z66" s="735" t="s">
        <v>1410</v>
      </c>
      <c r="AA66" s="728"/>
      <c r="AB66" s="156"/>
      <c r="AC66" s="157"/>
    </row>
    <row r="67" spans="3:29" ht="169.5" customHeight="1">
      <c r="C67" s="184" t="str">
        <f>IF(ISBLANK('5. Pp (3 años)'!B99),"",'5. Pp (3 años)'!B99)</f>
        <v>Dirección General de Transporte y Vialidad</v>
      </c>
      <c r="D67" s="91" t="str">
        <f>IF(ISBLANK('5. Pp (3 años)'!C99),"",'5. Pp (3 años)'!C99)</f>
        <v>Actividad</v>
      </c>
      <c r="E67" s="180" t="str">
        <f>IF(ISBLANK('5. Pp (3 años)'!D99),"",'5. Pp (3 años)'!D99)</f>
        <v>3.1.1.1.11.1 Instalación de señalización vial horizontal y vertical en la infraestructura urbana.</v>
      </c>
      <c r="F67" s="180" t="str">
        <f>IF(ISBLANK('5. Pp (3 años)'!E99),"",'5. Pp (3 años)'!E99)</f>
        <v>PSHV: Porcentaje de señalización vial horizontal y vertical instalada</v>
      </c>
      <c r="G67" s="187" t="str">
        <f>IF(ISBLANK('5. Pp (3 años)'!H99),"",'5. Pp (3 años)'!H99)</f>
        <v>Trimestral</v>
      </c>
      <c r="H67" s="79" t="str">
        <f>IF(ISBLANK('5. Pp (3 años)'!J99),"",'5. Pp (3 años)'!J99)</f>
        <v>UNIDAD DE MEDIDA DEL INDICADOR:
Porcentaje
 UNIDAD DE MEDIDA DE LA VARIABLE:
Señalizacion.</v>
      </c>
      <c r="I67" s="142">
        <f>IF(ISBLANK('9. METAS'!K73),"",'9. METAS'!K73)</f>
        <v>120</v>
      </c>
      <c r="J67" s="143">
        <f>IF(ISBLANK('9. METAS'!Q73),"",'9. METAS'!Q73)</f>
        <v>30</v>
      </c>
      <c r="K67" s="135">
        <f>IF(ISBLANK('9. METAS'!R73),"",'9. METAS'!R73)</f>
        <v>30</v>
      </c>
      <c r="L67" s="135">
        <f>IF(ISBLANK('9. METAS'!S73),"",'9. METAS'!S73)</f>
        <v>30</v>
      </c>
      <c r="M67" s="136">
        <f>IF(ISBLANK('9. METAS'!T73),"",'9. METAS'!T73)</f>
        <v>30</v>
      </c>
      <c r="N67" s="713">
        <v>47</v>
      </c>
      <c r="O67" s="321"/>
      <c r="P67" s="321"/>
      <c r="Q67" s="322"/>
      <c r="R67" s="133">
        <f t="shared" si="0"/>
        <v>1.5666666666666667</v>
      </c>
      <c r="S67" s="134">
        <f t="shared" si="0"/>
        <v>0</v>
      </c>
      <c r="T67" s="134">
        <f t="shared" si="0"/>
        <v>0</v>
      </c>
      <c r="U67" s="148">
        <f t="shared" si="0"/>
        <v>0</v>
      </c>
      <c r="V67" s="137">
        <f t="shared" si="1"/>
        <v>0.39166666666666666</v>
      </c>
      <c r="W67" s="134">
        <f t="shared" si="2"/>
        <v>0.39166666666666666</v>
      </c>
      <c r="X67" s="134">
        <f t="shared" si="3"/>
        <v>0.39166666666666666</v>
      </c>
      <c r="Y67" s="153">
        <f t="shared" si="4"/>
        <v>0.39166666666666666</v>
      </c>
      <c r="Z67" s="735" t="s">
        <v>1411</v>
      </c>
      <c r="AA67" s="728"/>
      <c r="AB67" s="156"/>
      <c r="AC67" s="157"/>
    </row>
    <row r="68" spans="3:29" ht="192" customHeight="1">
      <c r="C68" s="184" t="str">
        <f>IF(ISBLANK('5. Pp (3 años)'!B100),"",'5. Pp (3 años)'!B100)</f>
        <v>Dirección General de Transporte y Vialidad</v>
      </c>
      <c r="D68" s="91" t="str">
        <f>IF(ISBLANK('5. Pp (3 años)'!C100),"",'5. Pp (3 años)'!C100)</f>
        <v>Actividad</v>
      </c>
      <c r="E68" s="180" t="str">
        <f>IF(ISBLANK('5. Pp (3 años)'!D100),"",'5. Pp (3 años)'!D100)</f>
        <v>3.1.1.1.11.2. Elaboración de propuestas de Seguridad Vial y de Movilidad Urbana.</v>
      </c>
      <c r="F68" s="180" t="str">
        <f>IF(ISBLANK('5. Pp (3 años)'!E100),"",'5. Pp (3 años)'!E100)</f>
        <v>PASMG: Porcentaje de anuencias de seguridad vial y movilidad urbana gestionadas</v>
      </c>
      <c r="G68" s="487" t="str">
        <f>IF(ISBLANK('5. Pp (3 años)'!H100),"",'5. Pp (3 años)'!H100)</f>
        <v>Trimestral</v>
      </c>
      <c r="H68" s="79" t="str">
        <f>IF(ISBLANK('5. Pp (3 años)'!J100),"",'5. Pp (3 años)'!J100)</f>
        <v>UNIDAD DE MÉDIDA DEL INDICADOR:
Porcentaje.
 UNIDAD DE MEDIDA DE LA VARIABLE:
Anuencias.</v>
      </c>
      <c r="I68" s="142">
        <f>IF(ISBLANK('9. METAS'!K74),"",'9. METAS'!K74)</f>
        <v>60</v>
      </c>
      <c r="J68" s="143">
        <f>IF(ISBLANK('9. METAS'!Q74),"",'9. METAS'!Q74)</f>
        <v>15</v>
      </c>
      <c r="K68" s="135">
        <f>IF(ISBLANK('9. METAS'!R74),"",'9. METAS'!R74)</f>
        <v>15</v>
      </c>
      <c r="L68" s="135">
        <f>IF(ISBLANK('9. METAS'!S74),"",'9. METAS'!S74)</f>
        <v>15</v>
      </c>
      <c r="M68" s="136">
        <f>IF(ISBLANK('9. METAS'!T74),"",'9. METAS'!T74)</f>
        <v>15</v>
      </c>
      <c r="N68" s="713">
        <v>49</v>
      </c>
      <c r="O68" s="321"/>
      <c r="P68" s="321"/>
      <c r="Q68" s="322"/>
      <c r="R68" s="133">
        <f t="shared" si="0"/>
        <v>3.2666666666666666</v>
      </c>
      <c r="S68" s="134">
        <f t="shared" si="0"/>
        <v>0</v>
      </c>
      <c r="T68" s="134">
        <f t="shared" si="0"/>
        <v>0</v>
      </c>
      <c r="U68" s="148">
        <f t="shared" si="0"/>
        <v>0</v>
      </c>
      <c r="V68" s="137">
        <f t="shared" si="1"/>
        <v>0.81666666666666665</v>
      </c>
      <c r="W68" s="134">
        <f t="shared" si="2"/>
        <v>0.81666666666666665</v>
      </c>
      <c r="X68" s="134">
        <f t="shared" si="3"/>
        <v>0.81666666666666665</v>
      </c>
      <c r="Y68" s="153">
        <f t="shared" si="4"/>
        <v>0.81666666666666665</v>
      </c>
      <c r="Z68" s="735" t="s">
        <v>1412</v>
      </c>
      <c r="AA68" s="728"/>
      <c r="AB68" s="156"/>
      <c r="AC68" s="157"/>
    </row>
    <row r="69" spans="3:29" ht="190.5" customHeight="1">
      <c r="C69" s="531" t="str">
        <f>IF(ISBLANK('5. Pp (3 años)'!B101),"",'5. Pp (3 años)'!B101)</f>
        <v>Dirección General de Transporte y Vialidad</v>
      </c>
      <c r="D69" s="532" t="str">
        <f>IF(ISBLANK('5. Pp (3 años)'!C101),"",'5. Pp (3 años)'!C101)</f>
        <v>Actividad</v>
      </c>
      <c r="E69" s="521" t="str">
        <f>IF(ISBLANK('5. Pp (3 años)'!D101),"",'5. Pp (3 años)'!D101)</f>
        <v>3.1.1.1.11.3 Supervisión del funcionamiento de la red semafórica en la infraestructura vial.</v>
      </c>
      <c r="F69" s="521" t="str">
        <f>IF(ISBLANK('5. Pp (3 años)'!E101),"",'5. Pp (3 años)'!E101)</f>
        <v>PSRS: Porcentaje de supervisiones realizadas a la red semafórica</v>
      </c>
      <c r="G69" s="31" t="str">
        <f>IF(ISBLANK('5. Pp (3 años)'!H101),"",'5. Pp (3 años)'!H101)</f>
        <v>Trimestral</v>
      </c>
      <c r="H69" s="533" t="str">
        <f>IF(ISBLANK('5. Pp (3 años)'!J101),"",'5. Pp (3 años)'!J101)</f>
        <v>UNIDAD DE MEDIDA DEL INDICADOR:
Porcentaje 
 UNIDAD DE MEDIDA DE LA VARIABLE:
Supervisiones.</v>
      </c>
      <c r="I69" s="142">
        <f>IF(ISBLANK('9. METAS'!K75),"",'9. METAS'!K75)</f>
        <v>120</v>
      </c>
      <c r="J69" s="143">
        <f>IF(ISBLANK('9. METAS'!Q75),"",'9. METAS'!Q75)</f>
        <v>30</v>
      </c>
      <c r="K69" s="135">
        <f>IF(ISBLANK('9. METAS'!R75),"",'9. METAS'!R75)</f>
        <v>30</v>
      </c>
      <c r="L69" s="135">
        <f>IF(ISBLANK('9. METAS'!S75),"",'9. METAS'!S75)</f>
        <v>30</v>
      </c>
      <c r="M69" s="136">
        <f>IF(ISBLANK('9. METAS'!T75),"",'9. METAS'!T75)</f>
        <v>30</v>
      </c>
      <c r="N69" s="713">
        <v>30</v>
      </c>
      <c r="O69" s="321"/>
      <c r="P69" s="321"/>
      <c r="Q69" s="322"/>
      <c r="R69" s="133">
        <f t="shared" si="0"/>
        <v>1</v>
      </c>
      <c r="S69" s="134">
        <f t="shared" si="0"/>
        <v>0</v>
      </c>
      <c r="T69" s="134">
        <f t="shared" si="0"/>
        <v>0</v>
      </c>
      <c r="U69" s="148">
        <f t="shared" si="0"/>
        <v>0</v>
      </c>
      <c r="V69" s="137">
        <f t="shared" si="1"/>
        <v>0.25</v>
      </c>
      <c r="W69" s="134">
        <f t="shared" si="2"/>
        <v>0.25</v>
      </c>
      <c r="X69" s="134">
        <f t="shared" si="3"/>
        <v>0.25</v>
      </c>
      <c r="Y69" s="153">
        <f t="shared" si="4"/>
        <v>0.25</v>
      </c>
      <c r="Z69" s="735" t="s">
        <v>1413</v>
      </c>
      <c r="AA69" s="728"/>
      <c r="AB69" s="156"/>
      <c r="AC69" s="157"/>
    </row>
    <row r="70" spans="3:29" ht="148.5" customHeight="1">
      <c r="C70" s="483" t="str">
        <f>IF(ISBLANK('5. Pp (3 años)'!B102),"",'5. Pp (3 años)'!B102)</f>
        <v>Dirección General del Honorable Cuerpo de Bomberos, Desastres, Emergencias Medicas y Desastres</v>
      </c>
      <c r="D70" s="484" t="str">
        <f>IF(ISBLANK('5. Pp (3 años)'!C102),"",'5. Pp (3 años)'!C102)</f>
        <v>Componente</v>
      </c>
      <c r="E70" s="468" t="str">
        <f>IF(ISBLANK('5. Pp (3 años)'!D102),"",'5. Pp (3 años)'!D102)</f>
        <v>3.1.1.1.12 Atención de emergencias a la población, mediante acciones de prevención, auxilio y combate de incendios.</v>
      </c>
      <c r="F70" s="468" t="str">
        <f>IF(ISBLANK('5. Pp (3 años)'!E102),"",'5. Pp (3 años)'!E102)</f>
        <v>PPAE: Porcentaje de personas atendidas en emergencias.</v>
      </c>
      <c r="G70" s="534" t="str">
        <f>IF(ISBLANK('5. Pp (3 años)'!H102),"",'5. Pp (3 años)'!H102)</f>
        <v>Trimestral</v>
      </c>
      <c r="H70" s="485" t="str">
        <f>IF(ISBLANK('5. Pp (3 años)'!J102),"",'5. Pp (3 años)'!J102)</f>
        <v>UNIDAD DE MEDIDA DEL INDICADOR:
Porcentaje 
UNIDAD DE MEDIDA DE LA VARIABLE: 
Personas.</v>
      </c>
      <c r="I70" s="142">
        <f>IF(ISBLANK('9. METAS'!K76),"",'9. METAS'!K76)</f>
        <v>10000</v>
      </c>
      <c r="J70" s="143">
        <f>IF(ISBLANK('9. METAS'!Q76),"",'9. METAS'!Q76)</f>
        <v>2500</v>
      </c>
      <c r="K70" s="135">
        <f>IF(ISBLANK('9. METAS'!R76),"",'9. METAS'!R76)</f>
        <v>2500</v>
      </c>
      <c r="L70" s="135">
        <f>IF(ISBLANK('9. METAS'!S76),"",'9. METAS'!S76)</f>
        <v>2500</v>
      </c>
      <c r="M70" s="136">
        <f>IF(ISBLANK('9. METAS'!T76),"",'9. METAS'!T76)</f>
        <v>2500</v>
      </c>
      <c r="N70" s="711">
        <v>3200</v>
      </c>
      <c r="O70" s="321"/>
      <c r="P70" s="321"/>
      <c r="Q70" s="322"/>
      <c r="R70" s="133">
        <f t="shared" si="0"/>
        <v>1.28</v>
      </c>
      <c r="S70" s="134">
        <f t="shared" si="0"/>
        <v>0</v>
      </c>
      <c r="T70" s="134">
        <f t="shared" si="0"/>
        <v>0</v>
      </c>
      <c r="U70" s="148">
        <f t="shared" si="0"/>
        <v>0</v>
      </c>
      <c r="V70" s="137">
        <f t="shared" si="1"/>
        <v>0.32</v>
      </c>
      <c r="W70" s="134">
        <f t="shared" si="2"/>
        <v>0.32</v>
      </c>
      <c r="X70" s="134">
        <f t="shared" si="3"/>
        <v>0.32</v>
      </c>
      <c r="Y70" s="153">
        <f t="shared" si="4"/>
        <v>0.32</v>
      </c>
      <c r="Z70" s="735" t="s">
        <v>1414</v>
      </c>
      <c r="AA70" s="728"/>
      <c r="AB70" s="156"/>
      <c r="AC70" s="157"/>
    </row>
    <row r="71" spans="3:29" ht="148.5" customHeight="1">
      <c r="C71" s="184" t="str">
        <f>IF(ISBLANK('5. Pp (3 años)'!B103),"",'5. Pp (3 años)'!B103)</f>
        <v>Dirección General del Honorable Cuerpo de Bomberos, Desastres, Emergencias Medicas y Desastres</v>
      </c>
      <c r="D71" s="91" t="str">
        <f>IF(ISBLANK('5. Pp (3 años)'!C103),"",'5. Pp (3 años)'!C103)</f>
        <v>Actividad</v>
      </c>
      <c r="E71" s="180" t="str">
        <f>IF(ISBLANK('5. Pp (3 años)'!D103),"",'5. Pp (3 años)'!D103)</f>
        <v>3.1.1.1.12.1 Capacitación en prevención de riesgos al personal organizaciones del sector público y privado.</v>
      </c>
      <c r="F71" s="180" t="str">
        <f>IF(ISBLANK('5. Pp (3 años)'!E103),"",'5. Pp (3 años)'!E103)</f>
        <v>POPC: Porcentaje de personal de organizaciones públicas y privadas capacitadas.</v>
      </c>
      <c r="G71" s="187" t="str">
        <f>IF(ISBLANK('5. Pp (3 años)'!H103),"",'5. Pp (3 años)'!H103)</f>
        <v>Trimestral</v>
      </c>
      <c r="H71" s="79" t="str">
        <f>IF(ISBLANK('5. Pp (3 años)'!J103),"",'5. Pp (3 años)'!J103)</f>
        <v>UNIDAD DE MEDIDA DEL INDICADOR:
Porcentaje.
UNIDAD DE MEDIDA DE LA VARIABLE: 
Personal de Organizaciones públicas y privadas.</v>
      </c>
      <c r="I71" s="142">
        <f>IF(ISBLANK('9. METAS'!K77),"",'9. METAS'!K77)</f>
        <v>4000</v>
      </c>
      <c r="J71" s="143">
        <f>IF(ISBLANK('9. METAS'!Q77),"",'9. METAS'!Q77)</f>
        <v>1000</v>
      </c>
      <c r="K71" s="135">
        <f>IF(ISBLANK('9. METAS'!R77),"",'9. METAS'!R77)</f>
        <v>1000</v>
      </c>
      <c r="L71" s="135">
        <f>IF(ISBLANK('9. METAS'!S77),"",'9. METAS'!S77)</f>
        <v>1000</v>
      </c>
      <c r="M71" s="136">
        <f>IF(ISBLANK('9. METAS'!T77),"",'9. METAS'!T77)</f>
        <v>1000</v>
      </c>
      <c r="N71" s="711">
        <v>2001</v>
      </c>
      <c r="O71" s="321"/>
      <c r="P71" s="321"/>
      <c r="Q71" s="322"/>
      <c r="R71" s="133">
        <f t="shared" si="0"/>
        <v>2.0009999999999999</v>
      </c>
      <c r="S71" s="134">
        <f t="shared" si="0"/>
        <v>0</v>
      </c>
      <c r="T71" s="134">
        <f t="shared" si="0"/>
        <v>0</v>
      </c>
      <c r="U71" s="148">
        <f t="shared" si="0"/>
        <v>0</v>
      </c>
      <c r="V71" s="137">
        <f t="shared" si="1"/>
        <v>0.50024999999999997</v>
      </c>
      <c r="W71" s="134">
        <f t="shared" si="2"/>
        <v>0.50024999999999997</v>
      </c>
      <c r="X71" s="134">
        <f t="shared" si="3"/>
        <v>0.50024999999999997</v>
      </c>
      <c r="Y71" s="153">
        <f t="shared" si="4"/>
        <v>0.50024999999999997</v>
      </c>
      <c r="Z71" s="735" t="s">
        <v>1415</v>
      </c>
      <c r="AA71" s="728"/>
      <c r="AB71" s="156"/>
      <c r="AC71" s="157"/>
    </row>
    <row r="72" spans="3:29" ht="148.5" customHeight="1">
      <c r="C72" s="184" t="str">
        <f>IF(ISBLANK('5. Pp (3 años)'!B104),"",'5. Pp (3 años)'!B104)</f>
        <v>Dirección General del Honorable Cuerpo de Bomberos, Desastres, Emergencias Medicas y Desastres</v>
      </c>
      <c r="D72" s="91" t="str">
        <f>IF(ISBLANK('5. Pp (3 años)'!C104),"",'5. Pp (3 años)'!C104)</f>
        <v>Actividad</v>
      </c>
      <c r="E72" s="180" t="str">
        <f>IF(ISBLANK('5. Pp (3 años)'!D104),"",'5. Pp (3 años)'!D104)</f>
        <v>3.1.1.1.12.2 Supervisión y prevención de riesgos en eventos masivos, espacios públicos y operativos especiales.</v>
      </c>
      <c r="F72" s="180" t="str">
        <f>IF(ISBLANK('5. Pp (3 años)'!E104),"",'5. Pp (3 años)'!E104)</f>
        <v>PSPR: Porcentaje de servicios de supervisión y prevención de riesgos realizados.</v>
      </c>
      <c r="G72" s="187" t="str">
        <f>IF(ISBLANK('5. Pp (3 años)'!H104),"",'5. Pp (3 años)'!H104)</f>
        <v>Trimestral</v>
      </c>
      <c r="H72" s="79" t="str">
        <f>IF(ISBLANK('5. Pp (3 años)'!J104),"",'5. Pp (3 años)'!J104)</f>
        <v>UNIDAD DE MEDIDA DEL INDICADOR:
Porcentaje.
UNIDAD DE MEDIDA DE LA VARIABLE:
Eventos másivos.</v>
      </c>
      <c r="I72" s="142">
        <f>IF(ISBLANK('9. METAS'!K78),"",'9. METAS'!K78)</f>
        <v>1900</v>
      </c>
      <c r="J72" s="143">
        <f>IF(ISBLANK('9. METAS'!Q78),"",'9. METAS'!Q78)</f>
        <v>475</v>
      </c>
      <c r="K72" s="135">
        <f>IF(ISBLANK('9. METAS'!R78),"",'9. METAS'!R78)</f>
        <v>475</v>
      </c>
      <c r="L72" s="135">
        <f>IF(ISBLANK('9. METAS'!S78),"",'9. METAS'!S78)</f>
        <v>475</v>
      </c>
      <c r="M72" s="136">
        <f>IF(ISBLANK('9. METAS'!T78),"",'9. METAS'!T78)</f>
        <v>475</v>
      </c>
      <c r="N72" s="711">
        <v>441</v>
      </c>
      <c r="O72" s="321"/>
      <c r="P72" s="321"/>
      <c r="Q72" s="322"/>
      <c r="R72" s="133">
        <f t="shared" si="0"/>
        <v>0.92842105263157892</v>
      </c>
      <c r="S72" s="134">
        <f t="shared" si="0"/>
        <v>0</v>
      </c>
      <c r="T72" s="134">
        <f t="shared" si="0"/>
        <v>0</v>
      </c>
      <c r="U72" s="148">
        <f t="shared" si="0"/>
        <v>0</v>
      </c>
      <c r="V72" s="137">
        <f t="shared" si="1"/>
        <v>0.23210526315789473</v>
      </c>
      <c r="W72" s="134">
        <f t="shared" si="2"/>
        <v>0.23210526315789473</v>
      </c>
      <c r="X72" s="134">
        <f t="shared" si="3"/>
        <v>0.23210526315789473</v>
      </c>
      <c r="Y72" s="153">
        <f t="shared" si="4"/>
        <v>0.23210526315789473</v>
      </c>
      <c r="Z72" s="735" t="s">
        <v>1416</v>
      </c>
      <c r="AA72" s="728"/>
      <c r="AB72" s="156"/>
      <c r="AC72" s="157"/>
    </row>
    <row r="73" spans="3:29" ht="148.5" customHeight="1">
      <c r="C73" s="184" t="str">
        <f>IF(ISBLANK('5. Pp (3 años)'!B105),"",'5. Pp (3 años)'!B105)</f>
        <v>Dirección General del Honorable Cuerpo de Bomberos, Desastres, Emergencias Medicas y Desastres</v>
      </c>
      <c r="D73" s="91" t="str">
        <f>IF(ISBLANK('5. Pp (3 años)'!C105),"",'5. Pp (3 años)'!C105)</f>
        <v>Actividad</v>
      </c>
      <c r="E73" s="180" t="str">
        <f>IF(ISBLANK('5. Pp (3 años)'!D105),"",'5. Pp (3 años)'!D105)</f>
        <v>3.1.1.1.12.3 Capacitación en prevención de riesgos dirigida a niñas y niños.</v>
      </c>
      <c r="F73" s="180" t="str">
        <f>IF(ISBLANK('5. Pp (3 años)'!E105),"",'5. Pp (3 años)'!E105)</f>
        <v>PNNC: Porcentaje de niñas y niños capacitados.</v>
      </c>
      <c r="G73" s="187" t="str">
        <f>IF(ISBLANK('5. Pp (3 años)'!H105),"",'5. Pp (3 años)'!H105)</f>
        <v>Trimestral</v>
      </c>
      <c r="H73" s="79" t="str">
        <f>IF(ISBLANK('5. Pp (3 años)'!J105),"",'5. Pp (3 años)'!J105)</f>
        <v>UNIDAD DE MEDIDA DEL INDICADOR:
Porcentaje
UNIDAD DE MEDIDA DE LA VARIABLE:
Niñas y niños.</v>
      </c>
      <c r="I73" s="142">
        <f>IF(ISBLANK('9. METAS'!K79),"",'9. METAS'!K79)</f>
        <v>8000</v>
      </c>
      <c r="J73" s="143">
        <f>IF(ISBLANK('9. METAS'!Q79),"",'9. METAS'!Q79)</f>
        <v>2000</v>
      </c>
      <c r="K73" s="135">
        <f>IF(ISBLANK('9. METAS'!R79),"",'9. METAS'!R79)</f>
        <v>2000</v>
      </c>
      <c r="L73" s="135">
        <f>IF(ISBLANK('9. METAS'!S79),"",'9. METAS'!S79)</f>
        <v>2000</v>
      </c>
      <c r="M73" s="136">
        <f>IF(ISBLANK('9. METAS'!T79),"",'9. METAS'!T79)</f>
        <v>2000</v>
      </c>
      <c r="N73" s="711">
        <v>1493</v>
      </c>
      <c r="O73" s="321"/>
      <c r="P73" s="321"/>
      <c r="Q73" s="322"/>
      <c r="R73" s="133">
        <f t="shared" si="0"/>
        <v>0.74650000000000005</v>
      </c>
      <c r="S73" s="134">
        <f t="shared" si="0"/>
        <v>0</v>
      </c>
      <c r="T73" s="134">
        <f t="shared" si="0"/>
        <v>0</v>
      </c>
      <c r="U73" s="148">
        <f t="shared" si="0"/>
        <v>0</v>
      </c>
      <c r="V73" s="137">
        <f t="shared" si="1"/>
        <v>0.18662500000000001</v>
      </c>
      <c r="W73" s="134">
        <f t="shared" si="2"/>
        <v>0.18662500000000001</v>
      </c>
      <c r="X73" s="134">
        <f t="shared" si="3"/>
        <v>0.18662500000000001</v>
      </c>
      <c r="Y73" s="153">
        <f t="shared" si="4"/>
        <v>0.18662500000000001</v>
      </c>
      <c r="Z73" s="735" t="s">
        <v>1417</v>
      </c>
      <c r="AA73" s="728"/>
      <c r="AB73" s="156"/>
      <c r="AC73" s="157"/>
    </row>
    <row r="74" spans="3:29" ht="148.5" customHeight="1">
      <c r="C74" s="184" t="str">
        <f>IF(ISBLANK('5. Pp (3 años)'!B106),"",'5. Pp (3 años)'!B106)</f>
        <v>Dirección General del Honorable Cuerpo de Bomberos, Desastres, Emergencias Medicas y Desastres</v>
      </c>
      <c r="D74" s="91" t="str">
        <f>IF(ISBLANK('5. Pp (3 años)'!C106),"",'5. Pp (3 años)'!C106)</f>
        <v>Actividad</v>
      </c>
      <c r="E74" s="180" t="str">
        <f>IF(ISBLANK('5. Pp (3 años)'!D106),"",'5. Pp (3 años)'!D106)</f>
        <v>3.1.1.1.12.4 Revisión de medidas de seguridad en establecimientos hoteleros, restauranteros y comerciales</v>
      </c>
      <c r="F74" s="180" t="str">
        <f>IF(ISBLANK('5. Pp (3 años)'!E106),"",'5. Pp (3 años)'!E106)</f>
        <v>PEMS: Porcentaje de establecimientos con medidas de seguridad revisados.</v>
      </c>
      <c r="G74" s="487" t="str">
        <f>IF(ISBLANK('5. Pp (3 años)'!H106),"",'5. Pp (3 años)'!H106)</f>
        <v>Trimestral</v>
      </c>
      <c r="H74" s="79" t="str">
        <f>IF(ISBLANK('5. Pp (3 años)'!J106),"",'5. Pp (3 años)'!J106)</f>
        <v>UNIDAD DE MEDIDA DEL INDICADOR: 
 Porcentaje.
 UNIDAD DE MEDIDA DE LA VARIABLE: 
 Establecimientos.</v>
      </c>
      <c r="I74" s="142">
        <f>IF(ISBLANK('9. METAS'!K80),"",'9. METAS'!K80)</f>
        <v>80</v>
      </c>
      <c r="J74" s="143">
        <f>IF(ISBLANK('9. METAS'!Q80),"",'9. METAS'!Q80)</f>
        <v>20</v>
      </c>
      <c r="K74" s="135">
        <f>IF(ISBLANK('9. METAS'!R80),"",'9. METAS'!R80)</f>
        <v>20</v>
      </c>
      <c r="L74" s="135">
        <f>IF(ISBLANK('9. METAS'!S80),"",'9. METAS'!S80)</f>
        <v>20</v>
      </c>
      <c r="M74" s="136">
        <f>IF(ISBLANK('9. METAS'!T80),"",'9. METAS'!T80)</f>
        <v>20</v>
      </c>
      <c r="N74" s="711">
        <v>4</v>
      </c>
      <c r="O74" s="321"/>
      <c r="P74" s="321"/>
      <c r="Q74" s="322"/>
      <c r="R74" s="133">
        <f t="shared" si="0"/>
        <v>0.2</v>
      </c>
      <c r="S74" s="134">
        <f t="shared" si="0"/>
        <v>0</v>
      </c>
      <c r="T74" s="134">
        <f t="shared" si="0"/>
        <v>0</v>
      </c>
      <c r="U74" s="148">
        <f t="shared" si="0"/>
        <v>0</v>
      </c>
      <c r="V74" s="137">
        <f t="shared" si="1"/>
        <v>0.05</v>
      </c>
      <c r="W74" s="134">
        <f t="shared" si="2"/>
        <v>0.05</v>
      </c>
      <c r="X74" s="134">
        <f t="shared" si="3"/>
        <v>0.05</v>
      </c>
      <c r="Y74" s="153">
        <f t="shared" si="4"/>
        <v>0.05</v>
      </c>
      <c r="Z74" s="735" t="s">
        <v>1418</v>
      </c>
      <c r="AA74" s="728"/>
      <c r="AB74" s="156"/>
      <c r="AC74" s="157"/>
    </row>
    <row r="75" spans="3:29" ht="148.5" customHeight="1">
      <c r="C75" s="531" t="str">
        <f>IF(ISBLANK('5. Pp (3 años)'!B107),"",'5. Pp (3 años)'!B107)</f>
        <v>Dirección General del Honorable Cuerpo de Bomberos, Desastres, Emergencias Medicas y Desastres</v>
      </c>
      <c r="D75" s="532" t="str">
        <f>IF(ISBLANK('5. Pp (3 años)'!C107),"",'5. Pp (3 años)'!C107)</f>
        <v>Actividad</v>
      </c>
      <c r="E75" s="521" t="str">
        <f>IF(ISBLANK('5. Pp (3 años)'!D107),"",'5. Pp (3 años)'!D107)</f>
        <v>3.1.1.1.12.5 Atención, coordinación y seguimiento de llamadas de auxilio en servicios de emergencia.</v>
      </c>
      <c r="F75" s="521" t="str">
        <f>IF(ISBLANK('5. Pp (3 años)'!E107),"",'5. Pp (3 años)'!E107)</f>
        <v>PLLA: Porcentaje de Llamadas de auxilio atendidas</v>
      </c>
      <c r="G75" s="31" t="str">
        <f>IF(ISBLANK('5. Pp (3 años)'!H107),"",'5. Pp (3 años)'!H107)</f>
        <v>Trimestral</v>
      </c>
      <c r="H75" s="533" t="str">
        <f>IF(ISBLANK('5. Pp (3 años)'!J107),"",'5. Pp (3 años)'!J107)</f>
        <v>UNIDAD DE MEDIDA DEL INDICADOR: 
 Porcentaje.
 UNIDAD DE MEDIDA DE LA VARIABLE: 
  Llamadas de auxilio atendida</v>
      </c>
      <c r="I75" s="142">
        <f>IF(ISBLANK('9. METAS'!K81),"",'9. METAS'!K81)</f>
        <v>9000</v>
      </c>
      <c r="J75" s="143">
        <f>IF(ISBLANK('9. METAS'!Q81),"",'9. METAS'!Q81)</f>
        <v>2250</v>
      </c>
      <c r="K75" s="135">
        <f>IF(ISBLANK('9. METAS'!R81),"",'9. METAS'!R81)</f>
        <v>2250</v>
      </c>
      <c r="L75" s="135">
        <f>IF(ISBLANK('9. METAS'!S81),"",'9. METAS'!S81)</f>
        <v>2250</v>
      </c>
      <c r="M75" s="136">
        <f>IF(ISBLANK('9. METAS'!T81),"",'9. METAS'!T81)</f>
        <v>2250</v>
      </c>
      <c r="N75" s="711">
        <v>2446</v>
      </c>
      <c r="O75" s="321"/>
      <c r="P75" s="321"/>
      <c r="Q75" s="322"/>
      <c r="R75" s="133">
        <f t="shared" si="0"/>
        <v>1.0871111111111111</v>
      </c>
      <c r="S75" s="134">
        <f t="shared" si="0"/>
        <v>0</v>
      </c>
      <c r="T75" s="134">
        <f t="shared" si="0"/>
        <v>0</v>
      </c>
      <c r="U75" s="148">
        <f t="shared" si="0"/>
        <v>0</v>
      </c>
      <c r="V75" s="137">
        <f t="shared" si="1"/>
        <v>0.27177777777777778</v>
      </c>
      <c r="W75" s="134">
        <f t="shared" si="2"/>
        <v>0.27177777777777778</v>
      </c>
      <c r="X75" s="134">
        <f t="shared" si="3"/>
        <v>0.27177777777777778</v>
      </c>
      <c r="Y75" s="153">
        <f t="shared" si="4"/>
        <v>0.27177777777777778</v>
      </c>
      <c r="Z75" s="735" t="s">
        <v>1419</v>
      </c>
      <c r="AA75" s="728"/>
      <c r="AB75" s="156"/>
      <c r="AC75" s="157"/>
    </row>
    <row r="76" spans="3:29" ht="148.5" customHeight="1">
      <c r="C76" s="184" t="str">
        <f>IF(ISBLANK('5. Pp (3 años)'!B108),"",'5. Pp (3 años)'!B108)</f>
        <v>Dirección General del Honorable Cuerpo de Bomberos, Desastres, Emergencias Medicas y Desastres</v>
      </c>
      <c r="D76" s="91" t="str">
        <f>IF(ISBLANK('5. Pp (3 años)'!C108),"",'5. Pp (3 años)'!C108)</f>
        <v>Actividad</v>
      </c>
      <c r="E76" s="180" t="str">
        <f>IF(ISBLANK('5. Pp (3 años)'!D108),"",'5. Pp (3 años)'!D108)</f>
        <v>3.1.1.1.12.6 Capacitación a elementos del H. Cuerpo de Bomberos, rescate, Emergencias Medicas y Desastres.</v>
      </c>
      <c r="F76" s="180" t="str">
        <f>IF(ISBLANK('5. Pp (3 años)'!E108),"",'5. Pp (3 años)'!E108)</f>
        <v>PHBC: Porcentaje de elementos del Honorable Cuerpo de Bomberos capacitados.</v>
      </c>
      <c r="G76" s="488" t="str">
        <f>IF(ISBLANK('5. Pp (3 años)'!H108),"",'5. Pp (3 años)'!H108)</f>
        <v>Trimestral</v>
      </c>
      <c r="H76" s="79" t="str">
        <f>IF(ISBLANK('5. Pp (3 años)'!J108),"",'5. Pp (3 años)'!J108)</f>
        <v>UNIDAD DE MEDIDA DEL INDICADOR:  
Porcentaje.
 UNIDAD DE MEDIDA DE LA VARIABLE: 
 Elementos del Honorable Cuerpo de Bomberos.</v>
      </c>
      <c r="I76" s="142">
        <f>IF(ISBLANK('9. METAS'!K82),"",'9. METAS'!K82)</f>
        <v>160</v>
      </c>
      <c r="J76" s="143">
        <f>IF(ISBLANK('9. METAS'!Q82),"",'9. METAS'!Q82)</f>
        <v>40</v>
      </c>
      <c r="K76" s="135">
        <f>IF(ISBLANK('9. METAS'!R82),"",'9. METAS'!R82)</f>
        <v>40</v>
      </c>
      <c r="L76" s="135">
        <f>IF(ISBLANK('9. METAS'!S82),"",'9. METAS'!S82)</f>
        <v>40</v>
      </c>
      <c r="M76" s="136">
        <f>IF(ISBLANK('9. METAS'!T82),"",'9. METAS'!T82)</f>
        <v>40</v>
      </c>
      <c r="N76" s="711">
        <v>18</v>
      </c>
      <c r="O76" s="321"/>
      <c r="P76" s="321"/>
      <c r="Q76" s="322"/>
      <c r="R76" s="133">
        <f t="shared" si="0"/>
        <v>0.45</v>
      </c>
      <c r="S76" s="134">
        <f t="shared" si="0"/>
        <v>0</v>
      </c>
      <c r="T76" s="134">
        <f t="shared" si="0"/>
        <v>0</v>
      </c>
      <c r="U76" s="148">
        <f t="shared" si="0"/>
        <v>0</v>
      </c>
      <c r="V76" s="137">
        <f t="shared" si="1"/>
        <v>0.1125</v>
      </c>
      <c r="W76" s="134">
        <f t="shared" si="2"/>
        <v>0.1125</v>
      </c>
      <c r="X76" s="134">
        <f t="shared" si="3"/>
        <v>0.1125</v>
      </c>
      <c r="Y76" s="153">
        <f t="shared" si="4"/>
        <v>0.1125</v>
      </c>
      <c r="Z76" s="735" t="s">
        <v>1420</v>
      </c>
      <c r="AA76" s="728"/>
      <c r="AB76" s="156"/>
      <c r="AC76" s="157"/>
    </row>
    <row r="77" spans="3:29" ht="148.5" customHeight="1">
      <c r="C77" s="184" t="str">
        <f>IF(ISBLANK('5. Pp (3 años)'!B109),"",'5. Pp (3 años)'!B109)</f>
        <v>Dirección General del Honorable Cuerpo de Bomberos, Desastres, Emergencias Medicas y Desastres</v>
      </c>
      <c r="D77" s="91" t="str">
        <f>IF(ISBLANK('5. Pp (3 años)'!C109),"",'5. Pp (3 años)'!C109)</f>
        <v>Actividad</v>
      </c>
      <c r="E77" s="180" t="str">
        <f>IF(ISBLANK('5. Pp (3 años)'!D109),"",'5. Pp (3 años)'!D109)</f>
        <v>3.1.1.1.12.7 Dotación de equipos de protección personal a elementos del H. Cuerpo de Bomberos, rescate, Emergencias Medicas y Desastres.</v>
      </c>
      <c r="F77" s="180" t="str">
        <f>IF(ISBLANK('5. Pp (3 años)'!E109),"",'5. Pp (3 años)'!E109)</f>
        <v>PEPP: Porcentaje de equipos de protección personal entregados.</v>
      </c>
      <c r="G77" s="187" t="str">
        <f>IF(ISBLANK('5. Pp (3 años)'!H109),"",'5. Pp (3 años)'!H109)</f>
        <v>Trimestral</v>
      </c>
      <c r="H77" s="79" t="str">
        <f>IF(ISBLANK('5. Pp (3 años)'!J109),"",'5. Pp (3 años)'!J109)</f>
        <v>UNIDAD DE MEDIDA DEL INDICADOR: 
 Porcentaje.
 UNIDAD DE MEDIDA DE LA VARIABLE: 
Equipos de protección corporal</v>
      </c>
      <c r="I77" s="142">
        <f>IF(ISBLANK('9. METAS'!K83),"",'9. METAS'!K83)</f>
        <v>175</v>
      </c>
      <c r="J77" s="143">
        <f>IF(ISBLANK('9. METAS'!Q83),"",'9. METAS'!Q83)</f>
        <v>43</v>
      </c>
      <c r="K77" s="135">
        <f>IF(ISBLANK('9. METAS'!R83),"",'9. METAS'!R83)</f>
        <v>43</v>
      </c>
      <c r="L77" s="135">
        <f>IF(ISBLANK('9. METAS'!S83),"",'9. METAS'!S83)</f>
        <v>44</v>
      </c>
      <c r="M77" s="136">
        <f>IF(ISBLANK('9. METAS'!T83),"",'9. METAS'!T83)</f>
        <v>45</v>
      </c>
      <c r="N77" s="711">
        <v>0</v>
      </c>
      <c r="O77" s="321"/>
      <c r="P77" s="321"/>
      <c r="Q77" s="322"/>
      <c r="R77" s="133">
        <f t="shared" si="0"/>
        <v>0</v>
      </c>
      <c r="S77" s="134">
        <f t="shared" si="0"/>
        <v>0</v>
      </c>
      <c r="T77" s="134">
        <f t="shared" si="0"/>
        <v>0</v>
      </c>
      <c r="U77" s="148">
        <f t="shared" ref="U77:U140" si="5">IFERROR((Q77/M77),"100%")</f>
        <v>0</v>
      </c>
      <c r="V77" s="137">
        <f t="shared" si="1"/>
        <v>0</v>
      </c>
      <c r="W77" s="134">
        <f t="shared" si="2"/>
        <v>0</v>
      </c>
      <c r="X77" s="134">
        <f t="shared" si="3"/>
        <v>0</v>
      </c>
      <c r="Y77" s="153">
        <f t="shared" si="4"/>
        <v>0</v>
      </c>
      <c r="Z77" s="735" t="s">
        <v>1421</v>
      </c>
      <c r="AA77" s="728"/>
      <c r="AB77" s="156"/>
      <c r="AC77" s="157"/>
    </row>
    <row r="78" spans="3:29" ht="148.5" customHeight="1">
      <c r="C78" s="483" t="str">
        <f>IF(ISBLANK('5. Pp (3 años)'!B110),"",'5. Pp (3 años)'!B110)</f>
        <v>Unidad Técnica Jurídica y Documental</v>
      </c>
      <c r="D78" s="484" t="str">
        <f>IF(ISBLANK('5. Pp (3 años)'!C110),"",'5. Pp (3 años)'!C110)</f>
        <v>Componente</v>
      </c>
      <c r="E78" s="468" t="str">
        <f>IF(ISBLANK('5. Pp (3 años)'!D110),"",'5. Pp (3 años)'!D110)</f>
        <v>3.1.1.1.13 Sesiones de cabildo para la aprobación de los temas y resoluciones del Ayuntamiento celebradas.</v>
      </c>
      <c r="F78" s="468" t="str">
        <f>IF(ISBLANK('5. Pp (3 años)'!E110),"",'5. Pp (3 años)'!E110)</f>
        <v>PSCC: Porcentaje de sesiones de cabildo celebradas.</v>
      </c>
      <c r="G78" s="530" t="str">
        <f>IF(ISBLANK('5. Pp (3 años)'!H110),"",'5. Pp (3 años)'!H110)</f>
        <v>Trimestral</v>
      </c>
      <c r="H78" s="485" t="str">
        <f>IF(ISBLANK('5. Pp (3 años)'!J110),"",'5. Pp (3 años)'!J110)</f>
        <v>UNIDAD DE MEDIDA DEL INDICADOR: 
Porcentaje.
UNIDAD DE MEDIDA DE LAS VARIABLES:
Sesiones de cabildo.</v>
      </c>
      <c r="I78" s="142">
        <f>IF(ISBLANK('9. METAS'!K84),"",'9. METAS'!K84)</f>
        <v>38</v>
      </c>
      <c r="J78" s="143">
        <f>IF(ISBLANK('9. METAS'!Q84),"",'9. METAS'!Q84)</f>
        <v>8</v>
      </c>
      <c r="K78" s="135">
        <f>IF(ISBLANK('9. METAS'!R84),"",'9. METAS'!R84)</f>
        <v>10</v>
      </c>
      <c r="L78" s="135">
        <f>IF(ISBLANK('9. METAS'!S84),"",'9. METAS'!S84)</f>
        <v>10</v>
      </c>
      <c r="M78" s="136">
        <f>IF(ISBLANK('9. METAS'!T84),"",'9. METAS'!T84)</f>
        <v>10</v>
      </c>
      <c r="N78" s="711">
        <v>8</v>
      </c>
      <c r="O78" s="321"/>
      <c r="P78" s="321"/>
      <c r="Q78" s="322"/>
      <c r="R78" s="133">
        <f t="shared" ref="R78:U157" si="6">IFERROR((N78/J78),"100%")</f>
        <v>1</v>
      </c>
      <c r="S78" s="134">
        <f t="shared" si="6"/>
        <v>0</v>
      </c>
      <c r="T78" s="134">
        <f t="shared" si="6"/>
        <v>0</v>
      </c>
      <c r="U78" s="148">
        <f t="shared" si="5"/>
        <v>0</v>
      </c>
      <c r="V78" s="137">
        <f t="shared" ref="V78:V141" si="7">IFERROR((N78/I78),"No Programado")</f>
        <v>0.21052631578947367</v>
      </c>
      <c r="W78" s="134">
        <f t="shared" ref="W78:W141" si="8">IFERROR((N78+O78)/I78, "No Programado")</f>
        <v>0.21052631578947367</v>
      </c>
      <c r="X78" s="134">
        <f t="shared" ref="X78:X115" si="9">IFERROR((N78+O78+P78)/I78, "No Programado")</f>
        <v>0.21052631578947367</v>
      </c>
      <c r="Y78" s="153">
        <f t="shared" ref="Y78:Y115" si="10">IFERROR((N78+O78+P78+Q78)/I78, "No Programado")</f>
        <v>0.21052631578947367</v>
      </c>
      <c r="Z78" s="735" t="s">
        <v>1422</v>
      </c>
      <c r="AA78" s="728"/>
      <c r="AB78" s="156"/>
      <c r="AC78" s="157"/>
    </row>
    <row r="79" spans="3:29" ht="148.5" customHeight="1">
      <c r="C79" s="184" t="str">
        <f>IF(ISBLANK('5. Pp (3 años)'!B111),"",'5. Pp (3 años)'!B111)</f>
        <v>Unidad Técnica Jurídica y Documental</v>
      </c>
      <c r="D79" s="91" t="str">
        <f>IF(ISBLANK('5. Pp (3 años)'!C111),"",'5. Pp (3 años)'!C111)</f>
        <v>Actividad</v>
      </c>
      <c r="E79" s="180" t="str">
        <f>IF(ISBLANK('5. Pp (3 años)'!D111),"",'5. Pp (3 años)'!D111)</f>
        <v>3.1.1.1.13.1 Verificación de la asistencia de quienes presiden las Regidurias del H. Ayuntamiento de Benito Juárez.</v>
      </c>
      <c r="F79" s="180" t="str">
        <f>IF(ISBLANK('5. Pp (3 años)'!E111),"",'5. Pp (3 años)'!E111)</f>
        <v xml:space="preserve">PRAS: Porcentaje de asistencias a sesiones verificadas. </v>
      </c>
      <c r="G79" s="187" t="str">
        <f>IF(ISBLANK('5. Pp (3 años)'!H111),"",'5. Pp (3 años)'!H111)</f>
        <v>Trimestral</v>
      </c>
      <c r="H79" s="79" t="str">
        <f>IF(ISBLANK('5. Pp (3 años)'!J111),"",'5. Pp (3 años)'!J111)</f>
        <v>UNIDAD DE MEDIDA DEL INDICADOR: 
Porcentaje
UNIDAD DE MEDIDA DE LAS VARIABLES:
Asistencia a sesiones de cabildo</v>
      </c>
      <c r="I79" s="142">
        <f>IF(ISBLANK('9. METAS'!K85),"",'9. METAS'!K85)</f>
        <v>405</v>
      </c>
      <c r="J79" s="143">
        <f>IF(ISBLANK('9. METAS'!Q85),"",'9. METAS'!Q85)</f>
        <v>105</v>
      </c>
      <c r="K79" s="135">
        <f>IF(ISBLANK('9. METAS'!R85),"",'9. METAS'!R85)</f>
        <v>100</v>
      </c>
      <c r="L79" s="135">
        <f>IF(ISBLANK('9. METAS'!S85),"",'9. METAS'!S85)</f>
        <v>100</v>
      </c>
      <c r="M79" s="136">
        <f>IF(ISBLANK('9. METAS'!T85),"",'9. METAS'!T85)</f>
        <v>100</v>
      </c>
      <c r="N79" s="711">
        <v>105</v>
      </c>
      <c r="O79" s="321"/>
      <c r="P79" s="321"/>
      <c r="Q79" s="322"/>
      <c r="R79" s="133">
        <f t="shared" si="6"/>
        <v>1</v>
      </c>
      <c r="S79" s="134">
        <f t="shared" si="6"/>
        <v>0</v>
      </c>
      <c r="T79" s="134">
        <f t="shared" si="6"/>
        <v>0</v>
      </c>
      <c r="U79" s="148">
        <f t="shared" si="5"/>
        <v>0</v>
      </c>
      <c r="V79" s="137">
        <f t="shared" si="7"/>
        <v>0.25925925925925924</v>
      </c>
      <c r="W79" s="134">
        <f t="shared" si="8"/>
        <v>0.25925925925925924</v>
      </c>
      <c r="X79" s="134">
        <f t="shared" si="9"/>
        <v>0.25925925925925924</v>
      </c>
      <c r="Y79" s="153">
        <f t="shared" si="10"/>
        <v>0.25925925925925924</v>
      </c>
      <c r="Z79" s="735" t="s">
        <v>1423</v>
      </c>
      <c r="AA79" s="728"/>
      <c r="AB79" s="156"/>
      <c r="AC79" s="157"/>
    </row>
    <row r="80" spans="3:29" ht="148.5" customHeight="1">
      <c r="C80" s="184" t="str">
        <f>IF(ISBLANK('5. Pp (3 años)'!B112),"",'5. Pp (3 años)'!B112)</f>
        <v>Unidad Técnica Jurídica y Documental</v>
      </c>
      <c r="D80" s="91" t="str">
        <f>IF(ISBLANK('5. Pp (3 años)'!C112),"",'5. Pp (3 años)'!C112)</f>
        <v>Actividad</v>
      </c>
      <c r="E80" s="180" t="str">
        <f>IF(ISBLANK('5. Pp (3 años)'!D112),"",'5. Pp (3 años)'!D112)</f>
        <v>3.1.1.1.13.2 Elaboración y encuadernación de las actas de cabildo.</v>
      </c>
      <c r="F80" s="180" t="str">
        <f>IF(ISBLANK('5. Pp (3 años)'!E112),"",'5. Pp (3 años)'!E112)</f>
        <v xml:space="preserve">PACE: Porcentaje de actas de cabildo encuadernadas.  </v>
      </c>
      <c r="G80" s="487" t="str">
        <f>IF(ISBLANK('5. Pp (3 años)'!H112),"",'5. Pp (3 años)'!H112)</f>
        <v>Trimestral</v>
      </c>
      <c r="H80" s="79" t="str">
        <f>IF(ISBLANK('5. Pp (3 años)'!J112),"",'5. Pp (3 años)'!J112)</f>
        <v xml:space="preserve">UNIDAD DE MEDIDA DEL INDICADOR: 
Porcentaje.
UNIDAD DE MEDIDA DE LAS VARIABLES:
Actas de cabildo. </v>
      </c>
      <c r="I80" s="142">
        <f>IF(ISBLANK('9. METAS'!K86),"",'9. METAS'!K86)</f>
        <v>15</v>
      </c>
      <c r="J80" s="143">
        <f>IF(ISBLANK('9. METAS'!Q86),"",'9. METAS'!Q86)</f>
        <v>0</v>
      </c>
      <c r="K80" s="135">
        <f>IF(ISBLANK('9. METAS'!R86),"",'9. METAS'!R86)</f>
        <v>5</v>
      </c>
      <c r="L80" s="135">
        <f>IF(ISBLANK('9. METAS'!S86),"",'9. METAS'!S86)</f>
        <v>5</v>
      </c>
      <c r="M80" s="136">
        <f>IF(ISBLANK('9. METAS'!T86),"",'9. METAS'!T86)</f>
        <v>5</v>
      </c>
      <c r="N80" s="711">
        <v>0</v>
      </c>
      <c r="O80" s="321"/>
      <c r="P80" s="321"/>
      <c r="Q80" s="322"/>
      <c r="R80" s="133" t="str">
        <f t="shared" si="6"/>
        <v>100%</v>
      </c>
      <c r="S80" s="134">
        <f t="shared" si="6"/>
        <v>0</v>
      </c>
      <c r="T80" s="134">
        <f t="shared" si="6"/>
        <v>0</v>
      </c>
      <c r="U80" s="148">
        <f t="shared" si="5"/>
        <v>0</v>
      </c>
      <c r="V80" s="137">
        <f t="shared" si="7"/>
        <v>0</v>
      </c>
      <c r="W80" s="134">
        <f t="shared" si="8"/>
        <v>0</v>
      </c>
      <c r="X80" s="134">
        <f t="shared" si="9"/>
        <v>0</v>
      </c>
      <c r="Y80" s="153">
        <f t="shared" si="10"/>
        <v>0</v>
      </c>
      <c r="Z80" s="735" t="s">
        <v>1424</v>
      </c>
      <c r="AA80" s="728"/>
      <c r="AB80" s="156"/>
      <c r="AC80" s="157"/>
    </row>
    <row r="81" spans="3:29" ht="148.5" customHeight="1">
      <c r="C81" s="531" t="str">
        <f>IF(ISBLANK('5. Pp (3 años)'!B113),"",'5. Pp (3 años)'!B113)</f>
        <v>Unidad Técnica Jurídica y Documental</v>
      </c>
      <c r="D81" s="532" t="str">
        <f>IF(ISBLANK('5. Pp (3 años)'!C113),"",'5. Pp (3 años)'!C113)</f>
        <v>Actividad</v>
      </c>
      <c r="E81" s="521" t="str">
        <f>IF(ISBLANK('5. Pp (3 años)'!D113),"",'5. Pp (3 años)'!D113)</f>
        <v>3.1.1.1.13.3 Publicación de los acuerdos en la Gaceta del ayuntamiento y en el Periódico Oficial del Estado.</v>
      </c>
      <c r="F81" s="521" t="str">
        <f>IF(ISBLANK('5. Pp (3 años)'!E113),"",'5. Pp (3 años)'!E113)</f>
        <v xml:space="preserve">PAP: Porcentaje de Acuerdos de Cabildo publicados. </v>
      </c>
      <c r="G81" s="31" t="str">
        <f>IF(ISBLANK('5. Pp (3 años)'!H113),"",'5. Pp (3 años)'!H113)</f>
        <v>Trimestral</v>
      </c>
      <c r="H81" s="533" t="str">
        <f>IF(ISBLANK('5. Pp (3 años)'!J113),"",'5. Pp (3 años)'!J113)</f>
        <v>UNIDAD DE MEDIDA DEL INDICADOR: 
Porcentaje
UNIDAD DE MEDIDA DE LAS VARIABLES:
Acuerdos de Cabildo.</v>
      </c>
      <c r="I81" s="142">
        <f>IF(ISBLANK('9. METAS'!K87),"",'9. METAS'!K87)</f>
        <v>133</v>
      </c>
      <c r="J81" s="143">
        <f>IF(ISBLANK('9. METAS'!Q87),"",'9. METAS'!Q87)</f>
        <v>47</v>
      </c>
      <c r="K81" s="135">
        <f>IF(ISBLANK('9. METAS'!R87),"",'9. METAS'!R87)</f>
        <v>28</v>
      </c>
      <c r="L81" s="135">
        <f>IF(ISBLANK('9. METAS'!S87),"",'9. METAS'!S87)</f>
        <v>29</v>
      </c>
      <c r="M81" s="136">
        <f>IF(ISBLANK('9. METAS'!T87),"",'9. METAS'!T87)</f>
        <v>29</v>
      </c>
      <c r="N81" s="711">
        <v>47</v>
      </c>
      <c r="O81" s="321"/>
      <c r="P81" s="321"/>
      <c r="Q81" s="322"/>
      <c r="R81" s="133">
        <f t="shared" si="6"/>
        <v>1</v>
      </c>
      <c r="S81" s="134">
        <f t="shared" si="6"/>
        <v>0</v>
      </c>
      <c r="T81" s="134">
        <f t="shared" si="6"/>
        <v>0</v>
      </c>
      <c r="U81" s="148">
        <f t="shared" si="5"/>
        <v>0</v>
      </c>
      <c r="V81" s="137">
        <f t="shared" si="7"/>
        <v>0.35338345864661652</v>
      </c>
      <c r="W81" s="134">
        <f t="shared" si="8"/>
        <v>0.35338345864661652</v>
      </c>
      <c r="X81" s="134">
        <f t="shared" si="9"/>
        <v>0.35338345864661652</v>
      </c>
      <c r="Y81" s="153">
        <f t="shared" si="10"/>
        <v>0.35338345864661652</v>
      </c>
      <c r="Z81" s="735" t="s">
        <v>1425</v>
      </c>
      <c r="AA81" s="728"/>
      <c r="AB81" s="156"/>
      <c r="AC81" s="157"/>
    </row>
    <row r="82" spans="3:29" ht="148.5" customHeight="1">
      <c r="C82" s="184" t="str">
        <f>IF(ISBLANK('5. Pp (3 años)'!B114),"",'5. Pp (3 años)'!B114)</f>
        <v>Unidad Técnica Jurídica y Documental</v>
      </c>
      <c r="D82" s="91" t="str">
        <f>IF(ISBLANK('5. Pp (3 años)'!C114),"",'5. Pp (3 años)'!C114)</f>
        <v>Actividad</v>
      </c>
      <c r="E82" s="180" t="str">
        <f>IF(ISBLANK('5. Pp (3 años)'!D114),"",'5. Pp (3 años)'!D114)</f>
        <v xml:space="preserve">3.1.1.1.13.4 Realización de Precabildeos para dar a conocer los temas más relevantes según el Cabildo. </v>
      </c>
      <c r="F82" s="180" t="str">
        <f>IF(ISBLANK('5. Pp (3 años)'!E114),"",'5. Pp (3 años)'!E114)</f>
        <v xml:space="preserve">PPR: Porcentaje de precabildeos realizados </v>
      </c>
      <c r="G82" s="488" t="str">
        <f>IF(ISBLANK('5. Pp (3 años)'!H114),"",'5. Pp (3 años)'!H114)</f>
        <v>Trimestral</v>
      </c>
      <c r="H82" s="79" t="str">
        <f>IF(ISBLANK('5. Pp (3 años)'!J114),"",'5. Pp (3 años)'!J114)</f>
        <v>UNIDAD DE MEDIDA DEL INDICADOR: 
Porcentaje.
UNIDAD DE MEDIDA DE LAS VARIABLES:
Precabildeos.</v>
      </c>
      <c r="I82" s="142">
        <f>IF(ISBLANK('9. METAS'!K88),"",'9. METAS'!K88)</f>
        <v>38</v>
      </c>
      <c r="J82" s="143">
        <f>IF(ISBLANK('9. METAS'!Q88),"",'9. METAS'!Q88)</f>
        <v>8</v>
      </c>
      <c r="K82" s="135">
        <f>IF(ISBLANK('9. METAS'!R88),"",'9. METAS'!R88)</f>
        <v>10</v>
      </c>
      <c r="L82" s="135">
        <f>IF(ISBLANK('9. METAS'!S88),"",'9. METAS'!S88)</f>
        <v>10</v>
      </c>
      <c r="M82" s="136">
        <f>IF(ISBLANK('9. METAS'!T88),"",'9. METAS'!T88)</f>
        <v>10</v>
      </c>
      <c r="N82" s="711">
        <v>8</v>
      </c>
      <c r="O82" s="321"/>
      <c r="P82" s="321"/>
      <c r="Q82" s="322"/>
      <c r="R82" s="133">
        <f t="shared" si="6"/>
        <v>1</v>
      </c>
      <c r="S82" s="134">
        <f t="shared" si="6"/>
        <v>0</v>
      </c>
      <c r="T82" s="134">
        <f t="shared" si="6"/>
        <v>0</v>
      </c>
      <c r="U82" s="148">
        <f t="shared" si="5"/>
        <v>0</v>
      </c>
      <c r="V82" s="137">
        <f t="shared" si="7"/>
        <v>0.21052631578947367</v>
      </c>
      <c r="W82" s="134">
        <f t="shared" si="8"/>
        <v>0.21052631578947367</v>
      </c>
      <c r="X82" s="134">
        <f t="shared" si="9"/>
        <v>0.21052631578947367</v>
      </c>
      <c r="Y82" s="153">
        <f t="shared" si="10"/>
        <v>0.21052631578947367</v>
      </c>
      <c r="Z82" s="735" t="s">
        <v>1426</v>
      </c>
      <c r="AA82" s="728"/>
      <c r="AB82" s="156"/>
      <c r="AC82" s="157"/>
    </row>
    <row r="83" spans="3:29" ht="148.5" customHeight="1">
      <c r="C83" s="184" t="str">
        <f>IF(ISBLANK('5. Pp (3 años)'!B115),"",'5. Pp (3 años)'!B115)</f>
        <v>Unidad Técnica Jurídica y Documental</v>
      </c>
      <c r="D83" s="91" t="str">
        <f>IF(ISBLANK('5. Pp (3 años)'!C115),"",'5. Pp (3 años)'!C115)</f>
        <v>Actividad</v>
      </c>
      <c r="E83" s="180" t="str">
        <f>IF(ISBLANK('5. Pp (3 años)'!D115),"",'5. Pp (3 años)'!D115)</f>
        <v>3.1.1.1.13.5 Aprobación de los proyectos de acuerdos en las sesiones de Cabildo</v>
      </c>
      <c r="F83" s="180" t="str">
        <f>IF(ISBLANK('5. Pp (3 años)'!E115),"",'5. Pp (3 años)'!E115)</f>
        <v xml:space="preserve">PAA: Porcentaje de proyectos de acuerdos aprobados.   </v>
      </c>
      <c r="G83" s="187" t="str">
        <f>IF(ISBLANK('5. Pp (3 años)'!H115),"",'5. Pp (3 años)'!H115)</f>
        <v>Trimestral</v>
      </c>
      <c r="H83" s="79" t="str">
        <f>IF(ISBLANK('5. Pp (3 años)'!J115),"",'5. Pp (3 años)'!J115)</f>
        <v>UNIDAD DE MEDIDA DEL INDICADOR: 
Porcentaje.
UNIDAD DE MEDIDA DE LAS VARIABLES:
Proyectos de acuerdos.</v>
      </c>
      <c r="I83" s="142">
        <f>IF(ISBLANK('9. METAS'!K89),"",'9. METAS'!K89)</f>
        <v>91</v>
      </c>
      <c r="J83" s="143">
        <f>IF(ISBLANK('9. METAS'!Q89),"",'9. METAS'!Q89)</f>
        <v>21</v>
      </c>
      <c r="K83" s="135">
        <f>IF(ISBLANK('9. METAS'!R89),"",'9. METAS'!R89)</f>
        <v>20</v>
      </c>
      <c r="L83" s="135">
        <f>IF(ISBLANK('9. METAS'!S89),"",'9. METAS'!S89)</f>
        <v>25</v>
      </c>
      <c r="M83" s="136">
        <f>IF(ISBLANK('9. METAS'!T89),"",'9. METAS'!T89)</f>
        <v>25</v>
      </c>
      <c r="N83" s="711">
        <v>21</v>
      </c>
      <c r="O83" s="321"/>
      <c r="P83" s="321"/>
      <c r="Q83" s="322"/>
      <c r="R83" s="133">
        <f t="shared" si="6"/>
        <v>1</v>
      </c>
      <c r="S83" s="134">
        <f t="shared" si="6"/>
        <v>0</v>
      </c>
      <c r="T83" s="134">
        <f t="shared" si="6"/>
        <v>0</v>
      </c>
      <c r="U83" s="148">
        <f t="shared" si="5"/>
        <v>0</v>
      </c>
      <c r="V83" s="137">
        <f t="shared" si="7"/>
        <v>0.23076923076923078</v>
      </c>
      <c r="W83" s="134">
        <f t="shared" si="8"/>
        <v>0.23076923076923078</v>
      </c>
      <c r="X83" s="134">
        <f t="shared" si="9"/>
        <v>0.23076923076923078</v>
      </c>
      <c r="Y83" s="153">
        <f t="shared" si="10"/>
        <v>0.23076923076923078</v>
      </c>
      <c r="Z83" s="735" t="s">
        <v>1427</v>
      </c>
      <c r="AA83" s="728"/>
      <c r="AB83" s="156"/>
      <c r="AC83" s="157"/>
    </row>
    <row r="84" spans="3:29" ht="148.5" customHeight="1">
      <c r="C84" s="483" t="str">
        <f>IF(ISBLANK('5. Pp (3 años)'!B116),"",'5. Pp (3 años)'!B116)</f>
        <v>Dirección del Archivo Municipal</v>
      </c>
      <c r="D84" s="484" t="str">
        <f>IF(ISBLANK('5. Pp (3 años)'!C116),"",'5. Pp (3 años)'!C116)</f>
        <v>Componente</v>
      </c>
      <c r="E84" s="468" t="str">
        <f>IF(ISBLANK('5. Pp (3 años)'!D116),"",'5. Pp (3 años)'!D116)</f>
        <v xml:space="preserve">3.1.1.1.14  Organizar, conservar y gestionar la documentacion oficial, generada por las unidades administrativas, transferidas al archivo Municipal realizadas
</v>
      </c>
      <c r="F84" s="468" t="str">
        <f>IF(ISBLANK('5. Pp (3 años)'!E116),"",'5. Pp (3 años)'!E116)</f>
        <v>PAMC: Porcentaje de Archivos Municipales en concentración.</v>
      </c>
      <c r="G84" s="530" t="str">
        <f>IF(ISBLANK('5. Pp (3 años)'!H116),"",'5. Pp (3 años)'!H116)</f>
        <v>Trimestral</v>
      </c>
      <c r="H84" s="485" t="str">
        <f>IF(ISBLANK('5. Pp (3 años)'!J116),"",'5. Pp (3 años)'!J116)</f>
        <v>UNIDAD DE MEDIDA DEL INDICADOR:
Porcentaje   
UNIDAD DE MEDIDA DE LA VARIABLE:
Archivos Municipales.</v>
      </c>
      <c r="I84" s="142">
        <f>IF(ISBLANK('9. METAS'!K90),"",'9. METAS'!K90)</f>
        <v>1500</v>
      </c>
      <c r="J84" s="143">
        <f>IF(ISBLANK('9. METAS'!Q90),"",'9. METAS'!Q90)</f>
        <v>375</v>
      </c>
      <c r="K84" s="135">
        <f>IF(ISBLANK('9. METAS'!R90),"",'9. METAS'!R90)</f>
        <v>375</v>
      </c>
      <c r="L84" s="135">
        <f>IF(ISBLANK('9. METAS'!S90),"",'9. METAS'!S90)</f>
        <v>375</v>
      </c>
      <c r="M84" s="136">
        <f>IF(ISBLANK('9. METAS'!T90),"",'9. METAS'!T90)</f>
        <v>375</v>
      </c>
      <c r="N84" s="711">
        <v>40</v>
      </c>
      <c r="O84" s="321"/>
      <c r="P84" s="321"/>
      <c r="Q84" s="322"/>
      <c r="R84" s="133">
        <f t="shared" si="6"/>
        <v>0.10666666666666667</v>
      </c>
      <c r="S84" s="134">
        <f t="shared" si="6"/>
        <v>0</v>
      </c>
      <c r="T84" s="134">
        <f t="shared" si="6"/>
        <v>0</v>
      </c>
      <c r="U84" s="148">
        <f t="shared" si="5"/>
        <v>0</v>
      </c>
      <c r="V84" s="137">
        <f t="shared" si="7"/>
        <v>2.6666666666666668E-2</v>
      </c>
      <c r="W84" s="134">
        <f t="shared" si="8"/>
        <v>2.6666666666666668E-2</v>
      </c>
      <c r="X84" s="134">
        <f t="shared" si="9"/>
        <v>2.6666666666666668E-2</v>
      </c>
      <c r="Y84" s="153">
        <f t="shared" si="10"/>
        <v>2.6666666666666668E-2</v>
      </c>
      <c r="Z84" s="735" t="s">
        <v>1428</v>
      </c>
      <c r="AA84" s="728"/>
      <c r="AB84" s="156"/>
      <c r="AC84" s="157"/>
    </row>
    <row r="85" spans="3:29" ht="148.5" customHeight="1">
      <c r="C85" s="184" t="str">
        <f>IF(ISBLANK('5. Pp (3 años)'!B117),"",'5. Pp (3 años)'!B117)</f>
        <v>Dirección del Archivo Municipal</v>
      </c>
      <c r="D85" s="91" t="str">
        <f>IF(ISBLANK('5. Pp (3 años)'!C117),"",'5. Pp (3 años)'!C117)</f>
        <v>Actividad</v>
      </c>
      <c r="E85" s="180" t="str">
        <f>IF(ISBLANK('5. Pp (3 años)'!D117),"",'5. Pp (3 años)'!D117)</f>
        <v>3.1.1.1.14.1 Atención a las solicitudes de las Unidades Administrativas para bajas documentales de Archivo de Concentración.</v>
      </c>
      <c r="F85" s="180" t="str">
        <f>IF(ISBLANK('5. Pp (3 años)'!E117),"",'5. Pp (3 años)'!E117)</f>
        <v xml:space="preserve">PSBD: Porcentaje de solicitudes de bajas documentales atendidas. </v>
      </c>
      <c r="G85" s="187" t="str">
        <f>IF(ISBLANK('5. Pp (3 años)'!H117),"",'5. Pp (3 años)'!H117)</f>
        <v>Trimestral</v>
      </c>
      <c r="H85" s="79" t="str">
        <f>IF(ISBLANK('5. Pp (3 años)'!J117),"",'5. Pp (3 años)'!J117)</f>
        <v>UNIDAD DE MEDIDA DEL INDICADOR:  
Porcentaje.            
UNIDAD DE MEDIDA DE LA VARIABLE:        
Solicitudes de bajas documentales.</v>
      </c>
      <c r="I85" s="142">
        <f>IF(ISBLANK('9. METAS'!K91),"",'9. METAS'!K91)</f>
        <v>4</v>
      </c>
      <c r="J85" s="143">
        <f>IF(ISBLANK('9. METAS'!Q91),"",'9. METAS'!Q91)</f>
        <v>1</v>
      </c>
      <c r="K85" s="135">
        <f>IF(ISBLANK('9. METAS'!R91),"",'9. METAS'!R91)</f>
        <v>1</v>
      </c>
      <c r="L85" s="135">
        <f>IF(ISBLANK('9. METAS'!S91),"",'9. METAS'!S91)</f>
        <v>1</v>
      </c>
      <c r="M85" s="136">
        <f>IF(ISBLANK('9. METAS'!T91),"",'9. METAS'!T91)</f>
        <v>1</v>
      </c>
      <c r="N85" s="711">
        <v>20</v>
      </c>
      <c r="O85" s="321"/>
      <c r="P85" s="321"/>
      <c r="Q85" s="322"/>
      <c r="R85" s="133">
        <f t="shared" si="6"/>
        <v>20</v>
      </c>
      <c r="S85" s="134">
        <f t="shared" si="6"/>
        <v>0</v>
      </c>
      <c r="T85" s="134">
        <f t="shared" si="6"/>
        <v>0</v>
      </c>
      <c r="U85" s="148">
        <f t="shared" si="5"/>
        <v>0</v>
      </c>
      <c r="V85" s="137">
        <f t="shared" si="7"/>
        <v>5</v>
      </c>
      <c r="W85" s="134">
        <f t="shared" si="8"/>
        <v>5</v>
      </c>
      <c r="X85" s="134">
        <f t="shared" si="9"/>
        <v>5</v>
      </c>
      <c r="Y85" s="153">
        <f t="shared" si="10"/>
        <v>5</v>
      </c>
      <c r="Z85" s="736" t="s">
        <v>1454</v>
      </c>
      <c r="AA85" s="728"/>
      <c r="AB85" s="156"/>
      <c r="AC85" s="157"/>
    </row>
    <row r="86" spans="3:29" ht="148.5" customHeight="1">
      <c r="C86" s="184" t="str">
        <f>IF(ISBLANK('5. Pp (3 años)'!B118),"",'5. Pp (3 años)'!B118)</f>
        <v>Dirección del Archivo Municipal</v>
      </c>
      <c r="D86" s="91" t="str">
        <f>IF(ISBLANK('5. Pp (3 años)'!C118),"",'5. Pp (3 años)'!C118)</f>
        <v>Actividad</v>
      </c>
      <c r="E86" s="180" t="str">
        <f>IF(ISBLANK('5. Pp (3 años)'!D118),"",'5. Pp (3 años)'!D118)</f>
        <v>3.1.1.1.14.2 Solicitudes de transferencias primarias de los Archivos de Tramite de las Unidades Administrativas Municipales al Archivo de Concentración.</v>
      </c>
      <c r="F86" s="180" t="str">
        <f>IF(ISBLANK('5. Pp (3 años)'!E118),"",'5. Pp (3 años)'!E118)</f>
        <v xml:space="preserve">PTPA: Porcentaje de Transferencias Primarias aprobadas.  </v>
      </c>
      <c r="G86" s="487" t="str">
        <f>IF(ISBLANK('5. Pp (3 años)'!H118),"",'5. Pp (3 años)'!H118)</f>
        <v>Trimestral</v>
      </c>
      <c r="H86" s="79" t="str">
        <f>IF(ISBLANK('5. Pp (3 años)'!J118),"",'5. Pp (3 años)'!J118)</f>
        <v>UNIDAD DE MEDIDA
DEL INDICADOR: 
Porcentaje.
UNIDAD DE MEDIDA DE LA VARIABLE:
Transferencias primarias.</v>
      </c>
      <c r="I86" s="142">
        <f>IF(ISBLANK('9. METAS'!K92),"",'9. METAS'!K92)</f>
        <v>545</v>
      </c>
      <c r="J86" s="143">
        <f>IF(ISBLANK('9. METAS'!Q92),"",'9. METAS'!Q92)</f>
        <v>181</v>
      </c>
      <c r="K86" s="135">
        <f>IF(ISBLANK('9. METAS'!R92),"",'9. METAS'!R92)</f>
        <v>181</v>
      </c>
      <c r="L86" s="135">
        <f>IF(ISBLANK('9. METAS'!S92),"",'9. METAS'!S92)</f>
        <v>181</v>
      </c>
      <c r="M86" s="136">
        <f>IF(ISBLANK('9. METAS'!T92),"",'9. METAS'!T92)</f>
        <v>2</v>
      </c>
      <c r="N86" s="711">
        <v>3</v>
      </c>
      <c r="O86" s="321"/>
      <c r="P86" s="321"/>
      <c r="Q86" s="322"/>
      <c r="R86" s="133">
        <f t="shared" si="6"/>
        <v>1.6574585635359115E-2</v>
      </c>
      <c r="S86" s="134">
        <f t="shared" si="6"/>
        <v>0</v>
      </c>
      <c r="T86" s="134">
        <f t="shared" si="6"/>
        <v>0</v>
      </c>
      <c r="U86" s="148">
        <f t="shared" si="5"/>
        <v>0</v>
      </c>
      <c r="V86" s="137">
        <f t="shared" si="7"/>
        <v>5.5045871559633031E-3</v>
      </c>
      <c r="W86" s="134">
        <f t="shared" si="8"/>
        <v>5.5045871559633031E-3</v>
      </c>
      <c r="X86" s="134">
        <f t="shared" si="9"/>
        <v>5.5045871559633031E-3</v>
      </c>
      <c r="Y86" s="153">
        <f t="shared" si="10"/>
        <v>5.5045871559633031E-3</v>
      </c>
      <c r="Z86" s="736" t="s">
        <v>1429</v>
      </c>
      <c r="AA86" s="728"/>
      <c r="AB86" s="156"/>
      <c r="AC86" s="157"/>
    </row>
    <row r="87" spans="3:29" ht="148.5" customHeight="1">
      <c r="C87" s="531" t="str">
        <f>IF(ISBLANK('5. Pp (3 años)'!B119),"",'5. Pp (3 años)'!B119)</f>
        <v>Dirección del Archivo Municipal</v>
      </c>
      <c r="D87" s="532" t="str">
        <f>IF(ISBLANK('5. Pp (3 años)'!C119),"",'5. Pp (3 años)'!C119)</f>
        <v>Actividad</v>
      </c>
      <c r="E87" s="521" t="str">
        <f>IF(ISBLANK('5. Pp (3 años)'!D119),"",'5. Pp (3 años)'!D119)</f>
        <v>3.1.1.1.14.3 Elaboración de los Instrumentos para control y consulta del Archivo Municipal.</v>
      </c>
      <c r="F87" s="521" t="str">
        <f>IF(ISBLANK('5. Pp (3 años)'!E119),"",'5. Pp (3 años)'!E119)</f>
        <v xml:space="preserve">PICCE: Porcentaje de instrumentos de control y consulta elaborados </v>
      </c>
      <c r="G87" s="31" t="str">
        <f>IF(ISBLANK('5. Pp (3 años)'!H119),"",'5. Pp (3 años)'!H119)</f>
        <v>Trimestral</v>
      </c>
      <c r="H87" s="533" t="str">
        <f>IF(ISBLANK('5. Pp (3 años)'!J119),"",'5. Pp (3 años)'!J119)</f>
        <v>UNIDAD DE MEDIDA DEL     INDICADOR:    
Porcentaje.
UNIDAD DE MEDIDA DE LA VARIABLE:    
Instrumento de Control y consultas.</v>
      </c>
      <c r="I87" s="142">
        <f>IF(ISBLANK('9. METAS'!K93),"",'9. METAS'!K93)</f>
        <v>600</v>
      </c>
      <c r="J87" s="143">
        <f>IF(ISBLANK('9. METAS'!Q93),"",'9. METAS'!Q93)</f>
        <v>150</v>
      </c>
      <c r="K87" s="135">
        <f>IF(ISBLANK('9. METAS'!R93),"",'9. METAS'!R93)</f>
        <v>150</v>
      </c>
      <c r="L87" s="135">
        <f>IF(ISBLANK('9. METAS'!S93),"",'9. METAS'!S93)</f>
        <v>150</v>
      </c>
      <c r="M87" s="136">
        <f>IF(ISBLANK('9. METAS'!T93),"",'9. METAS'!T93)</f>
        <v>150</v>
      </c>
      <c r="N87" s="711">
        <v>529</v>
      </c>
      <c r="O87" s="321"/>
      <c r="P87" s="321"/>
      <c r="Q87" s="322"/>
      <c r="R87" s="133">
        <f t="shared" si="6"/>
        <v>3.5266666666666668</v>
      </c>
      <c r="S87" s="134">
        <f t="shared" si="6"/>
        <v>0</v>
      </c>
      <c r="T87" s="134">
        <f t="shared" si="6"/>
        <v>0</v>
      </c>
      <c r="U87" s="148">
        <f t="shared" si="5"/>
        <v>0</v>
      </c>
      <c r="V87" s="137">
        <f t="shared" si="7"/>
        <v>0.88166666666666671</v>
      </c>
      <c r="W87" s="134">
        <f t="shared" si="8"/>
        <v>0.88166666666666671</v>
      </c>
      <c r="X87" s="134">
        <f t="shared" si="9"/>
        <v>0.88166666666666671</v>
      </c>
      <c r="Y87" s="153">
        <f t="shared" si="10"/>
        <v>0.88166666666666671</v>
      </c>
      <c r="Z87" s="735" t="s">
        <v>1455</v>
      </c>
      <c r="AA87" s="728"/>
      <c r="AB87" s="156"/>
      <c r="AC87" s="157"/>
    </row>
    <row r="88" spans="3:29" ht="148.5" customHeight="1">
      <c r="C88" s="184" t="str">
        <f>IF(ISBLANK('5. Pp (3 años)'!B120),"",'5. Pp (3 años)'!B120)</f>
        <v>Dirección del Archivo Municipal</v>
      </c>
      <c r="D88" s="91" t="str">
        <f>IF(ISBLANK('5. Pp (3 años)'!C120),"",'5. Pp (3 años)'!C120)</f>
        <v>Actividad</v>
      </c>
      <c r="E88" s="180" t="str">
        <f>IF(ISBLANK('5. Pp (3 años)'!D120),"",'5. Pp (3 años)'!D120)</f>
        <v>3.1.1.1.14.4 Capacitaciónes desarrolladas a las unidades administravias en materia de gestión documental y administración de los archivos.</v>
      </c>
      <c r="F88" s="180" t="str">
        <f>IF(ISBLANK('5. Pp (3 años)'!E120),"",'5. Pp (3 años)'!E120)</f>
        <v>PAMAT: Porcentaje de capacitaciones en materia de archivo de tramite.</v>
      </c>
      <c r="G88" s="488" t="str">
        <f>IF(ISBLANK('5. Pp (3 años)'!H120),"",'5. Pp (3 años)'!H120)</f>
        <v>Trimestral</v>
      </c>
      <c r="H88" s="79" t="str">
        <f>IF(ISBLANK('5. Pp (3 años)'!J120),"",'5. Pp (3 años)'!J120)</f>
        <v>UNIDAD DE MEDIDA DEL     INDICADOR:    
Porcentaje.
UNIDAD DE MEDIDA DE LA VARIABLE:    
Asesorias de archivo en tramite.</v>
      </c>
      <c r="I88" s="142">
        <f>IF(ISBLANK('9. METAS'!K94),"",'9. METAS'!K94)</f>
        <v>200</v>
      </c>
      <c r="J88" s="143">
        <f>IF(ISBLANK('9. METAS'!Q94),"",'9. METAS'!Q94)</f>
        <v>50</v>
      </c>
      <c r="K88" s="135">
        <f>IF(ISBLANK('9. METAS'!R94),"",'9. METAS'!R94)</f>
        <v>50</v>
      </c>
      <c r="L88" s="135">
        <f>IF(ISBLANK('9. METAS'!S94),"",'9. METAS'!S94)</f>
        <v>50</v>
      </c>
      <c r="M88" s="136">
        <f>IF(ISBLANK('9. METAS'!T94),"",'9. METAS'!T94)</f>
        <v>50</v>
      </c>
      <c r="N88" s="711">
        <v>2</v>
      </c>
      <c r="O88" s="321"/>
      <c r="P88" s="321"/>
      <c r="Q88" s="322"/>
      <c r="R88" s="133">
        <f t="shared" si="6"/>
        <v>0.04</v>
      </c>
      <c r="S88" s="134">
        <f t="shared" si="6"/>
        <v>0</v>
      </c>
      <c r="T88" s="134">
        <f t="shared" si="6"/>
        <v>0</v>
      </c>
      <c r="U88" s="148">
        <f t="shared" si="5"/>
        <v>0</v>
      </c>
      <c r="V88" s="137">
        <f t="shared" si="7"/>
        <v>0.01</v>
      </c>
      <c r="W88" s="134">
        <f t="shared" si="8"/>
        <v>0.01</v>
      </c>
      <c r="X88" s="134">
        <f t="shared" si="9"/>
        <v>0.01</v>
      </c>
      <c r="Y88" s="153">
        <f t="shared" si="10"/>
        <v>0.01</v>
      </c>
      <c r="Z88" s="737" t="s">
        <v>1456</v>
      </c>
      <c r="AA88" s="728"/>
      <c r="AB88" s="156"/>
      <c r="AC88" s="157"/>
    </row>
    <row r="89" spans="3:29" ht="148.5" customHeight="1">
      <c r="C89" s="184" t="str">
        <f>IF(ISBLANK('5. Pp (3 años)'!B121),"",'5. Pp (3 años)'!B121)</f>
        <v>Dirección del Archivo Municipal</v>
      </c>
      <c r="D89" s="91" t="str">
        <f>IF(ISBLANK('5. Pp (3 años)'!C121),"",'5. Pp (3 años)'!C121)</f>
        <v>Actividad</v>
      </c>
      <c r="E89" s="180" t="str">
        <f>IF(ISBLANK('5. Pp (3 años)'!D121),"",'5. Pp (3 años)'!D121)</f>
        <v>3.1.1.1.14.5 Eliminación de Documentos de apoyo informativo.</v>
      </c>
      <c r="F89" s="180" t="str">
        <f>IF(ISBLANK('5. Pp (3 años)'!E121),"",'5. Pp (3 años)'!E121)</f>
        <v>PEDAI: Porcentaje de eliminación de Documentos de Apoyo informativo.</v>
      </c>
      <c r="G89" s="187" t="str">
        <f>IF(ISBLANK('5. Pp (3 años)'!H121),"",'5. Pp (3 años)'!H121)</f>
        <v>Trimestral</v>
      </c>
      <c r="H89" s="79" t="str">
        <f>IF(ISBLANK('5. Pp (3 años)'!J121),"",'5. Pp (3 años)'!J121)</f>
        <v>UNIDAD DE MEDIDA DEL     INDICADOR:    
Porcentaje.
UNIDAD DE MEDIDA DE LA VARIABLE:    
Eliminación de documentos de apoyo informativo.</v>
      </c>
      <c r="I89" s="142">
        <f>IF(ISBLANK('9. METAS'!K95),"",'9. METAS'!K95)</f>
        <v>40</v>
      </c>
      <c r="J89" s="143">
        <f>IF(ISBLANK('9. METAS'!Q95),"",'9. METAS'!Q95)</f>
        <v>10</v>
      </c>
      <c r="K89" s="135">
        <f>IF(ISBLANK('9. METAS'!R95),"",'9. METAS'!R95)</f>
        <v>10</v>
      </c>
      <c r="L89" s="135">
        <f>IF(ISBLANK('9. METAS'!S95),"",'9. METAS'!S95)</f>
        <v>10</v>
      </c>
      <c r="M89" s="136">
        <f>IF(ISBLANK('9. METAS'!T95),"",'9. METAS'!T95)</f>
        <v>10</v>
      </c>
      <c r="N89" s="711">
        <v>5</v>
      </c>
      <c r="O89" s="321"/>
      <c r="P89" s="321"/>
      <c r="Q89" s="322"/>
      <c r="R89" s="133">
        <f t="shared" si="6"/>
        <v>0.5</v>
      </c>
      <c r="S89" s="134">
        <f t="shared" si="6"/>
        <v>0</v>
      </c>
      <c r="T89" s="134">
        <f t="shared" si="6"/>
        <v>0</v>
      </c>
      <c r="U89" s="148">
        <f t="shared" si="5"/>
        <v>0</v>
      </c>
      <c r="V89" s="137">
        <f t="shared" si="7"/>
        <v>0.125</v>
      </c>
      <c r="W89" s="134">
        <f t="shared" si="8"/>
        <v>0.125</v>
      </c>
      <c r="X89" s="134">
        <f t="shared" si="9"/>
        <v>0.125</v>
      </c>
      <c r="Y89" s="153">
        <f t="shared" si="10"/>
        <v>0.125</v>
      </c>
      <c r="Z89" s="735" t="s">
        <v>1430</v>
      </c>
      <c r="AA89" s="728"/>
      <c r="AB89" s="156"/>
      <c r="AC89" s="157"/>
    </row>
    <row r="90" spans="3:29" ht="148.5" customHeight="1">
      <c r="C90" s="184" t="str">
        <f>IF(ISBLANK('5. Pp (3 años)'!B122),"",'5. Pp (3 años)'!B122)</f>
        <v>Dirección del Archivo Municipal</v>
      </c>
      <c r="D90" s="91" t="str">
        <f>IF(ISBLANK('5. Pp (3 años)'!C122),"",'5. Pp (3 años)'!C122)</f>
        <v>Actividad</v>
      </c>
      <c r="E90" s="180" t="str">
        <f>IF(ISBLANK('5. Pp (3 años)'!D122),"",'5. Pp (3 años)'!D122)</f>
        <v>3.1.1.1.14.6 Visitas agendadas a las unidades administrativas para el proceso de baja documental.</v>
      </c>
      <c r="F90" s="180" t="str">
        <f>IF(ISBLANK('5. Pp (3 años)'!E122),"",'5. Pp (3 años)'!E122)</f>
        <v>PVAUAPBD: Porcentaje de visitas agendadas a las unidades administrativas para el proceso de baja documental.</v>
      </c>
      <c r="G90" s="187" t="str">
        <f>IF(ISBLANK('5. Pp (3 años)'!H122),"",'5. Pp (3 años)'!H122)</f>
        <v>Trimestral</v>
      </c>
      <c r="H90" s="79" t="str">
        <f>IF(ISBLANK('5. Pp (3 años)'!J122),"",'5. Pp (3 años)'!J122)</f>
        <v>UNIDAD DE MEDIDA DEL     INDICADOR:    
Porcentaje.
UNIDAD DE MEDIDA DE LA VARIABLE:    
Visitas agendadas a las unidades administrativas para baja.</v>
      </c>
      <c r="I90" s="142">
        <f>IF(ISBLANK('9. METAS'!K96),"",'9. METAS'!K96)</f>
        <v>5</v>
      </c>
      <c r="J90" s="143">
        <f>IF(ISBLANK('9. METAS'!Q96),"",'9. METAS'!Q96)</f>
        <v>1</v>
      </c>
      <c r="K90" s="135">
        <f>IF(ISBLANK('9. METAS'!R96),"",'9. METAS'!R96)</f>
        <v>2</v>
      </c>
      <c r="L90" s="135">
        <f>IF(ISBLANK('9. METAS'!S96),"",'9. METAS'!S96)</f>
        <v>1</v>
      </c>
      <c r="M90" s="136">
        <f>IF(ISBLANK('9. METAS'!T96),"",'9. METAS'!T96)</f>
        <v>1</v>
      </c>
      <c r="N90" s="711">
        <v>30</v>
      </c>
      <c r="O90" s="321"/>
      <c r="P90" s="321"/>
      <c r="Q90" s="322"/>
      <c r="R90" s="133">
        <f t="shared" si="6"/>
        <v>30</v>
      </c>
      <c r="S90" s="134">
        <f t="shared" si="6"/>
        <v>0</v>
      </c>
      <c r="T90" s="134">
        <f t="shared" si="6"/>
        <v>0</v>
      </c>
      <c r="U90" s="148">
        <f t="shared" si="5"/>
        <v>0</v>
      </c>
      <c r="V90" s="137">
        <f t="shared" si="7"/>
        <v>6</v>
      </c>
      <c r="W90" s="134">
        <f t="shared" si="8"/>
        <v>6</v>
      </c>
      <c r="X90" s="134">
        <f t="shared" si="9"/>
        <v>6</v>
      </c>
      <c r="Y90" s="153">
        <f t="shared" si="10"/>
        <v>6</v>
      </c>
      <c r="Z90" s="735" t="s">
        <v>1431</v>
      </c>
      <c r="AA90" s="728"/>
      <c r="AB90" s="156"/>
      <c r="AC90" s="157"/>
    </row>
    <row r="91" spans="3:29" ht="148.5" customHeight="1">
      <c r="C91" s="184" t="str">
        <f>IF(ISBLANK('5. Pp (3 años)'!B123),"",'5. Pp (3 años)'!B123)</f>
        <v>Dirección del Archivo Municipal</v>
      </c>
      <c r="D91" s="91" t="str">
        <f>IF(ISBLANK('5. Pp (3 años)'!C123),"",'5. Pp (3 años)'!C123)</f>
        <v>Actividad</v>
      </c>
      <c r="E91" s="180" t="str">
        <f>IF(ISBLANK('5. Pp (3 años)'!D123),"",'5. Pp (3 años)'!D123)</f>
        <v>3.1.1.1.14.7 Total de Bajas documentales concluidas (Actas de baja documental)</v>
      </c>
      <c r="F91" s="180" t="str">
        <f>IF(ISBLANK('5. Pp (3 años)'!E123),"",'5. Pp (3 años)'!E123)</f>
        <v>PTBDC: Porcentaje de Total de Bajas documentales concluidas (Actas de baja documental).</v>
      </c>
      <c r="G91" s="187" t="str">
        <f>IF(ISBLANK('5. Pp (3 años)'!H123),"",'5. Pp (3 años)'!H123)</f>
        <v>Trimestral</v>
      </c>
      <c r="H91" s="79" t="str">
        <f>IF(ISBLANK('5. Pp (3 años)'!J123),"",'5. Pp (3 años)'!J123)</f>
        <v xml:space="preserve">UNIDAD DE MEDIDA DEL     INDICADOR:    
Porcentaje.
UNIDAD DE MEDIDA DE LA VARIABLE:    
Bajas documentales concluidas (Actas de baja documental).  </v>
      </c>
      <c r="I91" s="142">
        <f>IF(ISBLANK('9. METAS'!K97),"",'9. METAS'!K97)</f>
        <v>120</v>
      </c>
      <c r="J91" s="143">
        <f>IF(ISBLANK('9. METAS'!Q97),"",'9. METAS'!Q97)</f>
        <v>30</v>
      </c>
      <c r="K91" s="135">
        <f>IF(ISBLANK('9. METAS'!R97),"",'9. METAS'!R97)</f>
        <v>30</v>
      </c>
      <c r="L91" s="135">
        <f>IF(ISBLANK('9. METAS'!S97),"",'9. METAS'!S97)</f>
        <v>30</v>
      </c>
      <c r="M91" s="136">
        <f>IF(ISBLANK('9. METAS'!T97),"",'9. METAS'!T97)</f>
        <v>30</v>
      </c>
      <c r="N91" s="711">
        <v>0</v>
      </c>
      <c r="O91" s="321"/>
      <c r="P91" s="321"/>
      <c r="Q91" s="322"/>
      <c r="R91" s="133">
        <f t="shared" si="6"/>
        <v>0</v>
      </c>
      <c r="S91" s="134">
        <f t="shared" si="6"/>
        <v>0</v>
      </c>
      <c r="T91" s="134">
        <f t="shared" si="6"/>
        <v>0</v>
      </c>
      <c r="U91" s="148">
        <f t="shared" si="5"/>
        <v>0</v>
      </c>
      <c r="V91" s="137">
        <f t="shared" si="7"/>
        <v>0</v>
      </c>
      <c r="W91" s="134">
        <f t="shared" si="8"/>
        <v>0</v>
      </c>
      <c r="X91" s="134">
        <f t="shared" si="9"/>
        <v>0</v>
      </c>
      <c r="Y91" s="153">
        <f t="shared" si="10"/>
        <v>0</v>
      </c>
      <c r="Z91" s="738" t="s">
        <v>1432</v>
      </c>
      <c r="AA91" s="728"/>
      <c r="AB91" s="156"/>
      <c r="AC91" s="157"/>
    </row>
    <row r="92" spans="3:29" ht="148.5" customHeight="1">
      <c r="C92" s="184" t="str">
        <f>IF(ISBLANK('5. Pp (3 años)'!B124),"",'5. Pp (3 años)'!B124)</f>
        <v>Dirección del Archivo Municipal</v>
      </c>
      <c r="D92" s="91" t="str">
        <f>IF(ISBLANK('5. Pp (3 años)'!C124),"",'5. Pp (3 años)'!C124)</f>
        <v>Actividad</v>
      </c>
      <c r="E92" s="180" t="str">
        <f>IF(ISBLANK('5. Pp (3 años)'!D124),"",'5. Pp (3 años)'!D124)</f>
        <v>3.1.1.1.14.8 Asesorias en materia de bajas documentales.</v>
      </c>
      <c r="F92" s="180" t="str">
        <f>IF(ISBLANK('5. Pp (3 años)'!E124),"",'5. Pp (3 años)'!E124)</f>
        <v>PAMBD: Porcentaje de Asesorias en materia de bajas documentales.</v>
      </c>
      <c r="G92" s="487" t="str">
        <f>IF(ISBLANK('5. Pp (3 años)'!H124),"",'5. Pp (3 años)'!H124)</f>
        <v>Trimestral</v>
      </c>
      <c r="H92" s="79" t="str">
        <f>IF(ISBLANK('5. Pp (3 años)'!J124),"",'5. Pp (3 años)'!J124)</f>
        <v xml:space="preserve">UNIDAD DE MEDIDA DEL     INDICADOR:    
Porcentaje.
UNIDAD DE MEDIDA DE LA VARIABLE:    
Asesorias en materia de bajas documentales.    </v>
      </c>
      <c r="I92" s="142">
        <f>IF(ISBLANK('9. METAS'!K98),"",'9. METAS'!K98)</f>
        <v>120</v>
      </c>
      <c r="J92" s="143">
        <f>IF(ISBLANK('9. METAS'!Q98),"",'9. METAS'!Q98)</f>
        <v>30</v>
      </c>
      <c r="K92" s="135">
        <f>IF(ISBLANK('9. METAS'!R98),"",'9. METAS'!R98)</f>
        <v>30</v>
      </c>
      <c r="L92" s="135">
        <f>IF(ISBLANK('9. METAS'!S98),"",'9. METAS'!S98)</f>
        <v>30</v>
      </c>
      <c r="M92" s="136">
        <f>IF(ISBLANK('9. METAS'!T98),"",'9. METAS'!T98)</f>
        <v>30</v>
      </c>
      <c r="N92" s="711">
        <v>40</v>
      </c>
      <c r="O92" s="321"/>
      <c r="P92" s="321"/>
      <c r="Q92" s="322"/>
      <c r="R92" s="133">
        <f t="shared" si="6"/>
        <v>1.3333333333333333</v>
      </c>
      <c r="S92" s="134">
        <f t="shared" si="6"/>
        <v>0</v>
      </c>
      <c r="T92" s="134">
        <f t="shared" si="6"/>
        <v>0</v>
      </c>
      <c r="U92" s="148">
        <f t="shared" si="5"/>
        <v>0</v>
      </c>
      <c r="V92" s="137">
        <f t="shared" si="7"/>
        <v>0.33333333333333331</v>
      </c>
      <c r="W92" s="134">
        <f t="shared" si="8"/>
        <v>0.33333333333333331</v>
      </c>
      <c r="X92" s="134">
        <f t="shared" si="9"/>
        <v>0.33333333333333331</v>
      </c>
      <c r="Y92" s="153">
        <f t="shared" si="10"/>
        <v>0.33333333333333331</v>
      </c>
      <c r="Z92" s="735" t="s">
        <v>1457</v>
      </c>
      <c r="AA92" s="728"/>
      <c r="AB92" s="156"/>
      <c r="AC92" s="157"/>
    </row>
    <row r="93" spans="3:29" ht="148.5" customHeight="1">
      <c r="C93" s="531" t="str">
        <f>IF(ISBLANK('5. Pp (3 años)'!B125),"",'5. Pp (3 años)'!B125)</f>
        <v>Dirección del Archivo Municipal</v>
      </c>
      <c r="D93" s="532" t="str">
        <f>IF(ISBLANK('5. Pp (3 años)'!C125),"",'5. Pp (3 años)'!C125)</f>
        <v>Actividad</v>
      </c>
      <c r="E93" s="521" t="str">
        <f>IF(ISBLANK('5. Pp (3 años)'!D125),"",'5. Pp (3 años)'!D125)</f>
        <v>3.1.1.1.14.9 Exposición y actividades historicas en eventos.</v>
      </c>
      <c r="F93" s="521" t="str">
        <f>IF(ISBLANK('5. Pp (3 años)'!E125),"",'5. Pp (3 años)'!E125)</f>
        <v>PAMBD: Porcentaje de Exposiciónes y actividades historicas en eventos.</v>
      </c>
      <c r="G93" s="31" t="str">
        <f>IF(ISBLANK('5. Pp (3 años)'!H125),"",'5. Pp (3 años)'!H125)</f>
        <v>Trimestral</v>
      </c>
      <c r="H93" s="533" t="str">
        <f>IF(ISBLANK('5. Pp (3 años)'!J125),"",'5. Pp (3 años)'!J125)</f>
        <v xml:space="preserve">UNIDAD DE MEDIDA DEL     INDICADOR:    
Porcentaje.
UNIDAD DE MEDIDA DE LA VARIABLE:    
Exposiciónes y actividades historicas en eventos.    </v>
      </c>
      <c r="I93" s="142">
        <f>IF(ISBLANK('9. METAS'!K99),"",'9. METAS'!K99)</f>
        <v>200</v>
      </c>
      <c r="J93" s="143">
        <f>IF(ISBLANK('9. METAS'!Q99),"",'9. METAS'!Q99)</f>
        <v>50</v>
      </c>
      <c r="K93" s="135">
        <f>IF(ISBLANK('9. METAS'!R99),"",'9. METAS'!R99)</f>
        <v>50</v>
      </c>
      <c r="L93" s="135">
        <f>IF(ISBLANK('9. METAS'!S99),"",'9. METAS'!S99)</f>
        <v>50</v>
      </c>
      <c r="M93" s="136">
        <f>IF(ISBLANK('9. METAS'!T99),"",'9. METAS'!T99)</f>
        <v>50</v>
      </c>
      <c r="N93" s="711">
        <v>3</v>
      </c>
      <c r="O93" s="321"/>
      <c r="P93" s="321"/>
      <c r="Q93" s="322"/>
      <c r="R93" s="133">
        <f t="shared" si="6"/>
        <v>0.06</v>
      </c>
      <c r="S93" s="134">
        <f t="shared" si="6"/>
        <v>0</v>
      </c>
      <c r="T93" s="134">
        <f t="shared" si="6"/>
        <v>0</v>
      </c>
      <c r="U93" s="148">
        <f t="shared" si="5"/>
        <v>0</v>
      </c>
      <c r="V93" s="137">
        <f t="shared" si="7"/>
        <v>1.4999999999999999E-2</v>
      </c>
      <c r="W93" s="134">
        <f t="shared" si="8"/>
        <v>1.4999999999999999E-2</v>
      </c>
      <c r="X93" s="134">
        <f t="shared" si="9"/>
        <v>1.4999999999999999E-2</v>
      </c>
      <c r="Y93" s="153">
        <f t="shared" si="10"/>
        <v>1.4999999999999999E-2</v>
      </c>
      <c r="Z93" s="739" t="s">
        <v>1433</v>
      </c>
      <c r="AA93" s="728"/>
      <c r="AB93" s="156"/>
      <c r="AC93" s="157"/>
    </row>
    <row r="94" spans="3:29" ht="148.5" customHeight="1">
      <c r="C94" s="184" t="str">
        <f>IF(ISBLANK('5. Pp (3 años)'!B126),"",'5. Pp (3 años)'!B126)</f>
        <v>Dirección del Archivo Municipal</v>
      </c>
      <c r="D94" s="91" t="str">
        <f>IF(ISBLANK('5. Pp (3 años)'!C126),"",'5. Pp (3 años)'!C126)</f>
        <v>Actividad</v>
      </c>
      <c r="E94" s="180" t="str">
        <f>IF(ISBLANK('5. Pp (3 años)'!D126),"",'5. Pp (3 años)'!D126)</f>
        <v>3.1.1.1.14.10 Visitas guidas a escuelas públicas.</v>
      </c>
      <c r="F94" s="180" t="str">
        <f>IF(ISBLANK('5. Pp (3 años)'!E126),"",'5. Pp (3 años)'!E126)</f>
        <v>PVGEP: Porcentaje de Visitas de Guidas a Escuelas Públicas.</v>
      </c>
      <c r="G94" s="488" t="str">
        <f>IF(ISBLANK('5. Pp (3 años)'!H126),"",'5. Pp (3 años)'!H126)</f>
        <v>Trimestral</v>
      </c>
      <c r="H94" s="79" t="str">
        <f>IF(ISBLANK('5. Pp (3 años)'!J126),"",'5. Pp (3 años)'!J126)</f>
        <v xml:space="preserve">UNIDAD DE MEDIDA DEL     INDICADOR:    
Porcentaje.
UNIDAD DE MEDIDA DE LA VARIABLE:    
Visitas Guiadas a Escuelas Públicas.    </v>
      </c>
      <c r="I94" s="142">
        <f>IF(ISBLANK('9. METAS'!K100),"",'9. METAS'!K100)</f>
        <v>120</v>
      </c>
      <c r="J94" s="143">
        <f>IF(ISBLANK('9. METAS'!Q100),"",'9. METAS'!Q100)</f>
        <v>30</v>
      </c>
      <c r="K94" s="135">
        <f>IF(ISBLANK('9. METAS'!R100),"",'9. METAS'!R100)</f>
        <v>30</v>
      </c>
      <c r="L94" s="135">
        <f>IF(ISBLANK('9. METAS'!S100),"",'9. METAS'!S100)</f>
        <v>30</v>
      </c>
      <c r="M94" s="136">
        <f>IF(ISBLANK('9. METAS'!T100),"",'9. METAS'!T100)</f>
        <v>30</v>
      </c>
      <c r="N94" s="711">
        <v>6</v>
      </c>
      <c r="O94" s="321"/>
      <c r="P94" s="321"/>
      <c r="Q94" s="322"/>
      <c r="R94" s="133">
        <f t="shared" si="6"/>
        <v>0.2</v>
      </c>
      <c r="S94" s="134">
        <f t="shared" si="6"/>
        <v>0</v>
      </c>
      <c r="T94" s="134">
        <f t="shared" si="6"/>
        <v>0</v>
      </c>
      <c r="U94" s="148">
        <f t="shared" si="5"/>
        <v>0</v>
      </c>
      <c r="V94" s="137">
        <f t="shared" si="7"/>
        <v>0.05</v>
      </c>
      <c r="W94" s="134">
        <f t="shared" si="8"/>
        <v>0.05</v>
      </c>
      <c r="X94" s="134">
        <f t="shared" si="9"/>
        <v>0.05</v>
      </c>
      <c r="Y94" s="153">
        <f t="shared" si="10"/>
        <v>0.05</v>
      </c>
      <c r="Z94" s="738" t="s">
        <v>1458</v>
      </c>
      <c r="AA94" s="728"/>
      <c r="AB94" s="156"/>
      <c r="AC94" s="157"/>
    </row>
    <row r="95" spans="3:29" ht="148.5" customHeight="1">
      <c r="C95" s="184" t="str">
        <f>IF(ISBLANK('5. Pp (3 años)'!B127),"",'5. Pp (3 años)'!B127)</f>
        <v>Dirección del Archivo Municipal</v>
      </c>
      <c r="D95" s="91" t="str">
        <f>IF(ISBLANK('5. Pp (3 años)'!C127),"",'5. Pp (3 años)'!C127)</f>
        <v>Actividad</v>
      </c>
      <c r="E95" s="180" t="str">
        <f>IF(ISBLANK('5. Pp (3 años)'!D127),"",'5. Pp (3 años)'!D127)</f>
        <v>3.1.1.1.14.11 Servicios de Prestamo y Consulta al Público</v>
      </c>
      <c r="F95" s="180" t="str">
        <f>IF(ISBLANK('5. Pp (3 años)'!E127),"",'5. Pp (3 años)'!E127)</f>
        <v>PVGEP: Porcentaje de Servicios de Prestamo y Consulta al Público.</v>
      </c>
      <c r="G95" s="187" t="str">
        <f>IF(ISBLANK('5. Pp (3 años)'!H127),"",'5. Pp (3 años)'!H127)</f>
        <v>Trimestral</v>
      </c>
      <c r="H95" s="79" t="str">
        <f>IF(ISBLANK('5. Pp (3 años)'!J127),"",'5. Pp (3 años)'!J127)</f>
        <v>UNIDAD DE MEDIDA DEL     INDICADOR:    
Porcentaje.
UNIDAD DE MEDIDA DE LA VARIABLE:    
Servicios de Prestamo y Consulta al Público..</v>
      </c>
      <c r="I95" s="142">
        <f>IF(ISBLANK('9. METAS'!K101),"",'9. METAS'!K101)</f>
        <v>15</v>
      </c>
      <c r="J95" s="143">
        <f>IF(ISBLANK('9. METAS'!Q101),"",'9. METAS'!Q101)</f>
        <v>1</v>
      </c>
      <c r="K95" s="135">
        <f>IF(ISBLANK('9. METAS'!R101),"",'9. METAS'!R101)</f>
        <v>2</v>
      </c>
      <c r="L95" s="135">
        <f>IF(ISBLANK('9. METAS'!S101),"",'9. METAS'!S101)</f>
        <v>1</v>
      </c>
      <c r="M95" s="136">
        <f>IF(ISBLANK('9. METAS'!T101),"",'9. METAS'!T101)</f>
        <v>1</v>
      </c>
      <c r="N95" s="711">
        <v>2</v>
      </c>
      <c r="O95" s="321"/>
      <c r="P95" s="321"/>
      <c r="Q95" s="322"/>
      <c r="R95" s="133">
        <f t="shared" si="6"/>
        <v>2</v>
      </c>
      <c r="S95" s="134">
        <f t="shared" si="6"/>
        <v>0</v>
      </c>
      <c r="T95" s="134">
        <f t="shared" si="6"/>
        <v>0</v>
      </c>
      <c r="U95" s="148">
        <f t="shared" si="5"/>
        <v>0</v>
      </c>
      <c r="V95" s="137">
        <f t="shared" si="7"/>
        <v>0.13333333333333333</v>
      </c>
      <c r="W95" s="134">
        <f t="shared" si="8"/>
        <v>0.13333333333333333</v>
      </c>
      <c r="X95" s="134">
        <f t="shared" si="9"/>
        <v>0.13333333333333333</v>
      </c>
      <c r="Y95" s="153">
        <f t="shared" si="10"/>
        <v>0.13333333333333333</v>
      </c>
      <c r="Z95" s="739" t="s">
        <v>1434</v>
      </c>
      <c r="AA95" s="728"/>
      <c r="AB95" s="156"/>
      <c r="AC95" s="157"/>
    </row>
    <row r="96" spans="3:29" ht="148.5" customHeight="1">
      <c r="C96" s="184" t="str">
        <f>IF(ISBLANK('5. Pp (3 años)'!B128),"",'5. Pp (3 años)'!B128)</f>
        <v>Dirección del Archivo Municipal</v>
      </c>
      <c r="D96" s="91" t="str">
        <f>IF(ISBLANK('5. Pp (3 años)'!C128),"",'5. Pp (3 años)'!C128)</f>
        <v>Actividad</v>
      </c>
      <c r="E96" s="180" t="str">
        <f>IF(ISBLANK('5. Pp (3 años)'!D128),"",'5. Pp (3 años)'!D128)</f>
        <v>3.1.1.1.14.12 Impartición de asesorias a las Unidades Administrativas en materia de Archivo de trámite.</v>
      </c>
      <c r="F96" s="180" t="str">
        <f>IF(ISBLANK('5. Pp (3 años)'!E128),"",'5. Pp (3 años)'!E128)</f>
        <v xml:space="preserve">PCAI: Porcentaje de las capacitaciones en materia de archivo impartidas. </v>
      </c>
      <c r="G96" s="187" t="str">
        <f>IF(ISBLANK('5. Pp (3 años)'!H128),"",'5. Pp (3 años)'!H128)</f>
        <v>Trimestral</v>
      </c>
      <c r="H96" s="79" t="str">
        <f>IF(ISBLANK('5. Pp (3 años)'!J128),"",'5. Pp (3 años)'!J128)</f>
        <v>UNIDAD DE MEDIDA DEL INDICADOR:
Porcentaje.
UNIDAD DE MEDIDA DE LA VARIABLE:
Capacitaciones en materia de archivo.</v>
      </c>
      <c r="I96" s="142">
        <f>IF(ISBLANK('9. METAS'!K102),"",'9. METAS'!K102)</f>
        <v>12</v>
      </c>
      <c r="J96" s="143">
        <f>IF(ISBLANK('9. METAS'!Q102),"",'9. METAS'!Q102)</f>
        <v>3</v>
      </c>
      <c r="K96" s="135">
        <f>IF(ISBLANK('9. METAS'!R102),"",'9. METAS'!R102)</f>
        <v>3</v>
      </c>
      <c r="L96" s="135">
        <f>IF(ISBLANK('9. METAS'!S102),"",'9. METAS'!S102)</f>
        <v>3</v>
      </c>
      <c r="M96" s="136">
        <f>IF(ISBLANK('9. METAS'!T102),"",'9. METAS'!T102)</f>
        <v>3</v>
      </c>
      <c r="N96" s="711">
        <v>35</v>
      </c>
      <c r="O96" s="321"/>
      <c r="P96" s="321"/>
      <c r="Q96" s="322"/>
      <c r="R96" s="133">
        <f t="shared" si="6"/>
        <v>11.666666666666666</v>
      </c>
      <c r="S96" s="134">
        <f t="shared" si="6"/>
        <v>0</v>
      </c>
      <c r="T96" s="134">
        <f t="shared" si="6"/>
        <v>0</v>
      </c>
      <c r="U96" s="148">
        <f t="shared" si="5"/>
        <v>0</v>
      </c>
      <c r="V96" s="137">
        <f t="shared" si="7"/>
        <v>2.9166666666666665</v>
      </c>
      <c r="W96" s="134">
        <f t="shared" si="8"/>
        <v>2.9166666666666665</v>
      </c>
      <c r="X96" s="134">
        <f t="shared" si="9"/>
        <v>2.9166666666666665</v>
      </c>
      <c r="Y96" s="153">
        <f t="shared" si="10"/>
        <v>2.9166666666666665</v>
      </c>
      <c r="Z96" s="736" t="s">
        <v>1459</v>
      </c>
      <c r="AA96" s="728"/>
      <c r="AB96" s="156"/>
      <c r="AC96" s="157"/>
    </row>
    <row r="97" spans="3:29" ht="148.5" customHeight="1">
      <c r="C97" s="184" t="str">
        <f>IF(ISBLANK('5. Pp (3 años)'!B129),"",'5. Pp (3 años)'!B129)</f>
        <v>Dirección del Archivo Municipal</v>
      </c>
      <c r="D97" s="91" t="str">
        <f>IF(ISBLANK('5. Pp (3 años)'!C129),"",'5. Pp (3 años)'!C129)</f>
        <v>Actividad</v>
      </c>
      <c r="E97" s="180" t="str">
        <f>IF(ISBLANK('5. Pp (3 años)'!D129),"",'5. Pp (3 años)'!D129)</f>
        <v>3.1.1.1.14.13 Sesiones del Grupo Interdisciplinario</v>
      </c>
      <c r="F97" s="180" t="str">
        <f>IF(ISBLANK('5. Pp (3 años)'!E129),"",'5. Pp (3 años)'!E129)</f>
        <v xml:space="preserve">PSGI: Porcentaje de sesiones del grupo interdisciplinario, extraordinarias y ordinarias.  </v>
      </c>
      <c r="G97" s="187" t="str">
        <f>IF(ISBLANK('5. Pp (3 años)'!H129),"",'5. Pp (3 años)'!H129)</f>
        <v>trimestral</v>
      </c>
      <c r="H97" s="79" t="str">
        <f>IF(ISBLANK('5. Pp (3 años)'!J129),"",'5. Pp (3 años)'!J129)</f>
        <v xml:space="preserve">UNIDAD DE MEDIDA DEL INDICADOR:
Porcentaje.
UNIDAD DE MEDIDA DE LA VARIABLE:
Sesiones del grupo interdisciplinario. </v>
      </c>
      <c r="I97" s="142">
        <f>IF(ISBLANK('9. METAS'!K103),"",'9. METAS'!K103)</f>
        <v>10</v>
      </c>
      <c r="J97" s="143">
        <f>IF(ISBLANK('9. METAS'!Q103),"",'9. METAS'!Q103)</f>
        <v>2</v>
      </c>
      <c r="K97" s="135">
        <f>IF(ISBLANK('9. METAS'!R103),"",'9. METAS'!R103)</f>
        <v>3</v>
      </c>
      <c r="L97" s="135">
        <f>IF(ISBLANK('9. METAS'!S103),"",'9. METAS'!S103)</f>
        <v>2</v>
      </c>
      <c r="M97" s="136">
        <f>IF(ISBLANK('9. METAS'!T103),"",'9. METAS'!T103)</f>
        <v>3</v>
      </c>
      <c r="N97" s="711">
        <v>1</v>
      </c>
      <c r="O97" s="321"/>
      <c r="P97" s="321"/>
      <c r="Q97" s="322"/>
      <c r="R97" s="133">
        <f t="shared" si="6"/>
        <v>0.5</v>
      </c>
      <c r="S97" s="134">
        <f t="shared" si="6"/>
        <v>0</v>
      </c>
      <c r="T97" s="134">
        <f t="shared" si="6"/>
        <v>0</v>
      </c>
      <c r="U97" s="148">
        <f t="shared" si="5"/>
        <v>0</v>
      </c>
      <c r="V97" s="137">
        <f t="shared" si="7"/>
        <v>0.1</v>
      </c>
      <c r="W97" s="134">
        <f t="shared" si="8"/>
        <v>0.1</v>
      </c>
      <c r="X97" s="134">
        <f t="shared" si="9"/>
        <v>0.1</v>
      </c>
      <c r="Y97" s="153">
        <f t="shared" si="10"/>
        <v>0.1</v>
      </c>
      <c r="Z97" s="735" t="s">
        <v>1435</v>
      </c>
      <c r="AA97" s="728"/>
      <c r="AB97" s="156"/>
      <c r="AC97" s="157"/>
    </row>
    <row r="98" spans="3:29" ht="148.5" customHeight="1">
      <c r="C98" s="483" t="str">
        <f>IF(ISBLANK('5. Pp (3 años)'!B130),"",'5. Pp (3 años)'!B130)</f>
        <v xml:space="preserve"> Protección Civil</v>
      </c>
      <c r="D98" s="484" t="str">
        <f>IF(ISBLANK('5. Pp (3 años)'!C130),"",'5. Pp (3 años)'!C130)</f>
        <v>Componente</v>
      </c>
      <c r="E98" s="468" t="str">
        <f>IF(ISBLANK('5. Pp (3 años)'!D130),"",'5. Pp (3 años)'!D130)</f>
        <v>3.1.1.1.15 Acciones realizadas para mitigar los riesgos y proteger a la población y establecimientos comerciales con medidas de seguridad.</v>
      </c>
      <c r="F98" s="468" t="str">
        <f>IF(ISBLANK('5. Pp (3 años)'!E130),"",'5. Pp (3 años)'!E130)</f>
        <v>PARPMR: Porcentaje de acciones realizadas para la mitigación de los riesgos</v>
      </c>
      <c r="G98" s="535" t="str">
        <f>IF(ISBLANK('5. Pp (3 años)'!H130),"",'5. Pp (3 años)'!H130)</f>
        <v>Trimestral</v>
      </c>
      <c r="H98" s="485" t="str">
        <f>IF(ISBLANK('5. Pp (3 años)'!J130),"",'5. Pp (3 años)'!J130)</f>
        <v xml:space="preserve">UNIDAD DE MEDIDA DEL INDICADOR:
Porcentaje
UNIDAD DE MEDIDA DE LAS VARIABLES:
 mitigaci´no de riesgos
</v>
      </c>
      <c r="I98" s="142">
        <f>IF(ISBLANK('9. METAS'!K104),"",'9. METAS'!K104)</f>
        <v>1098432</v>
      </c>
      <c r="J98" s="143">
        <f>IF(ISBLANK('9. METAS'!Q104),"",'9. METAS'!Q104)</f>
        <v>277327</v>
      </c>
      <c r="K98" s="135">
        <f>IF(ISBLANK('9. METAS'!R104),"",'9. METAS'!R104)</f>
        <v>274012</v>
      </c>
      <c r="L98" s="135">
        <f>IF(ISBLANK('9. METAS'!S104),"",'9. METAS'!S104)</f>
        <v>273114</v>
      </c>
      <c r="M98" s="136">
        <f>IF(ISBLANK('9. METAS'!T104),"",'9. METAS'!T104)</f>
        <v>273979</v>
      </c>
      <c r="N98" s="711">
        <v>183164</v>
      </c>
      <c r="O98" s="321"/>
      <c r="P98" s="321"/>
      <c r="Q98" s="322"/>
      <c r="R98" s="133">
        <f t="shared" si="6"/>
        <v>0.66046219805500361</v>
      </c>
      <c r="S98" s="134">
        <f t="shared" si="6"/>
        <v>0</v>
      </c>
      <c r="T98" s="134">
        <f t="shared" si="6"/>
        <v>0</v>
      </c>
      <c r="U98" s="148">
        <f t="shared" si="5"/>
        <v>0</v>
      </c>
      <c r="V98" s="137">
        <f t="shared" si="7"/>
        <v>0.16675042242032279</v>
      </c>
      <c r="W98" s="134">
        <f t="shared" si="8"/>
        <v>0.16675042242032279</v>
      </c>
      <c r="X98" s="134">
        <f t="shared" si="9"/>
        <v>0.16675042242032279</v>
      </c>
      <c r="Y98" s="153">
        <f t="shared" si="10"/>
        <v>0.16675042242032279</v>
      </c>
      <c r="Z98" s="735" t="s">
        <v>1436</v>
      </c>
      <c r="AA98" s="728"/>
      <c r="AB98" s="156"/>
      <c r="AC98" s="157"/>
    </row>
    <row r="99" spans="3:29" ht="148.5" customHeight="1">
      <c r="C99" s="531" t="str">
        <f>IF(ISBLANK('5. Pp (3 años)'!B131),"",'5. Pp (3 años)'!B131)</f>
        <v xml:space="preserve"> Protección Civil</v>
      </c>
      <c r="D99" s="532" t="str">
        <f>IF(ISBLANK('5. Pp (3 años)'!C131),"",'5. Pp (3 años)'!C131)</f>
        <v>Actividad</v>
      </c>
      <c r="E99" s="521" t="str">
        <f>IF(ISBLANK('5. Pp (3 años)'!D131),"",'5. Pp (3 años)'!D131)</f>
        <v>3.1.1.1.15.1 Difusión en los medios de comunicación las prevenciones y alertas de siniestros por efectos naturales y humanos.</v>
      </c>
      <c r="F99" s="521" t="str">
        <f>IF(ISBLANK('5. Pp (3 años)'!E131),"",'5. Pp (3 años)'!E131)</f>
        <v>PSD: Porcentaje de spots difundidos por medio de redes sociales.</v>
      </c>
      <c r="G99" s="31" t="str">
        <f>IF(ISBLANK('5. Pp (3 años)'!H131),"",'5. Pp (3 años)'!H131)</f>
        <v>Trimestral</v>
      </c>
      <c r="H99" s="533" t="str">
        <f>IF(ISBLANK('5. Pp (3 años)'!J131),"",'5. Pp (3 años)'!J131)</f>
        <v xml:space="preserve">UNIDAD DE MEDIDA DEL INDICADOR:
Porcentaje                                 
UNIDAD DE MEDIDA DE LAS VARIABLES:
Spots  </v>
      </c>
      <c r="I99" s="142">
        <f>IF(ISBLANK('9. METAS'!K105),"",'9. METAS'!K105)</f>
        <v>4800</v>
      </c>
      <c r="J99" s="143">
        <f>IF(ISBLANK('9. METAS'!Q105),"",'9. METAS'!Q105)</f>
        <v>1196</v>
      </c>
      <c r="K99" s="135">
        <f>IF(ISBLANK('9. METAS'!R105),"",'9. METAS'!R105)</f>
        <v>1203</v>
      </c>
      <c r="L99" s="135">
        <f>IF(ISBLANK('9. METAS'!S105),"",'9. METAS'!S105)</f>
        <v>1198</v>
      </c>
      <c r="M99" s="136">
        <f>IF(ISBLANK('9. METAS'!T105),"",'9. METAS'!T105)</f>
        <v>1203</v>
      </c>
      <c r="N99" s="711">
        <v>1120</v>
      </c>
      <c r="O99" s="321"/>
      <c r="P99" s="321"/>
      <c r="Q99" s="322"/>
      <c r="R99" s="133">
        <f t="shared" si="6"/>
        <v>0.9364548494983278</v>
      </c>
      <c r="S99" s="134">
        <f t="shared" si="6"/>
        <v>0</v>
      </c>
      <c r="T99" s="134">
        <f t="shared" si="6"/>
        <v>0</v>
      </c>
      <c r="U99" s="148">
        <f t="shared" si="5"/>
        <v>0</v>
      </c>
      <c r="V99" s="137">
        <f t="shared" si="7"/>
        <v>0.23333333333333334</v>
      </c>
      <c r="W99" s="134">
        <f t="shared" si="8"/>
        <v>0.23333333333333334</v>
      </c>
      <c r="X99" s="134">
        <f t="shared" si="9"/>
        <v>0.23333333333333334</v>
      </c>
      <c r="Y99" s="153">
        <f t="shared" si="10"/>
        <v>0.23333333333333334</v>
      </c>
      <c r="Z99" s="735" t="s">
        <v>1437</v>
      </c>
      <c r="AA99" s="728"/>
      <c r="AB99" s="156"/>
      <c r="AC99" s="157"/>
    </row>
    <row r="100" spans="3:29" ht="148.5" customHeight="1">
      <c r="C100" s="184" t="str">
        <f>IF(ISBLANK('5. Pp (3 años)'!B132),"",'5. Pp (3 años)'!B132)</f>
        <v xml:space="preserve"> Protección Civil</v>
      </c>
      <c r="D100" s="91" t="str">
        <f>IF(ISBLANK('5. Pp (3 años)'!C132),"",'5. Pp (3 años)'!C132)</f>
        <v>Actividad</v>
      </c>
      <c r="E100" s="180" t="str">
        <f>IF(ISBLANK('5. Pp (3 años)'!D132),"",'5. Pp (3 años)'!D132)</f>
        <v xml:space="preserve">3.1.1.1.15.2 Capacitación a la población de diferentes sectores en materia de Protección Civil. </v>
      </c>
      <c r="F100" s="180" t="str">
        <f>IF(ISBLANK('5. Pp (3 años)'!E132),"",'5. Pp (3 años)'!E132)</f>
        <v>PPC: Porcentaje de personas capacitadas.</v>
      </c>
      <c r="G100" s="488" t="str">
        <f>IF(ISBLANK('5. Pp (3 años)'!H132),"",'5. Pp (3 años)'!H132)</f>
        <v>Trimestral</v>
      </c>
      <c r="H100" s="79" t="str">
        <f>IF(ISBLANK('5. Pp (3 años)'!J132),"",'5. Pp (3 años)'!J132)</f>
        <v>UNIDAD DE MEDIDA DEL INDICADOR:
Porcentaje
UNIDAD DE MEDIDA DE LAS VARIABLES:
Personas capacitadas</v>
      </c>
      <c r="I100" s="142">
        <f>IF(ISBLANK('9. METAS'!K106),"",'9. METAS'!K106)</f>
        <v>2710</v>
      </c>
      <c r="J100" s="143">
        <f>IF(ISBLANK('9. METAS'!Q106),"",'9. METAS'!Q106)</f>
        <v>670</v>
      </c>
      <c r="K100" s="135">
        <f>IF(ISBLANK('9. METAS'!R106),"",'9. METAS'!R106)</f>
        <v>677</v>
      </c>
      <c r="L100" s="135">
        <f>IF(ISBLANK('9. METAS'!S106),"",'9. METAS'!S106)</f>
        <v>688</v>
      </c>
      <c r="M100" s="136">
        <f>IF(ISBLANK('9. METAS'!T106),"",'9. METAS'!T106)</f>
        <v>675</v>
      </c>
      <c r="N100" s="711">
        <v>827</v>
      </c>
      <c r="O100" s="321"/>
      <c r="P100" s="321"/>
      <c r="Q100" s="322"/>
      <c r="R100" s="133">
        <f t="shared" si="6"/>
        <v>1.2343283582089553</v>
      </c>
      <c r="S100" s="134">
        <f t="shared" si="6"/>
        <v>0</v>
      </c>
      <c r="T100" s="134">
        <f t="shared" si="6"/>
        <v>0</v>
      </c>
      <c r="U100" s="148">
        <f t="shared" si="5"/>
        <v>0</v>
      </c>
      <c r="V100" s="137">
        <f t="shared" si="7"/>
        <v>0.30516605166051658</v>
      </c>
      <c r="W100" s="134">
        <f t="shared" si="8"/>
        <v>0.30516605166051658</v>
      </c>
      <c r="X100" s="134">
        <f t="shared" si="9"/>
        <v>0.30516605166051658</v>
      </c>
      <c r="Y100" s="153">
        <f t="shared" si="10"/>
        <v>0.30516605166051658</v>
      </c>
      <c r="Z100" s="735" t="s">
        <v>1438</v>
      </c>
      <c r="AA100" s="728"/>
      <c r="AB100" s="156"/>
      <c r="AC100" s="157"/>
    </row>
    <row r="101" spans="3:29" ht="148.5" customHeight="1">
      <c r="C101" s="184" t="str">
        <f>IF(ISBLANK('5. Pp (3 años)'!B133),"",'5. Pp (3 años)'!B133)</f>
        <v xml:space="preserve"> Protección Civil</v>
      </c>
      <c r="D101" s="91" t="str">
        <f>IF(ISBLANK('5. Pp (3 años)'!C133),"",'5. Pp (3 años)'!C133)</f>
        <v>Actividad</v>
      </c>
      <c r="E101" s="180" t="str">
        <f>IF(ISBLANK('5. Pp (3 años)'!D133),"",'5. Pp (3 años)'!D133)</f>
        <v>3.1.1.1.15.3 Evaluación de guardavidas en materia de seguridad acuática.</v>
      </c>
      <c r="F101" s="180" t="str">
        <f>IF(ISBLANK('5. Pp (3 años)'!E133),"",'5. Pp (3 años)'!E133)</f>
        <v>PGE: Porcentaje de Guardavidas Evaluados</v>
      </c>
      <c r="G101" s="187" t="str">
        <f>IF(ISBLANK('5. Pp (3 años)'!H133),"",'5. Pp (3 años)'!H133)</f>
        <v>Trimestral</v>
      </c>
      <c r="H101" s="79" t="str">
        <f>IF(ISBLANK('5. Pp (3 años)'!J133),"",'5. Pp (3 años)'!J133)</f>
        <v>UNIDAD DE MEDIDA DEL INDICADOR:
Porcentaje
UNIDAD DE MEDIDA DE LAS VARIABLES:
Guardavidas Evaluados</v>
      </c>
      <c r="I101" s="142">
        <f>IF(ISBLANK('9. METAS'!K107),"",'9. METAS'!K107)</f>
        <v>220</v>
      </c>
      <c r="J101" s="143">
        <f>IF(ISBLANK('9. METAS'!Q107),"",'9. METAS'!Q107)</f>
        <v>5</v>
      </c>
      <c r="K101" s="135">
        <f>IF(ISBLANK('9. METAS'!R107),"",'9. METAS'!R107)</f>
        <v>95</v>
      </c>
      <c r="L101" s="135">
        <f>IF(ISBLANK('9. METAS'!S107),"",'9. METAS'!S107)</f>
        <v>50</v>
      </c>
      <c r="M101" s="136">
        <f>IF(ISBLANK('9. METAS'!T107),"",'9. METAS'!T107)</f>
        <v>70</v>
      </c>
      <c r="N101" s="711">
        <v>78</v>
      </c>
      <c r="O101" s="321"/>
      <c r="P101" s="321"/>
      <c r="Q101" s="322"/>
      <c r="R101" s="133">
        <f t="shared" si="6"/>
        <v>15.6</v>
      </c>
      <c r="S101" s="134">
        <f t="shared" si="6"/>
        <v>0</v>
      </c>
      <c r="T101" s="134">
        <f t="shared" si="6"/>
        <v>0</v>
      </c>
      <c r="U101" s="148">
        <f t="shared" si="5"/>
        <v>0</v>
      </c>
      <c r="V101" s="137">
        <f t="shared" si="7"/>
        <v>0.35454545454545455</v>
      </c>
      <c r="W101" s="134">
        <f t="shared" si="8"/>
        <v>0.35454545454545455</v>
      </c>
      <c r="X101" s="134">
        <f t="shared" si="9"/>
        <v>0.35454545454545455</v>
      </c>
      <c r="Y101" s="153">
        <f t="shared" si="10"/>
        <v>0.35454545454545455</v>
      </c>
      <c r="Z101" s="735" t="s">
        <v>1439</v>
      </c>
      <c r="AA101" s="728"/>
      <c r="AB101" s="156"/>
      <c r="AC101" s="157"/>
    </row>
    <row r="102" spans="3:29" ht="148.5" customHeight="1">
      <c r="C102" s="184" t="str">
        <f>IF(ISBLANK('5. Pp (3 años)'!B134),"",'5. Pp (3 años)'!B134)</f>
        <v xml:space="preserve"> Protección Civil</v>
      </c>
      <c r="D102" s="91" t="str">
        <f>IF(ISBLANK('5. Pp (3 años)'!C134),"",'5. Pp (3 años)'!C134)</f>
        <v>Actividad</v>
      </c>
      <c r="E102" s="180" t="str">
        <f>IF(ISBLANK('5. Pp (3 años)'!D134),"",'5. Pp (3 años)'!D134)</f>
        <v>3.1.1.1.15.4 Elaboración de Dictámenes Aprobatorios (anuencias) a comercios de bajo, mediano y alto riesgo.</v>
      </c>
      <c r="F102" s="180" t="str">
        <f>IF(ISBLANK('5. Pp (3 años)'!E134),"",'5. Pp (3 años)'!E134)</f>
        <v>PDAE: Porcentaje de dictámenes aprobatorios entregados  de bajo, mediano y alto riesgo.</v>
      </c>
      <c r="G102" s="187" t="str">
        <f>IF(ISBLANK('5. Pp (3 años)'!H134),"",'5. Pp (3 años)'!H134)</f>
        <v>Trimestral</v>
      </c>
      <c r="H102" s="79" t="str">
        <f>IF(ISBLANK('5. Pp (3 años)'!J134),"",'5. Pp (3 años)'!J134)</f>
        <v>UNIDAD DE MEDIDA DEL INDICADOR:
Porcentaje
UNIDAD DE MEDIDA DE LAS VARIABLES:
Dictámenes aprobatorios</v>
      </c>
      <c r="I102" s="142">
        <f>IF(ISBLANK('9. METAS'!K108),"",'9. METAS'!K108)</f>
        <v>20770</v>
      </c>
      <c r="J102" s="143">
        <f>IF(ISBLANK('9. METAS'!Q108),"",'9. METAS'!Q108)</f>
        <v>8316</v>
      </c>
      <c r="K102" s="135">
        <f>IF(ISBLANK('9. METAS'!R108),"",'9. METAS'!R108)</f>
        <v>4268</v>
      </c>
      <c r="L102" s="135">
        <f>IF(ISBLANK('9. METAS'!S108),"",'9. METAS'!S108)</f>
        <v>3512</v>
      </c>
      <c r="M102" s="136">
        <f>IF(ISBLANK('9. METAS'!T108),"",'9. METAS'!T108)</f>
        <v>4674</v>
      </c>
      <c r="N102" s="711">
        <v>10851</v>
      </c>
      <c r="O102" s="321"/>
      <c r="P102" s="321"/>
      <c r="Q102" s="322"/>
      <c r="R102" s="133">
        <f t="shared" si="6"/>
        <v>1.3048340548340549</v>
      </c>
      <c r="S102" s="134">
        <f t="shared" si="6"/>
        <v>0</v>
      </c>
      <c r="T102" s="134">
        <f t="shared" si="6"/>
        <v>0</v>
      </c>
      <c r="U102" s="148">
        <f t="shared" si="5"/>
        <v>0</v>
      </c>
      <c r="V102" s="137">
        <f t="shared" si="7"/>
        <v>0.52243620606644203</v>
      </c>
      <c r="W102" s="134">
        <f t="shared" si="8"/>
        <v>0.52243620606644203</v>
      </c>
      <c r="X102" s="134">
        <f t="shared" si="9"/>
        <v>0.52243620606644203</v>
      </c>
      <c r="Y102" s="153">
        <f t="shared" si="10"/>
        <v>0.52243620606644203</v>
      </c>
      <c r="Z102" s="735" t="s">
        <v>1440</v>
      </c>
      <c r="AA102" s="728"/>
      <c r="AB102" s="156"/>
      <c r="AC102" s="157"/>
    </row>
    <row r="103" spans="3:29" ht="148.5" customHeight="1">
      <c r="C103" s="184" t="str">
        <f>IF(ISBLANK('5. Pp (3 años)'!B135),"",'5. Pp (3 años)'!B135)</f>
        <v xml:space="preserve"> Protección Civil</v>
      </c>
      <c r="D103" s="91" t="str">
        <f>IF(ISBLANK('5. Pp (3 años)'!C135),"",'5. Pp (3 años)'!C135)</f>
        <v>Actividad</v>
      </c>
      <c r="E103" s="180" t="str">
        <f>IF(ISBLANK('5. Pp (3 años)'!D135),"",'5. Pp (3 años)'!D135)</f>
        <v>3.1.1.1.15.5 Evaluación de Programas Internos de Protección Civil.</v>
      </c>
      <c r="F103" s="180" t="str">
        <f>IF(ISBLANK('5. Pp (3 años)'!E135),"",'5. Pp (3 años)'!E135)</f>
        <v>PPIE: Porcentaje de programas internos evaluados de los diversos locales comerciales.</v>
      </c>
      <c r="G103" s="187" t="str">
        <f>IF(ISBLANK('5. Pp (3 años)'!H135),"",'5. Pp (3 años)'!H135)</f>
        <v>Trimestral</v>
      </c>
      <c r="H103" s="79" t="str">
        <f>IF(ISBLANK('5. Pp (3 años)'!J135),"",'5. Pp (3 años)'!J135)</f>
        <v>UNIDAD DE MEDIDA DEL INDICADOR:
Porcentaje
UNIDAD DE MEDIDA DE LAS VARIABLES:
Programas internos</v>
      </c>
      <c r="I103" s="142">
        <f>IF(ISBLANK('9. METAS'!K109),"",'9. METAS'!K109)</f>
        <v>6720</v>
      </c>
      <c r="J103" s="143">
        <f>IF(ISBLANK('9. METAS'!Q109),"",'9. METAS'!Q109)</f>
        <v>1480</v>
      </c>
      <c r="K103" s="135">
        <f>IF(ISBLANK('9. METAS'!R109),"",'9. METAS'!R109)</f>
        <v>1780</v>
      </c>
      <c r="L103" s="135">
        <f>IF(ISBLANK('9. METAS'!S109),"",'9. METAS'!S109)</f>
        <v>1780</v>
      </c>
      <c r="M103" s="136">
        <f>IF(ISBLANK('9. METAS'!T109),"",'9. METAS'!T109)</f>
        <v>1680</v>
      </c>
      <c r="N103" s="711">
        <v>3451</v>
      </c>
      <c r="O103" s="321"/>
      <c r="P103" s="321"/>
      <c r="Q103" s="322"/>
      <c r="R103" s="133">
        <f t="shared" si="6"/>
        <v>2.3317567567567568</v>
      </c>
      <c r="S103" s="134">
        <f t="shared" si="6"/>
        <v>0</v>
      </c>
      <c r="T103" s="134">
        <f t="shared" si="6"/>
        <v>0</v>
      </c>
      <c r="U103" s="148">
        <f t="shared" si="5"/>
        <v>0</v>
      </c>
      <c r="V103" s="137">
        <f t="shared" si="7"/>
        <v>0.51354166666666667</v>
      </c>
      <c r="W103" s="134">
        <f t="shared" si="8"/>
        <v>0.51354166666666667</v>
      </c>
      <c r="X103" s="134">
        <f t="shared" si="9"/>
        <v>0.51354166666666667</v>
      </c>
      <c r="Y103" s="153">
        <f t="shared" si="10"/>
        <v>0.51354166666666667</v>
      </c>
      <c r="Z103" s="735" t="s">
        <v>1441</v>
      </c>
      <c r="AA103" s="728"/>
      <c r="AB103" s="156"/>
      <c r="AC103" s="157"/>
    </row>
    <row r="104" spans="3:29" ht="148.5" customHeight="1">
      <c r="C104" s="184" t="str">
        <f>IF(ISBLANK('5. Pp (3 años)'!B136),"",'5. Pp (3 años)'!B136)</f>
        <v xml:space="preserve"> Protección Civil</v>
      </c>
      <c r="D104" s="91" t="str">
        <f>IF(ISBLANK('5. Pp (3 años)'!C136),"",'5. Pp (3 años)'!C136)</f>
        <v>Actividad</v>
      </c>
      <c r="E104" s="180" t="str">
        <f>IF(ISBLANK('5. Pp (3 años)'!D136),"",'5. Pp (3 años)'!D136)</f>
        <v>3.1.1.1.15.6 Elaboración de inspecciones a comercios de mediano y alto riesgo.</v>
      </c>
      <c r="F104" s="180" t="str">
        <f>IF(ISBLANK('5. Pp (3 años)'!E136),"",'5. Pp (3 años)'!E136)</f>
        <v xml:space="preserve">PIRC: Porcentaje de inspecciones realizadas a comercios de mediano y alto riesgo. </v>
      </c>
      <c r="G104" s="487" t="str">
        <f>IF(ISBLANK('5. Pp (3 años)'!H136),"",'5. Pp (3 años)'!H136)</f>
        <v>Trimestral</v>
      </c>
      <c r="H104" s="79" t="str">
        <f>IF(ISBLANK('5. Pp (3 años)'!J136),"",'5. Pp (3 años)'!J136)</f>
        <v xml:space="preserve">UNIDAD DE MEDIDA DEL INDICADOR:
Porcentaje
UNIDAD DE MEDIDA DE LAS VARIABLES:
Inspecciones </v>
      </c>
      <c r="I104" s="142">
        <f>IF(ISBLANK('9. METAS'!K110),"",'9. METAS'!K110)</f>
        <v>3700</v>
      </c>
      <c r="J104" s="143">
        <f>IF(ISBLANK('9. METAS'!Q110),"",'9. METAS'!Q110)</f>
        <v>1000</v>
      </c>
      <c r="K104" s="135">
        <f>IF(ISBLANK('9. METAS'!R110),"",'9. METAS'!R110)</f>
        <v>900</v>
      </c>
      <c r="L104" s="135">
        <f>IF(ISBLANK('9. METAS'!S110),"",'9. METAS'!S110)</f>
        <v>900</v>
      </c>
      <c r="M104" s="136">
        <f>IF(ISBLANK('9. METAS'!T110),"",'9. METAS'!T110)</f>
        <v>900</v>
      </c>
      <c r="N104" s="711">
        <v>1185</v>
      </c>
      <c r="O104" s="321"/>
      <c r="P104" s="321"/>
      <c r="Q104" s="322"/>
      <c r="R104" s="133">
        <f t="shared" si="6"/>
        <v>1.1850000000000001</v>
      </c>
      <c r="S104" s="134">
        <f t="shared" si="6"/>
        <v>0</v>
      </c>
      <c r="T104" s="134">
        <f t="shared" si="6"/>
        <v>0</v>
      </c>
      <c r="U104" s="148">
        <f t="shared" si="5"/>
        <v>0</v>
      </c>
      <c r="V104" s="137">
        <f t="shared" si="7"/>
        <v>0.32027027027027027</v>
      </c>
      <c r="W104" s="134">
        <f t="shared" si="8"/>
        <v>0.32027027027027027</v>
      </c>
      <c r="X104" s="134">
        <f t="shared" si="9"/>
        <v>0.32027027027027027</v>
      </c>
      <c r="Y104" s="153">
        <f t="shared" si="10"/>
        <v>0.32027027027027027</v>
      </c>
      <c r="Z104" s="735" t="s">
        <v>1442</v>
      </c>
      <c r="AA104" s="728"/>
      <c r="AB104" s="156"/>
      <c r="AC104" s="157"/>
    </row>
    <row r="105" spans="3:29" ht="148.5" customHeight="1">
      <c r="C105" s="531" t="str">
        <f>IF(ISBLANK('5. Pp (3 años)'!B137),"",'5. Pp (3 años)'!B137)</f>
        <v xml:space="preserve"> Protección Civil</v>
      </c>
      <c r="D105" s="532" t="str">
        <f>IF(ISBLANK('5. Pp (3 años)'!C137),"",'5. Pp (3 años)'!C137)</f>
        <v>Actividad</v>
      </c>
      <c r="E105" s="521" t="str">
        <f>IF(ISBLANK('5. Pp (3 años)'!D137),"",'5. Pp (3 años)'!D137)</f>
        <v>3.1.1.1.15.7 Evaluación de simulacros en ámbito privado y público.</v>
      </c>
      <c r="F105" s="521" t="str">
        <f>IF(ISBLANK('5. Pp (3 años)'!E137),"",'5. Pp (3 años)'!E137)</f>
        <v>PSPPE: Porcentaje de simulacros públicos y provados evaluados.</v>
      </c>
      <c r="G105" s="31" t="str">
        <f>IF(ISBLANK('5. Pp (3 años)'!H137),"",'5. Pp (3 años)'!H137)</f>
        <v>Trimestral</v>
      </c>
      <c r="H105" s="533" t="str">
        <f>IF(ISBLANK('5. Pp (3 años)'!J137),"",'5. Pp (3 años)'!J137)</f>
        <v>UNIDAD DE MEDIDA DEL INDICADOR:
Porcentaje
UNIDAD DE MEDIDA DE LAS VARIABLES:
Simulacros</v>
      </c>
      <c r="I105" s="142">
        <f>IF(ISBLANK('9. METAS'!K111),"",'9. METAS'!K111)</f>
        <v>4970</v>
      </c>
      <c r="J105" s="143">
        <f>IF(ISBLANK('9. METAS'!Q111),"",'9. METAS'!Q111)</f>
        <v>1142</v>
      </c>
      <c r="K105" s="135">
        <f>IF(ISBLANK('9. METAS'!R111),"",'9. METAS'!R111)</f>
        <v>1372</v>
      </c>
      <c r="L105" s="135">
        <f>IF(ISBLANK('9. METAS'!S111),"",'9. METAS'!S111)</f>
        <v>1214</v>
      </c>
      <c r="M105" s="136">
        <f>IF(ISBLANK('9. METAS'!T111),"",'9. METAS'!T111)</f>
        <v>1242</v>
      </c>
      <c r="N105" s="711">
        <v>3451</v>
      </c>
      <c r="O105" s="321"/>
      <c r="P105" s="321"/>
      <c r="Q105" s="322"/>
      <c r="R105" s="133">
        <f t="shared" si="6"/>
        <v>3.0218914185639227</v>
      </c>
      <c r="S105" s="134">
        <f t="shared" si="6"/>
        <v>0</v>
      </c>
      <c r="T105" s="134">
        <f t="shared" si="6"/>
        <v>0</v>
      </c>
      <c r="U105" s="148">
        <f t="shared" si="5"/>
        <v>0</v>
      </c>
      <c r="V105" s="137">
        <f t="shared" si="7"/>
        <v>0.69436619718309855</v>
      </c>
      <c r="W105" s="134">
        <f t="shared" si="8"/>
        <v>0.69436619718309855</v>
      </c>
      <c r="X105" s="134">
        <f t="shared" si="9"/>
        <v>0.69436619718309855</v>
      </c>
      <c r="Y105" s="153">
        <f t="shared" si="10"/>
        <v>0.69436619718309855</v>
      </c>
      <c r="Z105" s="735" t="s">
        <v>1443</v>
      </c>
      <c r="AA105" s="728"/>
      <c r="AB105" s="156"/>
      <c r="AC105" s="157"/>
    </row>
    <row r="106" spans="3:29" ht="148.5" customHeight="1">
      <c r="C106" s="184" t="str">
        <f>IF(ISBLANK('5. Pp (3 años)'!B138),"",'5. Pp (3 años)'!B138)</f>
        <v xml:space="preserve"> Protección Civil</v>
      </c>
      <c r="D106" s="91" t="str">
        <f>IF(ISBLANK('5. Pp (3 años)'!C138),"",'5. Pp (3 años)'!C138)</f>
        <v>Actividad</v>
      </c>
      <c r="E106" s="180" t="str">
        <f>IF(ISBLANK('5. Pp (3 años)'!D138),"",'5. Pp (3 años)'!D138)</f>
        <v>3.1.1.1.15.8 Registro de prestadores de servicios autorizados en materia de Protección Civil</v>
      </c>
      <c r="F106" s="180" t="str">
        <f>IF(ISBLANK('5. Pp (3 años)'!E138),"",'5. Pp (3 años)'!E138)</f>
        <v xml:space="preserve">PPSA: Porcentaje de prestadores de servicio autorizados </v>
      </c>
      <c r="G106" s="488" t="str">
        <f>IF(ISBLANK('5. Pp (3 años)'!H138),"",'5. Pp (3 años)'!H138)</f>
        <v>Trimestral</v>
      </c>
      <c r="H106" s="79" t="str">
        <f>IF(ISBLANK('5. Pp (3 años)'!J138),"",'5. Pp (3 años)'!J138)</f>
        <v>UNIDAD DE MEDIDA DEL INDICADOR:
Porcentaje
UNIDAD DE MEDIDA DE LAS VARIABLES:
Prestadores de servicio</v>
      </c>
      <c r="I106" s="142">
        <f>IF(ISBLANK('9. METAS'!K112),"",'9. METAS'!K112)</f>
        <v>190</v>
      </c>
      <c r="J106" s="143">
        <f>IF(ISBLANK('9. METAS'!Q112),"",'9. METAS'!Q112)</f>
        <v>170</v>
      </c>
      <c r="K106" s="135">
        <f>IF(ISBLANK('9. METAS'!R112),"",'9. METAS'!R112)</f>
        <v>20</v>
      </c>
      <c r="L106" s="135">
        <f>IF(ISBLANK('9. METAS'!S112),"",'9. METAS'!S112)</f>
        <v>0</v>
      </c>
      <c r="M106" s="136">
        <f>IF(ISBLANK('9. METAS'!T112),"",'9. METAS'!T112)</f>
        <v>0</v>
      </c>
      <c r="N106" s="711">
        <v>88</v>
      </c>
      <c r="O106" s="321"/>
      <c r="P106" s="321"/>
      <c r="Q106" s="322"/>
      <c r="R106" s="133">
        <f t="shared" si="6"/>
        <v>0.51764705882352946</v>
      </c>
      <c r="S106" s="134">
        <f t="shared" si="6"/>
        <v>0</v>
      </c>
      <c r="T106" s="134" t="str">
        <f t="shared" si="6"/>
        <v>100%</v>
      </c>
      <c r="U106" s="148" t="str">
        <f t="shared" si="5"/>
        <v>100%</v>
      </c>
      <c r="V106" s="137">
        <f t="shared" si="7"/>
        <v>0.4631578947368421</v>
      </c>
      <c r="W106" s="134">
        <f t="shared" si="8"/>
        <v>0.4631578947368421</v>
      </c>
      <c r="X106" s="134">
        <f t="shared" si="9"/>
        <v>0.4631578947368421</v>
      </c>
      <c r="Y106" s="153">
        <f t="shared" si="10"/>
        <v>0.4631578947368421</v>
      </c>
      <c r="Z106" s="735" t="s">
        <v>1444</v>
      </c>
      <c r="AA106" s="728"/>
      <c r="AB106" s="156"/>
      <c r="AC106" s="157"/>
    </row>
    <row r="107" spans="3:29" ht="148.5" customHeight="1">
      <c r="C107" s="184" t="str">
        <f>IF(ISBLANK('5. Pp (3 años)'!B139),"",'5. Pp (3 años)'!B139)</f>
        <v xml:space="preserve"> Protección Civil</v>
      </c>
      <c r="D107" s="91" t="str">
        <f>IF(ISBLANK('5. Pp (3 años)'!C139),"",'5. Pp (3 años)'!C139)</f>
        <v>Actividad</v>
      </c>
      <c r="E107" s="180" t="str">
        <f>IF(ISBLANK('5. Pp (3 años)'!D139),"",'5. Pp (3 años)'!D139)</f>
        <v xml:space="preserve">3.1.1.1.15.9 Atención de reportes de  emergencias en materia de gestión integral de riesgos y de protección civil. </v>
      </c>
      <c r="F107" s="180" t="str">
        <f>IF(ISBLANK('5. Pp (3 años)'!E139),"",'5. Pp (3 años)'!E139)</f>
        <v>PREA: Porcentaje de reportes de emergencia atendidos.</v>
      </c>
      <c r="G107" s="187" t="str">
        <f>IF(ISBLANK('5. Pp (3 años)'!H139),"",'5. Pp (3 años)'!H139)</f>
        <v>Trimestral</v>
      </c>
      <c r="H107" s="79" t="str">
        <f>IF(ISBLANK('5. Pp (3 años)'!J139),"",'5. Pp (3 años)'!J139)</f>
        <v>UNIDAD DE MEDIDA DEL INDICADOR:
Porcentaje
UNIDAD DE MEDIDA DE LAS VARIABLES:
Reporte de emergencias</v>
      </c>
      <c r="I107" s="142">
        <f>IF(ISBLANK('9. METAS'!K113),"",'9. METAS'!K113)</f>
        <v>580</v>
      </c>
      <c r="J107" s="143">
        <f>IF(ISBLANK('9. METAS'!Q113),"",'9. METAS'!Q113)</f>
        <v>112</v>
      </c>
      <c r="K107" s="135">
        <f>IF(ISBLANK('9. METAS'!R113),"",'9. METAS'!R113)</f>
        <v>142</v>
      </c>
      <c r="L107" s="135">
        <f>IF(ISBLANK('9. METAS'!S113),"",'9. METAS'!S113)</f>
        <v>174</v>
      </c>
      <c r="M107" s="136">
        <f>IF(ISBLANK('9. METAS'!T113),"",'9. METAS'!T113)</f>
        <v>152</v>
      </c>
      <c r="N107" s="711">
        <v>49</v>
      </c>
      <c r="O107" s="321"/>
      <c r="P107" s="321"/>
      <c r="Q107" s="322"/>
      <c r="R107" s="133">
        <f t="shared" si="6"/>
        <v>0.4375</v>
      </c>
      <c r="S107" s="134">
        <f t="shared" si="6"/>
        <v>0</v>
      </c>
      <c r="T107" s="134">
        <f t="shared" si="6"/>
        <v>0</v>
      </c>
      <c r="U107" s="148">
        <f t="shared" si="5"/>
        <v>0</v>
      </c>
      <c r="V107" s="137">
        <f t="shared" si="7"/>
        <v>8.4482758620689657E-2</v>
      </c>
      <c r="W107" s="134">
        <f t="shared" si="8"/>
        <v>8.4482758620689657E-2</v>
      </c>
      <c r="X107" s="134">
        <f t="shared" si="9"/>
        <v>8.4482758620689657E-2</v>
      </c>
      <c r="Y107" s="153">
        <f t="shared" si="10"/>
        <v>8.4482758620689657E-2</v>
      </c>
      <c r="Z107" s="735" t="s">
        <v>1445</v>
      </c>
      <c r="AA107" s="728"/>
      <c r="AB107" s="156"/>
      <c r="AC107" s="157"/>
    </row>
    <row r="108" spans="3:29" ht="148.5" customHeight="1">
      <c r="C108" s="184" t="str">
        <f>IF(ISBLANK('5. Pp (3 años)'!B140),"",'5. Pp (3 años)'!B140)</f>
        <v xml:space="preserve"> Protección Civil</v>
      </c>
      <c r="D108" s="91" t="str">
        <f>IF(ISBLANK('5. Pp (3 años)'!C140),"",'5. Pp (3 años)'!C140)</f>
        <v>Actividad</v>
      </c>
      <c r="E108" s="180" t="str">
        <f>IF(ISBLANK('5. Pp (3 años)'!D140),"",'5. Pp (3 años)'!D140)</f>
        <v>3.1.1.1.15.10 Atención médica prehospitalaria a personas ocasionadas por incidencias reportadas.</v>
      </c>
      <c r="F108" s="180" t="str">
        <f>IF(ISBLANK('5. Pp (3 años)'!E140),"",'5. Pp (3 años)'!E140)</f>
        <v>PPAM: Porcentaja de personas con atención médica</v>
      </c>
      <c r="G108" s="187" t="str">
        <f>IF(ISBLANK('5. Pp (3 años)'!H140),"",'5. Pp (3 años)'!H140)</f>
        <v>Trimestral</v>
      </c>
      <c r="H108" s="79" t="str">
        <f>IF(ISBLANK('5. Pp (3 años)'!J140),"",'5. Pp (3 años)'!J140)</f>
        <v>UNIDAD DE MEDIDA DEL INDICADOR:
Porcentaje
UNIDAD DE MEDIDA DE LAS VARIABLES:
Personas atendidas</v>
      </c>
      <c r="I108" s="142">
        <f>IF(ISBLANK('9. METAS'!K114),"",'9. METAS'!K114)</f>
        <v>1125</v>
      </c>
      <c r="J108" s="143">
        <f>IF(ISBLANK('9. METAS'!Q114),"",'9. METAS'!Q114)</f>
        <v>285</v>
      </c>
      <c r="K108" s="135">
        <f>IF(ISBLANK('9. METAS'!R114),"",'9. METAS'!R114)</f>
        <v>265</v>
      </c>
      <c r="L108" s="135">
        <f>IF(ISBLANK('9. METAS'!S114),"",'9. METAS'!S114)</f>
        <v>285</v>
      </c>
      <c r="M108" s="136">
        <f>IF(ISBLANK('9. METAS'!T114),"",'9. METAS'!T114)</f>
        <v>290</v>
      </c>
      <c r="N108" s="711">
        <v>488</v>
      </c>
      <c r="O108" s="321"/>
      <c r="P108" s="321"/>
      <c r="Q108" s="322"/>
      <c r="R108" s="133">
        <f t="shared" si="6"/>
        <v>1.712280701754386</v>
      </c>
      <c r="S108" s="134">
        <f t="shared" si="6"/>
        <v>0</v>
      </c>
      <c r="T108" s="134">
        <f t="shared" si="6"/>
        <v>0</v>
      </c>
      <c r="U108" s="148">
        <f t="shared" si="5"/>
        <v>0</v>
      </c>
      <c r="V108" s="137">
        <f t="shared" si="7"/>
        <v>0.43377777777777776</v>
      </c>
      <c r="W108" s="134">
        <f t="shared" si="8"/>
        <v>0.43377777777777776</v>
      </c>
      <c r="X108" s="134">
        <f t="shared" si="9"/>
        <v>0.43377777777777776</v>
      </c>
      <c r="Y108" s="153">
        <f t="shared" si="10"/>
        <v>0.43377777777777776</v>
      </c>
      <c r="Z108" s="735" t="s">
        <v>1446</v>
      </c>
      <c r="AA108" s="728"/>
      <c r="AB108" s="156"/>
      <c r="AC108" s="157"/>
    </row>
    <row r="109" spans="3:29" ht="148.5" customHeight="1">
      <c r="C109" s="184" t="str">
        <f>IF(ISBLANK('5. Pp (3 años)'!B141),"",'5. Pp (3 años)'!B141)</f>
        <v xml:space="preserve"> Protección Civil</v>
      </c>
      <c r="D109" s="91" t="str">
        <f>IF(ISBLANK('5. Pp (3 años)'!C141),"",'5. Pp (3 años)'!C141)</f>
        <v>Actividad</v>
      </c>
      <c r="E109" s="180" t="str">
        <f>IF(ISBLANK('5. Pp (3 años)'!D141),"",'5. Pp (3 años)'!D141)</f>
        <v>3.1.1.1.15.11 Supervisión  y atención a eventos públicos y privado de cualquier índole.</v>
      </c>
      <c r="F109" s="180" t="str">
        <f>IF(ISBLANK('5. Pp (3 años)'!E141),"",'5. Pp (3 años)'!E141)</f>
        <v>PEPPS: Porcentaje de eventos públicos y privados supervisados.</v>
      </c>
      <c r="G109" s="187" t="str">
        <f>IF(ISBLANK('5. Pp (3 años)'!H141),"",'5. Pp (3 años)'!H141)</f>
        <v>Trimestral</v>
      </c>
      <c r="H109" s="79" t="str">
        <f>IF(ISBLANK('5. Pp (3 años)'!J141),"",'5. Pp (3 años)'!J141)</f>
        <v>UNIDAD DE MEDIDA DEL INDICADOR:
Porcentaje
UNIDAD DE MEDIDA DE LAS VARIABLES:
Eventos Públicos y privados</v>
      </c>
      <c r="I109" s="142">
        <f>IF(ISBLANK('9. METAS'!K115),"",'9. METAS'!K115)</f>
        <v>525</v>
      </c>
      <c r="J109" s="143">
        <f>IF(ISBLANK('9. METAS'!Q115),"",'9. METAS'!Q115)</f>
        <v>122</v>
      </c>
      <c r="K109" s="135">
        <f>IF(ISBLANK('9. METAS'!R115),"",'9. METAS'!R115)</f>
        <v>129</v>
      </c>
      <c r="L109" s="135">
        <f>IF(ISBLANK('9. METAS'!S115),"",'9. METAS'!S115)</f>
        <v>134</v>
      </c>
      <c r="M109" s="136">
        <f>IF(ISBLANK('9. METAS'!T115),"",'9. METAS'!T115)</f>
        <v>140</v>
      </c>
      <c r="N109" s="711">
        <v>141</v>
      </c>
      <c r="O109" s="321"/>
      <c r="P109" s="321"/>
      <c r="Q109" s="322"/>
      <c r="R109" s="133">
        <f t="shared" si="6"/>
        <v>1.1557377049180328</v>
      </c>
      <c r="S109" s="134">
        <f t="shared" si="6"/>
        <v>0</v>
      </c>
      <c r="T109" s="134">
        <f t="shared" si="6"/>
        <v>0</v>
      </c>
      <c r="U109" s="148">
        <f t="shared" si="5"/>
        <v>0</v>
      </c>
      <c r="V109" s="137">
        <f t="shared" si="7"/>
        <v>0.26857142857142857</v>
      </c>
      <c r="W109" s="134">
        <f t="shared" si="8"/>
        <v>0.26857142857142857</v>
      </c>
      <c r="X109" s="134">
        <f t="shared" si="9"/>
        <v>0.26857142857142857</v>
      </c>
      <c r="Y109" s="153">
        <f t="shared" si="10"/>
        <v>0.26857142857142857</v>
      </c>
      <c r="Z109" s="735" t="s">
        <v>1447</v>
      </c>
      <c r="AA109" s="728"/>
      <c r="AB109" s="156"/>
      <c r="AC109" s="157"/>
    </row>
    <row r="110" spans="3:29" ht="148.5" customHeight="1">
      <c r="C110" s="184" t="str">
        <f>IF(ISBLANK('5. Pp (3 años)'!B142),"",'5. Pp (3 años)'!B142)</f>
        <v xml:space="preserve"> Protección Civil</v>
      </c>
      <c r="D110" s="91" t="str">
        <f>IF(ISBLANK('5. Pp (3 años)'!C142),"",'5. Pp (3 años)'!C142)</f>
        <v>Actividad</v>
      </c>
      <c r="E110" s="180" t="str">
        <f>IF(ISBLANK('5. Pp (3 años)'!D142),"",'5. Pp (3 años)'!D142)</f>
        <v>3.1.1.1.15.12 Verificación de refugios temporale con motivo de la temporada de Fenómenos Hidrometeorológicos.</v>
      </c>
      <c r="F110" s="180" t="str">
        <f>IF(ISBLANK('5. Pp (3 años)'!E142),"",'5. Pp (3 años)'!E142)</f>
        <v>PRTV: Porcentaje  de refugios temporales verificados</v>
      </c>
      <c r="G110" s="487" t="str">
        <f>IF(ISBLANK('5. Pp (3 años)'!H142),"",'5. Pp (3 años)'!H142)</f>
        <v>Trimestral</v>
      </c>
      <c r="H110" s="79" t="str">
        <f>IF(ISBLANK('5. Pp (3 años)'!J142),"",'5. Pp (3 años)'!J142)</f>
        <v>UNIDAD DE MEDIDA DEL INDICADOR:
Porcentaje
UNIDAD DE MEDIDA DE LAS VARIABLES:
Refugios temporales</v>
      </c>
      <c r="I110" s="142">
        <f>IF(ISBLANK('9. METAS'!K116),"",'9. METAS'!K116)</f>
        <v>210</v>
      </c>
      <c r="J110" s="143">
        <f>IF(ISBLANK('9. METAS'!Q116),"",'9. METAS'!Q116)</f>
        <v>0</v>
      </c>
      <c r="K110" s="135">
        <f>IF(ISBLANK('9. METAS'!R116),"",'9. METAS'!R116)</f>
        <v>135</v>
      </c>
      <c r="L110" s="135">
        <f>IF(ISBLANK('9. METAS'!S116),"",'9. METAS'!S116)</f>
        <v>75</v>
      </c>
      <c r="M110" s="136">
        <f>IF(ISBLANK('9. METAS'!T116),"",'9. METAS'!T116)</f>
        <v>0</v>
      </c>
      <c r="N110" s="711">
        <v>3</v>
      </c>
      <c r="O110" s="321"/>
      <c r="P110" s="321"/>
      <c r="Q110" s="322"/>
      <c r="R110" s="133" t="str">
        <f t="shared" si="6"/>
        <v>100%</v>
      </c>
      <c r="S110" s="134">
        <f t="shared" si="6"/>
        <v>0</v>
      </c>
      <c r="T110" s="134">
        <f t="shared" si="6"/>
        <v>0</v>
      </c>
      <c r="U110" s="148" t="str">
        <f t="shared" si="5"/>
        <v>100%</v>
      </c>
      <c r="V110" s="137">
        <f t="shared" si="7"/>
        <v>1.4285714285714285E-2</v>
      </c>
      <c r="W110" s="134">
        <f t="shared" si="8"/>
        <v>1.4285714285714285E-2</v>
      </c>
      <c r="X110" s="134">
        <f t="shared" si="9"/>
        <v>1.4285714285714285E-2</v>
      </c>
      <c r="Y110" s="153">
        <f t="shared" si="10"/>
        <v>1.4285714285714285E-2</v>
      </c>
      <c r="Z110" s="735" t="s">
        <v>1448</v>
      </c>
      <c r="AA110" s="728"/>
      <c r="AB110" s="156"/>
      <c r="AC110" s="157"/>
    </row>
    <row r="111" spans="3:29" ht="148.5" customHeight="1">
      <c r="C111" s="531" t="str">
        <f>IF(ISBLANK('5. Pp (3 años)'!B143),"",'5. Pp (3 años)'!B143)</f>
        <v xml:space="preserve"> Protección Civil</v>
      </c>
      <c r="D111" s="532" t="str">
        <f>IF(ISBLANK('5. Pp (3 años)'!C143),"",'5. Pp (3 años)'!C143)</f>
        <v>Actividad</v>
      </c>
      <c r="E111" s="521" t="str">
        <f>IF(ISBLANK('5. Pp (3 años)'!D143),"",'5. Pp (3 años)'!D143)</f>
        <v>3.1.1.1.15.13 Implementación de operativos con motivo a los diversos fenómenos naturales y antrópicos</v>
      </c>
      <c r="F111" s="521" t="str">
        <f>IF(ISBLANK('5. Pp (3 años)'!E143),"",'5. Pp (3 años)'!E143)</f>
        <v>POI: Porcentaje de operativos implementados.</v>
      </c>
      <c r="G111" s="31" t="str">
        <f>IF(ISBLANK('5. Pp (3 años)'!H143),"",'5. Pp (3 años)'!H143)</f>
        <v>Trimestral</v>
      </c>
      <c r="H111" s="533" t="str">
        <f>IF(ISBLANK('5. Pp (3 años)'!J143),"",'5. Pp (3 años)'!J143)</f>
        <v>UNIDAD DE MEDIDA DEL INDICADOR:
Porcentaje
UNIDAD DE MEDIDA DE LAS VARIABLES:
Operativos implementados</v>
      </c>
      <c r="I111" s="142">
        <f>IF(ISBLANK('9. METAS'!K117),"",'9. METAS'!K117)</f>
        <v>24</v>
      </c>
      <c r="J111" s="143">
        <f>IF(ISBLANK('9. METAS'!Q117),"",'9. METAS'!Q117)</f>
        <v>4</v>
      </c>
      <c r="K111" s="135">
        <f>IF(ISBLANK('9. METAS'!R117),"",'9. METAS'!R117)</f>
        <v>7</v>
      </c>
      <c r="L111" s="135">
        <f>IF(ISBLANK('9. METAS'!S117),"",'9. METAS'!S117)</f>
        <v>7</v>
      </c>
      <c r="M111" s="136">
        <f>IF(ISBLANK('9. METAS'!T117),"",'9. METAS'!T117)</f>
        <v>6</v>
      </c>
      <c r="N111" s="711">
        <v>3</v>
      </c>
      <c r="O111" s="321"/>
      <c r="P111" s="321"/>
      <c r="Q111" s="322"/>
      <c r="R111" s="133">
        <f t="shared" si="6"/>
        <v>0.75</v>
      </c>
      <c r="S111" s="134">
        <f t="shared" si="6"/>
        <v>0</v>
      </c>
      <c r="T111" s="134">
        <f t="shared" si="6"/>
        <v>0</v>
      </c>
      <c r="U111" s="148">
        <f t="shared" si="5"/>
        <v>0</v>
      </c>
      <c r="V111" s="137">
        <f t="shared" si="7"/>
        <v>0.125</v>
      </c>
      <c r="W111" s="134">
        <f t="shared" si="8"/>
        <v>0.125</v>
      </c>
      <c r="X111" s="134">
        <f t="shared" si="9"/>
        <v>0.125</v>
      </c>
      <c r="Y111" s="153">
        <f t="shared" si="10"/>
        <v>0.125</v>
      </c>
      <c r="Z111" s="735" t="s">
        <v>1449</v>
      </c>
      <c r="AA111" s="728"/>
      <c r="AB111" s="156"/>
      <c r="AC111" s="157"/>
    </row>
    <row r="112" spans="3:29" ht="148.5" customHeight="1">
      <c r="C112" s="184" t="str">
        <f>IF(ISBLANK('5. Pp (3 años)'!B144),"",'5. Pp (3 años)'!B144)</f>
        <v xml:space="preserve"> Protección Civil</v>
      </c>
      <c r="D112" s="91" t="str">
        <f>IF(ISBLANK('5. Pp (3 años)'!C144),"",'5. Pp (3 años)'!C144)</f>
        <v>Actividad</v>
      </c>
      <c r="E112" s="180" t="str">
        <f>IF(ISBLANK('5. Pp (3 años)'!D144),"",'5. Pp (3 años)'!D144)</f>
        <v>3.1.1.1.15.14 Implementación de salvamentos, rescates y primeros auxilios en playas, cenotes y lagunas en el municipio.</v>
      </c>
      <c r="F112" s="180" t="str">
        <f>IF(ISBLANK('5. Pp (3 años)'!E144),"",'5. Pp (3 años)'!E144)</f>
        <v xml:space="preserve">PSRPI: Porcentaje de salvamentos, rescates y primeros auxilios implementados en las playas, cenotes y lagunas. </v>
      </c>
      <c r="G112" s="488" t="str">
        <f>IF(ISBLANK('5. Pp (3 años)'!H144),"",'5. Pp (3 años)'!H144)</f>
        <v>Trimestral</v>
      </c>
      <c r="H112" s="79" t="str">
        <f>IF(ISBLANK('5. Pp (3 años)'!J144),"",'5. Pp (3 años)'!J144)</f>
        <v>UNIDAD DE MEDIDA DEL INDICADOR:
Porcentaje 
UNIDAD DE MEDIDA DE LAS VARIABLES:
Salvamentos, rescates y primeros auxilios</v>
      </c>
      <c r="I112" s="142">
        <f>IF(ISBLANK('9. METAS'!K118),"",'9. METAS'!K118)</f>
        <v>217</v>
      </c>
      <c r="J112" s="143">
        <f>IF(ISBLANK('9. METAS'!Q118),"",'9. METAS'!Q118)</f>
        <v>42</v>
      </c>
      <c r="K112" s="135">
        <f>IF(ISBLANK('9. METAS'!R118),"",'9. METAS'!R118)</f>
        <v>65</v>
      </c>
      <c r="L112" s="135">
        <f>IF(ISBLANK('9. METAS'!S118),"",'9. METAS'!S118)</f>
        <v>48</v>
      </c>
      <c r="M112" s="136">
        <f>IF(ISBLANK('9. METAS'!T118),"",'9. METAS'!T118)</f>
        <v>62</v>
      </c>
      <c r="N112" s="711">
        <v>174</v>
      </c>
      <c r="O112" s="321"/>
      <c r="P112" s="321"/>
      <c r="Q112" s="322"/>
      <c r="R112" s="133">
        <f t="shared" si="6"/>
        <v>4.1428571428571432</v>
      </c>
      <c r="S112" s="134">
        <f t="shared" si="6"/>
        <v>0</v>
      </c>
      <c r="T112" s="134">
        <f t="shared" si="6"/>
        <v>0</v>
      </c>
      <c r="U112" s="148">
        <f t="shared" si="5"/>
        <v>0</v>
      </c>
      <c r="V112" s="137">
        <f t="shared" si="7"/>
        <v>0.8018433179723502</v>
      </c>
      <c r="W112" s="134">
        <f t="shared" si="8"/>
        <v>0.8018433179723502</v>
      </c>
      <c r="X112" s="134">
        <f t="shared" si="9"/>
        <v>0.8018433179723502</v>
      </c>
      <c r="Y112" s="153">
        <f t="shared" si="10"/>
        <v>0.8018433179723502</v>
      </c>
      <c r="Z112" s="735" t="s">
        <v>1450</v>
      </c>
      <c r="AA112" s="728"/>
      <c r="AB112" s="156"/>
      <c r="AC112" s="157"/>
    </row>
    <row r="113" spans="3:29" ht="148.5" customHeight="1">
      <c r="C113" s="184" t="str">
        <f>IF(ISBLANK('5. Pp (3 años)'!B145),"",'5. Pp (3 años)'!B145)</f>
        <v xml:space="preserve"> Protección Civil</v>
      </c>
      <c r="D113" s="91" t="str">
        <f>IF(ISBLANK('5. Pp (3 años)'!C145),"",'5. Pp (3 años)'!C145)</f>
        <v>Actividad</v>
      </c>
      <c r="E113" s="180" t="str">
        <f>IF(ISBLANK('5. Pp (3 años)'!D145),"",'5. Pp (3 años)'!D145)</f>
        <v>3.1.1.1.15.15 Ejecución de acciones preventivas de manera permanente en las diversas playas, en beneficio a la ciudadanía.</v>
      </c>
      <c r="F113" s="180" t="str">
        <f>IF(ISBLANK('5. Pp (3 años)'!E145),"",'5. Pp (3 años)'!E145)</f>
        <v>PAPB: Porcentaje acciones preventivas brindadas a la población benitojuarense y vacacionistas.</v>
      </c>
      <c r="G113" s="187" t="str">
        <f>IF(ISBLANK('5. Pp (3 años)'!H145),"",'5. Pp (3 años)'!H145)</f>
        <v>Trimestral</v>
      </c>
      <c r="H113" s="79" t="str">
        <f>IF(ISBLANK('5. Pp (3 años)'!J145),"",'5. Pp (3 años)'!J145)</f>
        <v xml:space="preserve">UNIDAD DE MEDIDA DEL INDICADOR:
Porcentaje
UNIDAD DE MEDIDA DE LAS VARIABLES:
acciones preventivas </v>
      </c>
      <c r="I113" s="142">
        <f>IF(ISBLANK('9. METAS'!K119),"",'9. METAS'!K119)</f>
        <v>1053400</v>
      </c>
      <c r="J113" s="143">
        <f>IF(ISBLANK('9. METAS'!Q119),"",'9. METAS'!Q119)</f>
        <v>263350</v>
      </c>
      <c r="K113" s="135">
        <f>IF(ISBLANK('9. METAS'!R119),"",'9. METAS'!R119)</f>
        <v>263300</v>
      </c>
      <c r="L113" s="135">
        <f>IF(ISBLANK('9. METAS'!S119),"",'9. METAS'!S119)</f>
        <v>263400</v>
      </c>
      <c r="M113" s="136">
        <f>IF(ISBLANK('9. METAS'!T119),"",'9. METAS'!T119)</f>
        <v>263350</v>
      </c>
      <c r="N113" s="711">
        <v>161212</v>
      </c>
      <c r="O113" s="321"/>
      <c r="P113" s="321"/>
      <c r="Q113" s="322"/>
      <c r="R113" s="133">
        <f t="shared" si="6"/>
        <v>0.61215872413138406</v>
      </c>
      <c r="S113" s="134">
        <f t="shared" si="6"/>
        <v>0</v>
      </c>
      <c r="T113" s="134">
        <f t="shared" si="6"/>
        <v>0</v>
      </c>
      <c r="U113" s="148">
        <f t="shared" si="5"/>
        <v>0</v>
      </c>
      <c r="V113" s="137">
        <f t="shared" si="7"/>
        <v>0.15303968103284601</v>
      </c>
      <c r="W113" s="134">
        <f t="shared" si="8"/>
        <v>0.15303968103284601</v>
      </c>
      <c r="X113" s="134">
        <f t="shared" si="9"/>
        <v>0.15303968103284601</v>
      </c>
      <c r="Y113" s="153">
        <f t="shared" si="10"/>
        <v>0.15303968103284601</v>
      </c>
      <c r="Z113" s="735" t="s">
        <v>1451</v>
      </c>
      <c r="AA113" s="728"/>
      <c r="AB113" s="156"/>
      <c r="AC113" s="157"/>
    </row>
    <row r="114" spans="3:29" ht="148.5" customHeight="1">
      <c r="C114" s="184" t="str">
        <f>IF(ISBLANK('5. Pp (3 años)'!B146),"",'5. Pp (3 años)'!B146)</f>
        <v xml:space="preserve"> Protección Civil</v>
      </c>
      <c r="D114" s="91" t="str">
        <f>IF(ISBLANK('5. Pp (3 años)'!C146),"",'5. Pp (3 años)'!C146)</f>
        <v>Actividad</v>
      </c>
      <c r="E114" s="180" t="str">
        <f>IF(ISBLANK('5. Pp (3 años)'!D146),"",'5. Pp (3 años)'!D146)</f>
        <v>3.1.1.1.15.16 Atención a quejas ciudadanas en materia de protección civil.</v>
      </c>
      <c r="F114" s="180" t="str">
        <f>IF(ISBLANK('5. Pp (3 años)'!E146),"",'5. Pp (3 años)'!E146)</f>
        <v>PQCA: Porcentaje de quejas ciudadanas atendidas.</v>
      </c>
      <c r="G114" s="187" t="str">
        <f>IF(ISBLANK('5. Pp (3 años)'!H146),"",'5. Pp (3 años)'!H146)</f>
        <v>Trimestral</v>
      </c>
      <c r="H114" s="79" t="str">
        <f>IF(ISBLANK('5. Pp (3 años)'!J146),"",'5. Pp (3 años)'!J146)</f>
        <v xml:space="preserve">UNIDAD DE MEDIDA DEL INDICADOR:
Porcentaje
UNIDAD DE MEDIDA DE LAS VARIABLES:
Quejas ciudadanas </v>
      </c>
      <c r="I114" s="142">
        <f>IF(ISBLANK('9. METAS'!K120),"",'9. METAS'!K120)</f>
        <v>129</v>
      </c>
      <c r="J114" s="143">
        <f>IF(ISBLANK('9. METAS'!Q120),"",'9. METAS'!Q120)</f>
        <v>32</v>
      </c>
      <c r="K114" s="135">
        <f>IF(ISBLANK('9. METAS'!R120),"",'9. METAS'!R120)</f>
        <v>33</v>
      </c>
      <c r="L114" s="135">
        <f>IF(ISBLANK('9. METAS'!S120),"",'9. METAS'!S120)</f>
        <v>29</v>
      </c>
      <c r="M114" s="136">
        <f>IF(ISBLANK('9. METAS'!T120),"",'9. METAS'!T120)</f>
        <v>35</v>
      </c>
      <c r="N114" s="711">
        <v>42</v>
      </c>
      <c r="O114" s="321"/>
      <c r="P114" s="321"/>
      <c r="Q114" s="322"/>
      <c r="R114" s="133">
        <f t="shared" si="6"/>
        <v>1.3125</v>
      </c>
      <c r="S114" s="134">
        <f t="shared" si="6"/>
        <v>0</v>
      </c>
      <c r="T114" s="134">
        <f t="shared" si="6"/>
        <v>0</v>
      </c>
      <c r="U114" s="148">
        <f t="shared" si="5"/>
        <v>0</v>
      </c>
      <c r="V114" s="137">
        <f t="shared" si="7"/>
        <v>0.32558139534883723</v>
      </c>
      <c r="W114" s="134">
        <f t="shared" si="8"/>
        <v>0.32558139534883723</v>
      </c>
      <c r="X114" s="134">
        <f t="shared" si="9"/>
        <v>0.32558139534883723</v>
      </c>
      <c r="Y114" s="153">
        <f t="shared" si="10"/>
        <v>0.32558139534883723</v>
      </c>
      <c r="Z114" s="735" t="s">
        <v>1452</v>
      </c>
      <c r="AA114" s="728"/>
      <c r="AB114" s="156"/>
      <c r="AC114" s="157"/>
    </row>
    <row r="115" spans="3:29" ht="148.5" customHeight="1" thickBot="1">
      <c r="C115" s="195" t="str">
        <f>IF(ISBLANK('5. Pp (3 años)'!B147),"",'5. Pp (3 años)'!B147)</f>
        <v xml:space="preserve"> Protección Civil</v>
      </c>
      <c r="D115" s="196" t="str">
        <f>IF(ISBLANK('5. Pp (3 años)'!C147),"",'5. Pp (3 años)'!C147)</f>
        <v>Actividad</v>
      </c>
      <c r="E115" s="182" t="str">
        <f>IF(ISBLANK('5. Pp (3 años)'!D147),"",'5. Pp (3 años)'!D147)</f>
        <v>3.1.1.1.15.17 Integración de los diversos Comités Operativos Especializados en Materia de Protección Civil</v>
      </c>
      <c r="F115" s="182" t="str">
        <f>IF(ISBLANK('5. Pp (3 años)'!E147),"",'5. Pp (3 años)'!E147)</f>
        <v>PDCI: Porcentaje de los diversos comités integrados</v>
      </c>
      <c r="G115" s="197" t="str">
        <f>IF(ISBLANK('5. Pp (3 años)'!H147),"",'5. Pp (3 años)'!H147)</f>
        <v>Trimestral</v>
      </c>
      <c r="H115" s="82" t="str">
        <f>IF(ISBLANK('5. Pp (3 años)'!J147),"",'5. Pp (3 años)'!J147)</f>
        <v xml:space="preserve">UNIDAD DE MEDIDA DEL INDICADOR:  
Porcentaje
UNIDAD DE MEDIDA DE LAS VARIABLES:
 Comités  </v>
      </c>
      <c r="I115" s="198">
        <f>IF(ISBLANK('9. METAS'!K121),"",'9. METAS'!K121)</f>
        <v>2</v>
      </c>
      <c r="J115" s="144">
        <f>IF(ISBLANK('9. METAS'!Q121),"",'9. METAS'!Q121)</f>
        <v>1</v>
      </c>
      <c r="K115" s="145">
        <f>IF(ISBLANK('9. METAS'!R121),"",'9. METAS'!R121)</f>
        <v>1</v>
      </c>
      <c r="L115" s="145">
        <f>IF(ISBLANK('9. METAS'!S121),"",'9. METAS'!S121)</f>
        <v>0</v>
      </c>
      <c r="M115" s="146">
        <f>IF(ISBLANK('9. METAS'!T121),"",'9. METAS'!T121)</f>
        <v>0</v>
      </c>
      <c r="N115" s="714">
        <v>1</v>
      </c>
      <c r="O115" s="555"/>
      <c r="P115" s="555"/>
      <c r="Q115" s="556"/>
      <c r="R115" s="149">
        <f t="shared" si="6"/>
        <v>1</v>
      </c>
      <c r="S115" s="150">
        <f t="shared" si="6"/>
        <v>0</v>
      </c>
      <c r="T115" s="150" t="str">
        <f t="shared" si="6"/>
        <v>100%</v>
      </c>
      <c r="U115" s="151" t="str">
        <f t="shared" si="5"/>
        <v>100%</v>
      </c>
      <c r="V115" s="152">
        <f t="shared" si="7"/>
        <v>0.5</v>
      </c>
      <c r="W115" s="150">
        <f t="shared" si="8"/>
        <v>0.5</v>
      </c>
      <c r="X115" s="150">
        <f t="shared" si="9"/>
        <v>0.5</v>
      </c>
      <c r="Y115" s="781">
        <f t="shared" si="10"/>
        <v>0.5</v>
      </c>
      <c r="Z115" s="740" t="s">
        <v>1453</v>
      </c>
      <c r="AA115" s="729"/>
      <c r="AB115" s="159"/>
      <c r="AC115" s="160"/>
    </row>
    <row r="116" spans="3:29" ht="148.5" hidden="1" customHeight="1">
      <c r="C116" s="536" t="str">
        <f>IF(ISBLANK('5. Pp (3 años)'!B148),"",'5. Pp (3 años)'!B148)</f>
        <v/>
      </c>
      <c r="D116" s="537" t="str">
        <f>IF(ISBLANK('5. Pp (3 años)'!C148),"",'5. Pp (3 años)'!C148)</f>
        <v/>
      </c>
      <c r="E116" s="515" t="str">
        <f>IF(ISBLANK('5. Pp (3 años)'!D148),"",'5. Pp (3 años)'!D148)</f>
        <v/>
      </c>
      <c r="F116" s="515" t="str">
        <f>IF(ISBLANK('5. Pp (3 años)'!E148),"",'5. Pp (3 años)'!E148)</f>
        <v/>
      </c>
      <c r="G116" s="538" t="str">
        <f>IF(ISBLANK('5. Pp (3 años)'!H148),"",'5. Pp (3 años)'!H148)</f>
        <v/>
      </c>
      <c r="H116" s="539" t="str">
        <f>IF(ISBLANK('5. Pp (3 años)'!J148),"",'5. Pp (3 años)'!J148)</f>
        <v/>
      </c>
      <c r="I116" s="540" t="str">
        <f>IF(ISBLANK('9. METAS'!K122),"",'9. METAS'!K122)</f>
        <v/>
      </c>
      <c r="J116" s="541" t="str">
        <f>IF(ISBLANK('9. METAS'!Q122),"",'9. METAS'!Q122)</f>
        <v/>
      </c>
      <c r="K116" s="542" t="str">
        <f>IF(ISBLANK('9. METAS'!R122),"",'9. METAS'!R122)</f>
        <v/>
      </c>
      <c r="L116" s="542" t="str">
        <f>IF(ISBLANK('9. METAS'!S122),"",'9. METAS'!S122)</f>
        <v/>
      </c>
      <c r="M116" s="543" t="str">
        <f>IF(ISBLANK('9. METAS'!T122),"",'9. METAS'!T122)</f>
        <v/>
      </c>
      <c r="N116" s="544"/>
      <c r="O116" s="545"/>
      <c r="P116" s="545"/>
      <c r="Q116" s="546"/>
      <c r="R116" s="547" t="str">
        <f t="shared" si="6"/>
        <v>100%</v>
      </c>
      <c r="S116" s="548" t="str">
        <f t="shared" si="6"/>
        <v>100%</v>
      </c>
      <c r="T116" s="548" t="str">
        <f t="shared" si="6"/>
        <v>100%</v>
      </c>
      <c r="U116" s="549" t="str">
        <f t="shared" si="5"/>
        <v>100%</v>
      </c>
      <c r="V116" s="550" t="str">
        <f t="shared" si="7"/>
        <v>No Programado</v>
      </c>
      <c r="W116" s="548" t="str">
        <f t="shared" si="8"/>
        <v>No Programado</v>
      </c>
      <c r="X116" s="548" t="str">
        <f t="shared" ref="X116:X141" si="11">IFERROR((O116+P116)/I116, "No Programado")</f>
        <v>No Programado</v>
      </c>
      <c r="Y116" s="551" t="str">
        <f t="shared" ref="Y116:Y141" si="12">IFERROR((P116+Q116)/I116, "No Programado")</f>
        <v>No Programado</v>
      </c>
      <c r="Z116" s="552"/>
      <c r="AA116" s="553"/>
      <c r="AB116" s="553"/>
      <c r="AC116" s="554"/>
    </row>
    <row r="117" spans="3:29" ht="148.5" hidden="1" customHeight="1">
      <c r="C117" s="483" t="str">
        <f>IF(ISBLANK('5. Pp (3 años)'!B149),"",'5. Pp (3 años)'!B149)</f>
        <v/>
      </c>
      <c r="D117" s="484" t="str">
        <f>IF(ISBLANK('5. Pp (3 años)'!C149),"",'5. Pp (3 años)'!C149)</f>
        <v/>
      </c>
      <c r="E117" s="468" t="str">
        <f>IF(ISBLANK('5. Pp (3 años)'!D149),"",'5. Pp (3 años)'!D149)</f>
        <v/>
      </c>
      <c r="F117" s="468" t="str">
        <f>IF(ISBLANK('5. Pp (3 años)'!E149),"",'5. Pp (3 años)'!E149)</f>
        <v/>
      </c>
      <c r="G117" s="463" t="str">
        <f>IF(ISBLANK('5. Pp (3 años)'!H149),"",'5. Pp (3 años)'!H149)</f>
        <v/>
      </c>
      <c r="H117" s="485" t="str">
        <f>IF(ISBLANK('5. Pp (3 años)'!J149),"",'5. Pp (3 años)'!J149)</f>
        <v/>
      </c>
      <c r="I117" s="142" t="str">
        <f>IF(ISBLANK('9. METAS'!K123),"",'9. METAS'!K123)</f>
        <v/>
      </c>
      <c r="J117" s="143" t="str">
        <f>IF(ISBLANK('9. METAS'!Q123),"",'9. METAS'!Q123)</f>
        <v/>
      </c>
      <c r="K117" s="135" t="str">
        <f>IF(ISBLANK('9. METAS'!R123),"",'9. METAS'!R123)</f>
        <v/>
      </c>
      <c r="L117" s="135" t="str">
        <f>IF(ISBLANK('9. METAS'!S123),"",'9. METAS'!S123)</f>
        <v/>
      </c>
      <c r="M117" s="136" t="str">
        <f>IF(ISBLANK('9. METAS'!T123),"",'9. METAS'!T123)</f>
        <v/>
      </c>
      <c r="N117" s="320"/>
      <c r="O117" s="321"/>
      <c r="P117" s="321"/>
      <c r="Q117" s="322"/>
      <c r="R117" s="133" t="str">
        <f t="shared" si="6"/>
        <v>100%</v>
      </c>
      <c r="S117" s="134" t="str">
        <f t="shared" si="6"/>
        <v>100%</v>
      </c>
      <c r="T117" s="134" t="str">
        <f t="shared" si="6"/>
        <v>100%</v>
      </c>
      <c r="U117" s="148" t="str">
        <f t="shared" si="5"/>
        <v>100%</v>
      </c>
      <c r="V117" s="137" t="str">
        <f t="shared" si="7"/>
        <v>No Programado</v>
      </c>
      <c r="W117" s="134" t="str">
        <f t="shared" si="8"/>
        <v>No Programado</v>
      </c>
      <c r="X117" s="134" t="str">
        <f t="shared" si="11"/>
        <v>No Programado</v>
      </c>
      <c r="Y117" s="153" t="str">
        <f t="shared" si="12"/>
        <v>No Programado</v>
      </c>
      <c r="Z117" s="155"/>
      <c r="AA117" s="156"/>
      <c r="AB117" s="156"/>
      <c r="AC117" s="157"/>
    </row>
    <row r="118" spans="3:29" ht="17.25" hidden="1">
      <c r="C118" s="184" t="str">
        <f>IF(ISBLANK('5. Pp (3 años)'!B150),"",'5. Pp (3 años)'!B150)</f>
        <v/>
      </c>
      <c r="D118" s="91" t="str">
        <f>IF(ISBLANK('5. Pp (3 años)'!C150),"",'5. Pp (3 años)'!C150)</f>
        <v/>
      </c>
      <c r="E118" s="180" t="str">
        <f>IF(ISBLANK('5. Pp (3 años)'!D150),"",'5. Pp (3 años)'!D150)</f>
        <v/>
      </c>
      <c r="F118" s="180" t="str">
        <f>IF(ISBLANK('5. Pp (3 años)'!E150),"",'5. Pp (3 años)'!E150)</f>
        <v/>
      </c>
      <c r="G118" s="488" t="str">
        <f>IF(ISBLANK('5. Pp (3 años)'!H150),"",'5. Pp (3 años)'!H150)</f>
        <v/>
      </c>
      <c r="H118" s="79" t="str">
        <f>IF(ISBLANK('5. Pp (3 años)'!J150),"",'5. Pp (3 años)'!J150)</f>
        <v/>
      </c>
      <c r="I118" s="142" t="str">
        <f>IF(ISBLANK('9. METAS'!K124),"",'9. METAS'!K124)</f>
        <v/>
      </c>
      <c r="J118" s="143" t="str">
        <f>IF(ISBLANK('9. METAS'!Q124),"",'9. METAS'!Q124)</f>
        <v/>
      </c>
      <c r="K118" s="135" t="str">
        <f>IF(ISBLANK('9. METAS'!R124),"",'9. METAS'!R124)</f>
        <v/>
      </c>
      <c r="L118" s="135" t="str">
        <f>IF(ISBLANK('9. METAS'!S124),"",'9. METAS'!S124)</f>
        <v/>
      </c>
      <c r="M118" s="136" t="str">
        <f>IF(ISBLANK('9. METAS'!T124),"",'9. METAS'!T124)</f>
        <v/>
      </c>
      <c r="N118" s="320"/>
      <c r="O118" s="321"/>
      <c r="P118" s="321"/>
      <c r="Q118" s="322"/>
      <c r="R118" s="133" t="str">
        <f t="shared" si="6"/>
        <v>100%</v>
      </c>
      <c r="S118" s="134" t="str">
        <f t="shared" si="6"/>
        <v>100%</v>
      </c>
      <c r="T118" s="134" t="str">
        <f t="shared" si="6"/>
        <v>100%</v>
      </c>
      <c r="U118" s="148" t="str">
        <f t="shared" si="5"/>
        <v>100%</v>
      </c>
      <c r="V118" s="137" t="str">
        <f t="shared" si="7"/>
        <v>No Programado</v>
      </c>
      <c r="W118" s="134" t="str">
        <f t="shared" si="8"/>
        <v>No Programado</v>
      </c>
      <c r="X118" s="134" t="str">
        <f t="shared" si="11"/>
        <v>No Programado</v>
      </c>
      <c r="Y118" s="153" t="str">
        <f t="shared" si="12"/>
        <v>No Programado</v>
      </c>
      <c r="Z118" s="155"/>
      <c r="AA118" s="156"/>
      <c r="AB118" s="156"/>
      <c r="AC118" s="157"/>
    </row>
    <row r="119" spans="3:29" ht="17.25" hidden="1">
      <c r="C119" s="184" t="str">
        <f>IF(ISBLANK('5. Pp (3 años)'!B151),"",'5. Pp (3 años)'!B151)</f>
        <v/>
      </c>
      <c r="D119" s="91" t="str">
        <f>IF(ISBLANK('5. Pp (3 años)'!C151),"",'5. Pp (3 años)'!C151)</f>
        <v/>
      </c>
      <c r="E119" s="180" t="str">
        <f>IF(ISBLANK('5. Pp (3 años)'!D151),"",'5. Pp (3 años)'!D151)</f>
        <v/>
      </c>
      <c r="F119" s="180" t="str">
        <f>IF(ISBLANK('5. Pp (3 años)'!E151),"",'5. Pp (3 años)'!E151)</f>
        <v/>
      </c>
      <c r="G119" s="187" t="str">
        <f>IF(ISBLANK('5. Pp (3 años)'!H151),"",'5. Pp (3 años)'!H151)</f>
        <v/>
      </c>
      <c r="H119" s="79" t="str">
        <f>IF(ISBLANK('5. Pp (3 años)'!J151),"",'5. Pp (3 años)'!J151)</f>
        <v/>
      </c>
      <c r="I119" s="142" t="str">
        <f>IF(ISBLANK('9. METAS'!K125),"",'9. METAS'!K125)</f>
        <v/>
      </c>
      <c r="J119" s="143" t="str">
        <f>IF(ISBLANK('9. METAS'!Q125),"",'9. METAS'!Q125)</f>
        <v/>
      </c>
      <c r="K119" s="135" t="str">
        <f>IF(ISBLANK('9. METAS'!R125),"",'9. METAS'!R125)</f>
        <v/>
      </c>
      <c r="L119" s="135" t="str">
        <f>IF(ISBLANK('9. METAS'!S125),"",'9. METAS'!S125)</f>
        <v/>
      </c>
      <c r="M119" s="136" t="str">
        <f>IF(ISBLANK('9. METAS'!T125),"",'9. METAS'!T125)</f>
        <v/>
      </c>
      <c r="N119" s="320"/>
      <c r="O119" s="321"/>
      <c r="P119" s="321"/>
      <c r="Q119" s="322"/>
      <c r="R119" s="133" t="str">
        <f t="shared" si="6"/>
        <v>100%</v>
      </c>
      <c r="S119" s="134" t="str">
        <f t="shared" si="6"/>
        <v>100%</v>
      </c>
      <c r="T119" s="134" t="str">
        <f t="shared" si="6"/>
        <v>100%</v>
      </c>
      <c r="U119" s="148" t="str">
        <f t="shared" si="5"/>
        <v>100%</v>
      </c>
      <c r="V119" s="137" t="str">
        <f t="shared" si="7"/>
        <v>No Programado</v>
      </c>
      <c r="W119" s="134" t="str">
        <f t="shared" si="8"/>
        <v>No Programado</v>
      </c>
      <c r="X119" s="134" t="str">
        <f t="shared" si="11"/>
        <v>No Programado</v>
      </c>
      <c r="Y119" s="153" t="str">
        <f t="shared" si="12"/>
        <v>No Programado</v>
      </c>
      <c r="Z119" s="155"/>
      <c r="AA119" s="156"/>
      <c r="AB119" s="156"/>
      <c r="AC119" s="157"/>
    </row>
    <row r="120" spans="3:29" ht="17.25" hidden="1">
      <c r="C120" s="184" t="str">
        <f>IF(ISBLANK('5. Pp (3 años)'!B152),"",'5. Pp (3 años)'!B152)</f>
        <v/>
      </c>
      <c r="D120" s="91" t="str">
        <f>IF(ISBLANK('5. Pp (3 años)'!C152),"",'5. Pp (3 años)'!C152)</f>
        <v/>
      </c>
      <c r="E120" s="180" t="str">
        <f>IF(ISBLANK('5. Pp (3 años)'!D152),"",'5. Pp (3 años)'!D152)</f>
        <v/>
      </c>
      <c r="F120" s="180" t="str">
        <f>IF(ISBLANK('5. Pp (3 años)'!E152),"",'5. Pp (3 años)'!E152)</f>
        <v/>
      </c>
      <c r="G120" s="187" t="str">
        <f>IF(ISBLANK('5. Pp (3 años)'!H152),"",'5. Pp (3 años)'!H152)</f>
        <v/>
      </c>
      <c r="H120" s="79" t="str">
        <f>IF(ISBLANK('5. Pp (3 años)'!J152),"",'5. Pp (3 años)'!J152)</f>
        <v/>
      </c>
      <c r="I120" s="142" t="str">
        <f>IF(ISBLANK('9. METAS'!K126),"",'9. METAS'!K126)</f>
        <v/>
      </c>
      <c r="J120" s="143" t="str">
        <f>IF(ISBLANK('9. METAS'!Q126),"",'9. METAS'!Q126)</f>
        <v/>
      </c>
      <c r="K120" s="135" t="str">
        <f>IF(ISBLANK('9. METAS'!R126),"",'9. METAS'!R126)</f>
        <v/>
      </c>
      <c r="L120" s="135" t="str">
        <f>IF(ISBLANK('9. METAS'!S126),"",'9. METAS'!S126)</f>
        <v/>
      </c>
      <c r="M120" s="136" t="str">
        <f>IF(ISBLANK('9. METAS'!T126),"",'9. METAS'!T126)</f>
        <v/>
      </c>
      <c r="N120" s="320"/>
      <c r="O120" s="321"/>
      <c r="P120" s="321"/>
      <c r="Q120" s="322"/>
      <c r="R120" s="133" t="str">
        <f t="shared" si="6"/>
        <v>100%</v>
      </c>
      <c r="S120" s="134" t="str">
        <f t="shared" si="6"/>
        <v>100%</v>
      </c>
      <c r="T120" s="134" t="str">
        <f t="shared" si="6"/>
        <v>100%</v>
      </c>
      <c r="U120" s="148" t="str">
        <f t="shared" si="5"/>
        <v>100%</v>
      </c>
      <c r="V120" s="137" t="str">
        <f t="shared" si="7"/>
        <v>No Programado</v>
      </c>
      <c r="W120" s="134" t="str">
        <f t="shared" si="8"/>
        <v>No Programado</v>
      </c>
      <c r="X120" s="134" t="str">
        <f t="shared" si="11"/>
        <v>No Programado</v>
      </c>
      <c r="Y120" s="153" t="str">
        <f t="shared" si="12"/>
        <v>No Programado</v>
      </c>
      <c r="Z120" s="155"/>
      <c r="AA120" s="156"/>
      <c r="AB120" s="156"/>
      <c r="AC120" s="157"/>
    </row>
    <row r="121" spans="3:29" ht="17.25" hidden="1">
      <c r="C121" s="184" t="str">
        <f>IF(ISBLANK('5. Pp (3 años)'!B153),"",'5. Pp (3 años)'!B153)</f>
        <v/>
      </c>
      <c r="D121" s="91" t="str">
        <f>IF(ISBLANK('5. Pp (3 años)'!C153),"",'5. Pp (3 años)'!C153)</f>
        <v/>
      </c>
      <c r="E121" s="180" t="str">
        <f>IF(ISBLANK('5. Pp (3 años)'!D153),"",'5. Pp (3 años)'!D153)</f>
        <v/>
      </c>
      <c r="F121" s="180" t="str">
        <f>IF(ISBLANK('5. Pp (3 años)'!E153),"",'5. Pp (3 años)'!E153)</f>
        <v/>
      </c>
      <c r="G121" s="187" t="str">
        <f>IF(ISBLANK('5. Pp (3 años)'!H153),"",'5. Pp (3 años)'!H153)</f>
        <v/>
      </c>
      <c r="H121" s="79" t="str">
        <f>IF(ISBLANK('5. Pp (3 años)'!J153),"",'5. Pp (3 años)'!J153)</f>
        <v/>
      </c>
      <c r="I121" s="142" t="str">
        <f>IF(ISBLANK('9. METAS'!K127),"",'9. METAS'!K127)</f>
        <v/>
      </c>
      <c r="J121" s="143" t="str">
        <f>IF(ISBLANK('9. METAS'!Q127),"",'9. METAS'!Q127)</f>
        <v/>
      </c>
      <c r="K121" s="135" t="str">
        <f>IF(ISBLANK('9. METAS'!R127),"",'9. METAS'!R127)</f>
        <v/>
      </c>
      <c r="L121" s="135" t="str">
        <f>IF(ISBLANK('9. METAS'!S127),"",'9. METAS'!S127)</f>
        <v/>
      </c>
      <c r="M121" s="136" t="str">
        <f>IF(ISBLANK('9. METAS'!T127),"",'9. METAS'!T127)</f>
        <v/>
      </c>
      <c r="N121" s="320"/>
      <c r="O121" s="321"/>
      <c r="P121" s="321"/>
      <c r="Q121" s="322"/>
      <c r="R121" s="133" t="str">
        <f t="shared" si="6"/>
        <v>100%</v>
      </c>
      <c r="S121" s="134" t="str">
        <f t="shared" si="6"/>
        <v>100%</v>
      </c>
      <c r="T121" s="134" t="str">
        <f t="shared" si="6"/>
        <v>100%</v>
      </c>
      <c r="U121" s="148" t="str">
        <f t="shared" si="5"/>
        <v>100%</v>
      </c>
      <c r="V121" s="137" t="str">
        <f t="shared" si="7"/>
        <v>No Programado</v>
      </c>
      <c r="W121" s="134" t="str">
        <f t="shared" si="8"/>
        <v>No Programado</v>
      </c>
      <c r="X121" s="134" t="str">
        <f t="shared" si="11"/>
        <v>No Programado</v>
      </c>
      <c r="Y121" s="153" t="str">
        <f t="shared" si="12"/>
        <v>No Programado</v>
      </c>
      <c r="Z121" s="155"/>
      <c r="AA121" s="156"/>
      <c r="AB121" s="156"/>
      <c r="AC121" s="157"/>
    </row>
    <row r="122" spans="3:29" ht="17.25" hidden="1">
      <c r="C122" s="184" t="str">
        <f>IF(ISBLANK('5. Pp (3 años)'!B154),"",'5. Pp (3 años)'!B154)</f>
        <v/>
      </c>
      <c r="D122" s="91" t="str">
        <f>IF(ISBLANK('5. Pp (3 años)'!C154),"",'5. Pp (3 años)'!C154)</f>
        <v/>
      </c>
      <c r="E122" s="180" t="str">
        <f>IF(ISBLANK('5. Pp (3 años)'!D154),"",'5. Pp (3 años)'!D154)</f>
        <v/>
      </c>
      <c r="F122" s="180" t="str">
        <f>IF(ISBLANK('5. Pp (3 años)'!E154),"",'5. Pp (3 años)'!E154)</f>
        <v/>
      </c>
      <c r="G122" s="487" t="str">
        <f>IF(ISBLANK('5. Pp (3 años)'!H154),"",'5. Pp (3 años)'!H154)</f>
        <v/>
      </c>
      <c r="H122" s="79" t="str">
        <f>IF(ISBLANK('5. Pp (3 años)'!J154),"",'5. Pp (3 años)'!J154)</f>
        <v/>
      </c>
      <c r="I122" s="142" t="str">
        <f>IF(ISBLANK('9. METAS'!K128),"",'9. METAS'!K128)</f>
        <v/>
      </c>
      <c r="J122" s="143" t="str">
        <f>IF(ISBLANK('9. METAS'!Q128),"",'9. METAS'!Q128)</f>
        <v/>
      </c>
      <c r="K122" s="135" t="str">
        <f>IF(ISBLANK('9. METAS'!R128),"",'9. METAS'!R128)</f>
        <v/>
      </c>
      <c r="L122" s="135" t="str">
        <f>IF(ISBLANK('9. METAS'!S128),"",'9. METAS'!S128)</f>
        <v/>
      </c>
      <c r="M122" s="136" t="str">
        <f>IF(ISBLANK('9. METAS'!T128),"",'9. METAS'!T128)</f>
        <v/>
      </c>
      <c r="N122" s="320"/>
      <c r="O122" s="321"/>
      <c r="P122" s="321"/>
      <c r="Q122" s="322"/>
      <c r="R122" s="133" t="str">
        <f t="shared" si="6"/>
        <v>100%</v>
      </c>
      <c r="S122" s="134" t="str">
        <f t="shared" si="6"/>
        <v>100%</v>
      </c>
      <c r="T122" s="134" t="str">
        <f t="shared" si="6"/>
        <v>100%</v>
      </c>
      <c r="U122" s="148" t="str">
        <f t="shared" si="5"/>
        <v>100%</v>
      </c>
      <c r="V122" s="137" t="str">
        <f t="shared" si="7"/>
        <v>No Programado</v>
      </c>
      <c r="W122" s="134" t="str">
        <f t="shared" si="8"/>
        <v>No Programado</v>
      </c>
      <c r="X122" s="134" t="str">
        <f t="shared" si="11"/>
        <v>No Programado</v>
      </c>
      <c r="Y122" s="153" t="str">
        <f t="shared" si="12"/>
        <v>No Programado</v>
      </c>
      <c r="Z122" s="155"/>
      <c r="AA122" s="156"/>
      <c r="AB122" s="156"/>
      <c r="AC122" s="157"/>
    </row>
    <row r="123" spans="3:29" ht="17.25" hidden="1">
      <c r="C123" s="483" t="str">
        <f>IF(ISBLANK('5. Pp (3 años)'!B155),"",'5. Pp (3 años)'!B155)</f>
        <v/>
      </c>
      <c r="D123" s="484" t="str">
        <f>IF(ISBLANK('5. Pp (3 años)'!C155),"",'5. Pp (3 años)'!C155)</f>
        <v/>
      </c>
      <c r="E123" s="468" t="str">
        <f>IF(ISBLANK('5. Pp (3 años)'!D155),"",'5. Pp (3 años)'!D155)</f>
        <v/>
      </c>
      <c r="F123" s="468" t="str">
        <f>IF(ISBLANK('5. Pp (3 años)'!E155),"",'5. Pp (3 años)'!E155)</f>
        <v/>
      </c>
      <c r="G123" s="463" t="str">
        <f>IF(ISBLANK('5. Pp (3 años)'!H155),"",'5. Pp (3 años)'!H155)</f>
        <v/>
      </c>
      <c r="H123" s="485" t="str">
        <f>IF(ISBLANK('5. Pp (3 años)'!J155),"",'5. Pp (3 años)'!J155)</f>
        <v/>
      </c>
      <c r="I123" s="142" t="str">
        <f>IF(ISBLANK('9. METAS'!K129),"",'9. METAS'!K129)</f>
        <v/>
      </c>
      <c r="J123" s="143" t="str">
        <f>IF(ISBLANK('9. METAS'!Q129),"",'9. METAS'!Q129)</f>
        <v/>
      </c>
      <c r="K123" s="135" t="str">
        <f>IF(ISBLANK('9. METAS'!R129),"",'9. METAS'!R129)</f>
        <v/>
      </c>
      <c r="L123" s="135" t="str">
        <f>IF(ISBLANK('9. METAS'!S129),"",'9. METAS'!S129)</f>
        <v/>
      </c>
      <c r="M123" s="136" t="str">
        <f>IF(ISBLANK('9. METAS'!T129),"",'9. METAS'!T129)</f>
        <v/>
      </c>
      <c r="N123" s="320"/>
      <c r="O123" s="321"/>
      <c r="P123" s="321"/>
      <c r="Q123" s="322"/>
      <c r="R123" s="133" t="str">
        <f t="shared" si="6"/>
        <v>100%</v>
      </c>
      <c r="S123" s="134" t="str">
        <f t="shared" si="6"/>
        <v>100%</v>
      </c>
      <c r="T123" s="134" t="str">
        <f t="shared" si="6"/>
        <v>100%</v>
      </c>
      <c r="U123" s="148" t="str">
        <f t="shared" si="5"/>
        <v>100%</v>
      </c>
      <c r="V123" s="137" t="str">
        <f t="shared" si="7"/>
        <v>No Programado</v>
      </c>
      <c r="W123" s="134" t="str">
        <f t="shared" si="8"/>
        <v>No Programado</v>
      </c>
      <c r="X123" s="134" t="str">
        <f t="shared" si="11"/>
        <v>No Programado</v>
      </c>
      <c r="Y123" s="153" t="str">
        <f t="shared" si="12"/>
        <v>No Programado</v>
      </c>
      <c r="Z123" s="155"/>
      <c r="AA123" s="156"/>
      <c r="AB123" s="156"/>
      <c r="AC123" s="157"/>
    </row>
    <row r="124" spans="3:29" ht="17.25" hidden="1">
      <c r="C124" s="184" t="str">
        <f>IF(ISBLANK('5. Pp (3 años)'!B156),"",'5. Pp (3 años)'!B156)</f>
        <v/>
      </c>
      <c r="D124" s="91" t="str">
        <f>IF(ISBLANK('5. Pp (3 años)'!C156),"",'5. Pp (3 años)'!C156)</f>
        <v/>
      </c>
      <c r="E124" s="180" t="str">
        <f>IF(ISBLANK('5. Pp (3 años)'!D156),"",'5. Pp (3 años)'!D156)</f>
        <v/>
      </c>
      <c r="F124" s="180" t="str">
        <f>IF(ISBLANK('5. Pp (3 años)'!E156),"",'5. Pp (3 años)'!E156)</f>
        <v/>
      </c>
      <c r="G124" s="488" t="str">
        <f>IF(ISBLANK('5. Pp (3 años)'!H156),"",'5. Pp (3 años)'!H156)</f>
        <v/>
      </c>
      <c r="H124" s="79" t="str">
        <f>IF(ISBLANK('5. Pp (3 años)'!J156),"",'5. Pp (3 años)'!J156)</f>
        <v/>
      </c>
      <c r="I124" s="142" t="str">
        <f>IF(ISBLANK('9. METAS'!K130),"",'9. METAS'!K130)</f>
        <v/>
      </c>
      <c r="J124" s="143" t="str">
        <f>IF(ISBLANK('9. METAS'!Q130),"",'9. METAS'!Q130)</f>
        <v/>
      </c>
      <c r="K124" s="135" t="str">
        <f>IF(ISBLANK('9. METAS'!R130),"",'9. METAS'!R130)</f>
        <v/>
      </c>
      <c r="L124" s="135" t="str">
        <f>IF(ISBLANK('9. METAS'!S130),"",'9. METAS'!S130)</f>
        <v/>
      </c>
      <c r="M124" s="136" t="str">
        <f>IF(ISBLANK('9. METAS'!T130),"",'9. METAS'!T130)</f>
        <v/>
      </c>
      <c r="N124" s="320"/>
      <c r="O124" s="321"/>
      <c r="P124" s="321"/>
      <c r="Q124" s="322"/>
      <c r="R124" s="133" t="str">
        <f t="shared" si="6"/>
        <v>100%</v>
      </c>
      <c r="S124" s="134" t="str">
        <f t="shared" si="6"/>
        <v>100%</v>
      </c>
      <c r="T124" s="134" t="str">
        <f t="shared" si="6"/>
        <v>100%</v>
      </c>
      <c r="U124" s="148" t="str">
        <f t="shared" si="5"/>
        <v>100%</v>
      </c>
      <c r="V124" s="137" t="str">
        <f t="shared" si="7"/>
        <v>No Programado</v>
      </c>
      <c r="W124" s="134" t="str">
        <f t="shared" si="8"/>
        <v>No Programado</v>
      </c>
      <c r="X124" s="134" t="str">
        <f t="shared" si="11"/>
        <v>No Programado</v>
      </c>
      <c r="Y124" s="153" t="str">
        <f t="shared" si="12"/>
        <v>No Programado</v>
      </c>
      <c r="Z124" s="155"/>
      <c r="AA124" s="156"/>
      <c r="AB124" s="156"/>
      <c r="AC124" s="157"/>
    </row>
    <row r="125" spans="3:29" ht="17.25" hidden="1">
      <c r="C125" s="184" t="str">
        <f>IF(ISBLANK('5. Pp (3 años)'!B157),"",'5. Pp (3 años)'!B157)</f>
        <v/>
      </c>
      <c r="D125" s="91" t="str">
        <f>IF(ISBLANK('5. Pp (3 años)'!C157),"",'5. Pp (3 años)'!C157)</f>
        <v/>
      </c>
      <c r="E125" s="180" t="str">
        <f>IF(ISBLANK('5. Pp (3 años)'!D157),"",'5. Pp (3 años)'!D157)</f>
        <v/>
      </c>
      <c r="F125" s="180" t="str">
        <f>IF(ISBLANK('5. Pp (3 años)'!E157),"",'5. Pp (3 años)'!E157)</f>
        <v/>
      </c>
      <c r="G125" s="187" t="str">
        <f>IF(ISBLANK('5. Pp (3 años)'!H157),"",'5. Pp (3 años)'!H157)</f>
        <v/>
      </c>
      <c r="H125" s="79" t="str">
        <f>IF(ISBLANK('5. Pp (3 años)'!J157),"",'5. Pp (3 años)'!J157)</f>
        <v/>
      </c>
      <c r="I125" s="142" t="str">
        <f>IF(ISBLANK('9. METAS'!K131),"",'9. METAS'!K131)</f>
        <v/>
      </c>
      <c r="J125" s="143" t="str">
        <f>IF(ISBLANK('9. METAS'!Q131),"",'9. METAS'!Q131)</f>
        <v/>
      </c>
      <c r="K125" s="135" t="str">
        <f>IF(ISBLANK('9. METAS'!R131),"",'9. METAS'!R131)</f>
        <v/>
      </c>
      <c r="L125" s="135" t="str">
        <f>IF(ISBLANK('9. METAS'!S131),"",'9. METAS'!S131)</f>
        <v/>
      </c>
      <c r="M125" s="136" t="str">
        <f>IF(ISBLANK('9. METAS'!T131),"",'9. METAS'!T131)</f>
        <v/>
      </c>
      <c r="N125" s="320"/>
      <c r="O125" s="321"/>
      <c r="P125" s="321"/>
      <c r="Q125" s="322"/>
      <c r="R125" s="133" t="str">
        <f t="shared" si="6"/>
        <v>100%</v>
      </c>
      <c r="S125" s="134" t="str">
        <f t="shared" si="6"/>
        <v>100%</v>
      </c>
      <c r="T125" s="134" t="str">
        <f t="shared" si="6"/>
        <v>100%</v>
      </c>
      <c r="U125" s="148" t="str">
        <f t="shared" si="5"/>
        <v>100%</v>
      </c>
      <c r="V125" s="137" t="str">
        <f t="shared" si="7"/>
        <v>No Programado</v>
      </c>
      <c r="W125" s="134" t="str">
        <f t="shared" si="8"/>
        <v>No Programado</v>
      </c>
      <c r="X125" s="134" t="str">
        <f t="shared" si="11"/>
        <v>No Programado</v>
      </c>
      <c r="Y125" s="153" t="str">
        <f t="shared" si="12"/>
        <v>No Programado</v>
      </c>
      <c r="Z125" s="155"/>
      <c r="AA125" s="156"/>
      <c r="AB125" s="156"/>
      <c r="AC125" s="157"/>
    </row>
    <row r="126" spans="3:29" ht="17.25" hidden="1">
      <c r="C126" s="184" t="str">
        <f>IF(ISBLANK('5. Pp (3 años)'!B158),"",'5. Pp (3 años)'!B158)</f>
        <v/>
      </c>
      <c r="D126" s="91" t="str">
        <f>IF(ISBLANK('5. Pp (3 años)'!C158),"",'5. Pp (3 años)'!C158)</f>
        <v/>
      </c>
      <c r="E126" s="180" t="str">
        <f>IF(ISBLANK('5. Pp (3 años)'!D158),"",'5. Pp (3 años)'!D158)</f>
        <v/>
      </c>
      <c r="F126" s="180" t="str">
        <f>IF(ISBLANK('5. Pp (3 años)'!E158),"",'5. Pp (3 años)'!E158)</f>
        <v/>
      </c>
      <c r="G126" s="187" t="str">
        <f>IF(ISBLANK('5. Pp (3 años)'!H158),"",'5. Pp (3 años)'!H158)</f>
        <v/>
      </c>
      <c r="H126" s="79" t="str">
        <f>IF(ISBLANK('5. Pp (3 años)'!J158),"",'5. Pp (3 años)'!J158)</f>
        <v/>
      </c>
      <c r="I126" s="142" t="str">
        <f>IF(ISBLANK('9. METAS'!K132),"",'9. METAS'!K132)</f>
        <v/>
      </c>
      <c r="J126" s="143" t="str">
        <f>IF(ISBLANK('9. METAS'!Q132),"",'9. METAS'!Q132)</f>
        <v/>
      </c>
      <c r="K126" s="135" t="str">
        <f>IF(ISBLANK('9. METAS'!R132),"",'9. METAS'!R132)</f>
        <v/>
      </c>
      <c r="L126" s="135" t="str">
        <f>IF(ISBLANK('9. METAS'!S132),"",'9. METAS'!S132)</f>
        <v/>
      </c>
      <c r="M126" s="136" t="str">
        <f>IF(ISBLANK('9. METAS'!T132),"",'9. METAS'!T132)</f>
        <v/>
      </c>
      <c r="N126" s="320"/>
      <c r="O126" s="321"/>
      <c r="P126" s="321"/>
      <c r="Q126" s="322"/>
      <c r="R126" s="133" t="str">
        <f t="shared" si="6"/>
        <v>100%</v>
      </c>
      <c r="S126" s="134" t="str">
        <f t="shared" si="6"/>
        <v>100%</v>
      </c>
      <c r="T126" s="134" t="str">
        <f t="shared" si="6"/>
        <v>100%</v>
      </c>
      <c r="U126" s="148" t="str">
        <f t="shared" si="5"/>
        <v>100%</v>
      </c>
      <c r="V126" s="137" t="str">
        <f t="shared" si="7"/>
        <v>No Programado</v>
      </c>
      <c r="W126" s="134" t="str">
        <f t="shared" si="8"/>
        <v>No Programado</v>
      </c>
      <c r="X126" s="134" t="str">
        <f t="shared" si="11"/>
        <v>No Programado</v>
      </c>
      <c r="Y126" s="153" t="str">
        <f t="shared" si="12"/>
        <v>No Programado</v>
      </c>
      <c r="Z126" s="155"/>
      <c r="AA126" s="156"/>
      <c r="AB126" s="156"/>
      <c r="AC126" s="157"/>
    </row>
    <row r="127" spans="3:29" ht="17.25" hidden="1">
      <c r="C127" s="184" t="str">
        <f>IF(ISBLANK('5. Pp (3 años)'!B159),"",'5. Pp (3 años)'!B159)</f>
        <v/>
      </c>
      <c r="D127" s="91" t="str">
        <f>IF(ISBLANK('5. Pp (3 años)'!C159),"",'5. Pp (3 años)'!C159)</f>
        <v/>
      </c>
      <c r="E127" s="180" t="str">
        <f>IF(ISBLANK('5. Pp (3 años)'!D159),"",'5. Pp (3 años)'!D159)</f>
        <v/>
      </c>
      <c r="F127" s="180" t="str">
        <f>IF(ISBLANK('5. Pp (3 años)'!E159),"",'5. Pp (3 años)'!E159)</f>
        <v/>
      </c>
      <c r="G127" s="187" t="str">
        <f>IF(ISBLANK('5. Pp (3 años)'!H159),"",'5. Pp (3 años)'!H159)</f>
        <v/>
      </c>
      <c r="H127" s="79" t="str">
        <f>IF(ISBLANK('5. Pp (3 años)'!J159),"",'5. Pp (3 años)'!J159)</f>
        <v/>
      </c>
      <c r="I127" s="142" t="str">
        <f>IF(ISBLANK('9. METAS'!K133),"",'9. METAS'!K133)</f>
        <v/>
      </c>
      <c r="J127" s="143" t="str">
        <f>IF(ISBLANK('9. METAS'!Q133),"",'9. METAS'!Q133)</f>
        <v/>
      </c>
      <c r="K127" s="135" t="str">
        <f>IF(ISBLANK('9. METAS'!R133),"",'9. METAS'!R133)</f>
        <v/>
      </c>
      <c r="L127" s="135" t="str">
        <f>IF(ISBLANK('9. METAS'!S133),"",'9. METAS'!S133)</f>
        <v/>
      </c>
      <c r="M127" s="136" t="str">
        <f>IF(ISBLANK('9. METAS'!T133),"",'9. METAS'!T133)</f>
        <v/>
      </c>
      <c r="N127" s="320"/>
      <c r="O127" s="321"/>
      <c r="P127" s="321"/>
      <c r="Q127" s="322"/>
      <c r="R127" s="133" t="str">
        <f t="shared" si="6"/>
        <v>100%</v>
      </c>
      <c r="S127" s="134" t="str">
        <f t="shared" si="6"/>
        <v>100%</v>
      </c>
      <c r="T127" s="134" t="str">
        <f t="shared" si="6"/>
        <v>100%</v>
      </c>
      <c r="U127" s="148" t="str">
        <f t="shared" si="5"/>
        <v>100%</v>
      </c>
      <c r="V127" s="137" t="str">
        <f t="shared" si="7"/>
        <v>No Programado</v>
      </c>
      <c r="W127" s="134" t="str">
        <f t="shared" si="8"/>
        <v>No Programado</v>
      </c>
      <c r="X127" s="134" t="str">
        <f t="shared" si="11"/>
        <v>No Programado</v>
      </c>
      <c r="Y127" s="153" t="str">
        <f t="shared" si="12"/>
        <v>No Programado</v>
      </c>
      <c r="Z127" s="155"/>
      <c r="AA127" s="156"/>
      <c r="AB127" s="156"/>
      <c r="AC127" s="157"/>
    </row>
    <row r="128" spans="3:29" ht="17.25" hidden="1">
      <c r="C128" s="184" t="str">
        <f>IF(ISBLANK('5. Pp (3 años)'!B160),"",'5. Pp (3 años)'!B160)</f>
        <v/>
      </c>
      <c r="D128" s="91" t="str">
        <f>IF(ISBLANK('5. Pp (3 años)'!C160),"",'5. Pp (3 años)'!C160)</f>
        <v/>
      </c>
      <c r="E128" s="180" t="str">
        <f>IF(ISBLANK('5. Pp (3 años)'!D160),"",'5. Pp (3 años)'!D160)</f>
        <v/>
      </c>
      <c r="F128" s="180" t="str">
        <f>IF(ISBLANK('5. Pp (3 años)'!E160),"",'5. Pp (3 años)'!E160)</f>
        <v/>
      </c>
      <c r="G128" s="487" t="str">
        <f>IF(ISBLANK('5. Pp (3 años)'!H160),"",'5. Pp (3 años)'!H160)</f>
        <v/>
      </c>
      <c r="H128" s="79" t="str">
        <f>IF(ISBLANK('5. Pp (3 años)'!J160),"",'5. Pp (3 años)'!J160)</f>
        <v/>
      </c>
      <c r="I128" s="142" t="str">
        <f>IF(ISBLANK('9. METAS'!K134),"",'9. METAS'!K134)</f>
        <v/>
      </c>
      <c r="J128" s="143" t="str">
        <f>IF(ISBLANK('9. METAS'!Q134),"",'9. METAS'!Q134)</f>
        <v/>
      </c>
      <c r="K128" s="135" t="str">
        <f>IF(ISBLANK('9. METAS'!R134),"",'9. METAS'!R134)</f>
        <v/>
      </c>
      <c r="L128" s="135" t="str">
        <f>IF(ISBLANK('9. METAS'!S134),"",'9. METAS'!S134)</f>
        <v/>
      </c>
      <c r="M128" s="136" t="str">
        <f>IF(ISBLANK('9. METAS'!T134),"",'9. METAS'!T134)</f>
        <v/>
      </c>
      <c r="N128" s="320"/>
      <c r="O128" s="321"/>
      <c r="P128" s="321"/>
      <c r="Q128" s="322"/>
      <c r="R128" s="133" t="str">
        <f t="shared" si="6"/>
        <v>100%</v>
      </c>
      <c r="S128" s="134" t="str">
        <f t="shared" si="6"/>
        <v>100%</v>
      </c>
      <c r="T128" s="134" t="str">
        <f t="shared" si="6"/>
        <v>100%</v>
      </c>
      <c r="U128" s="148" t="str">
        <f t="shared" si="5"/>
        <v>100%</v>
      </c>
      <c r="V128" s="137" t="str">
        <f t="shared" si="7"/>
        <v>No Programado</v>
      </c>
      <c r="W128" s="134" t="str">
        <f t="shared" si="8"/>
        <v>No Programado</v>
      </c>
      <c r="X128" s="134" t="str">
        <f t="shared" si="11"/>
        <v>No Programado</v>
      </c>
      <c r="Y128" s="153" t="str">
        <f t="shared" si="12"/>
        <v>No Programado</v>
      </c>
      <c r="Z128" s="155"/>
      <c r="AA128" s="156"/>
      <c r="AB128" s="156"/>
      <c r="AC128" s="157"/>
    </row>
    <row r="129" spans="3:29" ht="17.25" hidden="1">
      <c r="C129" s="483" t="str">
        <f>IF(ISBLANK('5. Pp (3 años)'!B161),"",'5. Pp (3 años)'!B161)</f>
        <v/>
      </c>
      <c r="D129" s="484" t="str">
        <f>IF(ISBLANK('5. Pp (3 años)'!C161),"",'5. Pp (3 años)'!C161)</f>
        <v/>
      </c>
      <c r="E129" s="468" t="str">
        <f>IF(ISBLANK('5. Pp (3 años)'!D161),"",'5. Pp (3 años)'!D161)</f>
        <v/>
      </c>
      <c r="F129" s="468" t="str">
        <f>IF(ISBLANK('5. Pp (3 años)'!E161),"",'5. Pp (3 años)'!E161)</f>
        <v/>
      </c>
      <c r="G129" s="463" t="str">
        <f>IF(ISBLANK('5. Pp (3 años)'!H161),"",'5. Pp (3 años)'!H161)</f>
        <v/>
      </c>
      <c r="H129" s="485" t="str">
        <f>IF(ISBLANK('5. Pp (3 años)'!J161),"",'5. Pp (3 años)'!J161)</f>
        <v/>
      </c>
      <c r="I129" s="142" t="str">
        <f>IF(ISBLANK('9. METAS'!K135),"",'9. METAS'!K135)</f>
        <v/>
      </c>
      <c r="J129" s="143" t="str">
        <f>IF(ISBLANK('9. METAS'!Q135),"",'9. METAS'!Q135)</f>
        <v/>
      </c>
      <c r="K129" s="135" t="str">
        <f>IF(ISBLANK('9. METAS'!R135),"",'9. METAS'!R135)</f>
        <v/>
      </c>
      <c r="L129" s="135" t="str">
        <f>IF(ISBLANK('9. METAS'!S135),"",'9. METAS'!S135)</f>
        <v/>
      </c>
      <c r="M129" s="136" t="str">
        <f>IF(ISBLANK('9. METAS'!T135),"",'9. METAS'!T135)</f>
        <v/>
      </c>
      <c r="N129" s="320"/>
      <c r="O129" s="321"/>
      <c r="P129" s="321"/>
      <c r="Q129" s="322"/>
      <c r="R129" s="133" t="str">
        <f t="shared" si="6"/>
        <v>100%</v>
      </c>
      <c r="S129" s="134" t="str">
        <f t="shared" si="6"/>
        <v>100%</v>
      </c>
      <c r="T129" s="134" t="str">
        <f t="shared" si="6"/>
        <v>100%</v>
      </c>
      <c r="U129" s="148" t="str">
        <f t="shared" si="5"/>
        <v>100%</v>
      </c>
      <c r="V129" s="137" t="str">
        <f t="shared" si="7"/>
        <v>No Programado</v>
      </c>
      <c r="W129" s="134" t="str">
        <f t="shared" si="8"/>
        <v>No Programado</v>
      </c>
      <c r="X129" s="134" t="str">
        <f t="shared" si="11"/>
        <v>No Programado</v>
      </c>
      <c r="Y129" s="153" t="str">
        <f t="shared" si="12"/>
        <v>No Programado</v>
      </c>
      <c r="Z129" s="155"/>
      <c r="AA129" s="156"/>
      <c r="AB129" s="156"/>
      <c r="AC129" s="157"/>
    </row>
    <row r="130" spans="3:29" ht="17.25" hidden="1">
      <c r="C130" s="184" t="str">
        <f>IF(ISBLANK('5. Pp (3 años)'!B162),"",'5. Pp (3 años)'!B162)</f>
        <v/>
      </c>
      <c r="D130" s="91" t="str">
        <f>IF(ISBLANK('5. Pp (3 años)'!C162),"",'5. Pp (3 años)'!C162)</f>
        <v/>
      </c>
      <c r="E130" s="180" t="str">
        <f>IF(ISBLANK('5. Pp (3 años)'!D162),"",'5. Pp (3 años)'!D162)</f>
        <v/>
      </c>
      <c r="F130" s="180" t="str">
        <f>IF(ISBLANK('5. Pp (3 años)'!E162),"",'5. Pp (3 años)'!E162)</f>
        <v/>
      </c>
      <c r="G130" s="488" t="str">
        <f>IF(ISBLANK('5. Pp (3 años)'!H162),"",'5. Pp (3 años)'!H162)</f>
        <v/>
      </c>
      <c r="H130" s="79" t="str">
        <f>IF(ISBLANK('5. Pp (3 años)'!J162),"",'5. Pp (3 años)'!J162)</f>
        <v/>
      </c>
      <c r="I130" s="142" t="str">
        <f>IF(ISBLANK('9. METAS'!K136),"",'9. METAS'!K136)</f>
        <v/>
      </c>
      <c r="J130" s="143" t="str">
        <f>IF(ISBLANK('9. METAS'!Q136),"",'9. METAS'!Q136)</f>
        <v/>
      </c>
      <c r="K130" s="135" t="str">
        <f>IF(ISBLANK('9. METAS'!R136),"",'9. METAS'!R136)</f>
        <v/>
      </c>
      <c r="L130" s="135" t="str">
        <f>IF(ISBLANK('9. METAS'!S136),"",'9. METAS'!S136)</f>
        <v/>
      </c>
      <c r="M130" s="136" t="str">
        <f>IF(ISBLANK('9. METAS'!T136),"",'9. METAS'!T136)</f>
        <v/>
      </c>
      <c r="N130" s="320"/>
      <c r="O130" s="321"/>
      <c r="P130" s="321"/>
      <c r="Q130" s="322"/>
      <c r="R130" s="133" t="str">
        <f t="shared" si="6"/>
        <v>100%</v>
      </c>
      <c r="S130" s="134" t="str">
        <f t="shared" si="6"/>
        <v>100%</v>
      </c>
      <c r="T130" s="134" t="str">
        <f t="shared" si="6"/>
        <v>100%</v>
      </c>
      <c r="U130" s="148" t="str">
        <f t="shared" si="5"/>
        <v>100%</v>
      </c>
      <c r="V130" s="137" t="str">
        <f t="shared" si="7"/>
        <v>No Programado</v>
      </c>
      <c r="W130" s="134" t="str">
        <f t="shared" si="8"/>
        <v>No Programado</v>
      </c>
      <c r="X130" s="134" t="str">
        <f t="shared" si="11"/>
        <v>No Programado</v>
      </c>
      <c r="Y130" s="153" t="str">
        <f t="shared" si="12"/>
        <v>No Programado</v>
      </c>
      <c r="Z130" s="155"/>
      <c r="AA130" s="156"/>
      <c r="AB130" s="156"/>
      <c r="AC130" s="157"/>
    </row>
    <row r="131" spans="3:29" ht="17.25" hidden="1">
      <c r="C131" s="184" t="str">
        <f>IF(ISBLANK('5. Pp (3 años)'!B163),"",'5. Pp (3 años)'!B163)</f>
        <v/>
      </c>
      <c r="D131" s="91" t="str">
        <f>IF(ISBLANK('5. Pp (3 años)'!C163),"",'5. Pp (3 años)'!C163)</f>
        <v/>
      </c>
      <c r="E131" s="180" t="str">
        <f>IF(ISBLANK('5. Pp (3 años)'!D163),"",'5. Pp (3 años)'!D163)</f>
        <v/>
      </c>
      <c r="F131" s="180" t="str">
        <f>IF(ISBLANK('5. Pp (3 años)'!E163),"",'5. Pp (3 años)'!E163)</f>
        <v/>
      </c>
      <c r="G131" s="187" t="str">
        <f>IF(ISBLANK('5. Pp (3 años)'!H163),"",'5. Pp (3 años)'!H163)</f>
        <v/>
      </c>
      <c r="H131" s="79" t="str">
        <f>IF(ISBLANK('5. Pp (3 años)'!J163),"",'5. Pp (3 años)'!J163)</f>
        <v/>
      </c>
      <c r="I131" s="142" t="str">
        <f>IF(ISBLANK('9. METAS'!K137),"",'9. METAS'!K137)</f>
        <v/>
      </c>
      <c r="J131" s="143" t="str">
        <f>IF(ISBLANK('9. METAS'!Q137),"",'9. METAS'!Q137)</f>
        <v/>
      </c>
      <c r="K131" s="135" t="str">
        <f>IF(ISBLANK('9. METAS'!R137),"",'9. METAS'!R137)</f>
        <v/>
      </c>
      <c r="L131" s="135" t="str">
        <f>IF(ISBLANK('9. METAS'!S137),"",'9. METAS'!S137)</f>
        <v/>
      </c>
      <c r="M131" s="136" t="str">
        <f>IF(ISBLANK('9. METAS'!T137),"",'9. METAS'!T137)</f>
        <v/>
      </c>
      <c r="N131" s="320"/>
      <c r="O131" s="321"/>
      <c r="P131" s="321"/>
      <c r="Q131" s="322"/>
      <c r="R131" s="133" t="str">
        <f t="shared" si="6"/>
        <v>100%</v>
      </c>
      <c r="S131" s="134" t="str">
        <f t="shared" si="6"/>
        <v>100%</v>
      </c>
      <c r="T131" s="134" t="str">
        <f t="shared" si="6"/>
        <v>100%</v>
      </c>
      <c r="U131" s="148" t="str">
        <f t="shared" si="5"/>
        <v>100%</v>
      </c>
      <c r="V131" s="137" t="str">
        <f t="shared" si="7"/>
        <v>No Programado</v>
      </c>
      <c r="W131" s="134" t="str">
        <f t="shared" si="8"/>
        <v>No Programado</v>
      </c>
      <c r="X131" s="134" t="str">
        <f t="shared" si="11"/>
        <v>No Programado</v>
      </c>
      <c r="Y131" s="153" t="str">
        <f t="shared" si="12"/>
        <v>No Programado</v>
      </c>
      <c r="Z131" s="155"/>
      <c r="AA131" s="156"/>
      <c r="AB131" s="156"/>
      <c r="AC131" s="157"/>
    </row>
    <row r="132" spans="3:29" ht="17.25" hidden="1">
      <c r="C132" s="184" t="str">
        <f>IF(ISBLANK('5. Pp (3 años)'!B164),"",'5. Pp (3 años)'!B164)</f>
        <v/>
      </c>
      <c r="D132" s="91" t="str">
        <f>IF(ISBLANK('5. Pp (3 años)'!C164),"",'5. Pp (3 años)'!C164)</f>
        <v/>
      </c>
      <c r="E132" s="180" t="str">
        <f>IF(ISBLANK('5. Pp (3 años)'!D164),"",'5. Pp (3 años)'!D164)</f>
        <v/>
      </c>
      <c r="F132" s="180" t="str">
        <f>IF(ISBLANK('5. Pp (3 años)'!E164),"",'5. Pp (3 años)'!E164)</f>
        <v/>
      </c>
      <c r="G132" s="187" t="str">
        <f>IF(ISBLANK('5. Pp (3 años)'!H164),"",'5. Pp (3 años)'!H164)</f>
        <v/>
      </c>
      <c r="H132" s="79" t="str">
        <f>IF(ISBLANK('5. Pp (3 años)'!J164),"",'5. Pp (3 años)'!J164)</f>
        <v/>
      </c>
      <c r="I132" s="142" t="str">
        <f>IF(ISBLANK('9. METAS'!K138),"",'9. METAS'!K138)</f>
        <v/>
      </c>
      <c r="J132" s="143" t="str">
        <f>IF(ISBLANK('9. METAS'!Q138),"",'9. METAS'!Q138)</f>
        <v/>
      </c>
      <c r="K132" s="135" t="str">
        <f>IF(ISBLANK('9. METAS'!R138),"",'9. METAS'!R138)</f>
        <v/>
      </c>
      <c r="L132" s="135" t="str">
        <f>IF(ISBLANK('9. METAS'!S138),"",'9. METAS'!S138)</f>
        <v/>
      </c>
      <c r="M132" s="136" t="str">
        <f>IF(ISBLANK('9. METAS'!T138),"",'9. METAS'!T138)</f>
        <v/>
      </c>
      <c r="N132" s="320"/>
      <c r="O132" s="321"/>
      <c r="P132" s="321"/>
      <c r="Q132" s="322"/>
      <c r="R132" s="133" t="str">
        <f t="shared" si="6"/>
        <v>100%</v>
      </c>
      <c r="S132" s="134" t="str">
        <f t="shared" si="6"/>
        <v>100%</v>
      </c>
      <c r="T132" s="134" t="str">
        <f t="shared" si="6"/>
        <v>100%</v>
      </c>
      <c r="U132" s="148" t="str">
        <f t="shared" si="5"/>
        <v>100%</v>
      </c>
      <c r="V132" s="137" t="str">
        <f t="shared" si="7"/>
        <v>No Programado</v>
      </c>
      <c r="W132" s="134" t="str">
        <f t="shared" si="8"/>
        <v>No Programado</v>
      </c>
      <c r="X132" s="134" t="str">
        <f t="shared" si="11"/>
        <v>No Programado</v>
      </c>
      <c r="Y132" s="153" t="str">
        <f t="shared" si="12"/>
        <v>No Programado</v>
      </c>
      <c r="Z132" s="155"/>
      <c r="AA132" s="156"/>
      <c r="AB132" s="156"/>
      <c r="AC132" s="157"/>
    </row>
    <row r="133" spans="3:29" ht="17.25" hidden="1">
      <c r="C133" s="184" t="str">
        <f>IF(ISBLANK('5. Pp (3 años)'!B165),"",'5. Pp (3 años)'!B165)</f>
        <v/>
      </c>
      <c r="D133" s="91" t="str">
        <f>IF(ISBLANK('5. Pp (3 años)'!C165),"",'5. Pp (3 años)'!C165)</f>
        <v/>
      </c>
      <c r="E133" s="180" t="str">
        <f>IF(ISBLANK('5. Pp (3 años)'!D165),"",'5. Pp (3 años)'!D165)</f>
        <v/>
      </c>
      <c r="F133" s="180" t="str">
        <f>IF(ISBLANK('5. Pp (3 años)'!E165),"",'5. Pp (3 años)'!E165)</f>
        <v/>
      </c>
      <c r="G133" s="187" t="str">
        <f>IF(ISBLANK('5. Pp (3 años)'!H165),"",'5. Pp (3 años)'!H165)</f>
        <v/>
      </c>
      <c r="H133" s="79" t="str">
        <f>IF(ISBLANK('5. Pp (3 años)'!J165),"",'5. Pp (3 años)'!J165)</f>
        <v/>
      </c>
      <c r="I133" s="142" t="str">
        <f>IF(ISBLANK('9. METAS'!K139),"",'9. METAS'!K139)</f>
        <v/>
      </c>
      <c r="J133" s="143" t="str">
        <f>IF(ISBLANK('9. METAS'!Q139),"",'9. METAS'!Q139)</f>
        <v/>
      </c>
      <c r="K133" s="135" t="str">
        <f>IF(ISBLANK('9. METAS'!R139),"",'9. METAS'!R139)</f>
        <v/>
      </c>
      <c r="L133" s="135" t="str">
        <f>IF(ISBLANK('9. METAS'!S139),"",'9. METAS'!S139)</f>
        <v/>
      </c>
      <c r="M133" s="136" t="str">
        <f>IF(ISBLANK('9. METAS'!T139),"",'9. METAS'!T139)</f>
        <v/>
      </c>
      <c r="N133" s="320"/>
      <c r="O133" s="321"/>
      <c r="P133" s="321"/>
      <c r="Q133" s="322"/>
      <c r="R133" s="133" t="str">
        <f t="shared" si="6"/>
        <v>100%</v>
      </c>
      <c r="S133" s="134" t="str">
        <f t="shared" si="6"/>
        <v>100%</v>
      </c>
      <c r="T133" s="134" t="str">
        <f t="shared" si="6"/>
        <v>100%</v>
      </c>
      <c r="U133" s="148" t="str">
        <f t="shared" si="5"/>
        <v>100%</v>
      </c>
      <c r="V133" s="137" t="str">
        <f t="shared" si="7"/>
        <v>No Programado</v>
      </c>
      <c r="W133" s="134" t="str">
        <f t="shared" si="8"/>
        <v>No Programado</v>
      </c>
      <c r="X133" s="134" t="str">
        <f t="shared" si="11"/>
        <v>No Programado</v>
      </c>
      <c r="Y133" s="153" t="str">
        <f t="shared" si="12"/>
        <v>No Programado</v>
      </c>
      <c r="Z133" s="155"/>
      <c r="AA133" s="156"/>
      <c r="AB133" s="156"/>
      <c r="AC133" s="157"/>
    </row>
    <row r="134" spans="3:29" ht="17.25" hidden="1">
      <c r="C134" s="184" t="str">
        <f>IF(ISBLANK('5. Pp (3 años)'!B166),"",'5. Pp (3 años)'!B166)</f>
        <v/>
      </c>
      <c r="D134" s="91" t="str">
        <f>IF(ISBLANK('5. Pp (3 años)'!C166),"",'5. Pp (3 años)'!C166)</f>
        <v/>
      </c>
      <c r="E134" s="180" t="str">
        <f>IF(ISBLANK('5. Pp (3 años)'!D166),"",'5. Pp (3 años)'!D166)</f>
        <v/>
      </c>
      <c r="F134" s="180" t="str">
        <f>IF(ISBLANK('5. Pp (3 años)'!E166),"",'5. Pp (3 años)'!E166)</f>
        <v/>
      </c>
      <c r="G134" s="487" t="str">
        <f>IF(ISBLANK('5. Pp (3 años)'!H166),"",'5. Pp (3 años)'!H166)</f>
        <v/>
      </c>
      <c r="H134" s="79" t="str">
        <f>IF(ISBLANK('5. Pp (3 años)'!J166),"",'5. Pp (3 años)'!J166)</f>
        <v/>
      </c>
      <c r="I134" s="142" t="str">
        <f>IF(ISBLANK('9. METAS'!K140),"",'9. METAS'!K140)</f>
        <v/>
      </c>
      <c r="J134" s="143" t="str">
        <f>IF(ISBLANK('9. METAS'!Q140),"",'9. METAS'!Q140)</f>
        <v/>
      </c>
      <c r="K134" s="135" t="str">
        <f>IF(ISBLANK('9. METAS'!R140),"",'9. METAS'!R140)</f>
        <v/>
      </c>
      <c r="L134" s="135" t="str">
        <f>IF(ISBLANK('9. METAS'!S140),"",'9. METAS'!S140)</f>
        <v/>
      </c>
      <c r="M134" s="136" t="str">
        <f>IF(ISBLANK('9. METAS'!T140),"",'9. METAS'!T140)</f>
        <v/>
      </c>
      <c r="N134" s="320"/>
      <c r="O134" s="321"/>
      <c r="P134" s="321"/>
      <c r="Q134" s="322"/>
      <c r="R134" s="133" t="str">
        <f t="shared" si="6"/>
        <v>100%</v>
      </c>
      <c r="S134" s="134" t="str">
        <f t="shared" si="6"/>
        <v>100%</v>
      </c>
      <c r="T134" s="134" t="str">
        <f t="shared" si="6"/>
        <v>100%</v>
      </c>
      <c r="U134" s="148" t="str">
        <f t="shared" si="5"/>
        <v>100%</v>
      </c>
      <c r="V134" s="137" t="str">
        <f t="shared" si="7"/>
        <v>No Programado</v>
      </c>
      <c r="W134" s="134" t="str">
        <f t="shared" si="8"/>
        <v>No Programado</v>
      </c>
      <c r="X134" s="134" t="str">
        <f t="shared" si="11"/>
        <v>No Programado</v>
      </c>
      <c r="Y134" s="153" t="str">
        <f t="shared" si="12"/>
        <v>No Programado</v>
      </c>
      <c r="Z134" s="155"/>
      <c r="AA134" s="156"/>
      <c r="AB134" s="156"/>
      <c r="AC134" s="157"/>
    </row>
    <row r="135" spans="3:29" ht="17.25" hidden="1">
      <c r="C135" s="483" t="str">
        <f>IF(ISBLANK('5. Pp (3 años)'!B167),"",'5. Pp (3 años)'!B167)</f>
        <v/>
      </c>
      <c r="D135" s="484" t="str">
        <f>IF(ISBLANK('5. Pp (3 años)'!C167),"",'5. Pp (3 años)'!C167)</f>
        <v/>
      </c>
      <c r="E135" s="468" t="str">
        <f>IF(ISBLANK('5. Pp (3 años)'!D167),"",'5. Pp (3 años)'!D167)</f>
        <v/>
      </c>
      <c r="F135" s="468" t="str">
        <f>IF(ISBLANK('5. Pp (3 años)'!E167),"",'5. Pp (3 años)'!E167)</f>
        <v/>
      </c>
      <c r="G135" s="463" t="str">
        <f>IF(ISBLANK('5. Pp (3 años)'!H167),"",'5. Pp (3 años)'!H167)</f>
        <v/>
      </c>
      <c r="H135" s="485" t="str">
        <f>IF(ISBLANK('5. Pp (3 años)'!J167),"",'5. Pp (3 años)'!J167)</f>
        <v/>
      </c>
      <c r="I135" s="142" t="str">
        <f>IF(ISBLANK('9. METAS'!K141),"",'9. METAS'!K141)</f>
        <v/>
      </c>
      <c r="J135" s="143" t="str">
        <f>IF(ISBLANK('9. METAS'!Q141),"",'9. METAS'!Q141)</f>
        <v/>
      </c>
      <c r="K135" s="135" t="str">
        <f>IF(ISBLANK('9. METAS'!R141),"",'9. METAS'!R141)</f>
        <v/>
      </c>
      <c r="L135" s="135" t="str">
        <f>IF(ISBLANK('9. METAS'!S141),"",'9. METAS'!S141)</f>
        <v/>
      </c>
      <c r="M135" s="136" t="str">
        <f>IF(ISBLANK('9. METAS'!T141),"",'9. METAS'!T141)</f>
        <v/>
      </c>
      <c r="N135" s="320"/>
      <c r="O135" s="321"/>
      <c r="P135" s="321"/>
      <c r="Q135" s="322"/>
      <c r="R135" s="133" t="str">
        <f t="shared" si="6"/>
        <v>100%</v>
      </c>
      <c r="S135" s="134" t="str">
        <f t="shared" si="6"/>
        <v>100%</v>
      </c>
      <c r="T135" s="134" t="str">
        <f t="shared" si="6"/>
        <v>100%</v>
      </c>
      <c r="U135" s="148" t="str">
        <f t="shared" si="5"/>
        <v>100%</v>
      </c>
      <c r="V135" s="137" t="str">
        <f t="shared" si="7"/>
        <v>No Programado</v>
      </c>
      <c r="W135" s="134" t="str">
        <f t="shared" si="8"/>
        <v>No Programado</v>
      </c>
      <c r="X135" s="134" t="str">
        <f t="shared" si="11"/>
        <v>No Programado</v>
      </c>
      <c r="Y135" s="153" t="str">
        <f t="shared" si="12"/>
        <v>No Programado</v>
      </c>
      <c r="Z135" s="155"/>
      <c r="AA135" s="156"/>
      <c r="AB135" s="156"/>
      <c r="AC135" s="157"/>
    </row>
    <row r="136" spans="3:29" ht="17.25" hidden="1">
      <c r="C136" s="184" t="str">
        <f>IF(ISBLANK('5. Pp (3 años)'!B168),"",'5. Pp (3 años)'!B168)</f>
        <v/>
      </c>
      <c r="D136" s="91" t="str">
        <f>IF(ISBLANK('5. Pp (3 años)'!C168),"",'5. Pp (3 años)'!C168)</f>
        <v/>
      </c>
      <c r="E136" s="180" t="str">
        <f>IF(ISBLANK('5. Pp (3 años)'!D168),"",'5. Pp (3 años)'!D168)</f>
        <v/>
      </c>
      <c r="F136" s="180" t="str">
        <f>IF(ISBLANK('5. Pp (3 años)'!E168),"",'5. Pp (3 años)'!E168)</f>
        <v/>
      </c>
      <c r="G136" s="488" t="str">
        <f>IF(ISBLANK('5. Pp (3 años)'!H168),"",'5. Pp (3 años)'!H168)</f>
        <v/>
      </c>
      <c r="H136" s="79" t="str">
        <f>IF(ISBLANK('5. Pp (3 años)'!J168),"",'5. Pp (3 años)'!J168)</f>
        <v/>
      </c>
      <c r="I136" s="142" t="str">
        <f>IF(ISBLANK('9. METAS'!K142),"",'9. METAS'!K142)</f>
        <v/>
      </c>
      <c r="J136" s="143" t="str">
        <f>IF(ISBLANK('9. METAS'!Q142),"",'9. METAS'!Q142)</f>
        <v/>
      </c>
      <c r="K136" s="135" t="str">
        <f>IF(ISBLANK('9. METAS'!R142),"",'9. METAS'!R142)</f>
        <v/>
      </c>
      <c r="L136" s="135" t="str">
        <f>IF(ISBLANK('9. METAS'!S142),"",'9. METAS'!S142)</f>
        <v/>
      </c>
      <c r="M136" s="136" t="str">
        <f>IF(ISBLANK('9. METAS'!T142),"",'9. METAS'!T142)</f>
        <v/>
      </c>
      <c r="N136" s="320"/>
      <c r="O136" s="321"/>
      <c r="P136" s="321"/>
      <c r="Q136" s="322"/>
      <c r="R136" s="133" t="str">
        <f t="shared" si="6"/>
        <v>100%</v>
      </c>
      <c r="S136" s="134" t="str">
        <f t="shared" si="6"/>
        <v>100%</v>
      </c>
      <c r="T136" s="134" t="str">
        <f t="shared" si="6"/>
        <v>100%</v>
      </c>
      <c r="U136" s="148" t="str">
        <f t="shared" si="5"/>
        <v>100%</v>
      </c>
      <c r="V136" s="137" t="str">
        <f t="shared" si="7"/>
        <v>No Programado</v>
      </c>
      <c r="W136" s="134" t="str">
        <f t="shared" si="8"/>
        <v>No Programado</v>
      </c>
      <c r="X136" s="134" t="str">
        <f t="shared" si="11"/>
        <v>No Programado</v>
      </c>
      <c r="Y136" s="153" t="str">
        <f t="shared" si="12"/>
        <v>No Programado</v>
      </c>
      <c r="Z136" s="155"/>
      <c r="AA136" s="156"/>
      <c r="AB136" s="156"/>
      <c r="AC136" s="157"/>
    </row>
    <row r="137" spans="3:29" ht="17.25" hidden="1">
      <c r="C137" s="184" t="str">
        <f>IF(ISBLANK('5. Pp (3 años)'!B169),"",'5. Pp (3 años)'!B169)</f>
        <v/>
      </c>
      <c r="D137" s="91" t="str">
        <f>IF(ISBLANK('5. Pp (3 años)'!C169),"",'5. Pp (3 años)'!C169)</f>
        <v/>
      </c>
      <c r="E137" s="180" t="str">
        <f>IF(ISBLANK('5. Pp (3 años)'!D169),"",'5. Pp (3 años)'!D169)</f>
        <v/>
      </c>
      <c r="F137" s="180" t="str">
        <f>IF(ISBLANK('5. Pp (3 años)'!E169),"",'5. Pp (3 años)'!E169)</f>
        <v/>
      </c>
      <c r="G137" s="187" t="str">
        <f>IF(ISBLANK('5. Pp (3 años)'!H169),"",'5. Pp (3 años)'!H169)</f>
        <v/>
      </c>
      <c r="H137" s="79" t="str">
        <f>IF(ISBLANK('5. Pp (3 años)'!J169),"",'5. Pp (3 años)'!J169)</f>
        <v/>
      </c>
      <c r="I137" s="142" t="str">
        <f>IF(ISBLANK('9. METAS'!K143),"",'9. METAS'!K143)</f>
        <v/>
      </c>
      <c r="J137" s="143" t="str">
        <f>IF(ISBLANK('9. METAS'!Q143),"",'9. METAS'!Q143)</f>
        <v/>
      </c>
      <c r="K137" s="135" t="str">
        <f>IF(ISBLANK('9. METAS'!R143),"",'9. METAS'!R143)</f>
        <v/>
      </c>
      <c r="L137" s="135" t="str">
        <f>IF(ISBLANK('9. METAS'!S143),"",'9. METAS'!S143)</f>
        <v/>
      </c>
      <c r="M137" s="136" t="str">
        <f>IF(ISBLANK('9. METAS'!T143),"",'9. METAS'!T143)</f>
        <v/>
      </c>
      <c r="N137" s="320"/>
      <c r="O137" s="321"/>
      <c r="P137" s="321"/>
      <c r="Q137" s="322"/>
      <c r="R137" s="133" t="str">
        <f t="shared" si="6"/>
        <v>100%</v>
      </c>
      <c r="S137" s="134" t="str">
        <f t="shared" si="6"/>
        <v>100%</v>
      </c>
      <c r="T137" s="134" t="str">
        <f t="shared" si="6"/>
        <v>100%</v>
      </c>
      <c r="U137" s="148" t="str">
        <f t="shared" si="5"/>
        <v>100%</v>
      </c>
      <c r="V137" s="137" t="str">
        <f t="shared" si="7"/>
        <v>No Programado</v>
      </c>
      <c r="W137" s="134" t="str">
        <f t="shared" si="8"/>
        <v>No Programado</v>
      </c>
      <c r="X137" s="134" t="str">
        <f t="shared" si="11"/>
        <v>No Programado</v>
      </c>
      <c r="Y137" s="153" t="str">
        <f t="shared" si="12"/>
        <v>No Programado</v>
      </c>
      <c r="Z137" s="155"/>
      <c r="AA137" s="156"/>
      <c r="AB137" s="156"/>
      <c r="AC137" s="157"/>
    </row>
    <row r="138" spans="3:29" ht="17.25" hidden="1">
      <c r="C138" s="184" t="str">
        <f>IF(ISBLANK('5. Pp (3 años)'!B170),"",'5. Pp (3 años)'!B170)</f>
        <v/>
      </c>
      <c r="D138" s="91" t="str">
        <f>IF(ISBLANK('5. Pp (3 años)'!C170),"",'5. Pp (3 años)'!C170)</f>
        <v/>
      </c>
      <c r="E138" s="180" t="str">
        <f>IF(ISBLANK('5. Pp (3 años)'!D170),"",'5. Pp (3 años)'!D170)</f>
        <v/>
      </c>
      <c r="F138" s="180" t="str">
        <f>IF(ISBLANK('5. Pp (3 años)'!E170),"",'5. Pp (3 años)'!E170)</f>
        <v/>
      </c>
      <c r="G138" s="187" t="str">
        <f>IF(ISBLANK('5. Pp (3 años)'!H170),"",'5. Pp (3 años)'!H170)</f>
        <v/>
      </c>
      <c r="H138" s="79" t="str">
        <f>IF(ISBLANK('5. Pp (3 años)'!J170),"",'5. Pp (3 años)'!J170)</f>
        <v/>
      </c>
      <c r="I138" s="142" t="str">
        <f>IF(ISBLANK('9. METAS'!K144),"",'9. METAS'!K144)</f>
        <v/>
      </c>
      <c r="J138" s="143" t="str">
        <f>IF(ISBLANK('9. METAS'!Q144),"",'9. METAS'!Q144)</f>
        <v/>
      </c>
      <c r="K138" s="135" t="str">
        <f>IF(ISBLANK('9. METAS'!R144),"",'9. METAS'!R144)</f>
        <v/>
      </c>
      <c r="L138" s="135" t="str">
        <f>IF(ISBLANK('9. METAS'!S144),"",'9. METAS'!S144)</f>
        <v/>
      </c>
      <c r="M138" s="136" t="str">
        <f>IF(ISBLANK('9. METAS'!T144),"",'9. METAS'!T144)</f>
        <v/>
      </c>
      <c r="N138" s="320"/>
      <c r="O138" s="321"/>
      <c r="P138" s="321"/>
      <c r="Q138" s="322"/>
      <c r="R138" s="133" t="str">
        <f t="shared" si="6"/>
        <v>100%</v>
      </c>
      <c r="S138" s="134" t="str">
        <f t="shared" si="6"/>
        <v>100%</v>
      </c>
      <c r="T138" s="134" t="str">
        <f t="shared" si="6"/>
        <v>100%</v>
      </c>
      <c r="U138" s="148" t="str">
        <f t="shared" si="5"/>
        <v>100%</v>
      </c>
      <c r="V138" s="137" t="str">
        <f t="shared" si="7"/>
        <v>No Programado</v>
      </c>
      <c r="W138" s="134" t="str">
        <f t="shared" si="8"/>
        <v>No Programado</v>
      </c>
      <c r="X138" s="134" t="str">
        <f t="shared" si="11"/>
        <v>No Programado</v>
      </c>
      <c r="Y138" s="153" t="str">
        <f t="shared" si="12"/>
        <v>No Programado</v>
      </c>
      <c r="Z138" s="155"/>
      <c r="AA138" s="156"/>
      <c r="AB138" s="156"/>
      <c r="AC138" s="157"/>
    </row>
    <row r="139" spans="3:29" ht="17.25" hidden="1">
      <c r="C139" s="184" t="str">
        <f>IF(ISBLANK('5. Pp (3 años)'!B171),"",'5. Pp (3 años)'!B171)</f>
        <v/>
      </c>
      <c r="D139" s="91" t="str">
        <f>IF(ISBLANK('5. Pp (3 años)'!C171),"",'5. Pp (3 años)'!C171)</f>
        <v/>
      </c>
      <c r="E139" s="180" t="str">
        <f>IF(ISBLANK('5. Pp (3 años)'!D171),"",'5. Pp (3 años)'!D171)</f>
        <v/>
      </c>
      <c r="F139" s="180" t="str">
        <f>IF(ISBLANK('5. Pp (3 años)'!E171),"",'5. Pp (3 años)'!E171)</f>
        <v/>
      </c>
      <c r="G139" s="187" t="str">
        <f>IF(ISBLANK('5. Pp (3 años)'!H171),"",'5. Pp (3 años)'!H171)</f>
        <v/>
      </c>
      <c r="H139" s="79" t="str">
        <f>IF(ISBLANK('5. Pp (3 años)'!J171),"",'5. Pp (3 años)'!J171)</f>
        <v/>
      </c>
      <c r="I139" s="142" t="str">
        <f>IF(ISBLANK('9. METAS'!K145),"",'9. METAS'!K145)</f>
        <v/>
      </c>
      <c r="J139" s="143" t="str">
        <f>IF(ISBLANK('9. METAS'!Q145),"",'9. METAS'!Q145)</f>
        <v/>
      </c>
      <c r="K139" s="135" t="str">
        <f>IF(ISBLANK('9. METAS'!R145),"",'9. METAS'!R145)</f>
        <v/>
      </c>
      <c r="L139" s="135" t="str">
        <f>IF(ISBLANK('9. METAS'!S145),"",'9. METAS'!S145)</f>
        <v/>
      </c>
      <c r="M139" s="136" t="str">
        <f>IF(ISBLANK('9. METAS'!T145),"",'9. METAS'!T145)</f>
        <v/>
      </c>
      <c r="N139" s="320"/>
      <c r="O139" s="321"/>
      <c r="P139" s="321"/>
      <c r="Q139" s="322"/>
      <c r="R139" s="133" t="str">
        <f t="shared" si="6"/>
        <v>100%</v>
      </c>
      <c r="S139" s="134" t="str">
        <f t="shared" si="6"/>
        <v>100%</v>
      </c>
      <c r="T139" s="134" t="str">
        <f t="shared" si="6"/>
        <v>100%</v>
      </c>
      <c r="U139" s="148" t="str">
        <f t="shared" si="5"/>
        <v>100%</v>
      </c>
      <c r="V139" s="137" t="str">
        <f t="shared" si="7"/>
        <v>No Programado</v>
      </c>
      <c r="W139" s="134" t="str">
        <f t="shared" si="8"/>
        <v>No Programado</v>
      </c>
      <c r="X139" s="134" t="str">
        <f t="shared" si="11"/>
        <v>No Programado</v>
      </c>
      <c r="Y139" s="153" t="str">
        <f t="shared" si="12"/>
        <v>No Programado</v>
      </c>
      <c r="Z139" s="155"/>
      <c r="AA139" s="156"/>
      <c r="AB139" s="156"/>
      <c r="AC139" s="157"/>
    </row>
    <row r="140" spans="3:29" ht="17.25" hidden="1">
      <c r="C140" s="184" t="str">
        <f>IF(ISBLANK('5. Pp (3 años)'!B172),"",'5. Pp (3 años)'!B172)</f>
        <v/>
      </c>
      <c r="D140" s="91" t="str">
        <f>IF(ISBLANK('5. Pp (3 años)'!C172),"",'5. Pp (3 años)'!C172)</f>
        <v/>
      </c>
      <c r="E140" s="180" t="str">
        <f>IF(ISBLANK('5. Pp (3 años)'!D172),"",'5. Pp (3 años)'!D172)</f>
        <v/>
      </c>
      <c r="F140" s="180" t="str">
        <f>IF(ISBLANK('5. Pp (3 años)'!E172),"",'5. Pp (3 años)'!E172)</f>
        <v/>
      </c>
      <c r="G140" s="487" t="str">
        <f>IF(ISBLANK('5. Pp (3 años)'!H172),"",'5. Pp (3 años)'!H172)</f>
        <v/>
      </c>
      <c r="H140" s="79" t="str">
        <f>IF(ISBLANK('5. Pp (3 años)'!J172),"",'5. Pp (3 años)'!J172)</f>
        <v/>
      </c>
      <c r="I140" s="142" t="str">
        <f>IF(ISBLANK('9. METAS'!K146),"",'9. METAS'!K146)</f>
        <v/>
      </c>
      <c r="J140" s="143" t="str">
        <f>IF(ISBLANK('9. METAS'!Q146),"",'9. METAS'!Q146)</f>
        <v/>
      </c>
      <c r="K140" s="135" t="str">
        <f>IF(ISBLANK('9. METAS'!R146),"",'9. METAS'!R146)</f>
        <v/>
      </c>
      <c r="L140" s="135" t="str">
        <f>IF(ISBLANK('9. METAS'!S146),"",'9. METAS'!S146)</f>
        <v/>
      </c>
      <c r="M140" s="136" t="str">
        <f>IF(ISBLANK('9. METAS'!T146),"",'9. METAS'!T146)</f>
        <v/>
      </c>
      <c r="N140" s="320"/>
      <c r="O140" s="321"/>
      <c r="P140" s="321"/>
      <c r="Q140" s="322"/>
      <c r="R140" s="133" t="str">
        <f t="shared" si="6"/>
        <v>100%</v>
      </c>
      <c r="S140" s="134" t="str">
        <f t="shared" si="6"/>
        <v>100%</v>
      </c>
      <c r="T140" s="134" t="str">
        <f t="shared" si="6"/>
        <v>100%</v>
      </c>
      <c r="U140" s="148" t="str">
        <f t="shared" si="5"/>
        <v>100%</v>
      </c>
      <c r="V140" s="137" t="str">
        <f t="shared" si="7"/>
        <v>No Programado</v>
      </c>
      <c r="W140" s="134" t="str">
        <f t="shared" si="8"/>
        <v>No Programado</v>
      </c>
      <c r="X140" s="134" t="str">
        <f t="shared" si="11"/>
        <v>No Programado</v>
      </c>
      <c r="Y140" s="153" t="str">
        <f t="shared" si="12"/>
        <v>No Programado</v>
      </c>
      <c r="Z140" s="155"/>
      <c r="AA140" s="156"/>
      <c r="AB140" s="156"/>
      <c r="AC140" s="157"/>
    </row>
    <row r="141" spans="3:29" ht="17.25" hidden="1">
      <c r="C141" s="483" t="str">
        <f>IF(ISBLANK('5. Pp (3 años)'!B173),"",'5. Pp (3 años)'!B173)</f>
        <v/>
      </c>
      <c r="D141" s="484" t="str">
        <f>IF(ISBLANK('5. Pp (3 años)'!C173),"",'5. Pp (3 años)'!C173)</f>
        <v/>
      </c>
      <c r="E141" s="468" t="str">
        <f>IF(ISBLANK('5. Pp (3 años)'!D173),"",'5. Pp (3 años)'!D173)</f>
        <v/>
      </c>
      <c r="F141" s="468" t="str">
        <f>IF(ISBLANK('5. Pp (3 años)'!E173),"",'5. Pp (3 años)'!E173)</f>
        <v/>
      </c>
      <c r="G141" s="463" t="str">
        <f>IF(ISBLANK('5. Pp (3 años)'!H173),"",'5. Pp (3 años)'!H173)</f>
        <v/>
      </c>
      <c r="H141" s="485" t="str">
        <f>IF(ISBLANK('5. Pp (3 años)'!J173),"",'5. Pp (3 años)'!J173)</f>
        <v/>
      </c>
      <c r="I141" s="142" t="str">
        <f>IF(ISBLANK('9. METAS'!K147),"",'9. METAS'!K147)</f>
        <v/>
      </c>
      <c r="J141" s="143" t="str">
        <f>IF(ISBLANK('9. METAS'!Q147),"",'9. METAS'!Q147)</f>
        <v/>
      </c>
      <c r="K141" s="135" t="str">
        <f>IF(ISBLANK('9. METAS'!R147),"",'9. METAS'!R147)</f>
        <v/>
      </c>
      <c r="L141" s="135" t="str">
        <f>IF(ISBLANK('9. METAS'!S147),"",'9. METAS'!S147)</f>
        <v/>
      </c>
      <c r="M141" s="136" t="str">
        <f>IF(ISBLANK('9. METAS'!T147),"",'9. METAS'!T147)</f>
        <v/>
      </c>
      <c r="N141" s="320"/>
      <c r="O141" s="321"/>
      <c r="P141" s="321"/>
      <c r="Q141" s="322"/>
      <c r="R141" s="133" t="str">
        <f t="shared" si="6"/>
        <v>100%</v>
      </c>
      <c r="S141" s="134" t="str">
        <f t="shared" si="6"/>
        <v>100%</v>
      </c>
      <c r="T141" s="134" t="str">
        <f t="shared" si="6"/>
        <v>100%</v>
      </c>
      <c r="U141" s="148" t="str">
        <f t="shared" si="6"/>
        <v>100%</v>
      </c>
      <c r="V141" s="137" t="str">
        <f t="shared" si="7"/>
        <v>No Programado</v>
      </c>
      <c r="W141" s="134" t="str">
        <f t="shared" si="8"/>
        <v>No Programado</v>
      </c>
      <c r="X141" s="134" t="str">
        <f t="shared" si="11"/>
        <v>No Programado</v>
      </c>
      <c r="Y141" s="153" t="str">
        <f t="shared" si="12"/>
        <v>No Programado</v>
      </c>
      <c r="Z141" s="155"/>
      <c r="AA141" s="156"/>
      <c r="AB141" s="156"/>
      <c r="AC141" s="157"/>
    </row>
    <row r="142" spans="3:29" ht="17.25" hidden="1">
      <c r="C142" s="184" t="str">
        <f>IF(ISBLANK('5. Pp (3 años)'!B174),"",'5. Pp (3 años)'!B174)</f>
        <v/>
      </c>
      <c r="D142" s="91" t="str">
        <f>IF(ISBLANK('5. Pp (3 años)'!C174),"",'5. Pp (3 años)'!C174)</f>
        <v/>
      </c>
      <c r="E142" s="180" t="str">
        <f>IF(ISBLANK('5. Pp (3 años)'!D174),"",'5. Pp (3 años)'!D174)</f>
        <v/>
      </c>
      <c r="F142" s="180" t="str">
        <f>IF(ISBLANK('5. Pp (3 años)'!E174),"",'5. Pp (3 años)'!E174)</f>
        <v/>
      </c>
      <c r="G142" s="488" t="str">
        <f>IF(ISBLANK('5. Pp (3 años)'!H174),"",'5. Pp (3 años)'!H174)</f>
        <v/>
      </c>
      <c r="H142" s="79" t="str">
        <f>IF(ISBLANK('5. Pp (3 años)'!J174),"",'5. Pp (3 años)'!J174)</f>
        <v/>
      </c>
      <c r="I142" s="142" t="str">
        <f>IF(ISBLANK('9. METAS'!K148),"",'9. METAS'!K148)</f>
        <v/>
      </c>
      <c r="J142" s="143" t="str">
        <f>IF(ISBLANK('9. METAS'!Q148),"",'9. METAS'!Q148)</f>
        <v/>
      </c>
      <c r="K142" s="135" t="str">
        <f>IF(ISBLANK('9. METAS'!R148),"",'9. METAS'!R148)</f>
        <v/>
      </c>
      <c r="L142" s="135" t="str">
        <f>IF(ISBLANK('9. METAS'!S148),"",'9. METAS'!S148)</f>
        <v/>
      </c>
      <c r="M142" s="136" t="str">
        <f>IF(ISBLANK('9. METAS'!T148),"",'9. METAS'!T148)</f>
        <v/>
      </c>
      <c r="N142" s="320"/>
      <c r="O142" s="321"/>
      <c r="P142" s="321"/>
      <c r="Q142" s="322"/>
      <c r="R142" s="133" t="str">
        <f t="shared" si="6"/>
        <v>100%</v>
      </c>
      <c r="S142" s="134" t="str">
        <f t="shared" si="6"/>
        <v>100%</v>
      </c>
      <c r="T142" s="134" t="str">
        <f t="shared" si="6"/>
        <v>100%</v>
      </c>
      <c r="U142" s="148" t="str">
        <f t="shared" si="6"/>
        <v>100%</v>
      </c>
      <c r="V142" s="137" t="str">
        <f t="shared" ref="V142:V205" si="13">IFERROR((N142/I142),"No Programado")</f>
        <v>No Programado</v>
      </c>
      <c r="W142" s="134" t="str">
        <f t="shared" ref="W142:W205" si="14">IFERROR((N142+O142)/I142, "No Programado")</f>
        <v>No Programado</v>
      </c>
      <c r="X142" s="134" t="str">
        <f t="shared" ref="X142:X205" si="15">IFERROR((O142+P142)/I142, "No Programado")</f>
        <v>No Programado</v>
      </c>
      <c r="Y142" s="153" t="str">
        <f t="shared" ref="Y142:Y205" si="16">IFERROR((P142+Q142)/I142, "No Programado")</f>
        <v>No Programado</v>
      </c>
      <c r="Z142" s="155"/>
      <c r="AA142" s="156"/>
      <c r="AB142" s="156"/>
      <c r="AC142" s="157"/>
    </row>
    <row r="143" spans="3:29" ht="17.25" hidden="1">
      <c r="C143" s="184" t="str">
        <f>IF(ISBLANK('5. Pp (3 años)'!B175),"",'5. Pp (3 años)'!B175)</f>
        <v/>
      </c>
      <c r="D143" s="91" t="str">
        <f>IF(ISBLANK('5. Pp (3 años)'!C175),"",'5. Pp (3 años)'!C175)</f>
        <v/>
      </c>
      <c r="E143" s="180" t="str">
        <f>IF(ISBLANK('5. Pp (3 años)'!D175),"",'5. Pp (3 años)'!D175)</f>
        <v/>
      </c>
      <c r="F143" s="180" t="str">
        <f>IF(ISBLANK('5. Pp (3 años)'!E175),"",'5. Pp (3 años)'!E175)</f>
        <v/>
      </c>
      <c r="G143" s="187" t="str">
        <f>IF(ISBLANK('5. Pp (3 años)'!H175),"",'5. Pp (3 años)'!H175)</f>
        <v/>
      </c>
      <c r="H143" s="79" t="str">
        <f>IF(ISBLANK('5. Pp (3 años)'!J175),"",'5. Pp (3 años)'!J175)</f>
        <v/>
      </c>
      <c r="I143" s="142" t="str">
        <f>IF(ISBLANK('9. METAS'!K149),"",'9. METAS'!K149)</f>
        <v/>
      </c>
      <c r="J143" s="143" t="str">
        <f>IF(ISBLANK('9. METAS'!Q149),"",'9. METAS'!Q149)</f>
        <v/>
      </c>
      <c r="K143" s="135" t="str">
        <f>IF(ISBLANK('9. METAS'!R149),"",'9. METAS'!R149)</f>
        <v/>
      </c>
      <c r="L143" s="135" t="str">
        <f>IF(ISBLANK('9. METAS'!S149),"",'9. METAS'!S149)</f>
        <v/>
      </c>
      <c r="M143" s="136" t="str">
        <f>IF(ISBLANK('9. METAS'!T149),"",'9. METAS'!T149)</f>
        <v/>
      </c>
      <c r="N143" s="320"/>
      <c r="O143" s="321"/>
      <c r="P143" s="321"/>
      <c r="Q143" s="322"/>
      <c r="R143" s="133" t="str">
        <f t="shared" si="6"/>
        <v>100%</v>
      </c>
      <c r="S143" s="134" t="str">
        <f t="shared" si="6"/>
        <v>100%</v>
      </c>
      <c r="T143" s="134" t="str">
        <f t="shared" si="6"/>
        <v>100%</v>
      </c>
      <c r="U143" s="148" t="str">
        <f t="shared" si="6"/>
        <v>100%</v>
      </c>
      <c r="V143" s="137" t="str">
        <f t="shared" si="13"/>
        <v>No Programado</v>
      </c>
      <c r="W143" s="134" t="str">
        <f t="shared" si="14"/>
        <v>No Programado</v>
      </c>
      <c r="X143" s="134" t="str">
        <f t="shared" si="15"/>
        <v>No Programado</v>
      </c>
      <c r="Y143" s="153" t="str">
        <f t="shared" si="16"/>
        <v>No Programado</v>
      </c>
      <c r="Z143" s="155"/>
      <c r="AA143" s="156"/>
      <c r="AB143" s="156"/>
      <c r="AC143" s="157"/>
    </row>
    <row r="144" spans="3:29" ht="17.25" hidden="1">
      <c r="C144" s="184" t="str">
        <f>IF(ISBLANK('5. Pp (3 años)'!B176),"",'5. Pp (3 años)'!B176)</f>
        <v/>
      </c>
      <c r="D144" s="91" t="str">
        <f>IF(ISBLANK('5. Pp (3 años)'!C176),"",'5. Pp (3 años)'!C176)</f>
        <v/>
      </c>
      <c r="E144" s="180" t="str">
        <f>IF(ISBLANK('5. Pp (3 años)'!D176),"",'5. Pp (3 años)'!D176)</f>
        <v/>
      </c>
      <c r="F144" s="180" t="str">
        <f>IF(ISBLANK('5. Pp (3 años)'!E176),"",'5. Pp (3 años)'!E176)</f>
        <v/>
      </c>
      <c r="G144" s="187" t="str">
        <f>IF(ISBLANK('5. Pp (3 años)'!H176),"",'5. Pp (3 años)'!H176)</f>
        <v/>
      </c>
      <c r="H144" s="79" t="str">
        <f>IF(ISBLANK('5. Pp (3 años)'!J176),"",'5. Pp (3 años)'!J176)</f>
        <v/>
      </c>
      <c r="I144" s="142" t="str">
        <f>IF(ISBLANK('9. METAS'!K150),"",'9. METAS'!K150)</f>
        <v/>
      </c>
      <c r="J144" s="143" t="str">
        <f>IF(ISBLANK('9. METAS'!Q150),"",'9. METAS'!Q150)</f>
        <v/>
      </c>
      <c r="K144" s="135" t="str">
        <f>IF(ISBLANK('9. METAS'!R150),"",'9. METAS'!R150)</f>
        <v/>
      </c>
      <c r="L144" s="135" t="str">
        <f>IF(ISBLANK('9. METAS'!S150),"",'9. METAS'!S150)</f>
        <v/>
      </c>
      <c r="M144" s="136" t="str">
        <f>IF(ISBLANK('9. METAS'!T150),"",'9. METAS'!T150)</f>
        <v/>
      </c>
      <c r="N144" s="320"/>
      <c r="O144" s="321"/>
      <c r="P144" s="321"/>
      <c r="Q144" s="322"/>
      <c r="R144" s="133" t="str">
        <f t="shared" si="6"/>
        <v>100%</v>
      </c>
      <c r="S144" s="134" t="str">
        <f t="shared" si="6"/>
        <v>100%</v>
      </c>
      <c r="T144" s="134" t="str">
        <f t="shared" si="6"/>
        <v>100%</v>
      </c>
      <c r="U144" s="148" t="str">
        <f t="shared" si="6"/>
        <v>100%</v>
      </c>
      <c r="V144" s="137" t="str">
        <f t="shared" si="13"/>
        <v>No Programado</v>
      </c>
      <c r="W144" s="134" t="str">
        <f t="shared" si="14"/>
        <v>No Programado</v>
      </c>
      <c r="X144" s="134" t="str">
        <f t="shared" si="15"/>
        <v>No Programado</v>
      </c>
      <c r="Y144" s="153" t="str">
        <f t="shared" si="16"/>
        <v>No Programado</v>
      </c>
      <c r="Z144" s="155"/>
      <c r="AA144" s="156"/>
      <c r="AB144" s="156"/>
      <c r="AC144" s="157"/>
    </row>
    <row r="145" spans="3:29" ht="17.25" hidden="1">
      <c r="C145" s="184" t="str">
        <f>IF(ISBLANK('5. Pp (3 años)'!B177),"",'5. Pp (3 años)'!B177)</f>
        <v/>
      </c>
      <c r="D145" s="91" t="str">
        <f>IF(ISBLANK('5. Pp (3 años)'!C177),"",'5. Pp (3 años)'!C177)</f>
        <v/>
      </c>
      <c r="E145" s="180" t="str">
        <f>IF(ISBLANK('5. Pp (3 años)'!D177),"",'5. Pp (3 años)'!D177)</f>
        <v/>
      </c>
      <c r="F145" s="180" t="str">
        <f>IF(ISBLANK('5. Pp (3 años)'!E177),"",'5. Pp (3 años)'!E177)</f>
        <v/>
      </c>
      <c r="G145" s="187" t="str">
        <f>IF(ISBLANK('5. Pp (3 años)'!H177),"",'5. Pp (3 años)'!H177)</f>
        <v/>
      </c>
      <c r="H145" s="79" t="str">
        <f>IF(ISBLANK('5. Pp (3 años)'!J177),"",'5. Pp (3 años)'!J177)</f>
        <v/>
      </c>
      <c r="I145" s="142" t="str">
        <f>IF(ISBLANK('9. METAS'!K151),"",'9. METAS'!K151)</f>
        <v/>
      </c>
      <c r="J145" s="143" t="str">
        <f>IF(ISBLANK('9. METAS'!Q151),"",'9. METAS'!Q151)</f>
        <v/>
      </c>
      <c r="K145" s="135" t="str">
        <f>IF(ISBLANK('9. METAS'!R151),"",'9. METAS'!R151)</f>
        <v/>
      </c>
      <c r="L145" s="135" t="str">
        <f>IF(ISBLANK('9. METAS'!S151),"",'9. METAS'!S151)</f>
        <v/>
      </c>
      <c r="M145" s="136" t="str">
        <f>IF(ISBLANK('9. METAS'!T151),"",'9. METAS'!T151)</f>
        <v/>
      </c>
      <c r="N145" s="320"/>
      <c r="O145" s="321"/>
      <c r="P145" s="321"/>
      <c r="Q145" s="322"/>
      <c r="R145" s="133" t="str">
        <f t="shared" si="6"/>
        <v>100%</v>
      </c>
      <c r="S145" s="134" t="str">
        <f t="shared" si="6"/>
        <v>100%</v>
      </c>
      <c r="T145" s="134" t="str">
        <f t="shared" si="6"/>
        <v>100%</v>
      </c>
      <c r="U145" s="148" t="str">
        <f t="shared" si="6"/>
        <v>100%</v>
      </c>
      <c r="V145" s="137" t="str">
        <f t="shared" si="13"/>
        <v>No Programado</v>
      </c>
      <c r="W145" s="134" t="str">
        <f t="shared" si="14"/>
        <v>No Programado</v>
      </c>
      <c r="X145" s="134" t="str">
        <f t="shared" si="15"/>
        <v>No Programado</v>
      </c>
      <c r="Y145" s="153" t="str">
        <f t="shared" si="16"/>
        <v>No Programado</v>
      </c>
      <c r="Z145" s="155"/>
      <c r="AA145" s="156"/>
      <c r="AB145" s="156"/>
      <c r="AC145" s="157"/>
    </row>
    <row r="146" spans="3:29" ht="17.25" hidden="1">
      <c r="C146" s="184" t="str">
        <f>IF(ISBLANK('5. Pp (3 años)'!B178),"",'5. Pp (3 años)'!B178)</f>
        <v/>
      </c>
      <c r="D146" s="91" t="str">
        <f>IF(ISBLANK('5. Pp (3 años)'!C178),"",'5. Pp (3 años)'!C178)</f>
        <v/>
      </c>
      <c r="E146" s="180" t="str">
        <f>IF(ISBLANK('5. Pp (3 años)'!D178),"",'5. Pp (3 años)'!D178)</f>
        <v/>
      </c>
      <c r="F146" s="180" t="str">
        <f>IF(ISBLANK('5. Pp (3 años)'!E178),"",'5. Pp (3 años)'!E178)</f>
        <v/>
      </c>
      <c r="G146" s="487" t="str">
        <f>IF(ISBLANK('5. Pp (3 años)'!H178),"",'5. Pp (3 años)'!H178)</f>
        <v/>
      </c>
      <c r="H146" s="79" t="str">
        <f>IF(ISBLANK('5. Pp (3 años)'!J178),"",'5. Pp (3 años)'!J178)</f>
        <v/>
      </c>
      <c r="I146" s="142" t="str">
        <f>IF(ISBLANK('9. METAS'!K152),"",'9. METAS'!K152)</f>
        <v/>
      </c>
      <c r="J146" s="143" t="str">
        <f>IF(ISBLANK('9. METAS'!Q152),"",'9. METAS'!Q152)</f>
        <v/>
      </c>
      <c r="K146" s="135" t="str">
        <f>IF(ISBLANK('9. METAS'!R152),"",'9. METAS'!R152)</f>
        <v/>
      </c>
      <c r="L146" s="135" t="str">
        <f>IF(ISBLANK('9. METAS'!S152),"",'9. METAS'!S152)</f>
        <v/>
      </c>
      <c r="M146" s="136" t="str">
        <f>IF(ISBLANK('9. METAS'!T152),"",'9. METAS'!T152)</f>
        <v/>
      </c>
      <c r="N146" s="320"/>
      <c r="O146" s="321"/>
      <c r="P146" s="321"/>
      <c r="Q146" s="322"/>
      <c r="R146" s="133" t="str">
        <f t="shared" si="6"/>
        <v>100%</v>
      </c>
      <c r="S146" s="134" t="str">
        <f t="shared" si="6"/>
        <v>100%</v>
      </c>
      <c r="T146" s="134" t="str">
        <f t="shared" si="6"/>
        <v>100%</v>
      </c>
      <c r="U146" s="148" t="str">
        <f t="shared" si="6"/>
        <v>100%</v>
      </c>
      <c r="V146" s="137" t="str">
        <f t="shared" si="13"/>
        <v>No Programado</v>
      </c>
      <c r="W146" s="134" t="str">
        <f t="shared" si="14"/>
        <v>No Programado</v>
      </c>
      <c r="X146" s="134" t="str">
        <f t="shared" si="15"/>
        <v>No Programado</v>
      </c>
      <c r="Y146" s="153" t="str">
        <f t="shared" si="16"/>
        <v>No Programado</v>
      </c>
      <c r="Z146" s="155"/>
      <c r="AA146" s="156"/>
      <c r="AB146" s="156"/>
      <c r="AC146" s="157"/>
    </row>
    <row r="147" spans="3:29" ht="17.25" hidden="1">
      <c r="C147" s="483" t="str">
        <f>IF(ISBLANK('5. Pp (3 años)'!B179),"",'5. Pp (3 años)'!B179)</f>
        <v/>
      </c>
      <c r="D147" s="484" t="str">
        <f>IF(ISBLANK('5. Pp (3 años)'!C179),"",'5. Pp (3 años)'!C179)</f>
        <v/>
      </c>
      <c r="E147" s="468" t="str">
        <f>IF(ISBLANK('5. Pp (3 años)'!D179),"",'5. Pp (3 años)'!D179)</f>
        <v/>
      </c>
      <c r="F147" s="468" t="str">
        <f>IF(ISBLANK('5. Pp (3 años)'!E179),"",'5. Pp (3 años)'!E179)</f>
        <v/>
      </c>
      <c r="G147" s="463" t="str">
        <f>IF(ISBLANK('5. Pp (3 años)'!H179),"",'5. Pp (3 años)'!H179)</f>
        <v/>
      </c>
      <c r="H147" s="485" t="str">
        <f>IF(ISBLANK('5. Pp (3 años)'!J179),"",'5. Pp (3 años)'!J179)</f>
        <v/>
      </c>
      <c r="I147" s="142" t="str">
        <f>IF(ISBLANK('9. METAS'!K153),"",'9. METAS'!K153)</f>
        <v/>
      </c>
      <c r="J147" s="143" t="str">
        <f>IF(ISBLANK('9. METAS'!Q153),"",'9. METAS'!Q153)</f>
        <v/>
      </c>
      <c r="K147" s="135" t="str">
        <f>IF(ISBLANK('9. METAS'!R153),"",'9. METAS'!R153)</f>
        <v/>
      </c>
      <c r="L147" s="135" t="str">
        <f>IF(ISBLANK('9. METAS'!S153),"",'9. METAS'!S153)</f>
        <v/>
      </c>
      <c r="M147" s="136" t="str">
        <f>IF(ISBLANK('9. METAS'!T153),"",'9. METAS'!T153)</f>
        <v/>
      </c>
      <c r="N147" s="320"/>
      <c r="O147" s="321"/>
      <c r="P147" s="321"/>
      <c r="Q147" s="322"/>
      <c r="R147" s="133" t="str">
        <f t="shared" si="6"/>
        <v>100%</v>
      </c>
      <c r="S147" s="134" t="str">
        <f t="shared" si="6"/>
        <v>100%</v>
      </c>
      <c r="T147" s="134" t="str">
        <f t="shared" si="6"/>
        <v>100%</v>
      </c>
      <c r="U147" s="148" t="str">
        <f t="shared" si="6"/>
        <v>100%</v>
      </c>
      <c r="V147" s="137" t="str">
        <f t="shared" si="13"/>
        <v>No Programado</v>
      </c>
      <c r="W147" s="134" t="str">
        <f t="shared" si="14"/>
        <v>No Programado</v>
      </c>
      <c r="X147" s="134" t="str">
        <f t="shared" si="15"/>
        <v>No Programado</v>
      </c>
      <c r="Y147" s="153" t="str">
        <f t="shared" si="16"/>
        <v>No Programado</v>
      </c>
      <c r="Z147" s="155"/>
      <c r="AA147" s="156"/>
      <c r="AB147" s="156"/>
      <c r="AC147" s="157"/>
    </row>
    <row r="148" spans="3:29" ht="17.25" hidden="1">
      <c r="C148" s="184" t="str">
        <f>IF(ISBLANK('5. Pp (3 años)'!B180),"",'5. Pp (3 años)'!B180)</f>
        <v/>
      </c>
      <c r="D148" s="91" t="str">
        <f>IF(ISBLANK('5. Pp (3 años)'!C180),"",'5. Pp (3 años)'!C180)</f>
        <v/>
      </c>
      <c r="E148" s="180" t="str">
        <f>IF(ISBLANK('5. Pp (3 años)'!D180),"",'5. Pp (3 años)'!D180)</f>
        <v/>
      </c>
      <c r="F148" s="180" t="str">
        <f>IF(ISBLANK('5. Pp (3 años)'!E180),"",'5. Pp (3 años)'!E180)</f>
        <v/>
      </c>
      <c r="G148" s="488" t="str">
        <f>IF(ISBLANK('5. Pp (3 años)'!H180),"",'5. Pp (3 años)'!H180)</f>
        <v/>
      </c>
      <c r="H148" s="79" t="str">
        <f>IF(ISBLANK('5. Pp (3 años)'!J180),"",'5. Pp (3 años)'!J180)</f>
        <v/>
      </c>
      <c r="I148" s="142" t="str">
        <f>IF(ISBLANK('9. METAS'!K154),"",'9. METAS'!K154)</f>
        <v/>
      </c>
      <c r="J148" s="143" t="str">
        <f>IF(ISBLANK('9. METAS'!Q154),"",'9. METAS'!Q154)</f>
        <v/>
      </c>
      <c r="K148" s="135" t="str">
        <f>IF(ISBLANK('9. METAS'!R154),"",'9. METAS'!R154)</f>
        <v/>
      </c>
      <c r="L148" s="135" t="str">
        <f>IF(ISBLANK('9. METAS'!S154),"",'9. METAS'!S154)</f>
        <v/>
      </c>
      <c r="M148" s="136" t="str">
        <f>IF(ISBLANK('9. METAS'!T154),"",'9. METAS'!T154)</f>
        <v/>
      </c>
      <c r="N148" s="320"/>
      <c r="O148" s="321"/>
      <c r="P148" s="321"/>
      <c r="Q148" s="322"/>
      <c r="R148" s="133" t="str">
        <f t="shared" si="6"/>
        <v>100%</v>
      </c>
      <c r="S148" s="134" t="str">
        <f t="shared" si="6"/>
        <v>100%</v>
      </c>
      <c r="T148" s="134" t="str">
        <f t="shared" si="6"/>
        <v>100%</v>
      </c>
      <c r="U148" s="148" t="str">
        <f t="shared" si="6"/>
        <v>100%</v>
      </c>
      <c r="V148" s="137" t="str">
        <f t="shared" si="13"/>
        <v>No Programado</v>
      </c>
      <c r="W148" s="134" t="str">
        <f t="shared" si="14"/>
        <v>No Programado</v>
      </c>
      <c r="X148" s="134" t="str">
        <f t="shared" si="15"/>
        <v>No Programado</v>
      </c>
      <c r="Y148" s="153" t="str">
        <f t="shared" si="16"/>
        <v>No Programado</v>
      </c>
      <c r="Z148" s="155"/>
      <c r="AA148" s="156"/>
      <c r="AB148" s="156"/>
      <c r="AC148" s="157"/>
    </row>
    <row r="149" spans="3:29" ht="17.25" hidden="1">
      <c r="C149" s="184" t="str">
        <f>IF(ISBLANK('5. Pp (3 años)'!B181),"",'5. Pp (3 años)'!B181)</f>
        <v/>
      </c>
      <c r="D149" s="91" t="str">
        <f>IF(ISBLANK('5. Pp (3 años)'!C181),"",'5. Pp (3 años)'!C181)</f>
        <v/>
      </c>
      <c r="E149" s="180" t="str">
        <f>IF(ISBLANK('5. Pp (3 años)'!D181),"",'5. Pp (3 años)'!D181)</f>
        <v/>
      </c>
      <c r="F149" s="180" t="str">
        <f>IF(ISBLANK('5. Pp (3 años)'!E181),"",'5. Pp (3 años)'!E181)</f>
        <v/>
      </c>
      <c r="G149" s="187" t="str">
        <f>IF(ISBLANK('5. Pp (3 años)'!H181),"",'5. Pp (3 años)'!H181)</f>
        <v/>
      </c>
      <c r="H149" s="79" t="str">
        <f>IF(ISBLANK('5. Pp (3 años)'!J181),"",'5. Pp (3 años)'!J181)</f>
        <v/>
      </c>
      <c r="I149" s="142" t="str">
        <f>IF(ISBLANK('9. METAS'!K155),"",'9. METAS'!K155)</f>
        <v/>
      </c>
      <c r="J149" s="143" t="str">
        <f>IF(ISBLANK('9. METAS'!Q155),"",'9. METAS'!Q155)</f>
        <v/>
      </c>
      <c r="K149" s="135" t="str">
        <f>IF(ISBLANK('9. METAS'!R155),"",'9. METAS'!R155)</f>
        <v/>
      </c>
      <c r="L149" s="135" t="str">
        <f>IF(ISBLANK('9. METAS'!S155),"",'9. METAS'!S155)</f>
        <v/>
      </c>
      <c r="M149" s="136" t="str">
        <f>IF(ISBLANK('9. METAS'!T155),"",'9. METAS'!T155)</f>
        <v/>
      </c>
      <c r="N149" s="320"/>
      <c r="O149" s="321"/>
      <c r="P149" s="321"/>
      <c r="Q149" s="322"/>
      <c r="R149" s="133" t="str">
        <f t="shared" si="6"/>
        <v>100%</v>
      </c>
      <c r="S149" s="134" t="str">
        <f t="shared" si="6"/>
        <v>100%</v>
      </c>
      <c r="T149" s="134" t="str">
        <f t="shared" si="6"/>
        <v>100%</v>
      </c>
      <c r="U149" s="148" t="str">
        <f t="shared" si="6"/>
        <v>100%</v>
      </c>
      <c r="V149" s="137" t="str">
        <f t="shared" si="13"/>
        <v>No Programado</v>
      </c>
      <c r="W149" s="134" t="str">
        <f t="shared" si="14"/>
        <v>No Programado</v>
      </c>
      <c r="X149" s="134" t="str">
        <f t="shared" si="15"/>
        <v>No Programado</v>
      </c>
      <c r="Y149" s="153" t="str">
        <f t="shared" si="16"/>
        <v>No Programado</v>
      </c>
      <c r="Z149" s="155"/>
      <c r="AA149" s="156"/>
      <c r="AB149" s="156"/>
      <c r="AC149" s="157"/>
    </row>
    <row r="150" spans="3:29" ht="17.25" hidden="1">
      <c r="C150" s="184" t="str">
        <f>IF(ISBLANK('5. Pp (3 años)'!B182),"",'5. Pp (3 años)'!B182)</f>
        <v/>
      </c>
      <c r="D150" s="91" t="str">
        <f>IF(ISBLANK('5. Pp (3 años)'!C182),"",'5. Pp (3 años)'!C182)</f>
        <v/>
      </c>
      <c r="E150" s="180" t="str">
        <f>IF(ISBLANK('5. Pp (3 años)'!D182),"",'5. Pp (3 años)'!D182)</f>
        <v/>
      </c>
      <c r="F150" s="180" t="str">
        <f>IF(ISBLANK('5. Pp (3 años)'!E182),"",'5. Pp (3 años)'!E182)</f>
        <v/>
      </c>
      <c r="G150" s="187" t="str">
        <f>IF(ISBLANK('5. Pp (3 años)'!H182),"",'5. Pp (3 años)'!H182)</f>
        <v/>
      </c>
      <c r="H150" s="79" t="str">
        <f>IF(ISBLANK('5. Pp (3 años)'!J182),"",'5. Pp (3 años)'!J182)</f>
        <v/>
      </c>
      <c r="I150" s="142" t="str">
        <f>IF(ISBLANK('9. METAS'!K156),"",'9. METAS'!K156)</f>
        <v/>
      </c>
      <c r="J150" s="143" t="str">
        <f>IF(ISBLANK('9. METAS'!Q156),"",'9. METAS'!Q156)</f>
        <v/>
      </c>
      <c r="K150" s="135" t="str">
        <f>IF(ISBLANK('9. METAS'!R156),"",'9. METAS'!R156)</f>
        <v/>
      </c>
      <c r="L150" s="135" t="str">
        <f>IF(ISBLANK('9. METAS'!S156),"",'9. METAS'!S156)</f>
        <v/>
      </c>
      <c r="M150" s="136" t="str">
        <f>IF(ISBLANK('9. METAS'!T156),"",'9. METAS'!T156)</f>
        <v/>
      </c>
      <c r="N150" s="320"/>
      <c r="O150" s="321"/>
      <c r="P150" s="321"/>
      <c r="Q150" s="322"/>
      <c r="R150" s="133" t="str">
        <f t="shared" si="6"/>
        <v>100%</v>
      </c>
      <c r="S150" s="134" t="str">
        <f t="shared" si="6"/>
        <v>100%</v>
      </c>
      <c r="T150" s="134" t="str">
        <f t="shared" si="6"/>
        <v>100%</v>
      </c>
      <c r="U150" s="148" t="str">
        <f t="shared" si="6"/>
        <v>100%</v>
      </c>
      <c r="V150" s="137" t="str">
        <f t="shared" si="13"/>
        <v>No Programado</v>
      </c>
      <c r="W150" s="134" t="str">
        <f t="shared" si="14"/>
        <v>No Programado</v>
      </c>
      <c r="X150" s="134" t="str">
        <f t="shared" si="15"/>
        <v>No Programado</v>
      </c>
      <c r="Y150" s="153" t="str">
        <f t="shared" si="16"/>
        <v>No Programado</v>
      </c>
      <c r="Z150" s="155"/>
      <c r="AA150" s="156"/>
      <c r="AB150" s="156"/>
      <c r="AC150" s="157"/>
    </row>
    <row r="151" spans="3:29" ht="17.25" hidden="1">
      <c r="C151" s="184" t="str">
        <f>IF(ISBLANK('5. Pp (3 años)'!B183),"",'5. Pp (3 años)'!B183)</f>
        <v/>
      </c>
      <c r="D151" s="91" t="str">
        <f>IF(ISBLANK('5. Pp (3 años)'!C183),"",'5. Pp (3 años)'!C183)</f>
        <v/>
      </c>
      <c r="E151" s="180" t="str">
        <f>IF(ISBLANK('5. Pp (3 años)'!D183),"",'5. Pp (3 años)'!D183)</f>
        <v/>
      </c>
      <c r="F151" s="180" t="str">
        <f>IF(ISBLANK('5. Pp (3 años)'!E183),"",'5. Pp (3 años)'!E183)</f>
        <v/>
      </c>
      <c r="G151" s="187" t="str">
        <f>IF(ISBLANK('5. Pp (3 años)'!H183),"",'5. Pp (3 años)'!H183)</f>
        <v/>
      </c>
      <c r="H151" s="79" t="str">
        <f>IF(ISBLANK('5. Pp (3 años)'!J183),"",'5. Pp (3 años)'!J183)</f>
        <v/>
      </c>
      <c r="I151" s="142" t="str">
        <f>IF(ISBLANK('9. METAS'!K157),"",'9. METAS'!K157)</f>
        <v/>
      </c>
      <c r="J151" s="143" t="str">
        <f>IF(ISBLANK('9. METAS'!Q157),"",'9. METAS'!Q157)</f>
        <v/>
      </c>
      <c r="K151" s="135" t="str">
        <f>IF(ISBLANK('9. METAS'!R157),"",'9. METAS'!R157)</f>
        <v/>
      </c>
      <c r="L151" s="135" t="str">
        <f>IF(ISBLANK('9. METAS'!S157),"",'9. METAS'!S157)</f>
        <v/>
      </c>
      <c r="M151" s="136" t="str">
        <f>IF(ISBLANK('9. METAS'!T157),"",'9. METAS'!T157)</f>
        <v/>
      </c>
      <c r="N151" s="320"/>
      <c r="O151" s="321"/>
      <c r="P151" s="321"/>
      <c r="Q151" s="322"/>
      <c r="R151" s="133" t="str">
        <f t="shared" si="6"/>
        <v>100%</v>
      </c>
      <c r="S151" s="134" t="str">
        <f t="shared" si="6"/>
        <v>100%</v>
      </c>
      <c r="T151" s="134" t="str">
        <f t="shared" si="6"/>
        <v>100%</v>
      </c>
      <c r="U151" s="148" t="str">
        <f t="shared" si="6"/>
        <v>100%</v>
      </c>
      <c r="V151" s="137" t="str">
        <f t="shared" si="13"/>
        <v>No Programado</v>
      </c>
      <c r="W151" s="134" t="str">
        <f t="shared" si="14"/>
        <v>No Programado</v>
      </c>
      <c r="X151" s="134" t="str">
        <f t="shared" si="15"/>
        <v>No Programado</v>
      </c>
      <c r="Y151" s="153" t="str">
        <f t="shared" si="16"/>
        <v>No Programado</v>
      </c>
      <c r="Z151" s="155"/>
      <c r="AA151" s="156"/>
      <c r="AB151" s="156"/>
      <c r="AC151" s="157"/>
    </row>
    <row r="152" spans="3:29" ht="17.25" hidden="1">
      <c r="C152" s="184" t="str">
        <f>IF(ISBLANK('5. Pp (3 años)'!B184),"",'5. Pp (3 años)'!B184)</f>
        <v/>
      </c>
      <c r="D152" s="91" t="str">
        <f>IF(ISBLANK('5. Pp (3 años)'!C184),"",'5. Pp (3 años)'!C184)</f>
        <v/>
      </c>
      <c r="E152" s="180" t="str">
        <f>IF(ISBLANK('5. Pp (3 años)'!D184),"",'5. Pp (3 años)'!D184)</f>
        <v/>
      </c>
      <c r="F152" s="180" t="str">
        <f>IF(ISBLANK('5. Pp (3 años)'!E184),"",'5. Pp (3 años)'!E184)</f>
        <v/>
      </c>
      <c r="G152" s="487" t="str">
        <f>IF(ISBLANK('5. Pp (3 años)'!H184),"",'5. Pp (3 años)'!H184)</f>
        <v/>
      </c>
      <c r="H152" s="79" t="str">
        <f>IF(ISBLANK('5. Pp (3 años)'!J184),"",'5. Pp (3 años)'!J184)</f>
        <v/>
      </c>
      <c r="I152" s="142" t="str">
        <f>IF(ISBLANK('9. METAS'!K158),"",'9. METAS'!K158)</f>
        <v/>
      </c>
      <c r="J152" s="143" t="str">
        <f>IF(ISBLANK('9. METAS'!Q158),"",'9. METAS'!Q158)</f>
        <v/>
      </c>
      <c r="K152" s="135" t="str">
        <f>IF(ISBLANK('9. METAS'!R158),"",'9. METAS'!R158)</f>
        <v/>
      </c>
      <c r="L152" s="135" t="str">
        <f>IF(ISBLANK('9. METAS'!S158),"",'9. METAS'!S158)</f>
        <v/>
      </c>
      <c r="M152" s="136" t="str">
        <f>IF(ISBLANK('9. METAS'!T158),"",'9. METAS'!T158)</f>
        <v/>
      </c>
      <c r="N152" s="320"/>
      <c r="O152" s="321"/>
      <c r="P152" s="321"/>
      <c r="Q152" s="322"/>
      <c r="R152" s="133" t="str">
        <f t="shared" si="6"/>
        <v>100%</v>
      </c>
      <c r="S152" s="134" t="str">
        <f t="shared" si="6"/>
        <v>100%</v>
      </c>
      <c r="T152" s="134" t="str">
        <f t="shared" si="6"/>
        <v>100%</v>
      </c>
      <c r="U152" s="148" t="str">
        <f t="shared" si="6"/>
        <v>100%</v>
      </c>
      <c r="V152" s="137" t="str">
        <f t="shared" si="13"/>
        <v>No Programado</v>
      </c>
      <c r="W152" s="134" t="str">
        <f t="shared" si="14"/>
        <v>No Programado</v>
      </c>
      <c r="X152" s="134" t="str">
        <f t="shared" si="15"/>
        <v>No Programado</v>
      </c>
      <c r="Y152" s="153" t="str">
        <f t="shared" si="16"/>
        <v>No Programado</v>
      </c>
      <c r="Z152" s="155"/>
      <c r="AA152" s="156"/>
      <c r="AB152" s="156"/>
      <c r="AC152" s="157"/>
    </row>
    <row r="153" spans="3:29" ht="17.25" hidden="1">
      <c r="C153" s="483" t="str">
        <f>IF(ISBLANK('5. Pp (3 años)'!B185),"",'5. Pp (3 años)'!B185)</f>
        <v/>
      </c>
      <c r="D153" s="484" t="str">
        <f>IF(ISBLANK('5. Pp (3 años)'!C185),"",'5. Pp (3 años)'!C185)</f>
        <v/>
      </c>
      <c r="E153" s="468" t="str">
        <f>IF(ISBLANK('5. Pp (3 años)'!D185),"",'5. Pp (3 años)'!D185)</f>
        <v/>
      </c>
      <c r="F153" s="468" t="str">
        <f>IF(ISBLANK('5. Pp (3 años)'!E185),"",'5. Pp (3 años)'!E185)</f>
        <v/>
      </c>
      <c r="G153" s="463" t="str">
        <f>IF(ISBLANK('5. Pp (3 años)'!H185),"",'5. Pp (3 años)'!H185)</f>
        <v/>
      </c>
      <c r="H153" s="485" t="str">
        <f>IF(ISBLANK('5. Pp (3 años)'!J185),"",'5. Pp (3 años)'!J185)</f>
        <v/>
      </c>
      <c r="I153" s="142" t="str">
        <f>IF(ISBLANK('9. METAS'!K159),"",'9. METAS'!K159)</f>
        <v/>
      </c>
      <c r="J153" s="143" t="str">
        <f>IF(ISBLANK('9. METAS'!Q159),"",'9. METAS'!Q159)</f>
        <v/>
      </c>
      <c r="K153" s="135" t="str">
        <f>IF(ISBLANK('9. METAS'!R159),"",'9. METAS'!R159)</f>
        <v/>
      </c>
      <c r="L153" s="135" t="str">
        <f>IF(ISBLANK('9. METAS'!S159),"",'9. METAS'!S159)</f>
        <v/>
      </c>
      <c r="M153" s="136" t="str">
        <f>IF(ISBLANK('9. METAS'!T159),"",'9. METAS'!T159)</f>
        <v/>
      </c>
      <c r="N153" s="320"/>
      <c r="O153" s="321"/>
      <c r="P153" s="321"/>
      <c r="Q153" s="322"/>
      <c r="R153" s="133" t="str">
        <f t="shared" si="6"/>
        <v>100%</v>
      </c>
      <c r="S153" s="134" t="str">
        <f t="shared" si="6"/>
        <v>100%</v>
      </c>
      <c r="T153" s="134" t="str">
        <f t="shared" si="6"/>
        <v>100%</v>
      </c>
      <c r="U153" s="148" t="str">
        <f t="shared" si="6"/>
        <v>100%</v>
      </c>
      <c r="V153" s="137" t="str">
        <f t="shared" si="13"/>
        <v>No Programado</v>
      </c>
      <c r="W153" s="134" t="str">
        <f t="shared" si="14"/>
        <v>No Programado</v>
      </c>
      <c r="X153" s="134" t="str">
        <f t="shared" si="15"/>
        <v>No Programado</v>
      </c>
      <c r="Y153" s="153" t="str">
        <f t="shared" si="16"/>
        <v>No Programado</v>
      </c>
      <c r="Z153" s="155"/>
      <c r="AA153" s="156"/>
      <c r="AB153" s="156"/>
      <c r="AC153" s="157"/>
    </row>
    <row r="154" spans="3:29" ht="17.25" hidden="1">
      <c r="C154" s="184" t="str">
        <f>IF(ISBLANK('5. Pp (3 años)'!B186),"",'5. Pp (3 años)'!B186)</f>
        <v/>
      </c>
      <c r="D154" s="91" t="str">
        <f>IF(ISBLANK('5. Pp (3 años)'!C186),"",'5. Pp (3 años)'!C186)</f>
        <v/>
      </c>
      <c r="E154" s="180" t="str">
        <f>IF(ISBLANK('5. Pp (3 años)'!D186),"",'5. Pp (3 años)'!D186)</f>
        <v/>
      </c>
      <c r="F154" s="180" t="str">
        <f>IF(ISBLANK('5. Pp (3 años)'!E186),"",'5. Pp (3 años)'!E186)</f>
        <v/>
      </c>
      <c r="G154" s="488" t="str">
        <f>IF(ISBLANK('5. Pp (3 años)'!H186),"",'5. Pp (3 años)'!H186)</f>
        <v/>
      </c>
      <c r="H154" s="79" t="str">
        <f>IF(ISBLANK('5. Pp (3 años)'!J186),"",'5. Pp (3 años)'!J186)</f>
        <v/>
      </c>
      <c r="I154" s="142" t="str">
        <f>IF(ISBLANK('9. METAS'!K160),"",'9. METAS'!K160)</f>
        <v/>
      </c>
      <c r="J154" s="143" t="str">
        <f>IF(ISBLANK('9. METAS'!Q160),"",'9. METAS'!Q160)</f>
        <v/>
      </c>
      <c r="K154" s="135" t="str">
        <f>IF(ISBLANK('9. METAS'!R160),"",'9. METAS'!R160)</f>
        <v/>
      </c>
      <c r="L154" s="135" t="str">
        <f>IF(ISBLANK('9. METAS'!S160),"",'9. METAS'!S160)</f>
        <v/>
      </c>
      <c r="M154" s="136" t="str">
        <f>IF(ISBLANK('9. METAS'!T160),"",'9. METAS'!T160)</f>
        <v/>
      </c>
      <c r="N154" s="320"/>
      <c r="O154" s="321"/>
      <c r="P154" s="321"/>
      <c r="Q154" s="322"/>
      <c r="R154" s="133" t="str">
        <f t="shared" si="6"/>
        <v>100%</v>
      </c>
      <c r="S154" s="134" t="str">
        <f t="shared" si="6"/>
        <v>100%</v>
      </c>
      <c r="T154" s="134" t="str">
        <f t="shared" si="6"/>
        <v>100%</v>
      </c>
      <c r="U154" s="148" t="str">
        <f t="shared" si="6"/>
        <v>100%</v>
      </c>
      <c r="V154" s="137" t="str">
        <f t="shared" si="13"/>
        <v>No Programado</v>
      </c>
      <c r="W154" s="134" t="str">
        <f t="shared" si="14"/>
        <v>No Programado</v>
      </c>
      <c r="X154" s="134" t="str">
        <f t="shared" si="15"/>
        <v>No Programado</v>
      </c>
      <c r="Y154" s="153" t="str">
        <f t="shared" si="16"/>
        <v>No Programado</v>
      </c>
      <c r="Z154" s="155"/>
      <c r="AA154" s="156"/>
      <c r="AB154" s="156"/>
      <c r="AC154" s="157"/>
    </row>
    <row r="155" spans="3:29" ht="17.25" hidden="1">
      <c r="C155" s="184" t="str">
        <f>IF(ISBLANK('5. Pp (3 años)'!B187),"",'5. Pp (3 años)'!B187)</f>
        <v/>
      </c>
      <c r="D155" s="91" t="str">
        <f>IF(ISBLANK('5. Pp (3 años)'!C187),"",'5. Pp (3 años)'!C187)</f>
        <v/>
      </c>
      <c r="E155" s="180" t="str">
        <f>IF(ISBLANK('5. Pp (3 años)'!D187),"",'5. Pp (3 años)'!D187)</f>
        <v/>
      </c>
      <c r="F155" s="180" t="str">
        <f>IF(ISBLANK('5. Pp (3 años)'!E187),"",'5. Pp (3 años)'!E187)</f>
        <v/>
      </c>
      <c r="G155" s="187" t="str">
        <f>IF(ISBLANK('5. Pp (3 años)'!H187),"",'5. Pp (3 años)'!H187)</f>
        <v/>
      </c>
      <c r="H155" s="79" t="str">
        <f>IF(ISBLANK('5. Pp (3 años)'!J187),"",'5. Pp (3 años)'!J187)</f>
        <v/>
      </c>
      <c r="I155" s="142" t="str">
        <f>IF(ISBLANK('9. METAS'!K161),"",'9. METAS'!K161)</f>
        <v/>
      </c>
      <c r="J155" s="143" t="str">
        <f>IF(ISBLANK('9. METAS'!Q161),"",'9. METAS'!Q161)</f>
        <v/>
      </c>
      <c r="K155" s="135" t="str">
        <f>IF(ISBLANK('9. METAS'!R161),"",'9. METAS'!R161)</f>
        <v/>
      </c>
      <c r="L155" s="135" t="str">
        <f>IF(ISBLANK('9. METAS'!S161),"",'9. METAS'!S161)</f>
        <v/>
      </c>
      <c r="M155" s="136" t="str">
        <f>IF(ISBLANK('9. METAS'!T161),"",'9. METAS'!T161)</f>
        <v/>
      </c>
      <c r="N155" s="320"/>
      <c r="O155" s="321"/>
      <c r="P155" s="321"/>
      <c r="Q155" s="322"/>
      <c r="R155" s="133" t="str">
        <f t="shared" si="6"/>
        <v>100%</v>
      </c>
      <c r="S155" s="134" t="str">
        <f t="shared" si="6"/>
        <v>100%</v>
      </c>
      <c r="T155" s="134" t="str">
        <f t="shared" si="6"/>
        <v>100%</v>
      </c>
      <c r="U155" s="148" t="str">
        <f t="shared" si="6"/>
        <v>100%</v>
      </c>
      <c r="V155" s="137" t="str">
        <f t="shared" si="13"/>
        <v>No Programado</v>
      </c>
      <c r="W155" s="134" t="str">
        <f t="shared" si="14"/>
        <v>No Programado</v>
      </c>
      <c r="X155" s="134" t="str">
        <f t="shared" si="15"/>
        <v>No Programado</v>
      </c>
      <c r="Y155" s="153" t="str">
        <f t="shared" si="16"/>
        <v>No Programado</v>
      </c>
      <c r="Z155" s="155"/>
      <c r="AA155" s="156"/>
      <c r="AB155" s="156"/>
      <c r="AC155" s="157"/>
    </row>
    <row r="156" spans="3:29" ht="17.25" hidden="1">
      <c r="C156" s="184" t="str">
        <f>IF(ISBLANK('5. Pp (3 años)'!B188),"",'5. Pp (3 años)'!B188)</f>
        <v/>
      </c>
      <c r="D156" s="91" t="str">
        <f>IF(ISBLANK('5. Pp (3 años)'!C188),"",'5. Pp (3 años)'!C188)</f>
        <v/>
      </c>
      <c r="E156" s="180" t="str">
        <f>IF(ISBLANK('5. Pp (3 años)'!D188),"",'5. Pp (3 años)'!D188)</f>
        <v/>
      </c>
      <c r="F156" s="180" t="str">
        <f>IF(ISBLANK('5. Pp (3 años)'!E188),"",'5. Pp (3 años)'!E188)</f>
        <v/>
      </c>
      <c r="G156" s="187" t="str">
        <f>IF(ISBLANK('5. Pp (3 años)'!H188),"",'5. Pp (3 años)'!H188)</f>
        <v/>
      </c>
      <c r="H156" s="79" t="str">
        <f>IF(ISBLANK('5. Pp (3 años)'!J188),"",'5. Pp (3 años)'!J188)</f>
        <v/>
      </c>
      <c r="I156" s="142" t="str">
        <f>IF(ISBLANK('9. METAS'!K162),"",'9. METAS'!K162)</f>
        <v/>
      </c>
      <c r="J156" s="143" t="str">
        <f>IF(ISBLANK('9. METAS'!Q162),"",'9. METAS'!Q162)</f>
        <v/>
      </c>
      <c r="K156" s="135" t="str">
        <f>IF(ISBLANK('9. METAS'!R162),"",'9. METAS'!R162)</f>
        <v/>
      </c>
      <c r="L156" s="135" t="str">
        <f>IF(ISBLANK('9. METAS'!S162),"",'9. METAS'!S162)</f>
        <v/>
      </c>
      <c r="M156" s="136" t="str">
        <f>IF(ISBLANK('9. METAS'!T162),"",'9. METAS'!T162)</f>
        <v/>
      </c>
      <c r="N156" s="320"/>
      <c r="O156" s="321"/>
      <c r="P156" s="321"/>
      <c r="Q156" s="322"/>
      <c r="R156" s="133" t="str">
        <f t="shared" si="6"/>
        <v>100%</v>
      </c>
      <c r="S156" s="134" t="str">
        <f t="shared" si="6"/>
        <v>100%</v>
      </c>
      <c r="T156" s="134" t="str">
        <f t="shared" si="6"/>
        <v>100%</v>
      </c>
      <c r="U156" s="148" t="str">
        <f t="shared" si="6"/>
        <v>100%</v>
      </c>
      <c r="V156" s="137" t="str">
        <f t="shared" si="13"/>
        <v>No Programado</v>
      </c>
      <c r="W156" s="134" t="str">
        <f t="shared" si="14"/>
        <v>No Programado</v>
      </c>
      <c r="X156" s="134" t="str">
        <f t="shared" si="15"/>
        <v>No Programado</v>
      </c>
      <c r="Y156" s="153" t="str">
        <f t="shared" si="16"/>
        <v>No Programado</v>
      </c>
      <c r="Z156" s="155"/>
      <c r="AA156" s="156"/>
      <c r="AB156" s="156"/>
      <c r="AC156" s="157"/>
    </row>
    <row r="157" spans="3:29" ht="17.25" hidden="1">
      <c r="C157" s="184" t="str">
        <f>IF(ISBLANK('5. Pp (3 años)'!B189),"",'5. Pp (3 años)'!B189)</f>
        <v/>
      </c>
      <c r="D157" s="91" t="str">
        <f>IF(ISBLANK('5. Pp (3 años)'!C189),"",'5. Pp (3 años)'!C189)</f>
        <v/>
      </c>
      <c r="E157" s="180" t="str">
        <f>IF(ISBLANK('5. Pp (3 años)'!D189),"",'5. Pp (3 años)'!D189)</f>
        <v/>
      </c>
      <c r="F157" s="180" t="str">
        <f>IF(ISBLANK('5. Pp (3 años)'!E189),"",'5. Pp (3 años)'!E189)</f>
        <v/>
      </c>
      <c r="G157" s="187" t="str">
        <f>IF(ISBLANK('5. Pp (3 años)'!H189),"",'5. Pp (3 años)'!H189)</f>
        <v/>
      </c>
      <c r="H157" s="79" t="str">
        <f>IF(ISBLANK('5. Pp (3 años)'!J189),"",'5. Pp (3 años)'!J189)</f>
        <v/>
      </c>
      <c r="I157" s="142" t="str">
        <f>IF(ISBLANK('9. METAS'!K163),"",'9. METAS'!K163)</f>
        <v/>
      </c>
      <c r="J157" s="143" t="str">
        <f>IF(ISBLANK('9. METAS'!Q163),"",'9. METAS'!Q163)</f>
        <v/>
      </c>
      <c r="K157" s="135" t="str">
        <f>IF(ISBLANK('9. METAS'!R163),"",'9. METAS'!R163)</f>
        <v/>
      </c>
      <c r="L157" s="135" t="str">
        <f>IF(ISBLANK('9. METAS'!S163),"",'9. METAS'!S163)</f>
        <v/>
      </c>
      <c r="M157" s="136" t="str">
        <f>IF(ISBLANK('9. METAS'!T163),"",'9. METAS'!T163)</f>
        <v/>
      </c>
      <c r="N157" s="320"/>
      <c r="O157" s="321"/>
      <c r="P157" s="321"/>
      <c r="Q157" s="322"/>
      <c r="R157" s="133" t="str">
        <f t="shared" si="6"/>
        <v>100%</v>
      </c>
      <c r="S157" s="134" t="str">
        <f t="shared" si="6"/>
        <v>100%</v>
      </c>
      <c r="T157" s="134" t="str">
        <f t="shared" ref="T157:U220" si="17">IFERROR((P157/L157),"100%")</f>
        <v>100%</v>
      </c>
      <c r="U157" s="148" t="str">
        <f t="shared" si="17"/>
        <v>100%</v>
      </c>
      <c r="V157" s="137" t="str">
        <f t="shared" si="13"/>
        <v>No Programado</v>
      </c>
      <c r="W157" s="134" t="str">
        <f t="shared" si="14"/>
        <v>No Programado</v>
      </c>
      <c r="X157" s="134" t="str">
        <f t="shared" si="15"/>
        <v>No Programado</v>
      </c>
      <c r="Y157" s="153" t="str">
        <f t="shared" si="16"/>
        <v>No Programado</v>
      </c>
      <c r="Z157" s="155"/>
      <c r="AA157" s="156"/>
      <c r="AB157" s="156"/>
      <c r="AC157" s="157"/>
    </row>
    <row r="158" spans="3:29" ht="17.25" hidden="1">
      <c r="C158" s="184" t="str">
        <f>IF(ISBLANK('5. Pp (3 años)'!B190),"",'5. Pp (3 años)'!B190)</f>
        <v/>
      </c>
      <c r="D158" s="91" t="str">
        <f>IF(ISBLANK('5. Pp (3 años)'!C190),"",'5. Pp (3 años)'!C190)</f>
        <v/>
      </c>
      <c r="E158" s="180" t="str">
        <f>IF(ISBLANK('5. Pp (3 años)'!D190),"",'5. Pp (3 años)'!D190)</f>
        <v/>
      </c>
      <c r="F158" s="180" t="str">
        <f>IF(ISBLANK('5. Pp (3 años)'!E190),"",'5. Pp (3 años)'!E190)</f>
        <v/>
      </c>
      <c r="G158" s="487" t="str">
        <f>IF(ISBLANK('5. Pp (3 años)'!H190),"",'5. Pp (3 años)'!H190)</f>
        <v/>
      </c>
      <c r="H158" s="79" t="str">
        <f>IF(ISBLANK('5. Pp (3 años)'!J190),"",'5. Pp (3 años)'!J190)</f>
        <v/>
      </c>
      <c r="I158" s="142" t="str">
        <f>IF(ISBLANK('9. METAS'!K164),"",'9. METAS'!K164)</f>
        <v/>
      </c>
      <c r="J158" s="143" t="str">
        <f>IF(ISBLANK('9. METAS'!Q164),"",'9. METAS'!Q164)</f>
        <v/>
      </c>
      <c r="K158" s="135" t="str">
        <f>IF(ISBLANK('9. METAS'!R164),"",'9. METAS'!R164)</f>
        <v/>
      </c>
      <c r="L158" s="135" t="str">
        <f>IF(ISBLANK('9. METAS'!S164),"",'9. METAS'!S164)</f>
        <v/>
      </c>
      <c r="M158" s="136" t="str">
        <f>IF(ISBLANK('9. METAS'!T164),"",'9. METAS'!T164)</f>
        <v/>
      </c>
      <c r="N158" s="320"/>
      <c r="O158" s="321"/>
      <c r="P158" s="321"/>
      <c r="Q158" s="322"/>
      <c r="R158" s="133" t="str">
        <f t="shared" ref="R158:U221" si="18">IFERROR((N158/J158),"100%")</f>
        <v>100%</v>
      </c>
      <c r="S158" s="134" t="str">
        <f t="shared" si="18"/>
        <v>100%</v>
      </c>
      <c r="T158" s="134" t="str">
        <f t="shared" si="17"/>
        <v>100%</v>
      </c>
      <c r="U158" s="148" t="str">
        <f t="shared" si="17"/>
        <v>100%</v>
      </c>
      <c r="V158" s="137" t="str">
        <f t="shared" si="13"/>
        <v>No Programado</v>
      </c>
      <c r="W158" s="134" t="str">
        <f t="shared" si="14"/>
        <v>No Programado</v>
      </c>
      <c r="X158" s="134" t="str">
        <f t="shared" si="15"/>
        <v>No Programado</v>
      </c>
      <c r="Y158" s="153" t="str">
        <f t="shared" si="16"/>
        <v>No Programado</v>
      </c>
      <c r="Z158" s="155"/>
      <c r="AA158" s="156"/>
      <c r="AB158" s="156"/>
      <c r="AC158" s="157"/>
    </row>
    <row r="159" spans="3:29" ht="17.25" hidden="1">
      <c r="C159" s="483" t="str">
        <f>IF(ISBLANK('5. Pp (3 años)'!B191),"",'5. Pp (3 años)'!B191)</f>
        <v/>
      </c>
      <c r="D159" s="484" t="str">
        <f>IF(ISBLANK('5. Pp (3 años)'!C191),"",'5. Pp (3 años)'!C191)</f>
        <v/>
      </c>
      <c r="E159" s="468" t="str">
        <f>IF(ISBLANK('5. Pp (3 años)'!D191),"",'5. Pp (3 años)'!D191)</f>
        <v/>
      </c>
      <c r="F159" s="468" t="str">
        <f>IF(ISBLANK('5. Pp (3 años)'!E191),"",'5. Pp (3 años)'!E191)</f>
        <v/>
      </c>
      <c r="G159" s="463" t="str">
        <f>IF(ISBLANK('5. Pp (3 años)'!H191),"",'5. Pp (3 años)'!H191)</f>
        <v/>
      </c>
      <c r="H159" s="485" t="str">
        <f>IF(ISBLANK('5. Pp (3 años)'!J191),"",'5. Pp (3 años)'!J191)</f>
        <v/>
      </c>
      <c r="I159" s="142" t="str">
        <f>IF(ISBLANK('9. METAS'!K165),"",'9. METAS'!K165)</f>
        <v/>
      </c>
      <c r="J159" s="143" t="str">
        <f>IF(ISBLANK('9. METAS'!Q165),"",'9. METAS'!Q165)</f>
        <v/>
      </c>
      <c r="K159" s="135" t="str">
        <f>IF(ISBLANK('9. METAS'!R165),"",'9. METAS'!R165)</f>
        <v/>
      </c>
      <c r="L159" s="135" t="str">
        <f>IF(ISBLANK('9. METAS'!S165),"",'9. METAS'!S165)</f>
        <v/>
      </c>
      <c r="M159" s="136" t="str">
        <f>IF(ISBLANK('9. METAS'!T165),"",'9. METAS'!T165)</f>
        <v/>
      </c>
      <c r="N159" s="320"/>
      <c r="O159" s="321"/>
      <c r="P159" s="321"/>
      <c r="Q159" s="322"/>
      <c r="R159" s="133" t="str">
        <f t="shared" si="18"/>
        <v>100%</v>
      </c>
      <c r="S159" s="134" t="str">
        <f t="shared" si="18"/>
        <v>100%</v>
      </c>
      <c r="T159" s="134" t="str">
        <f t="shared" si="17"/>
        <v>100%</v>
      </c>
      <c r="U159" s="148" t="str">
        <f t="shared" si="17"/>
        <v>100%</v>
      </c>
      <c r="V159" s="137" t="str">
        <f t="shared" si="13"/>
        <v>No Programado</v>
      </c>
      <c r="W159" s="134" t="str">
        <f t="shared" si="14"/>
        <v>No Programado</v>
      </c>
      <c r="X159" s="134" t="str">
        <f t="shared" si="15"/>
        <v>No Programado</v>
      </c>
      <c r="Y159" s="153" t="str">
        <f t="shared" si="16"/>
        <v>No Programado</v>
      </c>
      <c r="Z159" s="155"/>
      <c r="AA159" s="156"/>
      <c r="AB159" s="156"/>
      <c r="AC159" s="157"/>
    </row>
    <row r="160" spans="3:29" ht="17.25" hidden="1">
      <c r="C160" s="184" t="str">
        <f>IF(ISBLANK('5. Pp (3 años)'!B192),"",'5. Pp (3 años)'!B192)</f>
        <v/>
      </c>
      <c r="D160" s="91" t="str">
        <f>IF(ISBLANK('5. Pp (3 años)'!C192),"",'5. Pp (3 años)'!C192)</f>
        <v/>
      </c>
      <c r="E160" s="180" t="str">
        <f>IF(ISBLANK('5. Pp (3 años)'!D192),"",'5. Pp (3 años)'!D192)</f>
        <v/>
      </c>
      <c r="F160" s="180" t="str">
        <f>IF(ISBLANK('5. Pp (3 años)'!E192),"",'5. Pp (3 años)'!E192)</f>
        <v/>
      </c>
      <c r="G160" s="488" t="str">
        <f>IF(ISBLANK('5. Pp (3 años)'!H192),"",'5. Pp (3 años)'!H192)</f>
        <v/>
      </c>
      <c r="H160" s="79" t="str">
        <f>IF(ISBLANK('5. Pp (3 años)'!J192),"",'5. Pp (3 años)'!J192)</f>
        <v/>
      </c>
      <c r="I160" s="142" t="str">
        <f>IF(ISBLANK('9. METAS'!K166),"",'9. METAS'!K166)</f>
        <v/>
      </c>
      <c r="J160" s="143" t="str">
        <f>IF(ISBLANK('9. METAS'!Q166),"",'9. METAS'!Q166)</f>
        <v/>
      </c>
      <c r="K160" s="135" t="str">
        <f>IF(ISBLANK('9. METAS'!R166),"",'9. METAS'!R166)</f>
        <v/>
      </c>
      <c r="L160" s="135" t="str">
        <f>IF(ISBLANK('9. METAS'!S166),"",'9. METAS'!S166)</f>
        <v/>
      </c>
      <c r="M160" s="136" t="str">
        <f>IF(ISBLANK('9. METAS'!T166),"",'9. METAS'!T166)</f>
        <v/>
      </c>
      <c r="N160" s="320"/>
      <c r="O160" s="321"/>
      <c r="P160" s="321"/>
      <c r="Q160" s="322"/>
      <c r="R160" s="133" t="str">
        <f t="shared" si="18"/>
        <v>100%</v>
      </c>
      <c r="S160" s="134" t="str">
        <f t="shared" si="18"/>
        <v>100%</v>
      </c>
      <c r="T160" s="134" t="str">
        <f t="shared" si="17"/>
        <v>100%</v>
      </c>
      <c r="U160" s="148" t="str">
        <f t="shared" si="17"/>
        <v>100%</v>
      </c>
      <c r="V160" s="137" t="str">
        <f t="shared" si="13"/>
        <v>No Programado</v>
      </c>
      <c r="W160" s="134" t="str">
        <f t="shared" si="14"/>
        <v>No Programado</v>
      </c>
      <c r="X160" s="134" t="str">
        <f t="shared" si="15"/>
        <v>No Programado</v>
      </c>
      <c r="Y160" s="153" t="str">
        <f t="shared" si="16"/>
        <v>No Programado</v>
      </c>
      <c r="Z160" s="155"/>
      <c r="AA160" s="156"/>
      <c r="AB160" s="156"/>
      <c r="AC160" s="157"/>
    </row>
    <row r="161" spans="3:29" ht="17.25" hidden="1">
      <c r="C161" s="184" t="str">
        <f>IF(ISBLANK('5. Pp (3 años)'!B193),"",'5. Pp (3 años)'!B193)</f>
        <v/>
      </c>
      <c r="D161" s="91" t="str">
        <f>IF(ISBLANK('5. Pp (3 años)'!C193),"",'5. Pp (3 años)'!C193)</f>
        <v/>
      </c>
      <c r="E161" s="180" t="str">
        <f>IF(ISBLANK('5. Pp (3 años)'!D193),"",'5. Pp (3 años)'!D193)</f>
        <v/>
      </c>
      <c r="F161" s="180" t="str">
        <f>IF(ISBLANK('5. Pp (3 años)'!E193),"",'5. Pp (3 años)'!E193)</f>
        <v/>
      </c>
      <c r="G161" s="187" t="str">
        <f>IF(ISBLANK('5. Pp (3 años)'!H193),"",'5. Pp (3 años)'!H193)</f>
        <v/>
      </c>
      <c r="H161" s="79" t="str">
        <f>IF(ISBLANK('5. Pp (3 años)'!J193),"",'5. Pp (3 años)'!J193)</f>
        <v/>
      </c>
      <c r="I161" s="142" t="str">
        <f>IF(ISBLANK('9. METAS'!K167),"",'9. METAS'!K167)</f>
        <v/>
      </c>
      <c r="J161" s="143" t="str">
        <f>IF(ISBLANK('9. METAS'!Q167),"",'9. METAS'!Q167)</f>
        <v/>
      </c>
      <c r="K161" s="135" t="str">
        <f>IF(ISBLANK('9. METAS'!R167),"",'9. METAS'!R167)</f>
        <v/>
      </c>
      <c r="L161" s="135" t="str">
        <f>IF(ISBLANK('9. METAS'!S167),"",'9. METAS'!S167)</f>
        <v/>
      </c>
      <c r="M161" s="136" t="str">
        <f>IF(ISBLANK('9. METAS'!T167),"",'9. METAS'!T167)</f>
        <v/>
      </c>
      <c r="N161" s="320"/>
      <c r="O161" s="321"/>
      <c r="P161" s="321"/>
      <c r="Q161" s="322"/>
      <c r="R161" s="133" t="str">
        <f t="shared" si="18"/>
        <v>100%</v>
      </c>
      <c r="S161" s="134" t="str">
        <f t="shared" si="18"/>
        <v>100%</v>
      </c>
      <c r="T161" s="134" t="str">
        <f t="shared" si="17"/>
        <v>100%</v>
      </c>
      <c r="U161" s="148" t="str">
        <f t="shared" si="17"/>
        <v>100%</v>
      </c>
      <c r="V161" s="137" t="str">
        <f t="shared" si="13"/>
        <v>No Programado</v>
      </c>
      <c r="W161" s="134" t="str">
        <f t="shared" si="14"/>
        <v>No Programado</v>
      </c>
      <c r="X161" s="134" t="str">
        <f t="shared" si="15"/>
        <v>No Programado</v>
      </c>
      <c r="Y161" s="153" t="str">
        <f t="shared" si="16"/>
        <v>No Programado</v>
      </c>
      <c r="Z161" s="155"/>
      <c r="AA161" s="156"/>
      <c r="AB161" s="156"/>
      <c r="AC161" s="157"/>
    </row>
    <row r="162" spans="3:29" ht="17.25" hidden="1">
      <c r="C162" s="184" t="str">
        <f>IF(ISBLANK('5. Pp (3 años)'!B194),"",'5. Pp (3 años)'!B194)</f>
        <v/>
      </c>
      <c r="D162" s="91" t="str">
        <f>IF(ISBLANK('5. Pp (3 años)'!C194),"",'5. Pp (3 años)'!C194)</f>
        <v/>
      </c>
      <c r="E162" s="180" t="str">
        <f>IF(ISBLANK('5. Pp (3 años)'!D194),"",'5. Pp (3 años)'!D194)</f>
        <v/>
      </c>
      <c r="F162" s="180" t="str">
        <f>IF(ISBLANK('5. Pp (3 años)'!E194),"",'5. Pp (3 años)'!E194)</f>
        <v/>
      </c>
      <c r="G162" s="187" t="str">
        <f>IF(ISBLANK('5. Pp (3 años)'!H194),"",'5. Pp (3 años)'!H194)</f>
        <v/>
      </c>
      <c r="H162" s="79" t="str">
        <f>IF(ISBLANK('5. Pp (3 años)'!J194),"",'5. Pp (3 años)'!J194)</f>
        <v/>
      </c>
      <c r="I162" s="142" t="str">
        <f>IF(ISBLANK('9. METAS'!K168),"",'9. METAS'!K168)</f>
        <v/>
      </c>
      <c r="J162" s="143" t="str">
        <f>IF(ISBLANK('9. METAS'!Q168),"",'9. METAS'!Q168)</f>
        <v/>
      </c>
      <c r="K162" s="135" t="str">
        <f>IF(ISBLANK('9. METAS'!R168),"",'9. METAS'!R168)</f>
        <v/>
      </c>
      <c r="L162" s="135" t="str">
        <f>IF(ISBLANK('9. METAS'!S168),"",'9. METAS'!S168)</f>
        <v/>
      </c>
      <c r="M162" s="136" t="str">
        <f>IF(ISBLANK('9. METAS'!T168),"",'9. METAS'!T168)</f>
        <v/>
      </c>
      <c r="N162" s="320"/>
      <c r="O162" s="321"/>
      <c r="P162" s="321"/>
      <c r="Q162" s="322"/>
      <c r="R162" s="133" t="str">
        <f t="shared" si="18"/>
        <v>100%</v>
      </c>
      <c r="S162" s="134" t="str">
        <f t="shared" si="18"/>
        <v>100%</v>
      </c>
      <c r="T162" s="134" t="str">
        <f t="shared" si="17"/>
        <v>100%</v>
      </c>
      <c r="U162" s="148" t="str">
        <f t="shared" si="17"/>
        <v>100%</v>
      </c>
      <c r="V162" s="137" t="str">
        <f t="shared" si="13"/>
        <v>No Programado</v>
      </c>
      <c r="W162" s="134" t="str">
        <f t="shared" si="14"/>
        <v>No Programado</v>
      </c>
      <c r="X162" s="134" t="str">
        <f t="shared" si="15"/>
        <v>No Programado</v>
      </c>
      <c r="Y162" s="153" t="str">
        <f t="shared" si="16"/>
        <v>No Programado</v>
      </c>
      <c r="Z162" s="155"/>
      <c r="AA162" s="156"/>
      <c r="AB162" s="156"/>
      <c r="AC162" s="157"/>
    </row>
    <row r="163" spans="3:29" ht="17.25" hidden="1">
      <c r="C163" s="184" t="str">
        <f>IF(ISBLANK('5. Pp (3 años)'!B195),"",'5. Pp (3 años)'!B195)</f>
        <v/>
      </c>
      <c r="D163" s="91" t="str">
        <f>IF(ISBLANK('5. Pp (3 años)'!C195),"",'5. Pp (3 años)'!C195)</f>
        <v/>
      </c>
      <c r="E163" s="180" t="str">
        <f>IF(ISBLANK('5. Pp (3 años)'!D195),"",'5. Pp (3 años)'!D195)</f>
        <v/>
      </c>
      <c r="F163" s="180" t="str">
        <f>IF(ISBLANK('5. Pp (3 años)'!E195),"",'5. Pp (3 años)'!E195)</f>
        <v/>
      </c>
      <c r="G163" s="187" t="str">
        <f>IF(ISBLANK('5. Pp (3 años)'!H195),"",'5. Pp (3 años)'!H195)</f>
        <v/>
      </c>
      <c r="H163" s="79" t="str">
        <f>IF(ISBLANK('5. Pp (3 años)'!J195),"",'5. Pp (3 años)'!J195)</f>
        <v/>
      </c>
      <c r="I163" s="142" t="str">
        <f>IF(ISBLANK('9. METAS'!K169),"",'9. METAS'!K169)</f>
        <v/>
      </c>
      <c r="J163" s="143" t="str">
        <f>IF(ISBLANK('9. METAS'!Q169),"",'9. METAS'!Q169)</f>
        <v/>
      </c>
      <c r="K163" s="135" t="str">
        <f>IF(ISBLANK('9. METAS'!R169),"",'9. METAS'!R169)</f>
        <v/>
      </c>
      <c r="L163" s="135" t="str">
        <f>IF(ISBLANK('9. METAS'!S169),"",'9. METAS'!S169)</f>
        <v/>
      </c>
      <c r="M163" s="136" t="str">
        <f>IF(ISBLANK('9. METAS'!T169),"",'9. METAS'!T169)</f>
        <v/>
      </c>
      <c r="N163" s="320"/>
      <c r="O163" s="321"/>
      <c r="P163" s="321"/>
      <c r="Q163" s="322"/>
      <c r="R163" s="133" t="str">
        <f t="shared" si="18"/>
        <v>100%</v>
      </c>
      <c r="S163" s="134" t="str">
        <f t="shared" si="18"/>
        <v>100%</v>
      </c>
      <c r="T163" s="134" t="str">
        <f t="shared" si="17"/>
        <v>100%</v>
      </c>
      <c r="U163" s="148" t="str">
        <f t="shared" si="17"/>
        <v>100%</v>
      </c>
      <c r="V163" s="137" t="str">
        <f t="shared" si="13"/>
        <v>No Programado</v>
      </c>
      <c r="W163" s="134" t="str">
        <f t="shared" si="14"/>
        <v>No Programado</v>
      </c>
      <c r="X163" s="134" t="str">
        <f t="shared" si="15"/>
        <v>No Programado</v>
      </c>
      <c r="Y163" s="153" t="str">
        <f t="shared" si="16"/>
        <v>No Programado</v>
      </c>
      <c r="Z163" s="155"/>
      <c r="AA163" s="156"/>
      <c r="AB163" s="156"/>
      <c r="AC163" s="157"/>
    </row>
    <row r="164" spans="3:29" ht="17.25" hidden="1">
      <c r="C164" s="184" t="str">
        <f>IF(ISBLANK('5. Pp (3 años)'!B196),"",'5. Pp (3 años)'!B196)</f>
        <v/>
      </c>
      <c r="D164" s="91" t="str">
        <f>IF(ISBLANK('5. Pp (3 años)'!C196),"",'5. Pp (3 años)'!C196)</f>
        <v/>
      </c>
      <c r="E164" s="180" t="str">
        <f>IF(ISBLANK('5. Pp (3 años)'!D196),"",'5. Pp (3 años)'!D196)</f>
        <v/>
      </c>
      <c r="F164" s="180" t="str">
        <f>IF(ISBLANK('5. Pp (3 años)'!E196),"",'5. Pp (3 años)'!E196)</f>
        <v/>
      </c>
      <c r="G164" s="487" t="str">
        <f>IF(ISBLANK('5. Pp (3 años)'!H196),"",'5. Pp (3 años)'!H196)</f>
        <v/>
      </c>
      <c r="H164" s="79" t="str">
        <f>IF(ISBLANK('5. Pp (3 años)'!J196),"",'5. Pp (3 años)'!J196)</f>
        <v/>
      </c>
      <c r="I164" s="142" t="str">
        <f>IF(ISBLANK('9. METAS'!K170),"",'9. METAS'!K170)</f>
        <v/>
      </c>
      <c r="J164" s="143" t="str">
        <f>IF(ISBLANK('9. METAS'!Q170),"",'9. METAS'!Q170)</f>
        <v/>
      </c>
      <c r="K164" s="135" t="str">
        <f>IF(ISBLANK('9. METAS'!R170),"",'9. METAS'!R170)</f>
        <v/>
      </c>
      <c r="L164" s="135" t="str">
        <f>IF(ISBLANK('9. METAS'!S170),"",'9. METAS'!S170)</f>
        <v/>
      </c>
      <c r="M164" s="136" t="str">
        <f>IF(ISBLANK('9. METAS'!T170),"",'9. METAS'!T170)</f>
        <v/>
      </c>
      <c r="N164" s="320"/>
      <c r="O164" s="321"/>
      <c r="P164" s="321"/>
      <c r="Q164" s="322"/>
      <c r="R164" s="133" t="str">
        <f t="shared" si="18"/>
        <v>100%</v>
      </c>
      <c r="S164" s="134" t="str">
        <f t="shared" si="18"/>
        <v>100%</v>
      </c>
      <c r="T164" s="134" t="str">
        <f t="shared" si="17"/>
        <v>100%</v>
      </c>
      <c r="U164" s="148" t="str">
        <f t="shared" si="17"/>
        <v>100%</v>
      </c>
      <c r="V164" s="137" t="str">
        <f t="shared" si="13"/>
        <v>No Programado</v>
      </c>
      <c r="W164" s="134" t="str">
        <f t="shared" si="14"/>
        <v>No Programado</v>
      </c>
      <c r="X164" s="134" t="str">
        <f t="shared" si="15"/>
        <v>No Programado</v>
      </c>
      <c r="Y164" s="153" t="str">
        <f t="shared" si="16"/>
        <v>No Programado</v>
      </c>
      <c r="Z164" s="155"/>
      <c r="AA164" s="156"/>
      <c r="AB164" s="156"/>
      <c r="AC164" s="157"/>
    </row>
    <row r="165" spans="3:29" ht="17.25" hidden="1">
      <c r="C165" s="483" t="str">
        <f>IF(ISBLANK('5. Pp (3 años)'!B197),"",'5. Pp (3 años)'!B197)</f>
        <v/>
      </c>
      <c r="D165" s="484" t="str">
        <f>IF(ISBLANK('5. Pp (3 años)'!C197),"",'5. Pp (3 años)'!C197)</f>
        <v/>
      </c>
      <c r="E165" s="468" t="str">
        <f>IF(ISBLANK('5. Pp (3 años)'!D197),"",'5. Pp (3 años)'!D197)</f>
        <v/>
      </c>
      <c r="F165" s="468" t="str">
        <f>IF(ISBLANK('5. Pp (3 años)'!E197),"",'5. Pp (3 años)'!E197)</f>
        <v/>
      </c>
      <c r="G165" s="463" t="str">
        <f>IF(ISBLANK('5. Pp (3 años)'!H197),"",'5. Pp (3 años)'!H197)</f>
        <v/>
      </c>
      <c r="H165" s="485" t="str">
        <f>IF(ISBLANK('5. Pp (3 años)'!J197),"",'5. Pp (3 años)'!J197)</f>
        <v/>
      </c>
      <c r="I165" s="142" t="str">
        <f>IF(ISBLANK('9. METAS'!K171),"",'9. METAS'!K171)</f>
        <v/>
      </c>
      <c r="J165" s="143" t="str">
        <f>IF(ISBLANK('9. METAS'!Q171),"",'9. METAS'!Q171)</f>
        <v/>
      </c>
      <c r="K165" s="135" t="str">
        <f>IF(ISBLANK('9. METAS'!R171),"",'9. METAS'!R171)</f>
        <v/>
      </c>
      <c r="L165" s="135" t="str">
        <f>IF(ISBLANK('9. METAS'!S171),"",'9. METAS'!S171)</f>
        <v/>
      </c>
      <c r="M165" s="136" t="str">
        <f>IF(ISBLANK('9. METAS'!T171),"",'9. METAS'!T171)</f>
        <v/>
      </c>
      <c r="N165" s="320"/>
      <c r="O165" s="321"/>
      <c r="P165" s="321"/>
      <c r="Q165" s="322"/>
      <c r="R165" s="133" t="str">
        <f t="shared" si="18"/>
        <v>100%</v>
      </c>
      <c r="S165" s="134" t="str">
        <f t="shared" si="18"/>
        <v>100%</v>
      </c>
      <c r="T165" s="134" t="str">
        <f t="shared" si="17"/>
        <v>100%</v>
      </c>
      <c r="U165" s="148" t="str">
        <f t="shared" si="17"/>
        <v>100%</v>
      </c>
      <c r="V165" s="137" t="str">
        <f t="shared" si="13"/>
        <v>No Programado</v>
      </c>
      <c r="W165" s="134" t="str">
        <f t="shared" si="14"/>
        <v>No Programado</v>
      </c>
      <c r="X165" s="134" t="str">
        <f t="shared" si="15"/>
        <v>No Programado</v>
      </c>
      <c r="Y165" s="153" t="str">
        <f t="shared" si="16"/>
        <v>No Programado</v>
      </c>
      <c r="Z165" s="155"/>
      <c r="AA165" s="156"/>
      <c r="AB165" s="156"/>
      <c r="AC165" s="157"/>
    </row>
    <row r="166" spans="3:29" ht="17.25" hidden="1">
      <c r="C166" s="184" t="str">
        <f>IF(ISBLANK('5. Pp (3 años)'!B198),"",'5. Pp (3 años)'!B198)</f>
        <v/>
      </c>
      <c r="D166" s="91" t="str">
        <f>IF(ISBLANK('5. Pp (3 años)'!C198),"",'5. Pp (3 años)'!C198)</f>
        <v/>
      </c>
      <c r="E166" s="180" t="str">
        <f>IF(ISBLANK('5. Pp (3 años)'!D198),"",'5. Pp (3 años)'!D198)</f>
        <v/>
      </c>
      <c r="F166" s="180" t="str">
        <f>IF(ISBLANK('5. Pp (3 años)'!E198),"",'5. Pp (3 años)'!E198)</f>
        <v/>
      </c>
      <c r="G166" s="488" t="str">
        <f>IF(ISBLANK('5. Pp (3 años)'!H198),"",'5. Pp (3 años)'!H198)</f>
        <v/>
      </c>
      <c r="H166" s="79" t="str">
        <f>IF(ISBLANK('5. Pp (3 años)'!J198),"",'5. Pp (3 años)'!J198)</f>
        <v/>
      </c>
      <c r="I166" s="142" t="str">
        <f>IF(ISBLANK('9. METAS'!K172),"",'9. METAS'!K172)</f>
        <v/>
      </c>
      <c r="J166" s="143" t="str">
        <f>IF(ISBLANK('9. METAS'!Q172),"",'9. METAS'!Q172)</f>
        <v/>
      </c>
      <c r="K166" s="135" t="str">
        <f>IF(ISBLANK('9. METAS'!R172),"",'9. METAS'!R172)</f>
        <v/>
      </c>
      <c r="L166" s="135" t="str">
        <f>IF(ISBLANK('9. METAS'!S172),"",'9. METAS'!S172)</f>
        <v/>
      </c>
      <c r="M166" s="136" t="str">
        <f>IF(ISBLANK('9. METAS'!T172),"",'9. METAS'!T172)</f>
        <v/>
      </c>
      <c r="N166" s="320"/>
      <c r="O166" s="321"/>
      <c r="P166" s="321"/>
      <c r="Q166" s="322"/>
      <c r="R166" s="133" t="str">
        <f t="shared" si="18"/>
        <v>100%</v>
      </c>
      <c r="S166" s="134" t="str">
        <f t="shared" si="18"/>
        <v>100%</v>
      </c>
      <c r="T166" s="134" t="str">
        <f t="shared" si="17"/>
        <v>100%</v>
      </c>
      <c r="U166" s="148" t="str">
        <f t="shared" si="17"/>
        <v>100%</v>
      </c>
      <c r="V166" s="137" t="str">
        <f t="shared" si="13"/>
        <v>No Programado</v>
      </c>
      <c r="W166" s="134" t="str">
        <f t="shared" si="14"/>
        <v>No Programado</v>
      </c>
      <c r="X166" s="134" t="str">
        <f t="shared" si="15"/>
        <v>No Programado</v>
      </c>
      <c r="Y166" s="153" t="str">
        <f t="shared" si="16"/>
        <v>No Programado</v>
      </c>
      <c r="Z166" s="155"/>
      <c r="AA166" s="156"/>
      <c r="AB166" s="156"/>
      <c r="AC166" s="157"/>
    </row>
    <row r="167" spans="3:29" ht="17.25" hidden="1">
      <c r="C167" s="184" t="str">
        <f>IF(ISBLANK('5. Pp (3 años)'!B199),"",'5. Pp (3 años)'!B199)</f>
        <v/>
      </c>
      <c r="D167" s="91" t="str">
        <f>IF(ISBLANK('5. Pp (3 años)'!C199),"",'5. Pp (3 años)'!C199)</f>
        <v/>
      </c>
      <c r="E167" s="180" t="str">
        <f>IF(ISBLANK('5. Pp (3 años)'!D199),"",'5. Pp (3 años)'!D199)</f>
        <v/>
      </c>
      <c r="F167" s="180" t="str">
        <f>IF(ISBLANK('5. Pp (3 años)'!E199),"",'5. Pp (3 años)'!E199)</f>
        <v/>
      </c>
      <c r="G167" s="187" t="str">
        <f>IF(ISBLANK('5. Pp (3 años)'!H199),"",'5. Pp (3 años)'!H199)</f>
        <v/>
      </c>
      <c r="H167" s="79" t="str">
        <f>IF(ISBLANK('5. Pp (3 años)'!J199),"",'5. Pp (3 años)'!J199)</f>
        <v/>
      </c>
      <c r="I167" s="142" t="str">
        <f>IF(ISBLANK('9. METAS'!K173),"",'9. METAS'!K173)</f>
        <v/>
      </c>
      <c r="J167" s="143" t="str">
        <f>IF(ISBLANK('9. METAS'!Q173),"",'9. METAS'!Q173)</f>
        <v/>
      </c>
      <c r="K167" s="135" t="str">
        <f>IF(ISBLANK('9. METAS'!R173),"",'9. METAS'!R173)</f>
        <v/>
      </c>
      <c r="L167" s="135" t="str">
        <f>IF(ISBLANK('9. METAS'!S173),"",'9. METAS'!S173)</f>
        <v/>
      </c>
      <c r="M167" s="136" t="str">
        <f>IF(ISBLANK('9. METAS'!T173),"",'9. METAS'!T173)</f>
        <v/>
      </c>
      <c r="N167" s="320"/>
      <c r="O167" s="321"/>
      <c r="P167" s="321"/>
      <c r="Q167" s="322"/>
      <c r="R167" s="133" t="str">
        <f t="shared" si="18"/>
        <v>100%</v>
      </c>
      <c r="S167" s="134" t="str">
        <f t="shared" si="18"/>
        <v>100%</v>
      </c>
      <c r="T167" s="134" t="str">
        <f t="shared" si="17"/>
        <v>100%</v>
      </c>
      <c r="U167" s="148" t="str">
        <f t="shared" si="17"/>
        <v>100%</v>
      </c>
      <c r="V167" s="137" t="str">
        <f t="shared" si="13"/>
        <v>No Programado</v>
      </c>
      <c r="W167" s="134" t="str">
        <f t="shared" si="14"/>
        <v>No Programado</v>
      </c>
      <c r="X167" s="134" t="str">
        <f t="shared" si="15"/>
        <v>No Programado</v>
      </c>
      <c r="Y167" s="153" t="str">
        <f t="shared" si="16"/>
        <v>No Programado</v>
      </c>
      <c r="Z167" s="155"/>
      <c r="AA167" s="156"/>
      <c r="AB167" s="156"/>
      <c r="AC167" s="157"/>
    </row>
    <row r="168" spans="3:29" ht="17.25" hidden="1">
      <c r="C168" s="184" t="str">
        <f>IF(ISBLANK('5. Pp (3 años)'!B200),"",'5. Pp (3 años)'!B200)</f>
        <v/>
      </c>
      <c r="D168" s="91" t="str">
        <f>IF(ISBLANK('5. Pp (3 años)'!C200),"",'5. Pp (3 años)'!C200)</f>
        <v/>
      </c>
      <c r="E168" s="180" t="str">
        <f>IF(ISBLANK('5. Pp (3 años)'!D200),"",'5. Pp (3 años)'!D200)</f>
        <v/>
      </c>
      <c r="F168" s="180" t="str">
        <f>IF(ISBLANK('5. Pp (3 años)'!E200),"",'5. Pp (3 años)'!E200)</f>
        <v/>
      </c>
      <c r="G168" s="187" t="str">
        <f>IF(ISBLANK('5. Pp (3 años)'!H200),"",'5. Pp (3 años)'!H200)</f>
        <v/>
      </c>
      <c r="H168" s="79" t="str">
        <f>IF(ISBLANK('5. Pp (3 años)'!J200),"",'5. Pp (3 años)'!J200)</f>
        <v/>
      </c>
      <c r="I168" s="142" t="str">
        <f>IF(ISBLANK('9. METAS'!K174),"",'9. METAS'!K174)</f>
        <v/>
      </c>
      <c r="J168" s="143" t="str">
        <f>IF(ISBLANK('9. METAS'!Q174),"",'9. METAS'!Q174)</f>
        <v/>
      </c>
      <c r="K168" s="135" t="str">
        <f>IF(ISBLANK('9. METAS'!R174),"",'9. METAS'!R174)</f>
        <v/>
      </c>
      <c r="L168" s="135" t="str">
        <f>IF(ISBLANK('9. METAS'!S174),"",'9. METAS'!S174)</f>
        <v/>
      </c>
      <c r="M168" s="136" t="str">
        <f>IF(ISBLANK('9. METAS'!T174),"",'9. METAS'!T174)</f>
        <v/>
      </c>
      <c r="N168" s="320"/>
      <c r="O168" s="321"/>
      <c r="P168" s="321"/>
      <c r="Q168" s="322"/>
      <c r="R168" s="133" t="str">
        <f t="shared" si="18"/>
        <v>100%</v>
      </c>
      <c r="S168" s="134" t="str">
        <f t="shared" si="18"/>
        <v>100%</v>
      </c>
      <c r="T168" s="134" t="str">
        <f t="shared" si="17"/>
        <v>100%</v>
      </c>
      <c r="U168" s="148" t="str">
        <f t="shared" si="17"/>
        <v>100%</v>
      </c>
      <c r="V168" s="137" t="str">
        <f t="shared" si="13"/>
        <v>No Programado</v>
      </c>
      <c r="W168" s="134" t="str">
        <f t="shared" si="14"/>
        <v>No Programado</v>
      </c>
      <c r="X168" s="134" t="str">
        <f t="shared" si="15"/>
        <v>No Programado</v>
      </c>
      <c r="Y168" s="153" t="str">
        <f t="shared" si="16"/>
        <v>No Programado</v>
      </c>
      <c r="Z168" s="155"/>
      <c r="AA168" s="156"/>
      <c r="AB168" s="156"/>
      <c r="AC168" s="157"/>
    </row>
    <row r="169" spans="3:29" ht="17.25" hidden="1">
      <c r="C169" s="184" t="str">
        <f>IF(ISBLANK('5. Pp (3 años)'!B201),"",'5. Pp (3 años)'!B201)</f>
        <v/>
      </c>
      <c r="D169" s="91" t="str">
        <f>IF(ISBLANK('5. Pp (3 años)'!C201),"",'5. Pp (3 años)'!C201)</f>
        <v/>
      </c>
      <c r="E169" s="180" t="str">
        <f>IF(ISBLANK('5. Pp (3 años)'!D201),"",'5. Pp (3 años)'!D201)</f>
        <v/>
      </c>
      <c r="F169" s="180" t="str">
        <f>IF(ISBLANK('5. Pp (3 años)'!E201),"",'5. Pp (3 años)'!E201)</f>
        <v/>
      </c>
      <c r="G169" s="187" t="str">
        <f>IF(ISBLANK('5. Pp (3 años)'!H201),"",'5. Pp (3 años)'!H201)</f>
        <v/>
      </c>
      <c r="H169" s="79" t="str">
        <f>IF(ISBLANK('5. Pp (3 años)'!J201),"",'5. Pp (3 años)'!J201)</f>
        <v/>
      </c>
      <c r="I169" s="142" t="str">
        <f>IF(ISBLANK('9. METAS'!K175),"",'9. METAS'!K175)</f>
        <v/>
      </c>
      <c r="J169" s="143" t="str">
        <f>IF(ISBLANK('9. METAS'!Q175),"",'9. METAS'!Q175)</f>
        <v/>
      </c>
      <c r="K169" s="135" t="str">
        <f>IF(ISBLANK('9. METAS'!R175),"",'9. METAS'!R175)</f>
        <v/>
      </c>
      <c r="L169" s="135" t="str">
        <f>IF(ISBLANK('9. METAS'!S175),"",'9. METAS'!S175)</f>
        <v/>
      </c>
      <c r="M169" s="136" t="str">
        <f>IF(ISBLANK('9. METAS'!T175),"",'9. METAS'!T175)</f>
        <v/>
      </c>
      <c r="N169" s="320"/>
      <c r="O169" s="321"/>
      <c r="P169" s="321"/>
      <c r="Q169" s="322"/>
      <c r="R169" s="133" t="str">
        <f t="shared" si="18"/>
        <v>100%</v>
      </c>
      <c r="S169" s="134" t="str">
        <f t="shared" si="18"/>
        <v>100%</v>
      </c>
      <c r="T169" s="134" t="str">
        <f t="shared" si="17"/>
        <v>100%</v>
      </c>
      <c r="U169" s="148" t="str">
        <f t="shared" si="17"/>
        <v>100%</v>
      </c>
      <c r="V169" s="137" t="str">
        <f t="shared" si="13"/>
        <v>No Programado</v>
      </c>
      <c r="W169" s="134" t="str">
        <f t="shared" si="14"/>
        <v>No Programado</v>
      </c>
      <c r="X169" s="134" t="str">
        <f t="shared" si="15"/>
        <v>No Programado</v>
      </c>
      <c r="Y169" s="153" t="str">
        <f t="shared" si="16"/>
        <v>No Programado</v>
      </c>
      <c r="Z169" s="155"/>
      <c r="AA169" s="156"/>
      <c r="AB169" s="156"/>
      <c r="AC169" s="157"/>
    </row>
    <row r="170" spans="3:29" ht="17.25" hidden="1">
      <c r="C170" s="184" t="str">
        <f>IF(ISBLANK('5. Pp (3 años)'!B202),"",'5. Pp (3 años)'!B202)</f>
        <v/>
      </c>
      <c r="D170" s="91" t="str">
        <f>IF(ISBLANK('5. Pp (3 años)'!C202),"",'5. Pp (3 años)'!C202)</f>
        <v/>
      </c>
      <c r="E170" s="180" t="str">
        <f>IF(ISBLANK('5. Pp (3 años)'!D202),"",'5. Pp (3 años)'!D202)</f>
        <v/>
      </c>
      <c r="F170" s="180" t="str">
        <f>IF(ISBLANK('5. Pp (3 años)'!E202),"",'5. Pp (3 años)'!E202)</f>
        <v/>
      </c>
      <c r="G170" s="487" t="str">
        <f>IF(ISBLANK('5. Pp (3 años)'!H202),"",'5. Pp (3 años)'!H202)</f>
        <v/>
      </c>
      <c r="H170" s="79" t="str">
        <f>IF(ISBLANK('5. Pp (3 años)'!J202),"",'5. Pp (3 años)'!J202)</f>
        <v/>
      </c>
      <c r="I170" s="142" t="str">
        <f>IF(ISBLANK('9. METAS'!K176),"",'9. METAS'!K176)</f>
        <v/>
      </c>
      <c r="J170" s="143" t="str">
        <f>IF(ISBLANK('9. METAS'!Q176),"",'9. METAS'!Q176)</f>
        <v/>
      </c>
      <c r="K170" s="135" t="str">
        <f>IF(ISBLANK('9. METAS'!R176),"",'9. METAS'!R176)</f>
        <v/>
      </c>
      <c r="L170" s="135" t="str">
        <f>IF(ISBLANK('9. METAS'!S176),"",'9. METAS'!S176)</f>
        <v/>
      </c>
      <c r="M170" s="136" t="str">
        <f>IF(ISBLANK('9. METAS'!T176),"",'9. METAS'!T176)</f>
        <v/>
      </c>
      <c r="N170" s="320"/>
      <c r="O170" s="321"/>
      <c r="P170" s="321"/>
      <c r="Q170" s="322"/>
      <c r="R170" s="133" t="str">
        <f t="shared" si="18"/>
        <v>100%</v>
      </c>
      <c r="S170" s="134" t="str">
        <f t="shared" si="18"/>
        <v>100%</v>
      </c>
      <c r="T170" s="134" t="str">
        <f t="shared" si="17"/>
        <v>100%</v>
      </c>
      <c r="U170" s="148" t="str">
        <f t="shared" si="17"/>
        <v>100%</v>
      </c>
      <c r="V170" s="137" t="str">
        <f t="shared" si="13"/>
        <v>No Programado</v>
      </c>
      <c r="W170" s="134" t="str">
        <f t="shared" si="14"/>
        <v>No Programado</v>
      </c>
      <c r="X170" s="134" t="str">
        <f t="shared" si="15"/>
        <v>No Programado</v>
      </c>
      <c r="Y170" s="153" t="str">
        <f t="shared" si="16"/>
        <v>No Programado</v>
      </c>
      <c r="Z170" s="155"/>
      <c r="AA170" s="156"/>
      <c r="AB170" s="156"/>
      <c r="AC170" s="157"/>
    </row>
    <row r="171" spans="3:29" ht="17.25" hidden="1">
      <c r="C171" s="483" t="str">
        <f>IF(ISBLANK('5. Pp (3 años)'!B203),"",'5. Pp (3 años)'!B203)</f>
        <v/>
      </c>
      <c r="D171" s="484" t="str">
        <f>IF(ISBLANK('5. Pp (3 años)'!C203),"",'5. Pp (3 años)'!C203)</f>
        <v/>
      </c>
      <c r="E171" s="468" t="str">
        <f>IF(ISBLANK('5. Pp (3 años)'!D203),"",'5. Pp (3 años)'!D203)</f>
        <v/>
      </c>
      <c r="F171" s="468" t="str">
        <f>IF(ISBLANK('5. Pp (3 años)'!E203),"",'5. Pp (3 años)'!E203)</f>
        <v/>
      </c>
      <c r="G171" s="463" t="str">
        <f>IF(ISBLANK('5. Pp (3 años)'!H203),"",'5. Pp (3 años)'!H203)</f>
        <v/>
      </c>
      <c r="H171" s="485" t="str">
        <f>IF(ISBLANK('5. Pp (3 años)'!J203),"",'5. Pp (3 años)'!J203)</f>
        <v/>
      </c>
      <c r="I171" s="142" t="str">
        <f>IF(ISBLANK('9. METAS'!K177),"",'9. METAS'!K177)</f>
        <v/>
      </c>
      <c r="J171" s="143" t="str">
        <f>IF(ISBLANK('9. METAS'!Q177),"",'9. METAS'!Q177)</f>
        <v/>
      </c>
      <c r="K171" s="135" t="str">
        <f>IF(ISBLANK('9. METAS'!R177),"",'9. METAS'!R177)</f>
        <v/>
      </c>
      <c r="L171" s="135" t="str">
        <f>IF(ISBLANK('9. METAS'!S177),"",'9. METAS'!S177)</f>
        <v/>
      </c>
      <c r="M171" s="136" t="str">
        <f>IF(ISBLANK('9. METAS'!T177),"",'9. METAS'!T177)</f>
        <v/>
      </c>
      <c r="N171" s="320"/>
      <c r="O171" s="321"/>
      <c r="P171" s="321"/>
      <c r="Q171" s="322"/>
      <c r="R171" s="133" t="str">
        <f t="shared" si="18"/>
        <v>100%</v>
      </c>
      <c r="S171" s="134" t="str">
        <f t="shared" si="18"/>
        <v>100%</v>
      </c>
      <c r="T171" s="134" t="str">
        <f t="shared" si="17"/>
        <v>100%</v>
      </c>
      <c r="U171" s="148" t="str">
        <f t="shared" si="17"/>
        <v>100%</v>
      </c>
      <c r="V171" s="137" t="str">
        <f t="shared" si="13"/>
        <v>No Programado</v>
      </c>
      <c r="W171" s="134" t="str">
        <f t="shared" si="14"/>
        <v>No Programado</v>
      </c>
      <c r="X171" s="134" t="str">
        <f t="shared" si="15"/>
        <v>No Programado</v>
      </c>
      <c r="Y171" s="153" t="str">
        <f t="shared" si="16"/>
        <v>No Programado</v>
      </c>
      <c r="Z171" s="155"/>
      <c r="AA171" s="156"/>
      <c r="AB171" s="156"/>
      <c r="AC171" s="157"/>
    </row>
    <row r="172" spans="3:29" ht="17.25" hidden="1">
      <c r="C172" s="184" t="str">
        <f>IF(ISBLANK('5. Pp (3 años)'!B204),"",'5. Pp (3 años)'!B204)</f>
        <v/>
      </c>
      <c r="D172" s="91" t="str">
        <f>IF(ISBLANK('5. Pp (3 años)'!C204),"",'5. Pp (3 años)'!C204)</f>
        <v/>
      </c>
      <c r="E172" s="180" t="str">
        <f>IF(ISBLANK('5. Pp (3 años)'!D204),"",'5. Pp (3 años)'!D204)</f>
        <v/>
      </c>
      <c r="F172" s="180" t="str">
        <f>IF(ISBLANK('5. Pp (3 años)'!E204),"",'5. Pp (3 años)'!E204)</f>
        <v/>
      </c>
      <c r="G172" s="488" t="str">
        <f>IF(ISBLANK('5. Pp (3 años)'!H204),"",'5. Pp (3 años)'!H204)</f>
        <v/>
      </c>
      <c r="H172" s="79" t="str">
        <f>IF(ISBLANK('5. Pp (3 años)'!J204),"",'5. Pp (3 años)'!J204)</f>
        <v/>
      </c>
      <c r="I172" s="142" t="str">
        <f>IF(ISBLANK('9. METAS'!K178),"",'9. METAS'!K178)</f>
        <v/>
      </c>
      <c r="J172" s="143" t="str">
        <f>IF(ISBLANK('9. METAS'!Q178),"",'9. METAS'!Q178)</f>
        <v/>
      </c>
      <c r="K172" s="135" t="str">
        <f>IF(ISBLANK('9. METAS'!R178),"",'9. METAS'!R178)</f>
        <v/>
      </c>
      <c r="L172" s="135" t="str">
        <f>IF(ISBLANK('9. METAS'!S178),"",'9. METAS'!S178)</f>
        <v/>
      </c>
      <c r="M172" s="136" t="str">
        <f>IF(ISBLANK('9. METAS'!T178),"",'9. METAS'!T178)</f>
        <v/>
      </c>
      <c r="N172" s="320"/>
      <c r="O172" s="321"/>
      <c r="P172" s="321"/>
      <c r="Q172" s="322"/>
      <c r="R172" s="133" t="str">
        <f t="shared" si="18"/>
        <v>100%</v>
      </c>
      <c r="S172" s="134" t="str">
        <f t="shared" si="18"/>
        <v>100%</v>
      </c>
      <c r="T172" s="134" t="str">
        <f t="shared" si="17"/>
        <v>100%</v>
      </c>
      <c r="U172" s="148" t="str">
        <f t="shared" si="17"/>
        <v>100%</v>
      </c>
      <c r="V172" s="137" t="str">
        <f t="shared" si="13"/>
        <v>No Programado</v>
      </c>
      <c r="W172" s="134" t="str">
        <f t="shared" si="14"/>
        <v>No Programado</v>
      </c>
      <c r="X172" s="134" t="str">
        <f t="shared" si="15"/>
        <v>No Programado</v>
      </c>
      <c r="Y172" s="153" t="str">
        <f t="shared" si="16"/>
        <v>No Programado</v>
      </c>
      <c r="Z172" s="155"/>
      <c r="AA172" s="156"/>
      <c r="AB172" s="156"/>
      <c r="AC172" s="157"/>
    </row>
    <row r="173" spans="3:29" ht="17.25" hidden="1">
      <c r="C173" s="184" t="str">
        <f>IF(ISBLANK('5. Pp (3 años)'!B205),"",'5. Pp (3 años)'!B205)</f>
        <v/>
      </c>
      <c r="D173" s="91" t="str">
        <f>IF(ISBLANK('5. Pp (3 años)'!C205),"",'5. Pp (3 años)'!C205)</f>
        <v/>
      </c>
      <c r="E173" s="180" t="str">
        <f>IF(ISBLANK('5. Pp (3 años)'!D205),"",'5. Pp (3 años)'!D205)</f>
        <v/>
      </c>
      <c r="F173" s="180" t="str">
        <f>IF(ISBLANK('5. Pp (3 años)'!E205),"",'5. Pp (3 años)'!E205)</f>
        <v/>
      </c>
      <c r="G173" s="187" t="str">
        <f>IF(ISBLANK('5. Pp (3 años)'!H205),"",'5. Pp (3 años)'!H205)</f>
        <v/>
      </c>
      <c r="H173" s="79" t="str">
        <f>IF(ISBLANK('5. Pp (3 años)'!J205),"",'5. Pp (3 años)'!J205)</f>
        <v/>
      </c>
      <c r="I173" s="142" t="str">
        <f>IF(ISBLANK('9. METAS'!K179),"",'9. METAS'!K179)</f>
        <v/>
      </c>
      <c r="J173" s="143" t="str">
        <f>IF(ISBLANK('9. METAS'!Q179),"",'9. METAS'!Q179)</f>
        <v/>
      </c>
      <c r="K173" s="135" t="str">
        <f>IF(ISBLANK('9. METAS'!R179),"",'9. METAS'!R179)</f>
        <v/>
      </c>
      <c r="L173" s="135" t="str">
        <f>IF(ISBLANK('9. METAS'!S179),"",'9. METAS'!S179)</f>
        <v/>
      </c>
      <c r="M173" s="136" t="str">
        <f>IF(ISBLANK('9. METAS'!T179),"",'9. METAS'!T179)</f>
        <v/>
      </c>
      <c r="N173" s="320"/>
      <c r="O173" s="321"/>
      <c r="P173" s="321"/>
      <c r="Q173" s="322"/>
      <c r="R173" s="133" t="str">
        <f t="shared" si="18"/>
        <v>100%</v>
      </c>
      <c r="S173" s="134" t="str">
        <f t="shared" si="18"/>
        <v>100%</v>
      </c>
      <c r="T173" s="134" t="str">
        <f t="shared" si="17"/>
        <v>100%</v>
      </c>
      <c r="U173" s="148" t="str">
        <f t="shared" si="17"/>
        <v>100%</v>
      </c>
      <c r="V173" s="137" t="str">
        <f t="shared" si="13"/>
        <v>No Programado</v>
      </c>
      <c r="W173" s="134" t="str">
        <f t="shared" si="14"/>
        <v>No Programado</v>
      </c>
      <c r="X173" s="134" t="str">
        <f t="shared" si="15"/>
        <v>No Programado</v>
      </c>
      <c r="Y173" s="153" t="str">
        <f t="shared" si="16"/>
        <v>No Programado</v>
      </c>
      <c r="Z173" s="155"/>
      <c r="AA173" s="156"/>
      <c r="AB173" s="156"/>
      <c r="AC173" s="157"/>
    </row>
    <row r="174" spans="3:29" ht="17.25" hidden="1">
      <c r="C174" s="184" t="str">
        <f>IF(ISBLANK('5. Pp (3 años)'!B206),"",'5. Pp (3 años)'!B206)</f>
        <v/>
      </c>
      <c r="D174" s="91" t="str">
        <f>IF(ISBLANK('5. Pp (3 años)'!C206),"",'5. Pp (3 años)'!C206)</f>
        <v/>
      </c>
      <c r="E174" s="180" t="str">
        <f>IF(ISBLANK('5. Pp (3 años)'!D206),"",'5. Pp (3 años)'!D206)</f>
        <v/>
      </c>
      <c r="F174" s="180" t="str">
        <f>IF(ISBLANK('5. Pp (3 años)'!E206),"",'5. Pp (3 años)'!E206)</f>
        <v/>
      </c>
      <c r="G174" s="187" t="str">
        <f>IF(ISBLANK('5. Pp (3 años)'!H206),"",'5. Pp (3 años)'!H206)</f>
        <v/>
      </c>
      <c r="H174" s="79" t="str">
        <f>IF(ISBLANK('5. Pp (3 años)'!J206),"",'5. Pp (3 años)'!J206)</f>
        <v/>
      </c>
      <c r="I174" s="142" t="str">
        <f>IF(ISBLANK('9. METAS'!K180),"",'9. METAS'!K180)</f>
        <v/>
      </c>
      <c r="J174" s="143" t="str">
        <f>IF(ISBLANK('9. METAS'!Q180),"",'9. METAS'!Q180)</f>
        <v/>
      </c>
      <c r="K174" s="135" t="str">
        <f>IF(ISBLANK('9. METAS'!R180),"",'9. METAS'!R180)</f>
        <v/>
      </c>
      <c r="L174" s="135" t="str">
        <f>IF(ISBLANK('9. METAS'!S180),"",'9. METAS'!S180)</f>
        <v/>
      </c>
      <c r="M174" s="136" t="str">
        <f>IF(ISBLANK('9. METAS'!T180),"",'9. METAS'!T180)</f>
        <v/>
      </c>
      <c r="N174" s="320"/>
      <c r="O174" s="321"/>
      <c r="P174" s="321"/>
      <c r="Q174" s="322"/>
      <c r="R174" s="133" t="str">
        <f t="shared" si="18"/>
        <v>100%</v>
      </c>
      <c r="S174" s="134" t="str">
        <f t="shared" si="18"/>
        <v>100%</v>
      </c>
      <c r="T174" s="134" t="str">
        <f t="shared" si="17"/>
        <v>100%</v>
      </c>
      <c r="U174" s="148" t="str">
        <f t="shared" si="17"/>
        <v>100%</v>
      </c>
      <c r="V174" s="137" t="str">
        <f t="shared" si="13"/>
        <v>No Programado</v>
      </c>
      <c r="W174" s="134" t="str">
        <f t="shared" si="14"/>
        <v>No Programado</v>
      </c>
      <c r="X174" s="134" t="str">
        <f t="shared" si="15"/>
        <v>No Programado</v>
      </c>
      <c r="Y174" s="153" t="str">
        <f t="shared" si="16"/>
        <v>No Programado</v>
      </c>
      <c r="Z174" s="155"/>
      <c r="AA174" s="156"/>
      <c r="AB174" s="156"/>
      <c r="AC174" s="157"/>
    </row>
    <row r="175" spans="3:29" ht="17.25" hidden="1">
      <c r="C175" s="184" t="str">
        <f>IF(ISBLANK('5. Pp (3 años)'!B207),"",'5. Pp (3 años)'!B207)</f>
        <v/>
      </c>
      <c r="D175" s="91" t="str">
        <f>IF(ISBLANK('5. Pp (3 años)'!C207),"",'5. Pp (3 años)'!C207)</f>
        <v/>
      </c>
      <c r="E175" s="180" t="str">
        <f>IF(ISBLANK('5. Pp (3 años)'!D207),"",'5. Pp (3 años)'!D207)</f>
        <v/>
      </c>
      <c r="F175" s="180" t="str">
        <f>IF(ISBLANK('5. Pp (3 años)'!E207),"",'5. Pp (3 años)'!E207)</f>
        <v/>
      </c>
      <c r="G175" s="187" t="str">
        <f>IF(ISBLANK('5. Pp (3 años)'!H207),"",'5. Pp (3 años)'!H207)</f>
        <v/>
      </c>
      <c r="H175" s="79" t="str">
        <f>IF(ISBLANK('5. Pp (3 años)'!J207),"",'5. Pp (3 años)'!J207)</f>
        <v/>
      </c>
      <c r="I175" s="142" t="str">
        <f>IF(ISBLANK('9. METAS'!K181),"",'9. METAS'!K181)</f>
        <v/>
      </c>
      <c r="J175" s="143" t="str">
        <f>IF(ISBLANK('9. METAS'!Q181),"",'9. METAS'!Q181)</f>
        <v/>
      </c>
      <c r="K175" s="135" t="str">
        <f>IF(ISBLANK('9. METAS'!R181),"",'9. METAS'!R181)</f>
        <v/>
      </c>
      <c r="L175" s="135" t="str">
        <f>IF(ISBLANK('9. METAS'!S181),"",'9. METAS'!S181)</f>
        <v/>
      </c>
      <c r="M175" s="136" t="str">
        <f>IF(ISBLANK('9. METAS'!T181),"",'9. METAS'!T181)</f>
        <v/>
      </c>
      <c r="N175" s="320"/>
      <c r="O175" s="321"/>
      <c r="P175" s="321"/>
      <c r="Q175" s="322"/>
      <c r="R175" s="133" t="str">
        <f t="shared" si="18"/>
        <v>100%</v>
      </c>
      <c r="S175" s="134" t="str">
        <f t="shared" si="18"/>
        <v>100%</v>
      </c>
      <c r="T175" s="134" t="str">
        <f t="shared" si="17"/>
        <v>100%</v>
      </c>
      <c r="U175" s="148" t="str">
        <f t="shared" si="17"/>
        <v>100%</v>
      </c>
      <c r="V175" s="137" t="str">
        <f t="shared" si="13"/>
        <v>No Programado</v>
      </c>
      <c r="W175" s="134" t="str">
        <f t="shared" si="14"/>
        <v>No Programado</v>
      </c>
      <c r="X175" s="134" t="str">
        <f t="shared" si="15"/>
        <v>No Programado</v>
      </c>
      <c r="Y175" s="153" t="str">
        <f t="shared" si="16"/>
        <v>No Programado</v>
      </c>
      <c r="Z175" s="155"/>
      <c r="AA175" s="156"/>
      <c r="AB175" s="156"/>
      <c r="AC175" s="157"/>
    </row>
    <row r="176" spans="3:29" ht="17.25" hidden="1">
      <c r="C176" s="184" t="str">
        <f>IF(ISBLANK('5. Pp (3 años)'!B208),"",'5. Pp (3 años)'!B208)</f>
        <v/>
      </c>
      <c r="D176" s="91" t="str">
        <f>IF(ISBLANK('5. Pp (3 años)'!C208),"",'5. Pp (3 años)'!C208)</f>
        <v/>
      </c>
      <c r="E176" s="180" t="str">
        <f>IF(ISBLANK('5. Pp (3 años)'!D208),"",'5. Pp (3 años)'!D208)</f>
        <v/>
      </c>
      <c r="F176" s="180" t="str">
        <f>IF(ISBLANK('5. Pp (3 años)'!E208),"",'5. Pp (3 años)'!E208)</f>
        <v/>
      </c>
      <c r="G176" s="487" t="str">
        <f>IF(ISBLANK('5. Pp (3 años)'!H208),"",'5. Pp (3 años)'!H208)</f>
        <v/>
      </c>
      <c r="H176" s="79" t="str">
        <f>IF(ISBLANK('5. Pp (3 años)'!J208),"",'5. Pp (3 años)'!J208)</f>
        <v/>
      </c>
      <c r="I176" s="142" t="str">
        <f>IF(ISBLANK('9. METAS'!K182),"",'9. METAS'!K182)</f>
        <v/>
      </c>
      <c r="J176" s="143" t="str">
        <f>IF(ISBLANK('9. METAS'!Q182),"",'9. METAS'!Q182)</f>
        <v/>
      </c>
      <c r="K176" s="135" t="str">
        <f>IF(ISBLANK('9. METAS'!R182),"",'9. METAS'!R182)</f>
        <v/>
      </c>
      <c r="L176" s="135" t="str">
        <f>IF(ISBLANK('9. METAS'!S182),"",'9. METAS'!S182)</f>
        <v/>
      </c>
      <c r="M176" s="136" t="str">
        <f>IF(ISBLANK('9. METAS'!T182),"",'9. METAS'!T182)</f>
        <v/>
      </c>
      <c r="N176" s="320"/>
      <c r="O176" s="321"/>
      <c r="P176" s="321"/>
      <c r="Q176" s="322"/>
      <c r="R176" s="133" t="str">
        <f t="shared" si="18"/>
        <v>100%</v>
      </c>
      <c r="S176" s="134" t="str">
        <f t="shared" si="18"/>
        <v>100%</v>
      </c>
      <c r="T176" s="134" t="str">
        <f t="shared" si="17"/>
        <v>100%</v>
      </c>
      <c r="U176" s="148" t="str">
        <f t="shared" si="17"/>
        <v>100%</v>
      </c>
      <c r="V176" s="137" t="str">
        <f t="shared" si="13"/>
        <v>No Programado</v>
      </c>
      <c r="W176" s="134" t="str">
        <f t="shared" si="14"/>
        <v>No Programado</v>
      </c>
      <c r="X176" s="134" t="str">
        <f t="shared" si="15"/>
        <v>No Programado</v>
      </c>
      <c r="Y176" s="153" t="str">
        <f t="shared" si="16"/>
        <v>No Programado</v>
      </c>
      <c r="Z176" s="155"/>
      <c r="AA176" s="156"/>
      <c r="AB176" s="156"/>
      <c r="AC176" s="157"/>
    </row>
    <row r="177" spans="3:29" ht="17.25" hidden="1">
      <c r="C177" s="483" t="str">
        <f>IF(ISBLANK('5. Pp (3 años)'!B209),"",'5. Pp (3 años)'!B209)</f>
        <v/>
      </c>
      <c r="D177" s="484" t="str">
        <f>IF(ISBLANK('5. Pp (3 años)'!C209),"",'5. Pp (3 años)'!C209)</f>
        <v/>
      </c>
      <c r="E177" s="468" t="str">
        <f>IF(ISBLANK('5. Pp (3 años)'!D209),"",'5. Pp (3 años)'!D209)</f>
        <v/>
      </c>
      <c r="F177" s="468" t="str">
        <f>IF(ISBLANK('5. Pp (3 años)'!E209),"",'5. Pp (3 años)'!E209)</f>
        <v/>
      </c>
      <c r="G177" s="463" t="str">
        <f>IF(ISBLANK('5. Pp (3 años)'!H209),"",'5. Pp (3 años)'!H209)</f>
        <v/>
      </c>
      <c r="H177" s="485" t="str">
        <f>IF(ISBLANK('5. Pp (3 años)'!J209),"",'5. Pp (3 años)'!J209)</f>
        <v/>
      </c>
      <c r="I177" s="142" t="str">
        <f>IF(ISBLANK('9. METAS'!K183),"",'9. METAS'!K183)</f>
        <v/>
      </c>
      <c r="J177" s="143" t="str">
        <f>IF(ISBLANK('9. METAS'!Q183),"",'9. METAS'!Q183)</f>
        <v/>
      </c>
      <c r="K177" s="135" t="str">
        <f>IF(ISBLANK('9. METAS'!R183),"",'9. METAS'!R183)</f>
        <v/>
      </c>
      <c r="L177" s="135" t="str">
        <f>IF(ISBLANK('9. METAS'!S183),"",'9. METAS'!S183)</f>
        <v/>
      </c>
      <c r="M177" s="136" t="str">
        <f>IF(ISBLANK('9. METAS'!T183),"",'9. METAS'!T183)</f>
        <v/>
      </c>
      <c r="N177" s="320"/>
      <c r="O177" s="321"/>
      <c r="P177" s="321"/>
      <c r="Q177" s="322"/>
      <c r="R177" s="133" t="str">
        <f t="shared" si="18"/>
        <v>100%</v>
      </c>
      <c r="S177" s="134" t="str">
        <f t="shared" si="18"/>
        <v>100%</v>
      </c>
      <c r="T177" s="134" t="str">
        <f t="shared" si="17"/>
        <v>100%</v>
      </c>
      <c r="U177" s="148" t="str">
        <f t="shared" si="17"/>
        <v>100%</v>
      </c>
      <c r="V177" s="137" t="str">
        <f t="shared" si="13"/>
        <v>No Programado</v>
      </c>
      <c r="W177" s="134" t="str">
        <f t="shared" si="14"/>
        <v>No Programado</v>
      </c>
      <c r="X177" s="134" t="str">
        <f t="shared" si="15"/>
        <v>No Programado</v>
      </c>
      <c r="Y177" s="153" t="str">
        <f t="shared" si="16"/>
        <v>No Programado</v>
      </c>
      <c r="Z177" s="155"/>
      <c r="AA177" s="156"/>
      <c r="AB177" s="156"/>
      <c r="AC177" s="157"/>
    </row>
    <row r="178" spans="3:29" ht="17.25" hidden="1">
      <c r="C178" s="184" t="str">
        <f>IF(ISBLANK('5. Pp (3 años)'!B210),"",'5. Pp (3 años)'!B210)</f>
        <v/>
      </c>
      <c r="D178" s="91" t="str">
        <f>IF(ISBLANK('5. Pp (3 años)'!C210),"",'5. Pp (3 años)'!C210)</f>
        <v/>
      </c>
      <c r="E178" s="180" t="str">
        <f>IF(ISBLANK('5. Pp (3 años)'!D210),"",'5. Pp (3 años)'!D210)</f>
        <v/>
      </c>
      <c r="F178" s="180" t="str">
        <f>IF(ISBLANK('5. Pp (3 años)'!E210),"",'5. Pp (3 años)'!E210)</f>
        <v/>
      </c>
      <c r="G178" s="488" t="str">
        <f>IF(ISBLANK('5. Pp (3 años)'!H210),"",'5. Pp (3 años)'!H210)</f>
        <v/>
      </c>
      <c r="H178" s="79" t="str">
        <f>IF(ISBLANK('5. Pp (3 años)'!J210),"",'5. Pp (3 años)'!J210)</f>
        <v/>
      </c>
      <c r="I178" s="142" t="str">
        <f>IF(ISBLANK('9. METAS'!K184),"",'9. METAS'!K184)</f>
        <v/>
      </c>
      <c r="J178" s="143" t="str">
        <f>IF(ISBLANK('9. METAS'!Q184),"",'9. METAS'!Q184)</f>
        <v/>
      </c>
      <c r="K178" s="135" t="str">
        <f>IF(ISBLANK('9. METAS'!R184),"",'9. METAS'!R184)</f>
        <v/>
      </c>
      <c r="L178" s="135" t="str">
        <f>IF(ISBLANK('9. METAS'!S184),"",'9. METAS'!S184)</f>
        <v/>
      </c>
      <c r="M178" s="136" t="str">
        <f>IF(ISBLANK('9. METAS'!T184),"",'9. METAS'!T184)</f>
        <v/>
      </c>
      <c r="N178" s="320"/>
      <c r="O178" s="321"/>
      <c r="P178" s="321"/>
      <c r="Q178" s="322"/>
      <c r="R178" s="133" t="str">
        <f t="shared" si="18"/>
        <v>100%</v>
      </c>
      <c r="S178" s="134" t="str">
        <f t="shared" si="18"/>
        <v>100%</v>
      </c>
      <c r="T178" s="134" t="str">
        <f t="shared" si="17"/>
        <v>100%</v>
      </c>
      <c r="U178" s="148" t="str">
        <f t="shared" si="17"/>
        <v>100%</v>
      </c>
      <c r="V178" s="137" t="str">
        <f t="shared" si="13"/>
        <v>No Programado</v>
      </c>
      <c r="W178" s="134" t="str">
        <f t="shared" si="14"/>
        <v>No Programado</v>
      </c>
      <c r="X178" s="134" t="str">
        <f t="shared" si="15"/>
        <v>No Programado</v>
      </c>
      <c r="Y178" s="153" t="str">
        <f t="shared" si="16"/>
        <v>No Programado</v>
      </c>
      <c r="Z178" s="155"/>
      <c r="AA178" s="156"/>
      <c r="AB178" s="156"/>
      <c r="AC178" s="157"/>
    </row>
    <row r="179" spans="3:29" ht="17.25" hidden="1">
      <c r="C179" s="184" t="str">
        <f>IF(ISBLANK('5. Pp (3 años)'!B211),"",'5. Pp (3 años)'!B211)</f>
        <v/>
      </c>
      <c r="D179" s="91" t="str">
        <f>IF(ISBLANK('5. Pp (3 años)'!C211),"",'5. Pp (3 años)'!C211)</f>
        <v/>
      </c>
      <c r="E179" s="180" t="str">
        <f>IF(ISBLANK('5. Pp (3 años)'!D211),"",'5. Pp (3 años)'!D211)</f>
        <v/>
      </c>
      <c r="F179" s="180" t="str">
        <f>IF(ISBLANK('5. Pp (3 años)'!E211),"",'5. Pp (3 años)'!E211)</f>
        <v/>
      </c>
      <c r="G179" s="187" t="str">
        <f>IF(ISBLANK('5. Pp (3 años)'!H211),"",'5. Pp (3 años)'!H211)</f>
        <v/>
      </c>
      <c r="H179" s="79" t="str">
        <f>IF(ISBLANK('5. Pp (3 años)'!J211),"",'5. Pp (3 años)'!J211)</f>
        <v/>
      </c>
      <c r="I179" s="142" t="str">
        <f>IF(ISBLANK('9. METAS'!K185),"",'9. METAS'!K185)</f>
        <v/>
      </c>
      <c r="J179" s="143" t="str">
        <f>IF(ISBLANK('9. METAS'!Q185),"",'9. METAS'!Q185)</f>
        <v/>
      </c>
      <c r="K179" s="135" t="str">
        <f>IF(ISBLANK('9. METAS'!R185),"",'9. METAS'!R185)</f>
        <v/>
      </c>
      <c r="L179" s="135" t="str">
        <f>IF(ISBLANK('9. METAS'!S185),"",'9. METAS'!S185)</f>
        <v/>
      </c>
      <c r="M179" s="136" t="str">
        <f>IF(ISBLANK('9. METAS'!T185),"",'9. METAS'!T185)</f>
        <v/>
      </c>
      <c r="N179" s="320"/>
      <c r="O179" s="321"/>
      <c r="P179" s="321"/>
      <c r="Q179" s="322"/>
      <c r="R179" s="133" t="str">
        <f t="shared" si="18"/>
        <v>100%</v>
      </c>
      <c r="S179" s="134" t="str">
        <f t="shared" si="18"/>
        <v>100%</v>
      </c>
      <c r="T179" s="134" t="str">
        <f t="shared" si="17"/>
        <v>100%</v>
      </c>
      <c r="U179" s="148" t="str">
        <f t="shared" si="17"/>
        <v>100%</v>
      </c>
      <c r="V179" s="137" t="str">
        <f t="shared" si="13"/>
        <v>No Programado</v>
      </c>
      <c r="W179" s="134" t="str">
        <f t="shared" si="14"/>
        <v>No Programado</v>
      </c>
      <c r="X179" s="134" t="str">
        <f t="shared" si="15"/>
        <v>No Programado</v>
      </c>
      <c r="Y179" s="153" t="str">
        <f t="shared" si="16"/>
        <v>No Programado</v>
      </c>
      <c r="Z179" s="155"/>
      <c r="AA179" s="156"/>
      <c r="AB179" s="156"/>
      <c r="AC179" s="157"/>
    </row>
    <row r="180" spans="3:29" ht="17.25" hidden="1">
      <c r="C180" s="184" t="str">
        <f>IF(ISBLANK('5. Pp (3 años)'!B212),"",'5. Pp (3 años)'!B212)</f>
        <v/>
      </c>
      <c r="D180" s="91" t="str">
        <f>IF(ISBLANK('5. Pp (3 años)'!C212),"",'5. Pp (3 años)'!C212)</f>
        <v/>
      </c>
      <c r="E180" s="180" t="str">
        <f>IF(ISBLANK('5. Pp (3 años)'!D212),"",'5. Pp (3 años)'!D212)</f>
        <v/>
      </c>
      <c r="F180" s="180" t="str">
        <f>IF(ISBLANK('5. Pp (3 años)'!E212),"",'5. Pp (3 años)'!E212)</f>
        <v/>
      </c>
      <c r="G180" s="187" t="str">
        <f>IF(ISBLANK('5. Pp (3 años)'!H212),"",'5. Pp (3 años)'!H212)</f>
        <v/>
      </c>
      <c r="H180" s="79" t="str">
        <f>IF(ISBLANK('5. Pp (3 años)'!J212),"",'5. Pp (3 años)'!J212)</f>
        <v/>
      </c>
      <c r="I180" s="142" t="str">
        <f>IF(ISBLANK('9. METAS'!K186),"",'9. METAS'!K186)</f>
        <v/>
      </c>
      <c r="J180" s="143" t="str">
        <f>IF(ISBLANK('9. METAS'!Q186),"",'9. METAS'!Q186)</f>
        <v/>
      </c>
      <c r="K180" s="135" t="str">
        <f>IF(ISBLANK('9. METAS'!R186),"",'9. METAS'!R186)</f>
        <v/>
      </c>
      <c r="L180" s="135" t="str">
        <f>IF(ISBLANK('9. METAS'!S186),"",'9. METAS'!S186)</f>
        <v/>
      </c>
      <c r="M180" s="136" t="str">
        <f>IF(ISBLANK('9. METAS'!T186),"",'9. METAS'!T186)</f>
        <v/>
      </c>
      <c r="N180" s="320"/>
      <c r="O180" s="321"/>
      <c r="P180" s="321"/>
      <c r="Q180" s="322"/>
      <c r="R180" s="133" t="str">
        <f t="shared" si="18"/>
        <v>100%</v>
      </c>
      <c r="S180" s="134" t="str">
        <f t="shared" si="18"/>
        <v>100%</v>
      </c>
      <c r="T180" s="134" t="str">
        <f t="shared" si="17"/>
        <v>100%</v>
      </c>
      <c r="U180" s="148" t="str">
        <f t="shared" si="17"/>
        <v>100%</v>
      </c>
      <c r="V180" s="137" t="str">
        <f t="shared" si="13"/>
        <v>No Programado</v>
      </c>
      <c r="W180" s="134" t="str">
        <f t="shared" si="14"/>
        <v>No Programado</v>
      </c>
      <c r="X180" s="134" t="str">
        <f t="shared" si="15"/>
        <v>No Programado</v>
      </c>
      <c r="Y180" s="153" t="str">
        <f t="shared" si="16"/>
        <v>No Programado</v>
      </c>
      <c r="Z180" s="155"/>
      <c r="AA180" s="156"/>
      <c r="AB180" s="156"/>
      <c r="AC180" s="157"/>
    </row>
    <row r="181" spans="3:29" ht="17.25" hidden="1">
      <c r="C181" s="184" t="str">
        <f>IF(ISBLANK('5. Pp (3 años)'!B213),"",'5. Pp (3 años)'!B213)</f>
        <v/>
      </c>
      <c r="D181" s="91" t="str">
        <f>IF(ISBLANK('5. Pp (3 años)'!C213),"",'5. Pp (3 años)'!C213)</f>
        <v/>
      </c>
      <c r="E181" s="180" t="str">
        <f>IF(ISBLANK('5. Pp (3 años)'!D213),"",'5. Pp (3 años)'!D213)</f>
        <v/>
      </c>
      <c r="F181" s="180" t="str">
        <f>IF(ISBLANK('5. Pp (3 años)'!E213),"",'5. Pp (3 años)'!E213)</f>
        <v/>
      </c>
      <c r="G181" s="187" t="str">
        <f>IF(ISBLANK('5. Pp (3 años)'!H213),"",'5. Pp (3 años)'!H213)</f>
        <v/>
      </c>
      <c r="H181" s="79" t="str">
        <f>IF(ISBLANK('5. Pp (3 años)'!J213),"",'5. Pp (3 años)'!J213)</f>
        <v/>
      </c>
      <c r="I181" s="142" t="str">
        <f>IF(ISBLANK('9. METAS'!K187),"",'9. METAS'!K187)</f>
        <v/>
      </c>
      <c r="J181" s="143" t="str">
        <f>IF(ISBLANK('9. METAS'!Q187),"",'9. METAS'!Q187)</f>
        <v/>
      </c>
      <c r="K181" s="135" t="str">
        <f>IF(ISBLANK('9. METAS'!R187),"",'9. METAS'!R187)</f>
        <v/>
      </c>
      <c r="L181" s="135" t="str">
        <f>IF(ISBLANK('9. METAS'!S187),"",'9. METAS'!S187)</f>
        <v/>
      </c>
      <c r="M181" s="136" t="str">
        <f>IF(ISBLANK('9. METAS'!T187),"",'9. METAS'!T187)</f>
        <v/>
      </c>
      <c r="N181" s="320"/>
      <c r="O181" s="321"/>
      <c r="P181" s="321"/>
      <c r="Q181" s="322"/>
      <c r="R181" s="133" t="str">
        <f t="shared" si="18"/>
        <v>100%</v>
      </c>
      <c r="S181" s="134" t="str">
        <f t="shared" si="18"/>
        <v>100%</v>
      </c>
      <c r="T181" s="134" t="str">
        <f t="shared" si="17"/>
        <v>100%</v>
      </c>
      <c r="U181" s="148" t="str">
        <f t="shared" si="17"/>
        <v>100%</v>
      </c>
      <c r="V181" s="137" t="str">
        <f t="shared" si="13"/>
        <v>No Programado</v>
      </c>
      <c r="W181" s="134" t="str">
        <f t="shared" si="14"/>
        <v>No Programado</v>
      </c>
      <c r="X181" s="134" t="str">
        <f t="shared" si="15"/>
        <v>No Programado</v>
      </c>
      <c r="Y181" s="153" t="str">
        <f t="shared" si="16"/>
        <v>No Programado</v>
      </c>
      <c r="Z181" s="155"/>
      <c r="AA181" s="156"/>
      <c r="AB181" s="156"/>
      <c r="AC181" s="157"/>
    </row>
    <row r="182" spans="3:29" ht="17.25" hidden="1">
      <c r="C182" s="184" t="str">
        <f>IF(ISBLANK('5. Pp (3 años)'!B214),"",'5. Pp (3 años)'!B214)</f>
        <v/>
      </c>
      <c r="D182" s="91" t="str">
        <f>IF(ISBLANK('5. Pp (3 años)'!C214),"",'5. Pp (3 años)'!C214)</f>
        <v/>
      </c>
      <c r="E182" s="180" t="str">
        <f>IF(ISBLANK('5. Pp (3 años)'!D214),"",'5. Pp (3 años)'!D214)</f>
        <v/>
      </c>
      <c r="F182" s="180" t="str">
        <f>IF(ISBLANK('5. Pp (3 años)'!E214),"",'5. Pp (3 años)'!E214)</f>
        <v/>
      </c>
      <c r="G182" s="487" t="str">
        <f>IF(ISBLANK('5. Pp (3 años)'!H214),"",'5. Pp (3 años)'!H214)</f>
        <v/>
      </c>
      <c r="H182" s="79" t="str">
        <f>IF(ISBLANK('5. Pp (3 años)'!J214),"",'5. Pp (3 años)'!J214)</f>
        <v/>
      </c>
      <c r="I182" s="142" t="str">
        <f>IF(ISBLANK('9. METAS'!K188),"",'9. METAS'!K188)</f>
        <v/>
      </c>
      <c r="J182" s="143" t="str">
        <f>IF(ISBLANK('9. METAS'!Q188),"",'9. METAS'!Q188)</f>
        <v/>
      </c>
      <c r="K182" s="135" t="str">
        <f>IF(ISBLANK('9. METAS'!R188),"",'9. METAS'!R188)</f>
        <v/>
      </c>
      <c r="L182" s="135" t="str">
        <f>IF(ISBLANK('9. METAS'!S188),"",'9. METAS'!S188)</f>
        <v/>
      </c>
      <c r="M182" s="136" t="str">
        <f>IF(ISBLANK('9. METAS'!T188),"",'9. METAS'!T188)</f>
        <v/>
      </c>
      <c r="N182" s="320"/>
      <c r="O182" s="321"/>
      <c r="P182" s="321"/>
      <c r="Q182" s="322"/>
      <c r="R182" s="133" t="str">
        <f t="shared" si="18"/>
        <v>100%</v>
      </c>
      <c r="S182" s="134" t="str">
        <f t="shared" si="18"/>
        <v>100%</v>
      </c>
      <c r="T182" s="134" t="str">
        <f t="shared" si="17"/>
        <v>100%</v>
      </c>
      <c r="U182" s="148" t="str">
        <f t="shared" si="17"/>
        <v>100%</v>
      </c>
      <c r="V182" s="137" t="str">
        <f t="shared" si="13"/>
        <v>No Programado</v>
      </c>
      <c r="W182" s="134" t="str">
        <f t="shared" si="14"/>
        <v>No Programado</v>
      </c>
      <c r="X182" s="134" t="str">
        <f t="shared" si="15"/>
        <v>No Programado</v>
      </c>
      <c r="Y182" s="153" t="str">
        <f t="shared" si="16"/>
        <v>No Programado</v>
      </c>
      <c r="Z182" s="155"/>
      <c r="AA182" s="156"/>
      <c r="AB182" s="156"/>
      <c r="AC182" s="157"/>
    </row>
    <row r="183" spans="3:29" ht="17.25" hidden="1">
      <c r="C183" s="483" t="str">
        <f>IF(ISBLANK('5. Pp (3 años)'!B215),"",'5. Pp (3 años)'!B215)</f>
        <v/>
      </c>
      <c r="D183" s="484" t="str">
        <f>IF(ISBLANK('5. Pp (3 años)'!C215),"",'5. Pp (3 años)'!C215)</f>
        <v/>
      </c>
      <c r="E183" s="468" t="str">
        <f>IF(ISBLANK('5. Pp (3 años)'!D215),"",'5. Pp (3 años)'!D215)</f>
        <v/>
      </c>
      <c r="F183" s="468" t="str">
        <f>IF(ISBLANK('5. Pp (3 años)'!E215),"",'5. Pp (3 años)'!E215)</f>
        <v/>
      </c>
      <c r="G183" s="463" t="str">
        <f>IF(ISBLANK('5. Pp (3 años)'!H215),"",'5. Pp (3 años)'!H215)</f>
        <v/>
      </c>
      <c r="H183" s="485" t="str">
        <f>IF(ISBLANK('5. Pp (3 años)'!J215),"",'5. Pp (3 años)'!J215)</f>
        <v/>
      </c>
      <c r="I183" s="142" t="str">
        <f>IF(ISBLANK('9. METAS'!K189),"",'9. METAS'!K189)</f>
        <v/>
      </c>
      <c r="J183" s="143" t="str">
        <f>IF(ISBLANK('9. METAS'!Q189),"",'9. METAS'!Q189)</f>
        <v/>
      </c>
      <c r="K183" s="135" t="str">
        <f>IF(ISBLANK('9. METAS'!R189),"",'9. METAS'!R189)</f>
        <v/>
      </c>
      <c r="L183" s="135" t="str">
        <f>IF(ISBLANK('9. METAS'!S189),"",'9. METAS'!S189)</f>
        <v/>
      </c>
      <c r="M183" s="136" t="str">
        <f>IF(ISBLANK('9. METAS'!T189),"",'9. METAS'!T189)</f>
        <v/>
      </c>
      <c r="N183" s="320"/>
      <c r="O183" s="321"/>
      <c r="P183" s="321"/>
      <c r="Q183" s="322"/>
      <c r="R183" s="133" t="str">
        <f t="shared" si="18"/>
        <v>100%</v>
      </c>
      <c r="S183" s="134" t="str">
        <f t="shared" si="18"/>
        <v>100%</v>
      </c>
      <c r="T183" s="134" t="str">
        <f t="shared" si="17"/>
        <v>100%</v>
      </c>
      <c r="U183" s="148" t="str">
        <f t="shared" si="17"/>
        <v>100%</v>
      </c>
      <c r="V183" s="137" t="str">
        <f t="shared" si="13"/>
        <v>No Programado</v>
      </c>
      <c r="W183" s="134" t="str">
        <f t="shared" si="14"/>
        <v>No Programado</v>
      </c>
      <c r="X183" s="134" t="str">
        <f t="shared" si="15"/>
        <v>No Programado</v>
      </c>
      <c r="Y183" s="153" t="str">
        <f t="shared" si="16"/>
        <v>No Programado</v>
      </c>
      <c r="Z183" s="155"/>
      <c r="AA183" s="156"/>
      <c r="AB183" s="156"/>
      <c r="AC183" s="157"/>
    </row>
    <row r="184" spans="3:29" ht="17.25" hidden="1">
      <c r="C184" s="184" t="str">
        <f>IF(ISBLANK('5. Pp (3 años)'!B216),"",'5. Pp (3 años)'!B216)</f>
        <v/>
      </c>
      <c r="D184" s="91" t="str">
        <f>IF(ISBLANK('5. Pp (3 años)'!C216),"",'5. Pp (3 años)'!C216)</f>
        <v/>
      </c>
      <c r="E184" s="180" t="str">
        <f>IF(ISBLANK('5. Pp (3 años)'!D216),"",'5. Pp (3 años)'!D216)</f>
        <v/>
      </c>
      <c r="F184" s="180" t="str">
        <f>IF(ISBLANK('5. Pp (3 años)'!E216),"",'5. Pp (3 años)'!E216)</f>
        <v/>
      </c>
      <c r="G184" s="488" t="str">
        <f>IF(ISBLANK('5. Pp (3 años)'!H216),"",'5. Pp (3 años)'!H216)</f>
        <v/>
      </c>
      <c r="H184" s="79" t="str">
        <f>IF(ISBLANK('5. Pp (3 años)'!J216),"",'5. Pp (3 años)'!J216)</f>
        <v/>
      </c>
      <c r="I184" s="142" t="str">
        <f>IF(ISBLANK('9. METAS'!K190),"",'9. METAS'!K190)</f>
        <v/>
      </c>
      <c r="J184" s="143" t="str">
        <f>IF(ISBLANK('9. METAS'!Q190),"",'9. METAS'!Q190)</f>
        <v/>
      </c>
      <c r="K184" s="135" t="str">
        <f>IF(ISBLANK('9. METAS'!R190),"",'9. METAS'!R190)</f>
        <v/>
      </c>
      <c r="L184" s="135" t="str">
        <f>IF(ISBLANK('9. METAS'!S190),"",'9. METAS'!S190)</f>
        <v/>
      </c>
      <c r="M184" s="136" t="str">
        <f>IF(ISBLANK('9. METAS'!T190),"",'9. METAS'!T190)</f>
        <v/>
      </c>
      <c r="N184" s="320"/>
      <c r="O184" s="321"/>
      <c r="P184" s="321"/>
      <c r="Q184" s="322"/>
      <c r="R184" s="133" t="str">
        <f t="shared" si="18"/>
        <v>100%</v>
      </c>
      <c r="S184" s="134" t="str">
        <f t="shared" si="18"/>
        <v>100%</v>
      </c>
      <c r="T184" s="134" t="str">
        <f t="shared" si="17"/>
        <v>100%</v>
      </c>
      <c r="U184" s="148" t="str">
        <f t="shared" si="17"/>
        <v>100%</v>
      </c>
      <c r="V184" s="137" t="str">
        <f t="shared" si="13"/>
        <v>No Programado</v>
      </c>
      <c r="W184" s="134" t="str">
        <f t="shared" si="14"/>
        <v>No Programado</v>
      </c>
      <c r="X184" s="134" t="str">
        <f t="shared" si="15"/>
        <v>No Programado</v>
      </c>
      <c r="Y184" s="153" t="str">
        <f t="shared" si="16"/>
        <v>No Programado</v>
      </c>
      <c r="Z184" s="155"/>
      <c r="AA184" s="156"/>
      <c r="AB184" s="156"/>
      <c r="AC184" s="157"/>
    </row>
    <row r="185" spans="3:29" ht="17.25" hidden="1">
      <c r="C185" s="184" t="str">
        <f>IF(ISBLANK('5. Pp (3 años)'!B217),"",'5. Pp (3 años)'!B217)</f>
        <v/>
      </c>
      <c r="D185" s="91" t="str">
        <f>IF(ISBLANK('5. Pp (3 años)'!C217),"",'5. Pp (3 años)'!C217)</f>
        <v/>
      </c>
      <c r="E185" s="180" t="str">
        <f>IF(ISBLANK('5. Pp (3 años)'!D217),"",'5. Pp (3 años)'!D217)</f>
        <v/>
      </c>
      <c r="F185" s="180" t="str">
        <f>IF(ISBLANK('5. Pp (3 años)'!E217),"",'5. Pp (3 años)'!E217)</f>
        <v/>
      </c>
      <c r="G185" s="187" t="str">
        <f>IF(ISBLANK('5. Pp (3 años)'!H217),"",'5. Pp (3 años)'!H217)</f>
        <v/>
      </c>
      <c r="H185" s="79" t="str">
        <f>IF(ISBLANK('5. Pp (3 años)'!J217),"",'5. Pp (3 años)'!J217)</f>
        <v/>
      </c>
      <c r="I185" s="142" t="str">
        <f>IF(ISBLANK('9. METAS'!K191),"",'9. METAS'!K191)</f>
        <v/>
      </c>
      <c r="J185" s="143" t="str">
        <f>IF(ISBLANK('9. METAS'!Q191),"",'9. METAS'!Q191)</f>
        <v/>
      </c>
      <c r="K185" s="135" t="str">
        <f>IF(ISBLANK('9. METAS'!R191),"",'9. METAS'!R191)</f>
        <v/>
      </c>
      <c r="L185" s="135" t="str">
        <f>IF(ISBLANK('9. METAS'!S191),"",'9. METAS'!S191)</f>
        <v/>
      </c>
      <c r="M185" s="136" t="str">
        <f>IF(ISBLANK('9. METAS'!T191),"",'9. METAS'!T191)</f>
        <v/>
      </c>
      <c r="N185" s="320"/>
      <c r="O185" s="321"/>
      <c r="P185" s="321"/>
      <c r="Q185" s="322"/>
      <c r="R185" s="133" t="str">
        <f t="shared" si="18"/>
        <v>100%</v>
      </c>
      <c r="S185" s="134" t="str">
        <f t="shared" si="18"/>
        <v>100%</v>
      </c>
      <c r="T185" s="134" t="str">
        <f t="shared" si="17"/>
        <v>100%</v>
      </c>
      <c r="U185" s="148" t="str">
        <f t="shared" si="17"/>
        <v>100%</v>
      </c>
      <c r="V185" s="137" t="str">
        <f t="shared" si="13"/>
        <v>No Programado</v>
      </c>
      <c r="W185" s="134" t="str">
        <f t="shared" si="14"/>
        <v>No Programado</v>
      </c>
      <c r="X185" s="134" t="str">
        <f t="shared" si="15"/>
        <v>No Programado</v>
      </c>
      <c r="Y185" s="153" t="str">
        <f t="shared" si="16"/>
        <v>No Programado</v>
      </c>
      <c r="Z185" s="155"/>
      <c r="AA185" s="156"/>
      <c r="AB185" s="156"/>
      <c r="AC185" s="157"/>
    </row>
    <row r="186" spans="3:29" ht="17.25" hidden="1">
      <c r="C186" s="184" t="str">
        <f>IF(ISBLANK('5. Pp (3 años)'!B218),"",'5. Pp (3 años)'!B218)</f>
        <v/>
      </c>
      <c r="D186" s="91" t="str">
        <f>IF(ISBLANK('5. Pp (3 años)'!C218),"",'5. Pp (3 años)'!C218)</f>
        <v/>
      </c>
      <c r="E186" s="180" t="str">
        <f>IF(ISBLANK('5. Pp (3 años)'!D218),"",'5. Pp (3 años)'!D218)</f>
        <v/>
      </c>
      <c r="F186" s="180" t="str">
        <f>IF(ISBLANK('5. Pp (3 años)'!E218),"",'5. Pp (3 años)'!E218)</f>
        <v/>
      </c>
      <c r="G186" s="187" t="str">
        <f>IF(ISBLANK('5. Pp (3 años)'!H218),"",'5. Pp (3 años)'!H218)</f>
        <v/>
      </c>
      <c r="H186" s="79" t="str">
        <f>IF(ISBLANK('5. Pp (3 años)'!J218),"",'5. Pp (3 años)'!J218)</f>
        <v/>
      </c>
      <c r="I186" s="142" t="str">
        <f>IF(ISBLANK('9. METAS'!K192),"",'9. METAS'!K192)</f>
        <v/>
      </c>
      <c r="J186" s="143" t="str">
        <f>IF(ISBLANK('9. METAS'!Q192),"",'9. METAS'!Q192)</f>
        <v/>
      </c>
      <c r="K186" s="135" t="str">
        <f>IF(ISBLANK('9. METAS'!R192),"",'9. METAS'!R192)</f>
        <v/>
      </c>
      <c r="L186" s="135" t="str">
        <f>IF(ISBLANK('9. METAS'!S192),"",'9. METAS'!S192)</f>
        <v/>
      </c>
      <c r="M186" s="136" t="str">
        <f>IF(ISBLANK('9. METAS'!T192),"",'9. METAS'!T192)</f>
        <v/>
      </c>
      <c r="N186" s="320"/>
      <c r="O186" s="321"/>
      <c r="P186" s="321"/>
      <c r="Q186" s="322"/>
      <c r="R186" s="133" t="str">
        <f t="shared" si="18"/>
        <v>100%</v>
      </c>
      <c r="S186" s="134" t="str">
        <f t="shared" si="18"/>
        <v>100%</v>
      </c>
      <c r="T186" s="134" t="str">
        <f t="shared" si="17"/>
        <v>100%</v>
      </c>
      <c r="U186" s="148" t="str">
        <f t="shared" si="17"/>
        <v>100%</v>
      </c>
      <c r="V186" s="137" t="str">
        <f t="shared" si="13"/>
        <v>No Programado</v>
      </c>
      <c r="W186" s="134" t="str">
        <f t="shared" si="14"/>
        <v>No Programado</v>
      </c>
      <c r="X186" s="134" t="str">
        <f t="shared" si="15"/>
        <v>No Programado</v>
      </c>
      <c r="Y186" s="153" t="str">
        <f t="shared" si="16"/>
        <v>No Programado</v>
      </c>
      <c r="Z186" s="155"/>
      <c r="AA186" s="156"/>
      <c r="AB186" s="156"/>
      <c r="AC186" s="157"/>
    </row>
    <row r="187" spans="3:29" ht="17.25" hidden="1">
      <c r="C187" s="184" t="str">
        <f>IF(ISBLANK('5. Pp (3 años)'!B219),"",'5. Pp (3 años)'!B219)</f>
        <v/>
      </c>
      <c r="D187" s="91" t="str">
        <f>IF(ISBLANK('5. Pp (3 años)'!C219),"",'5. Pp (3 años)'!C219)</f>
        <v/>
      </c>
      <c r="E187" s="180" t="str">
        <f>IF(ISBLANK('5. Pp (3 años)'!D219),"",'5. Pp (3 años)'!D219)</f>
        <v/>
      </c>
      <c r="F187" s="180" t="str">
        <f>IF(ISBLANK('5. Pp (3 años)'!E219),"",'5. Pp (3 años)'!E219)</f>
        <v/>
      </c>
      <c r="G187" s="187" t="str">
        <f>IF(ISBLANK('5. Pp (3 años)'!H219),"",'5. Pp (3 años)'!H219)</f>
        <v/>
      </c>
      <c r="H187" s="79" t="str">
        <f>IF(ISBLANK('5. Pp (3 años)'!J219),"",'5. Pp (3 años)'!J219)</f>
        <v/>
      </c>
      <c r="I187" s="142" t="str">
        <f>IF(ISBLANK('9. METAS'!K193),"",'9. METAS'!K193)</f>
        <v/>
      </c>
      <c r="J187" s="143" t="str">
        <f>IF(ISBLANK('9. METAS'!Q193),"",'9. METAS'!Q193)</f>
        <v/>
      </c>
      <c r="K187" s="135" t="str">
        <f>IF(ISBLANK('9. METAS'!R193),"",'9. METAS'!R193)</f>
        <v/>
      </c>
      <c r="L187" s="135" t="str">
        <f>IF(ISBLANK('9. METAS'!S193),"",'9. METAS'!S193)</f>
        <v/>
      </c>
      <c r="M187" s="136" t="str">
        <f>IF(ISBLANK('9. METAS'!T193),"",'9. METAS'!T193)</f>
        <v/>
      </c>
      <c r="N187" s="320"/>
      <c r="O187" s="321"/>
      <c r="P187" s="321"/>
      <c r="Q187" s="322"/>
      <c r="R187" s="133" t="str">
        <f t="shared" si="18"/>
        <v>100%</v>
      </c>
      <c r="S187" s="134" t="str">
        <f t="shared" si="18"/>
        <v>100%</v>
      </c>
      <c r="T187" s="134" t="str">
        <f t="shared" si="17"/>
        <v>100%</v>
      </c>
      <c r="U187" s="148" t="str">
        <f t="shared" si="17"/>
        <v>100%</v>
      </c>
      <c r="V187" s="137" t="str">
        <f t="shared" si="13"/>
        <v>No Programado</v>
      </c>
      <c r="W187" s="134" t="str">
        <f t="shared" si="14"/>
        <v>No Programado</v>
      </c>
      <c r="X187" s="134" t="str">
        <f t="shared" si="15"/>
        <v>No Programado</v>
      </c>
      <c r="Y187" s="153" t="str">
        <f t="shared" si="16"/>
        <v>No Programado</v>
      </c>
      <c r="Z187" s="155"/>
      <c r="AA187" s="156"/>
      <c r="AB187" s="156"/>
      <c r="AC187" s="157"/>
    </row>
    <row r="188" spans="3:29" ht="17.25" hidden="1">
      <c r="C188" s="184" t="str">
        <f>IF(ISBLANK('5. Pp (3 años)'!B220),"",'5. Pp (3 años)'!B220)</f>
        <v/>
      </c>
      <c r="D188" s="91" t="str">
        <f>IF(ISBLANK('5. Pp (3 años)'!C220),"",'5. Pp (3 años)'!C220)</f>
        <v/>
      </c>
      <c r="E188" s="180" t="str">
        <f>IF(ISBLANK('5. Pp (3 años)'!D220),"",'5. Pp (3 años)'!D220)</f>
        <v/>
      </c>
      <c r="F188" s="180" t="str">
        <f>IF(ISBLANK('5. Pp (3 años)'!E220),"",'5. Pp (3 años)'!E220)</f>
        <v/>
      </c>
      <c r="G188" s="487" t="str">
        <f>IF(ISBLANK('5. Pp (3 años)'!H220),"",'5. Pp (3 años)'!H220)</f>
        <v/>
      </c>
      <c r="H188" s="79" t="str">
        <f>IF(ISBLANK('5. Pp (3 años)'!J220),"",'5. Pp (3 años)'!J220)</f>
        <v/>
      </c>
      <c r="I188" s="142" t="str">
        <f>IF(ISBLANK('9. METAS'!K194),"",'9. METAS'!K194)</f>
        <v/>
      </c>
      <c r="J188" s="143" t="str">
        <f>IF(ISBLANK('9. METAS'!Q194),"",'9. METAS'!Q194)</f>
        <v/>
      </c>
      <c r="K188" s="135" t="str">
        <f>IF(ISBLANK('9. METAS'!R194),"",'9. METAS'!R194)</f>
        <v/>
      </c>
      <c r="L188" s="135" t="str">
        <f>IF(ISBLANK('9. METAS'!S194),"",'9. METAS'!S194)</f>
        <v/>
      </c>
      <c r="M188" s="136" t="str">
        <f>IF(ISBLANK('9. METAS'!T194),"",'9. METAS'!T194)</f>
        <v/>
      </c>
      <c r="N188" s="320"/>
      <c r="O188" s="321"/>
      <c r="P188" s="321"/>
      <c r="Q188" s="322"/>
      <c r="R188" s="133" t="str">
        <f t="shared" si="18"/>
        <v>100%</v>
      </c>
      <c r="S188" s="134" t="str">
        <f t="shared" si="18"/>
        <v>100%</v>
      </c>
      <c r="T188" s="134" t="str">
        <f t="shared" si="17"/>
        <v>100%</v>
      </c>
      <c r="U188" s="148" t="str">
        <f t="shared" si="17"/>
        <v>100%</v>
      </c>
      <c r="V188" s="137" t="str">
        <f t="shared" si="13"/>
        <v>No Programado</v>
      </c>
      <c r="W188" s="134" t="str">
        <f t="shared" si="14"/>
        <v>No Programado</v>
      </c>
      <c r="X188" s="134" t="str">
        <f t="shared" si="15"/>
        <v>No Programado</v>
      </c>
      <c r="Y188" s="153" t="str">
        <f t="shared" si="16"/>
        <v>No Programado</v>
      </c>
      <c r="Z188" s="155"/>
      <c r="AA188" s="156"/>
      <c r="AB188" s="156"/>
      <c r="AC188" s="157"/>
    </row>
    <row r="189" spans="3:29" ht="17.25" hidden="1">
      <c r="C189" s="483" t="str">
        <f>IF(ISBLANK('5. Pp (3 años)'!B221),"",'5. Pp (3 años)'!B221)</f>
        <v/>
      </c>
      <c r="D189" s="484" t="str">
        <f>IF(ISBLANK('5. Pp (3 años)'!C221),"",'5. Pp (3 años)'!C221)</f>
        <v/>
      </c>
      <c r="E189" s="468" t="str">
        <f>IF(ISBLANK('5. Pp (3 años)'!D221),"",'5. Pp (3 años)'!D221)</f>
        <v/>
      </c>
      <c r="F189" s="468" t="str">
        <f>IF(ISBLANK('5. Pp (3 años)'!E221),"",'5. Pp (3 años)'!E221)</f>
        <v/>
      </c>
      <c r="G189" s="463" t="str">
        <f>IF(ISBLANK('5. Pp (3 años)'!H221),"",'5. Pp (3 años)'!H221)</f>
        <v/>
      </c>
      <c r="H189" s="485" t="str">
        <f>IF(ISBLANK('5. Pp (3 años)'!J221),"",'5. Pp (3 años)'!J221)</f>
        <v/>
      </c>
      <c r="I189" s="142" t="str">
        <f>IF(ISBLANK('9. METAS'!K195),"",'9. METAS'!K195)</f>
        <v/>
      </c>
      <c r="J189" s="143" t="str">
        <f>IF(ISBLANK('9. METAS'!Q195),"",'9. METAS'!Q195)</f>
        <v/>
      </c>
      <c r="K189" s="135" t="str">
        <f>IF(ISBLANK('9. METAS'!R195),"",'9. METAS'!R195)</f>
        <v/>
      </c>
      <c r="L189" s="135" t="str">
        <f>IF(ISBLANK('9. METAS'!S195),"",'9. METAS'!S195)</f>
        <v/>
      </c>
      <c r="M189" s="136" t="str">
        <f>IF(ISBLANK('9. METAS'!T195),"",'9. METAS'!T195)</f>
        <v/>
      </c>
      <c r="N189" s="320"/>
      <c r="O189" s="321"/>
      <c r="P189" s="321"/>
      <c r="Q189" s="322"/>
      <c r="R189" s="133" t="str">
        <f t="shared" si="18"/>
        <v>100%</v>
      </c>
      <c r="S189" s="134" t="str">
        <f t="shared" si="18"/>
        <v>100%</v>
      </c>
      <c r="T189" s="134" t="str">
        <f t="shared" si="17"/>
        <v>100%</v>
      </c>
      <c r="U189" s="148" t="str">
        <f t="shared" si="17"/>
        <v>100%</v>
      </c>
      <c r="V189" s="137" t="str">
        <f t="shared" si="13"/>
        <v>No Programado</v>
      </c>
      <c r="W189" s="134" t="str">
        <f t="shared" si="14"/>
        <v>No Programado</v>
      </c>
      <c r="X189" s="134" t="str">
        <f t="shared" si="15"/>
        <v>No Programado</v>
      </c>
      <c r="Y189" s="153" t="str">
        <f t="shared" si="16"/>
        <v>No Programado</v>
      </c>
      <c r="Z189" s="155"/>
      <c r="AA189" s="156"/>
      <c r="AB189" s="156"/>
      <c r="AC189" s="157"/>
    </row>
    <row r="190" spans="3:29" ht="17.25" hidden="1">
      <c r="C190" s="184" t="str">
        <f>IF(ISBLANK('5. Pp (3 años)'!B222),"",'5. Pp (3 años)'!B222)</f>
        <v/>
      </c>
      <c r="D190" s="91" t="str">
        <f>IF(ISBLANK('5. Pp (3 años)'!C222),"",'5. Pp (3 años)'!C222)</f>
        <v/>
      </c>
      <c r="E190" s="180" t="str">
        <f>IF(ISBLANK('5. Pp (3 años)'!D222),"",'5. Pp (3 años)'!D222)</f>
        <v/>
      </c>
      <c r="F190" s="180" t="str">
        <f>IF(ISBLANK('5. Pp (3 años)'!E222),"",'5. Pp (3 años)'!E222)</f>
        <v/>
      </c>
      <c r="G190" s="488" t="str">
        <f>IF(ISBLANK('5. Pp (3 años)'!H222),"",'5. Pp (3 años)'!H222)</f>
        <v/>
      </c>
      <c r="H190" s="79" t="str">
        <f>IF(ISBLANK('5. Pp (3 años)'!J222),"",'5. Pp (3 años)'!J222)</f>
        <v/>
      </c>
      <c r="I190" s="142" t="str">
        <f>IF(ISBLANK('9. METAS'!K196),"",'9. METAS'!K196)</f>
        <v/>
      </c>
      <c r="J190" s="143" t="str">
        <f>IF(ISBLANK('9. METAS'!Q196),"",'9. METAS'!Q196)</f>
        <v/>
      </c>
      <c r="K190" s="135" t="str">
        <f>IF(ISBLANK('9. METAS'!R196),"",'9. METAS'!R196)</f>
        <v/>
      </c>
      <c r="L190" s="135" t="str">
        <f>IF(ISBLANK('9. METAS'!S196),"",'9. METAS'!S196)</f>
        <v/>
      </c>
      <c r="M190" s="136" t="str">
        <f>IF(ISBLANK('9. METAS'!T196),"",'9. METAS'!T196)</f>
        <v/>
      </c>
      <c r="N190" s="320"/>
      <c r="O190" s="321"/>
      <c r="P190" s="321"/>
      <c r="Q190" s="322"/>
      <c r="R190" s="133" t="str">
        <f t="shared" si="18"/>
        <v>100%</v>
      </c>
      <c r="S190" s="134" t="str">
        <f t="shared" si="18"/>
        <v>100%</v>
      </c>
      <c r="T190" s="134" t="str">
        <f t="shared" si="17"/>
        <v>100%</v>
      </c>
      <c r="U190" s="148" t="str">
        <f t="shared" si="17"/>
        <v>100%</v>
      </c>
      <c r="V190" s="137" t="str">
        <f t="shared" si="13"/>
        <v>No Programado</v>
      </c>
      <c r="W190" s="134" t="str">
        <f t="shared" si="14"/>
        <v>No Programado</v>
      </c>
      <c r="X190" s="134" t="str">
        <f t="shared" si="15"/>
        <v>No Programado</v>
      </c>
      <c r="Y190" s="153" t="str">
        <f t="shared" si="16"/>
        <v>No Programado</v>
      </c>
      <c r="Z190" s="155"/>
      <c r="AA190" s="156"/>
      <c r="AB190" s="156"/>
      <c r="AC190" s="157"/>
    </row>
    <row r="191" spans="3:29" ht="17.25" hidden="1">
      <c r="C191" s="184" t="str">
        <f>IF(ISBLANK('5. Pp (3 años)'!B223),"",'5. Pp (3 años)'!B223)</f>
        <v/>
      </c>
      <c r="D191" s="91" t="str">
        <f>IF(ISBLANK('5. Pp (3 años)'!C223),"",'5. Pp (3 años)'!C223)</f>
        <v/>
      </c>
      <c r="E191" s="180" t="str">
        <f>IF(ISBLANK('5. Pp (3 años)'!D223),"",'5. Pp (3 años)'!D223)</f>
        <v/>
      </c>
      <c r="F191" s="180" t="str">
        <f>IF(ISBLANK('5. Pp (3 años)'!E223),"",'5. Pp (3 años)'!E223)</f>
        <v/>
      </c>
      <c r="G191" s="187" t="str">
        <f>IF(ISBLANK('5. Pp (3 años)'!H223),"",'5. Pp (3 años)'!H223)</f>
        <v/>
      </c>
      <c r="H191" s="79" t="str">
        <f>IF(ISBLANK('5. Pp (3 años)'!J223),"",'5. Pp (3 años)'!J223)</f>
        <v/>
      </c>
      <c r="I191" s="142" t="str">
        <f>IF(ISBLANK('9. METAS'!K197),"",'9. METAS'!K197)</f>
        <v/>
      </c>
      <c r="J191" s="143" t="str">
        <f>IF(ISBLANK('9. METAS'!Q197),"",'9. METAS'!Q197)</f>
        <v/>
      </c>
      <c r="K191" s="135" t="str">
        <f>IF(ISBLANK('9. METAS'!R197),"",'9. METAS'!R197)</f>
        <v/>
      </c>
      <c r="L191" s="135" t="str">
        <f>IF(ISBLANK('9. METAS'!S197),"",'9. METAS'!S197)</f>
        <v/>
      </c>
      <c r="M191" s="136" t="str">
        <f>IF(ISBLANK('9. METAS'!T197),"",'9. METAS'!T197)</f>
        <v/>
      </c>
      <c r="N191" s="320"/>
      <c r="O191" s="321"/>
      <c r="P191" s="321"/>
      <c r="Q191" s="322"/>
      <c r="R191" s="133" t="str">
        <f t="shared" si="18"/>
        <v>100%</v>
      </c>
      <c r="S191" s="134" t="str">
        <f t="shared" si="18"/>
        <v>100%</v>
      </c>
      <c r="T191" s="134" t="str">
        <f t="shared" si="17"/>
        <v>100%</v>
      </c>
      <c r="U191" s="148" t="str">
        <f t="shared" si="17"/>
        <v>100%</v>
      </c>
      <c r="V191" s="137" t="str">
        <f t="shared" si="13"/>
        <v>No Programado</v>
      </c>
      <c r="W191" s="134" t="str">
        <f t="shared" si="14"/>
        <v>No Programado</v>
      </c>
      <c r="X191" s="134" t="str">
        <f t="shared" si="15"/>
        <v>No Programado</v>
      </c>
      <c r="Y191" s="153" t="str">
        <f t="shared" si="16"/>
        <v>No Programado</v>
      </c>
      <c r="Z191" s="155"/>
      <c r="AA191" s="156"/>
      <c r="AB191" s="156"/>
      <c r="AC191" s="157"/>
    </row>
    <row r="192" spans="3:29" ht="17.25" hidden="1">
      <c r="C192" s="184" t="str">
        <f>IF(ISBLANK('5. Pp (3 años)'!B224),"",'5. Pp (3 años)'!B224)</f>
        <v/>
      </c>
      <c r="D192" s="91" t="str">
        <f>IF(ISBLANK('5. Pp (3 años)'!C224),"",'5. Pp (3 años)'!C224)</f>
        <v/>
      </c>
      <c r="E192" s="180" t="str">
        <f>IF(ISBLANK('5. Pp (3 años)'!D224),"",'5. Pp (3 años)'!D224)</f>
        <v/>
      </c>
      <c r="F192" s="180" t="str">
        <f>IF(ISBLANK('5. Pp (3 años)'!E224),"",'5. Pp (3 años)'!E224)</f>
        <v/>
      </c>
      <c r="G192" s="187" t="str">
        <f>IF(ISBLANK('5. Pp (3 años)'!H224),"",'5. Pp (3 años)'!H224)</f>
        <v/>
      </c>
      <c r="H192" s="79" t="str">
        <f>IF(ISBLANK('5. Pp (3 años)'!J224),"",'5. Pp (3 años)'!J224)</f>
        <v/>
      </c>
      <c r="I192" s="142" t="str">
        <f>IF(ISBLANK('9. METAS'!K198),"",'9. METAS'!K198)</f>
        <v/>
      </c>
      <c r="J192" s="143" t="str">
        <f>IF(ISBLANK('9. METAS'!Q198),"",'9. METAS'!Q198)</f>
        <v/>
      </c>
      <c r="K192" s="135" t="str">
        <f>IF(ISBLANK('9. METAS'!R198),"",'9. METAS'!R198)</f>
        <v/>
      </c>
      <c r="L192" s="135" t="str">
        <f>IF(ISBLANK('9. METAS'!S198),"",'9. METAS'!S198)</f>
        <v/>
      </c>
      <c r="M192" s="136" t="str">
        <f>IF(ISBLANK('9. METAS'!T198),"",'9. METAS'!T198)</f>
        <v/>
      </c>
      <c r="N192" s="320"/>
      <c r="O192" s="321"/>
      <c r="P192" s="321"/>
      <c r="Q192" s="322"/>
      <c r="R192" s="133" t="str">
        <f t="shared" si="18"/>
        <v>100%</v>
      </c>
      <c r="S192" s="134" t="str">
        <f t="shared" si="18"/>
        <v>100%</v>
      </c>
      <c r="T192" s="134" t="str">
        <f t="shared" si="17"/>
        <v>100%</v>
      </c>
      <c r="U192" s="148" t="str">
        <f t="shared" si="17"/>
        <v>100%</v>
      </c>
      <c r="V192" s="137" t="str">
        <f t="shared" si="13"/>
        <v>No Programado</v>
      </c>
      <c r="W192" s="134" t="str">
        <f t="shared" si="14"/>
        <v>No Programado</v>
      </c>
      <c r="X192" s="134" t="str">
        <f t="shared" si="15"/>
        <v>No Programado</v>
      </c>
      <c r="Y192" s="153" t="str">
        <f t="shared" si="16"/>
        <v>No Programado</v>
      </c>
      <c r="Z192" s="155"/>
      <c r="AA192" s="156"/>
      <c r="AB192" s="156"/>
      <c r="AC192" s="157"/>
    </row>
    <row r="193" spans="3:29" ht="17.25" hidden="1">
      <c r="C193" s="184" t="str">
        <f>IF(ISBLANK('5. Pp (3 años)'!B225),"",'5. Pp (3 años)'!B225)</f>
        <v/>
      </c>
      <c r="D193" s="91" t="str">
        <f>IF(ISBLANK('5. Pp (3 años)'!C225),"",'5. Pp (3 años)'!C225)</f>
        <v/>
      </c>
      <c r="E193" s="180" t="str">
        <f>IF(ISBLANK('5. Pp (3 años)'!D225),"",'5. Pp (3 años)'!D225)</f>
        <v/>
      </c>
      <c r="F193" s="180" t="str">
        <f>IF(ISBLANK('5. Pp (3 años)'!E225),"",'5. Pp (3 años)'!E225)</f>
        <v/>
      </c>
      <c r="G193" s="187" t="str">
        <f>IF(ISBLANK('5. Pp (3 años)'!H225),"",'5. Pp (3 años)'!H225)</f>
        <v/>
      </c>
      <c r="H193" s="79" t="str">
        <f>IF(ISBLANK('5. Pp (3 años)'!J225),"",'5. Pp (3 años)'!J225)</f>
        <v/>
      </c>
      <c r="I193" s="142" t="str">
        <f>IF(ISBLANK('9. METAS'!K199),"",'9. METAS'!K199)</f>
        <v/>
      </c>
      <c r="J193" s="143" t="str">
        <f>IF(ISBLANK('9. METAS'!Q199),"",'9. METAS'!Q199)</f>
        <v/>
      </c>
      <c r="K193" s="135" t="str">
        <f>IF(ISBLANK('9. METAS'!R199),"",'9. METAS'!R199)</f>
        <v/>
      </c>
      <c r="L193" s="135" t="str">
        <f>IF(ISBLANK('9. METAS'!S199),"",'9. METAS'!S199)</f>
        <v/>
      </c>
      <c r="M193" s="136" t="str">
        <f>IF(ISBLANK('9. METAS'!T199),"",'9. METAS'!T199)</f>
        <v/>
      </c>
      <c r="N193" s="320"/>
      <c r="O193" s="321"/>
      <c r="P193" s="321"/>
      <c r="Q193" s="322"/>
      <c r="R193" s="133" t="str">
        <f t="shared" si="18"/>
        <v>100%</v>
      </c>
      <c r="S193" s="134" t="str">
        <f t="shared" si="18"/>
        <v>100%</v>
      </c>
      <c r="T193" s="134" t="str">
        <f t="shared" si="17"/>
        <v>100%</v>
      </c>
      <c r="U193" s="148" t="str">
        <f t="shared" si="17"/>
        <v>100%</v>
      </c>
      <c r="V193" s="137" t="str">
        <f t="shared" si="13"/>
        <v>No Programado</v>
      </c>
      <c r="W193" s="134" t="str">
        <f t="shared" si="14"/>
        <v>No Programado</v>
      </c>
      <c r="X193" s="134" t="str">
        <f t="shared" si="15"/>
        <v>No Programado</v>
      </c>
      <c r="Y193" s="153" t="str">
        <f t="shared" si="16"/>
        <v>No Programado</v>
      </c>
      <c r="Z193" s="155"/>
      <c r="AA193" s="156"/>
      <c r="AB193" s="156"/>
      <c r="AC193" s="157"/>
    </row>
    <row r="194" spans="3:29" ht="17.25" hidden="1">
      <c r="C194" s="184" t="str">
        <f>IF(ISBLANK('5. Pp (3 años)'!B226),"",'5. Pp (3 años)'!B226)</f>
        <v/>
      </c>
      <c r="D194" s="91" t="str">
        <f>IF(ISBLANK('5. Pp (3 años)'!C226),"",'5. Pp (3 años)'!C226)</f>
        <v/>
      </c>
      <c r="E194" s="180" t="str">
        <f>IF(ISBLANK('5. Pp (3 años)'!D226),"",'5. Pp (3 años)'!D226)</f>
        <v/>
      </c>
      <c r="F194" s="180" t="str">
        <f>IF(ISBLANK('5. Pp (3 años)'!E226),"",'5. Pp (3 años)'!E226)</f>
        <v/>
      </c>
      <c r="G194" s="487" t="str">
        <f>IF(ISBLANK('5. Pp (3 años)'!H226),"",'5. Pp (3 años)'!H226)</f>
        <v/>
      </c>
      <c r="H194" s="79" t="str">
        <f>IF(ISBLANK('5. Pp (3 años)'!J226),"",'5. Pp (3 años)'!J226)</f>
        <v/>
      </c>
      <c r="I194" s="142" t="str">
        <f>IF(ISBLANK('9. METAS'!K200),"",'9. METAS'!K200)</f>
        <v/>
      </c>
      <c r="J194" s="143" t="str">
        <f>IF(ISBLANK('9. METAS'!Q200),"",'9. METAS'!Q200)</f>
        <v/>
      </c>
      <c r="K194" s="135" t="str">
        <f>IF(ISBLANK('9. METAS'!R200),"",'9. METAS'!R200)</f>
        <v/>
      </c>
      <c r="L194" s="135" t="str">
        <f>IF(ISBLANK('9. METAS'!S200),"",'9. METAS'!S200)</f>
        <v/>
      </c>
      <c r="M194" s="136" t="str">
        <f>IF(ISBLANK('9. METAS'!T200),"",'9. METAS'!T200)</f>
        <v/>
      </c>
      <c r="N194" s="320"/>
      <c r="O194" s="321"/>
      <c r="P194" s="321"/>
      <c r="Q194" s="322"/>
      <c r="R194" s="133" t="str">
        <f t="shared" si="18"/>
        <v>100%</v>
      </c>
      <c r="S194" s="134" t="str">
        <f t="shared" si="18"/>
        <v>100%</v>
      </c>
      <c r="T194" s="134" t="str">
        <f t="shared" si="17"/>
        <v>100%</v>
      </c>
      <c r="U194" s="148" t="str">
        <f t="shared" si="17"/>
        <v>100%</v>
      </c>
      <c r="V194" s="137" t="str">
        <f t="shared" si="13"/>
        <v>No Programado</v>
      </c>
      <c r="W194" s="134" t="str">
        <f t="shared" si="14"/>
        <v>No Programado</v>
      </c>
      <c r="X194" s="134" t="str">
        <f t="shared" si="15"/>
        <v>No Programado</v>
      </c>
      <c r="Y194" s="153" t="str">
        <f t="shared" si="16"/>
        <v>No Programado</v>
      </c>
      <c r="Z194" s="155"/>
      <c r="AA194" s="156"/>
      <c r="AB194" s="156"/>
      <c r="AC194" s="157"/>
    </row>
    <row r="195" spans="3:29" ht="17.25" hidden="1">
      <c r="C195" s="483" t="str">
        <f>IF(ISBLANK('5. Pp (3 años)'!B227),"",'5. Pp (3 años)'!B227)</f>
        <v/>
      </c>
      <c r="D195" s="484" t="str">
        <f>IF(ISBLANK('5. Pp (3 años)'!C227),"",'5. Pp (3 años)'!C227)</f>
        <v/>
      </c>
      <c r="E195" s="468" t="str">
        <f>IF(ISBLANK('5. Pp (3 años)'!D227),"",'5. Pp (3 años)'!D227)</f>
        <v/>
      </c>
      <c r="F195" s="468" t="str">
        <f>IF(ISBLANK('5. Pp (3 años)'!E227),"",'5. Pp (3 años)'!E227)</f>
        <v/>
      </c>
      <c r="G195" s="463" t="str">
        <f>IF(ISBLANK('5. Pp (3 años)'!H227),"",'5. Pp (3 años)'!H227)</f>
        <v/>
      </c>
      <c r="H195" s="485" t="str">
        <f>IF(ISBLANK('5. Pp (3 años)'!J227),"",'5. Pp (3 años)'!J227)</f>
        <v/>
      </c>
      <c r="I195" s="142" t="str">
        <f>IF(ISBLANK('9. METAS'!K201),"",'9. METAS'!K201)</f>
        <v/>
      </c>
      <c r="J195" s="143" t="str">
        <f>IF(ISBLANK('9. METAS'!Q201),"",'9. METAS'!Q201)</f>
        <v/>
      </c>
      <c r="K195" s="135" t="str">
        <f>IF(ISBLANK('9. METAS'!R201),"",'9. METAS'!R201)</f>
        <v/>
      </c>
      <c r="L195" s="135" t="str">
        <f>IF(ISBLANK('9. METAS'!S201),"",'9. METAS'!S201)</f>
        <v/>
      </c>
      <c r="M195" s="136" t="str">
        <f>IF(ISBLANK('9. METAS'!T201),"",'9. METAS'!T201)</f>
        <v/>
      </c>
      <c r="N195" s="320"/>
      <c r="O195" s="321"/>
      <c r="P195" s="321"/>
      <c r="Q195" s="322"/>
      <c r="R195" s="133" t="str">
        <f t="shared" si="18"/>
        <v>100%</v>
      </c>
      <c r="S195" s="134" t="str">
        <f t="shared" si="18"/>
        <v>100%</v>
      </c>
      <c r="T195" s="134" t="str">
        <f t="shared" si="17"/>
        <v>100%</v>
      </c>
      <c r="U195" s="148" t="str">
        <f t="shared" si="17"/>
        <v>100%</v>
      </c>
      <c r="V195" s="137" t="str">
        <f t="shared" si="13"/>
        <v>No Programado</v>
      </c>
      <c r="W195" s="134" t="str">
        <f t="shared" si="14"/>
        <v>No Programado</v>
      </c>
      <c r="X195" s="134" t="str">
        <f t="shared" si="15"/>
        <v>No Programado</v>
      </c>
      <c r="Y195" s="153" t="str">
        <f t="shared" si="16"/>
        <v>No Programado</v>
      </c>
      <c r="Z195" s="155"/>
      <c r="AA195" s="156"/>
      <c r="AB195" s="156"/>
      <c r="AC195" s="157"/>
    </row>
    <row r="196" spans="3:29" ht="17.25" hidden="1">
      <c r="C196" s="184" t="str">
        <f>IF(ISBLANK('5. Pp (3 años)'!B228),"",'5. Pp (3 años)'!B228)</f>
        <v/>
      </c>
      <c r="D196" s="91" t="str">
        <f>IF(ISBLANK('5. Pp (3 años)'!C228),"",'5. Pp (3 años)'!C228)</f>
        <v/>
      </c>
      <c r="E196" s="180" t="str">
        <f>IF(ISBLANK('5. Pp (3 años)'!D228),"",'5. Pp (3 años)'!D228)</f>
        <v/>
      </c>
      <c r="F196" s="180" t="str">
        <f>IF(ISBLANK('5. Pp (3 años)'!E228),"",'5. Pp (3 años)'!E228)</f>
        <v/>
      </c>
      <c r="G196" s="488" t="str">
        <f>IF(ISBLANK('5. Pp (3 años)'!H228),"",'5. Pp (3 años)'!H228)</f>
        <v/>
      </c>
      <c r="H196" s="79" t="str">
        <f>IF(ISBLANK('5. Pp (3 años)'!J228),"",'5. Pp (3 años)'!J228)</f>
        <v/>
      </c>
      <c r="I196" s="142" t="str">
        <f>IF(ISBLANK('9. METAS'!K202),"",'9. METAS'!K202)</f>
        <v/>
      </c>
      <c r="J196" s="143" t="str">
        <f>IF(ISBLANK('9. METAS'!Q202),"",'9. METAS'!Q202)</f>
        <v/>
      </c>
      <c r="K196" s="135" t="str">
        <f>IF(ISBLANK('9. METAS'!R202),"",'9. METAS'!R202)</f>
        <v/>
      </c>
      <c r="L196" s="135" t="str">
        <f>IF(ISBLANK('9. METAS'!S202),"",'9. METAS'!S202)</f>
        <v/>
      </c>
      <c r="M196" s="136" t="str">
        <f>IF(ISBLANK('9. METAS'!T202),"",'9. METAS'!T202)</f>
        <v/>
      </c>
      <c r="N196" s="320"/>
      <c r="O196" s="321"/>
      <c r="P196" s="321"/>
      <c r="Q196" s="322"/>
      <c r="R196" s="133" t="str">
        <f t="shared" si="18"/>
        <v>100%</v>
      </c>
      <c r="S196" s="134" t="str">
        <f t="shared" si="18"/>
        <v>100%</v>
      </c>
      <c r="T196" s="134" t="str">
        <f t="shared" si="17"/>
        <v>100%</v>
      </c>
      <c r="U196" s="148" t="str">
        <f t="shared" si="17"/>
        <v>100%</v>
      </c>
      <c r="V196" s="137" t="str">
        <f t="shared" si="13"/>
        <v>No Programado</v>
      </c>
      <c r="W196" s="134" t="str">
        <f t="shared" si="14"/>
        <v>No Programado</v>
      </c>
      <c r="X196" s="134" t="str">
        <f t="shared" si="15"/>
        <v>No Programado</v>
      </c>
      <c r="Y196" s="153" t="str">
        <f t="shared" si="16"/>
        <v>No Programado</v>
      </c>
      <c r="Z196" s="155"/>
      <c r="AA196" s="156"/>
      <c r="AB196" s="156"/>
      <c r="AC196" s="157"/>
    </row>
    <row r="197" spans="3:29" ht="17.25" hidden="1">
      <c r="C197" s="184" t="str">
        <f>IF(ISBLANK('5. Pp (3 años)'!B229),"",'5. Pp (3 años)'!B229)</f>
        <v/>
      </c>
      <c r="D197" s="91" t="str">
        <f>IF(ISBLANK('5. Pp (3 años)'!C229),"",'5. Pp (3 años)'!C229)</f>
        <v/>
      </c>
      <c r="E197" s="180" t="str">
        <f>IF(ISBLANK('5. Pp (3 años)'!D229),"",'5. Pp (3 años)'!D229)</f>
        <v/>
      </c>
      <c r="F197" s="180" t="str">
        <f>IF(ISBLANK('5. Pp (3 años)'!E229),"",'5. Pp (3 años)'!E229)</f>
        <v/>
      </c>
      <c r="G197" s="187" t="str">
        <f>IF(ISBLANK('5. Pp (3 años)'!H229),"",'5. Pp (3 años)'!H229)</f>
        <v/>
      </c>
      <c r="H197" s="79" t="str">
        <f>IF(ISBLANK('5. Pp (3 años)'!J229),"",'5. Pp (3 años)'!J229)</f>
        <v/>
      </c>
      <c r="I197" s="142" t="str">
        <f>IF(ISBLANK('9. METAS'!K203),"",'9. METAS'!K203)</f>
        <v/>
      </c>
      <c r="J197" s="143" t="str">
        <f>IF(ISBLANK('9. METAS'!Q203),"",'9. METAS'!Q203)</f>
        <v/>
      </c>
      <c r="K197" s="135" t="str">
        <f>IF(ISBLANK('9. METAS'!R203),"",'9. METAS'!R203)</f>
        <v/>
      </c>
      <c r="L197" s="135" t="str">
        <f>IF(ISBLANK('9. METAS'!S203),"",'9. METAS'!S203)</f>
        <v/>
      </c>
      <c r="M197" s="136" t="str">
        <f>IF(ISBLANK('9. METAS'!T203),"",'9. METAS'!T203)</f>
        <v/>
      </c>
      <c r="N197" s="320"/>
      <c r="O197" s="321"/>
      <c r="P197" s="321"/>
      <c r="Q197" s="322"/>
      <c r="R197" s="133" t="str">
        <f t="shared" si="18"/>
        <v>100%</v>
      </c>
      <c r="S197" s="134" t="str">
        <f t="shared" si="18"/>
        <v>100%</v>
      </c>
      <c r="T197" s="134" t="str">
        <f t="shared" si="17"/>
        <v>100%</v>
      </c>
      <c r="U197" s="148" t="str">
        <f t="shared" si="17"/>
        <v>100%</v>
      </c>
      <c r="V197" s="137" t="str">
        <f t="shared" si="13"/>
        <v>No Programado</v>
      </c>
      <c r="W197" s="134" t="str">
        <f t="shared" si="14"/>
        <v>No Programado</v>
      </c>
      <c r="X197" s="134" t="str">
        <f t="shared" si="15"/>
        <v>No Programado</v>
      </c>
      <c r="Y197" s="153" t="str">
        <f t="shared" si="16"/>
        <v>No Programado</v>
      </c>
      <c r="Z197" s="155"/>
      <c r="AA197" s="156"/>
      <c r="AB197" s="156"/>
      <c r="AC197" s="157"/>
    </row>
    <row r="198" spans="3:29" ht="17.25" hidden="1">
      <c r="C198" s="184" t="str">
        <f>IF(ISBLANK('5. Pp (3 años)'!B230),"",'5. Pp (3 años)'!B230)</f>
        <v/>
      </c>
      <c r="D198" s="91" t="str">
        <f>IF(ISBLANK('5. Pp (3 años)'!C230),"",'5. Pp (3 años)'!C230)</f>
        <v/>
      </c>
      <c r="E198" s="180" t="str">
        <f>IF(ISBLANK('5. Pp (3 años)'!D230),"",'5. Pp (3 años)'!D230)</f>
        <v/>
      </c>
      <c r="F198" s="180" t="str">
        <f>IF(ISBLANK('5. Pp (3 años)'!E230),"",'5. Pp (3 años)'!E230)</f>
        <v/>
      </c>
      <c r="G198" s="187" t="str">
        <f>IF(ISBLANK('5. Pp (3 años)'!H230),"",'5. Pp (3 años)'!H230)</f>
        <v/>
      </c>
      <c r="H198" s="79" t="str">
        <f>IF(ISBLANK('5. Pp (3 años)'!J230),"",'5. Pp (3 años)'!J230)</f>
        <v/>
      </c>
      <c r="I198" s="142" t="str">
        <f>IF(ISBLANK('9. METAS'!K204),"",'9. METAS'!K204)</f>
        <v/>
      </c>
      <c r="J198" s="143" t="str">
        <f>IF(ISBLANK('9. METAS'!Q204),"",'9. METAS'!Q204)</f>
        <v/>
      </c>
      <c r="K198" s="135" t="str">
        <f>IF(ISBLANK('9. METAS'!R204),"",'9. METAS'!R204)</f>
        <v/>
      </c>
      <c r="L198" s="135" t="str">
        <f>IF(ISBLANK('9. METAS'!S204),"",'9. METAS'!S204)</f>
        <v/>
      </c>
      <c r="M198" s="136" t="str">
        <f>IF(ISBLANK('9. METAS'!T204),"",'9. METAS'!T204)</f>
        <v/>
      </c>
      <c r="N198" s="320"/>
      <c r="O198" s="321"/>
      <c r="P198" s="321"/>
      <c r="Q198" s="322"/>
      <c r="R198" s="133" t="str">
        <f t="shared" si="18"/>
        <v>100%</v>
      </c>
      <c r="S198" s="134" t="str">
        <f t="shared" si="18"/>
        <v>100%</v>
      </c>
      <c r="T198" s="134" t="str">
        <f t="shared" si="17"/>
        <v>100%</v>
      </c>
      <c r="U198" s="148" t="str">
        <f t="shared" si="17"/>
        <v>100%</v>
      </c>
      <c r="V198" s="137" t="str">
        <f t="shared" si="13"/>
        <v>No Programado</v>
      </c>
      <c r="W198" s="134" t="str">
        <f t="shared" si="14"/>
        <v>No Programado</v>
      </c>
      <c r="X198" s="134" t="str">
        <f t="shared" si="15"/>
        <v>No Programado</v>
      </c>
      <c r="Y198" s="153" t="str">
        <f t="shared" si="16"/>
        <v>No Programado</v>
      </c>
      <c r="Z198" s="155"/>
      <c r="AA198" s="156"/>
      <c r="AB198" s="156"/>
      <c r="AC198" s="157"/>
    </row>
    <row r="199" spans="3:29" ht="17.25" hidden="1">
      <c r="C199" s="184" t="str">
        <f>IF(ISBLANK('5. Pp (3 años)'!B231),"",'5. Pp (3 años)'!B231)</f>
        <v/>
      </c>
      <c r="D199" s="91" t="str">
        <f>IF(ISBLANK('5. Pp (3 años)'!C231),"",'5. Pp (3 años)'!C231)</f>
        <v/>
      </c>
      <c r="E199" s="180" t="str">
        <f>IF(ISBLANK('5. Pp (3 años)'!D231),"",'5. Pp (3 años)'!D231)</f>
        <v/>
      </c>
      <c r="F199" s="180" t="str">
        <f>IF(ISBLANK('5. Pp (3 años)'!E231),"",'5. Pp (3 años)'!E231)</f>
        <v/>
      </c>
      <c r="G199" s="187" t="str">
        <f>IF(ISBLANK('5. Pp (3 años)'!H231),"",'5. Pp (3 años)'!H231)</f>
        <v/>
      </c>
      <c r="H199" s="79" t="str">
        <f>IF(ISBLANK('5. Pp (3 años)'!J231),"",'5. Pp (3 años)'!J231)</f>
        <v/>
      </c>
      <c r="I199" s="142" t="str">
        <f>IF(ISBLANK('9. METAS'!K205),"",'9. METAS'!K205)</f>
        <v/>
      </c>
      <c r="J199" s="143" t="str">
        <f>IF(ISBLANK('9. METAS'!Q205),"",'9. METAS'!Q205)</f>
        <v/>
      </c>
      <c r="K199" s="135" t="str">
        <f>IF(ISBLANK('9. METAS'!R205),"",'9. METAS'!R205)</f>
        <v/>
      </c>
      <c r="L199" s="135" t="str">
        <f>IF(ISBLANK('9. METAS'!S205),"",'9. METAS'!S205)</f>
        <v/>
      </c>
      <c r="M199" s="136" t="str">
        <f>IF(ISBLANK('9. METAS'!T205),"",'9. METAS'!T205)</f>
        <v/>
      </c>
      <c r="N199" s="320"/>
      <c r="O199" s="321"/>
      <c r="P199" s="321"/>
      <c r="Q199" s="322"/>
      <c r="R199" s="133" t="str">
        <f t="shared" si="18"/>
        <v>100%</v>
      </c>
      <c r="S199" s="134" t="str">
        <f t="shared" si="18"/>
        <v>100%</v>
      </c>
      <c r="T199" s="134" t="str">
        <f t="shared" si="17"/>
        <v>100%</v>
      </c>
      <c r="U199" s="148" t="str">
        <f t="shared" si="17"/>
        <v>100%</v>
      </c>
      <c r="V199" s="137" t="str">
        <f t="shared" si="13"/>
        <v>No Programado</v>
      </c>
      <c r="W199" s="134" t="str">
        <f t="shared" si="14"/>
        <v>No Programado</v>
      </c>
      <c r="X199" s="134" t="str">
        <f t="shared" si="15"/>
        <v>No Programado</v>
      </c>
      <c r="Y199" s="153" t="str">
        <f t="shared" si="16"/>
        <v>No Programado</v>
      </c>
      <c r="Z199" s="155"/>
      <c r="AA199" s="156"/>
      <c r="AB199" s="156"/>
      <c r="AC199" s="157"/>
    </row>
    <row r="200" spans="3:29" ht="17.25" hidden="1">
      <c r="C200" s="184" t="str">
        <f>IF(ISBLANK('5. Pp (3 años)'!B232),"",'5. Pp (3 años)'!B232)</f>
        <v/>
      </c>
      <c r="D200" s="91" t="str">
        <f>IF(ISBLANK('5. Pp (3 años)'!C232),"",'5. Pp (3 años)'!C232)</f>
        <v/>
      </c>
      <c r="E200" s="180" t="str">
        <f>IF(ISBLANK('5. Pp (3 años)'!D232),"",'5. Pp (3 años)'!D232)</f>
        <v/>
      </c>
      <c r="F200" s="180" t="str">
        <f>IF(ISBLANK('5. Pp (3 años)'!E232),"",'5. Pp (3 años)'!E232)</f>
        <v/>
      </c>
      <c r="G200" s="487" t="str">
        <f>IF(ISBLANK('5. Pp (3 años)'!H232),"",'5. Pp (3 años)'!H232)</f>
        <v/>
      </c>
      <c r="H200" s="79" t="str">
        <f>IF(ISBLANK('5. Pp (3 años)'!J232),"",'5. Pp (3 años)'!J232)</f>
        <v/>
      </c>
      <c r="I200" s="142" t="str">
        <f>IF(ISBLANK('9. METAS'!K206),"",'9. METAS'!K206)</f>
        <v/>
      </c>
      <c r="J200" s="143" t="str">
        <f>IF(ISBLANK('9. METAS'!Q206),"",'9. METAS'!Q206)</f>
        <v/>
      </c>
      <c r="K200" s="135" t="str">
        <f>IF(ISBLANK('9. METAS'!R206),"",'9. METAS'!R206)</f>
        <v/>
      </c>
      <c r="L200" s="135" t="str">
        <f>IF(ISBLANK('9. METAS'!S206),"",'9. METAS'!S206)</f>
        <v/>
      </c>
      <c r="M200" s="136" t="str">
        <f>IF(ISBLANK('9. METAS'!T206),"",'9. METAS'!T206)</f>
        <v/>
      </c>
      <c r="N200" s="320"/>
      <c r="O200" s="321"/>
      <c r="P200" s="321"/>
      <c r="Q200" s="322"/>
      <c r="R200" s="133" t="str">
        <f t="shared" si="18"/>
        <v>100%</v>
      </c>
      <c r="S200" s="134" t="str">
        <f t="shared" si="18"/>
        <v>100%</v>
      </c>
      <c r="T200" s="134" t="str">
        <f t="shared" si="17"/>
        <v>100%</v>
      </c>
      <c r="U200" s="148" t="str">
        <f t="shared" si="17"/>
        <v>100%</v>
      </c>
      <c r="V200" s="137" t="str">
        <f t="shared" si="13"/>
        <v>No Programado</v>
      </c>
      <c r="W200" s="134" t="str">
        <f t="shared" si="14"/>
        <v>No Programado</v>
      </c>
      <c r="X200" s="134" t="str">
        <f t="shared" si="15"/>
        <v>No Programado</v>
      </c>
      <c r="Y200" s="153" t="str">
        <f t="shared" si="16"/>
        <v>No Programado</v>
      </c>
      <c r="Z200" s="155"/>
      <c r="AA200" s="156"/>
      <c r="AB200" s="156"/>
      <c r="AC200" s="157"/>
    </row>
    <row r="201" spans="3:29" ht="17.25" hidden="1">
      <c r="C201" s="483" t="str">
        <f>IF(ISBLANK('5. Pp (3 años)'!B233),"",'5. Pp (3 años)'!B233)</f>
        <v/>
      </c>
      <c r="D201" s="484" t="str">
        <f>IF(ISBLANK('5. Pp (3 años)'!C233),"",'5. Pp (3 años)'!C233)</f>
        <v/>
      </c>
      <c r="E201" s="468" t="str">
        <f>IF(ISBLANK('5. Pp (3 años)'!D233),"",'5. Pp (3 años)'!D233)</f>
        <v/>
      </c>
      <c r="F201" s="468" t="str">
        <f>IF(ISBLANK('5. Pp (3 años)'!E233),"",'5. Pp (3 años)'!E233)</f>
        <v/>
      </c>
      <c r="G201" s="463" t="str">
        <f>IF(ISBLANK('5. Pp (3 años)'!H233),"",'5. Pp (3 años)'!H233)</f>
        <v/>
      </c>
      <c r="H201" s="485" t="str">
        <f>IF(ISBLANK('5. Pp (3 años)'!J233),"",'5. Pp (3 años)'!J233)</f>
        <v/>
      </c>
      <c r="I201" s="142" t="str">
        <f>IF(ISBLANK('9. METAS'!K207),"",'9. METAS'!K207)</f>
        <v/>
      </c>
      <c r="J201" s="143" t="str">
        <f>IF(ISBLANK('9. METAS'!Q207),"",'9. METAS'!Q207)</f>
        <v/>
      </c>
      <c r="K201" s="135" t="str">
        <f>IF(ISBLANK('9. METAS'!R207),"",'9. METAS'!R207)</f>
        <v/>
      </c>
      <c r="L201" s="135" t="str">
        <f>IF(ISBLANK('9. METAS'!S207),"",'9. METAS'!S207)</f>
        <v/>
      </c>
      <c r="M201" s="136" t="str">
        <f>IF(ISBLANK('9. METAS'!T207),"",'9. METAS'!T207)</f>
        <v/>
      </c>
      <c r="N201" s="320"/>
      <c r="O201" s="321"/>
      <c r="P201" s="321"/>
      <c r="Q201" s="322"/>
      <c r="R201" s="133" t="str">
        <f t="shared" si="18"/>
        <v>100%</v>
      </c>
      <c r="S201" s="134" t="str">
        <f t="shared" si="18"/>
        <v>100%</v>
      </c>
      <c r="T201" s="134" t="str">
        <f t="shared" si="17"/>
        <v>100%</v>
      </c>
      <c r="U201" s="148" t="str">
        <f t="shared" si="17"/>
        <v>100%</v>
      </c>
      <c r="V201" s="137" t="str">
        <f t="shared" si="13"/>
        <v>No Programado</v>
      </c>
      <c r="W201" s="134" t="str">
        <f t="shared" si="14"/>
        <v>No Programado</v>
      </c>
      <c r="X201" s="134" t="str">
        <f t="shared" si="15"/>
        <v>No Programado</v>
      </c>
      <c r="Y201" s="153" t="str">
        <f t="shared" si="16"/>
        <v>No Programado</v>
      </c>
      <c r="Z201" s="155"/>
      <c r="AA201" s="156"/>
      <c r="AB201" s="156"/>
      <c r="AC201" s="157"/>
    </row>
    <row r="202" spans="3:29" ht="17.25" hidden="1">
      <c r="C202" s="184" t="str">
        <f>IF(ISBLANK('5. Pp (3 años)'!B234),"",'5. Pp (3 años)'!B234)</f>
        <v/>
      </c>
      <c r="D202" s="91" t="str">
        <f>IF(ISBLANK('5. Pp (3 años)'!C234),"",'5. Pp (3 años)'!C234)</f>
        <v/>
      </c>
      <c r="E202" s="180" t="str">
        <f>IF(ISBLANK('5. Pp (3 años)'!D234),"",'5. Pp (3 años)'!D234)</f>
        <v/>
      </c>
      <c r="F202" s="180" t="str">
        <f>IF(ISBLANK('5. Pp (3 años)'!E234),"",'5. Pp (3 años)'!E234)</f>
        <v/>
      </c>
      <c r="G202" s="488" t="str">
        <f>IF(ISBLANK('5. Pp (3 años)'!H234),"",'5. Pp (3 años)'!H234)</f>
        <v/>
      </c>
      <c r="H202" s="79" t="str">
        <f>IF(ISBLANK('5. Pp (3 años)'!J234),"",'5. Pp (3 años)'!J234)</f>
        <v/>
      </c>
      <c r="I202" s="142" t="str">
        <f>IF(ISBLANK('9. METAS'!K208),"",'9. METAS'!K208)</f>
        <v/>
      </c>
      <c r="J202" s="143" t="str">
        <f>IF(ISBLANK('9. METAS'!Q208),"",'9. METAS'!Q208)</f>
        <v/>
      </c>
      <c r="K202" s="135" t="str">
        <f>IF(ISBLANK('9. METAS'!R208),"",'9. METAS'!R208)</f>
        <v/>
      </c>
      <c r="L202" s="135" t="str">
        <f>IF(ISBLANK('9. METAS'!S208),"",'9. METAS'!S208)</f>
        <v/>
      </c>
      <c r="M202" s="136" t="str">
        <f>IF(ISBLANK('9. METAS'!T208),"",'9. METAS'!T208)</f>
        <v/>
      </c>
      <c r="N202" s="320"/>
      <c r="O202" s="321"/>
      <c r="P202" s="321"/>
      <c r="Q202" s="322"/>
      <c r="R202" s="133" t="str">
        <f t="shared" si="18"/>
        <v>100%</v>
      </c>
      <c r="S202" s="134" t="str">
        <f t="shared" si="18"/>
        <v>100%</v>
      </c>
      <c r="T202" s="134" t="str">
        <f t="shared" si="17"/>
        <v>100%</v>
      </c>
      <c r="U202" s="148" t="str">
        <f t="shared" si="17"/>
        <v>100%</v>
      </c>
      <c r="V202" s="137" t="str">
        <f t="shared" si="13"/>
        <v>No Programado</v>
      </c>
      <c r="W202" s="134" t="str">
        <f t="shared" si="14"/>
        <v>No Programado</v>
      </c>
      <c r="X202" s="134" t="str">
        <f t="shared" si="15"/>
        <v>No Programado</v>
      </c>
      <c r="Y202" s="153" t="str">
        <f t="shared" si="16"/>
        <v>No Programado</v>
      </c>
      <c r="Z202" s="155"/>
      <c r="AA202" s="156"/>
      <c r="AB202" s="156"/>
      <c r="AC202" s="157"/>
    </row>
    <row r="203" spans="3:29" ht="17.25" hidden="1">
      <c r="C203" s="184" t="str">
        <f>IF(ISBLANK('5. Pp (3 años)'!B235),"",'5. Pp (3 años)'!B235)</f>
        <v/>
      </c>
      <c r="D203" s="91" t="str">
        <f>IF(ISBLANK('5. Pp (3 años)'!C235),"",'5. Pp (3 años)'!C235)</f>
        <v/>
      </c>
      <c r="E203" s="180" t="str">
        <f>IF(ISBLANK('5. Pp (3 años)'!D235),"",'5. Pp (3 años)'!D235)</f>
        <v/>
      </c>
      <c r="F203" s="180" t="str">
        <f>IF(ISBLANK('5. Pp (3 años)'!E235),"",'5. Pp (3 años)'!E235)</f>
        <v/>
      </c>
      <c r="G203" s="187" t="str">
        <f>IF(ISBLANK('5. Pp (3 años)'!H235),"",'5. Pp (3 años)'!H235)</f>
        <v/>
      </c>
      <c r="H203" s="79" t="str">
        <f>IF(ISBLANK('5. Pp (3 años)'!J235),"",'5. Pp (3 años)'!J235)</f>
        <v/>
      </c>
      <c r="I203" s="142" t="str">
        <f>IF(ISBLANK('9. METAS'!K209),"",'9. METAS'!K209)</f>
        <v/>
      </c>
      <c r="J203" s="143" t="str">
        <f>IF(ISBLANK('9. METAS'!Q209),"",'9. METAS'!Q209)</f>
        <v/>
      </c>
      <c r="K203" s="135" t="str">
        <f>IF(ISBLANK('9. METAS'!R209),"",'9. METAS'!R209)</f>
        <v/>
      </c>
      <c r="L203" s="135" t="str">
        <f>IF(ISBLANK('9. METAS'!S209),"",'9. METAS'!S209)</f>
        <v/>
      </c>
      <c r="M203" s="136" t="str">
        <f>IF(ISBLANK('9. METAS'!T209),"",'9. METAS'!T209)</f>
        <v/>
      </c>
      <c r="N203" s="320"/>
      <c r="O203" s="321"/>
      <c r="P203" s="321"/>
      <c r="Q203" s="322"/>
      <c r="R203" s="133" t="str">
        <f t="shared" si="18"/>
        <v>100%</v>
      </c>
      <c r="S203" s="134" t="str">
        <f t="shared" si="18"/>
        <v>100%</v>
      </c>
      <c r="T203" s="134" t="str">
        <f t="shared" si="17"/>
        <v>100%</v>
      </c>
      <c r="U203" s="148" t="str">
        <f t="shared" si="17"/>
        <v>100%</v>
      </c>
      <c r="V203" s="137" t="str">
        <f t="shared" si="13"/>
        <v>No Programado</v>
      </c>
      <c r="W203" s="134" t="str">
        <f t="shared" si="14"/>
        <v>No Programado</v>
      </c>
      <c r="X203" s="134" t="str">
        <f t="shared" si="15"/>
        <v>No Programado</v>
      </c>
      <c r="Y203" s="153" t="str">
        <f t="shared" si="16"/>
        <v>No Programado</v>
      </c>
      <c r="Z203" s="155"/>
      <c r="AA203" s="156"/>
      <c r="AB203" s="156"/>
      <c r="AC203" s="157"/>
    </row>
    <row r="204" spans="3:29" ht="17.25" hidden="1">
      <c r="C204" s="184" t="str">
        <f>IF(ISBLANK('5. Pp (3 años)'!B236),"",'5. Pp (3 años)'!B236)</f>
        <v/>
      </c>
      <c r="D204" s="91" t="str">
        <f>IF(ISBLANK('5. Pp (3 años)'!C236),"",'5. Pp (3 años)'!C236)</f>
        <v/>
      </c>
      <c r="E204" s="180" t="str">
        <f>IF(ISBLANK('5. Pp (3 años)'!D236),"",'5. Pp (3 años)'!D236)</f>
        <v/>
      </c>
      <c r="F204" s="180" t="str">
        <f>IF(ISBLANK('5. Pp (3 años)'!E236),"",'5. Pp (3 años)'!E236)</f>
        <v/>
      </c>
      <c r="G204" s="187" t="str">
        <f>IF(ISBLANK('5. Pp (3 años)'!H236),"",'5. Pp (3 años)'!H236)</f>
        <v/>
      </c>
      <c r="H204" s="79" t="str">
        <f>IF(ISBLANK('5. Pp (3 años)'!J236),"",'5. Pp (3 años)'!J236)</f>
        <v/>
      </c>
      <c r="I204" s="142" t="str">
        <f>IF(ISBLANK('9. METAS'!K210),"",'9. METAS'!K210)</f>
        <v/>
      </c>
      <c r="J204" s="143" t="str">
        <f>IF(ISBLANK('9. METAS'!Q210),"",'9. METAS'!Q210)</f>
        <v/>
      </c>
      <c r="K204" s="135" t="str">
        <f>IF(ISBLANK('9. METAS'!R210),"",'9. METAS'!R210)</f>
        <v/>
      </c>
      <c r="L204" s="135" t="str">
        <f>IF(ISBLANK('9. METAS'!S210),"",'9. METAS'!S210)</f>
        <v/>
      </c>
      <c r="M204" s="136" t="str">
        <f>IF(ISBLANK('9. METAS'!T210),"",'9. METAS'!T210)</f>
        <v/>
      </c>
      <c r="N204" s="320"/>
      <c r="O204" s="321"/>
      <c r="P204" s="321"/>
      <c r="Q204" s="322"/>
      <c r="R204" s="133" t="str">
        <f t="shared" si="18"/>
        <v>100%</v>
      </c>
      <c r="S204" s="134" t="str">
        <f t="shared" si="18"/>
        <v>100%</v>
      </c>
      <c r="T204" s="134" t="str">
        <f t="shared" si="17"/>
        <v>100%</v>
      </c>
      <c r="U204" s="148" t="str">
        <f t="shared" si="17"/>
        <v>100%</v>
      </c>
      <c r="V204" s="137" t="str">
        <f t="shared" si="13"/>
        <v>No Programado</v>
      </c>
      <c r="W204" s="134" t="str">
        <f t="shared" si="14"/>
        <v>No Programado</v>
      </c>
      <c r="X204" s="134" t="str">
        <f t="shared" si="15"/>
        <v>No Programado</v>
      </c>
      <c r="Y204" s="153" t="str">
        <f t="shared" si="16"/>
        <v>No Programado</v>
      </c>
      <c r="Z204" s="155"/>
      <c r="AA204" s="156"/>
      <c r="AB204" s="156"/>
      <c r="AC204" s="157"/>
    </row>
    <row r="205" spans="3:29" ht="17.25" hidden="1">
      <c r="C205" s="184" t="str">
        <f>IF(ISBLANK('5. Pp (3 años)'!B237),"",'5. Pp (3 años)'!B237)</f>
        <v/>
      </c>
      <c r="D205" s="91" t="str">
        <f>IF(ISBLANK('5. Pp (3 años)'!C237),"",'5. Pp (3 años)'!C237)</f>
        <v/>
      </c>
      <c r="E205" s="180" t="str">
        <f>IF(ISBLANK('5. Pp (3 años)'!D237),"",'5. Pp (3 años)'!D237)</f>
        <v/>
      </c>
      <c r="F205" s="180" t="str">
        <f>IF(ISBLANK('5. Pp (3 años)'!E237),"",'5. Pp (3 años)'!E237)</f>
        <v/>
      </c>
      <c r="G205" s="187" t="str">
        <f>IF(ISBLANK('5. Pp (3 años)'!H237),"",'5. Pp (3 años)'!H237)</f>
        <v/>
      </c>
      <c r="H205" s="79" t="str">
        <f>IF(ISBLANK('5. Pp (3 años)'!J237),"",'5. Pp (3 años)'!J237)</f>
        <v/>
      </c>
      <c r="I205" s="142" t="str">
        <f>IF(ISBLANK('9. METAS'!K211),"",'9. METAS'!K211)</f>
        <v/>
      </c>
      <c r="J205" s="143" t="str">
        <f>IF(ISBLANK('9. METAS'!Q211),"",'9. METAS'!Q211)</f>
        <v/>
      </c>
      <c r="K205" s="135" t="str">
        <f>IF(ISBLANK('9. METAS'!R211),"",'9. METAS'!R211)</f>
        <v/>
      </c>
      <c r="L205" s="135" t="str">
        <f>IF(ISBLANK('9. METAS'!S211),"",'9. METAS'!S211)</f>
        <v/>
      </c>
      <c r="M205" s="136" t="str">
        <f>IF(ISBLANK('9. METAS'!T211),"",'9. METAS'!T211)</f>
        <v/>
      </c>
      <c r="N205" s="320"/>
      <c r="O205" s="321"/>
      <c r="P205" s="321"/>
      <c r="Q205" s="322"/>
      <c r="R205" s="133" t="str">
        <f t="shared" si="18"/>
        <v>100%</v>
      </c>
      <c r="S205" s="134" t="str">
        <f t="shared" si="18"/>
        <v>100%</v>
      </c>
      <c r="T205" s="134" t="str">
        <f t="shared" si="17"/>
        <v>100%</v>
      </c>
      <c r="U205" s="148" t="str">
        <f t="shared" si="17"/>
        <v>100%</v>
      </c>
      <c r="V205" s="137" t="str">
        <f t="shared" si="13"/>
        <v>No Programado</v>
      </c>
      <c r="W205" s="134" t="str">
        <f t="shared" si="14"/>
        <v>No Programado</v>
      </c>
      <c r="X205" s="134" t="str">
        <f t="shared" si="15"/>
        <v>No Programado</v>
      </c>
      <c r="Y205" s="153" t="str">
        <f t="shared" si="16"/>
        <v>No Programado</v>
      </c>
      <c r="Z205" s="155"/>
      <c r="AA205" s="156"/>
      <c r="AB205" s="156"/>
      <c r="AC205" s="157"/>
    </row>
    <row r="206" spans="3:29" ht="17.25" hidden="1">
      <c r="C206" s="184" t="str">
        <f>IF(ISBLANK('5. Pp (3 años)'!B238),"",'5. Pp (3 años)'!B238)</f>
        <v/>
      </c>
      <c r="D206" s="91" t="str">
        <f>IF(ISBLANK('5. Pp (3 años)'!C238),"",'5. Pp (3 años)'!C238)</f>
        <v/>
      </c>
      <c r="E206" s="180" t="str">
        <f>IF(ISBLANK('5. Pp (3 años)'!D238),"",'5. Pp (3 años)'!D238)</f>
        <v/>
      </c>
      <c r="F206" s="180" t="str">
        <f>IF(ISBLANK('5. Pp (3 años)'!E238),"",'5. Pp (3 años)'!E238)</f>
        <v/>
      </c>
      <c r="G206" s="487" t="str">
        <f>IF(ISBLANK('5. Pp (3 años)'!H238),"",'5. Pp (3 años)'!H238)</f>
        <v/>
      </c>
      <c r="H206" s="79" t="str">
        <f>IF(ISBLANK('5. Pp (3 años)'!J238),"",'5. Pp (3 años)'!J238)</f>
        <v/>
      </c>
      <c r="I206" s="142" t="str">
        <f>IF(ISBLANK('9. METAS'!K212),"",'9. METAS'!K212)</f>
        <v/>
      </c>
      <c r="J206" s="143" t="str">
        <f>IF(ISBLANK('9. METAS'!Q212),"",'9. METAS'!Q212)</f>
        <v/>
      </c>
      <c r="K206" s="135" t="str">
        <f>IF(ISBLANK('9. METAS'!R212),"",'9. METAS'!R212)</f>
        <v/>
      </c>
      <c r="L206" s="135" t="str">
        <f>IF(ISBLANK('9. METAS'!S212),"",'9. METAS'!S212)</f>
        <v/>
      </c>
      <c r="M206" s="136" t="str">
        <f>IF(ISBLANK('9. METAS'!T212),"",'9. METAS'!T212)</f>
        <v/>
      </c>
      <c r="N206" s="320"/>
      <c r="O206" s="321"/>
      <c r="P206" s="321"/>
      <c r="Q206" s="322"/>
      <c r="R206" s="133" t="str">
        <f t="shared" si="18"/>
        <v>100%</v>
      </c>
      <c r="S206" s="134" t="str">
        <f t="shared" si="18"/>
        <v>100%</v>
      </c>
      <c r="T206" s="134" t="str">
        <f t="shared" si="17"/>
        <v>100%</v>
      </c>
      <c r="U206" s="148" t="str">
        <f t="shared" si="17"/>
        <v>100%</v>
      </c>
      <c r="V206" s="137" t="str">
        <f t="shared" ref="V206:V243" si="19">IFERROR((N206/I206),"No Programado")</f>
        <v>No Programado</v>
      </c>
      <c r="W206" s="134" t="str">
        <f t="shared" ref="W206:W243" si="20">IFERROR((N206+O206)/I206, "No Programado")</f>
        <v>No Programado</v>
      </c>
      <c r="X206" s="134" t="str">
        <f t="shared" ref="X206:X243" si="21">IFERROR((O206+P206)/I206, "No Programado")</f>
        <v>No Programado</v>
      </c>
      <c r="Y206" s="153" t="str">
        <f t="shared" ref="Y206:Y243" si="22">IFERROR((P206+Q206)/I206, "No Programado")</f>
        <v>No Programado</v>
      </c>
      <c r="Z206" s="155"/>
      <c r="AA206" s="156"/>
      <c r="AB206" s="156"/>
      <c r="AC206" s="157"/>
    </row>
    <row r="207" spans="3:29" ht="17.25" hidden="1">
      <c r="C207" s="483" t="str">
        <f>IF(ISBLANK('5. Pp (3 años)'!B239),"",'5. Pp (3 años)'!B239)</f>
        <v/>
      </c>
      <c r="D207" s="484" t="str">
        <f>IF(ISBLANK('5. Pp (3 años)'!C239),"",'5. Pp (3 años)'!C239)</f>
        <v/>
      </c>
      <c r="E207" s="468" t="str">
        <f>IF(ISBLANK('5. Pp (3 años)'!D239),"",'5. Pp (3 años)'!D239)</f>
        <v/>
      </c>
      <c r="F207" s="468" t="str">
        <f>IF(ISBLANK('5. Pp (3 años)'!E239),"",'5. Pp (3 años)'!E239)</f>
        <v/>
      </c>
      <c r="G207" s="463" t="str">
        <f>IF(ISBLANK('5. Pp (3 años)'!H239),"",'5. Pp (3 años)'!H239)</f>
        <v/>
      </c>
      <c r="H207" s="485" t="str">
        <f>IF(ISBLANK('5. Pp (3 años)'!J239),"",'5. Pp (3 años)'!J239)</f>
        <v/>
      </c>
      <c r="I207" s="142" t="str">
        <f>IF(ISBLANK('9. METAS'!K213),"",'9. METAS'!K213)</f>
        <v/>
      </c>
      <c r="J207" s="143" t="str">
        <f>IF(ISBLANK('9. METAS'!Q213),"",'9. METAS'!Q213)</f>
        <v/>
      </c>
      <c r="K207" s="135" t="str">
        <f>IF(ISBLANK('9. METAS'!R213),"",'9. METAS'!R213)</f>
        <v/>
      </c>
      <c r="L207" s="135" t="str">
        <f>IF(ISBLANK('9. METAS'!S213),"",'9. METAS'!S213)</f>
        <v/>
      </c>
      <c r="M207" s="136" t="str">
        <f>IF(ISBLANK('9. METAS'!T213),"",'9. METAS'!T213)</f>
        <v/>
      </c>
      <c r="N207" s="320"/>
      <c r="O207" s="321"/>
      <c r="P207" s="321"/>
      <c r="Q207" s="322"/>
      <c r="R207" s="133" t="str">
        <f t="shared" si="18"/>
        <v>100%</v>
      </c>
      <c r="S207" s="134" t="str">
        <f t="shared" si="18"/>
        <v>100%</v>
      </c>
      <c r="T207" s="134" t="str">
        <f t="shared" si="17"/>
        <v>100%</v>
      </c>
      <c r="U207" s="148" t="str">
        <f t="shared" si="17"/>
        <v>100%</v>
      </c>
      <c r="V207" s="137" t="str">
        <f t="shared" si="19"/>
        <v>No Programado</v>
      </c>
      <c r="W207" s="134" t="str">
        <f t="shared" si="20"/>
        <v>No Programado</v>
      </c>
      <c r="X207" s="134" t="str">
        <f t="shared" si="21"/>
        <v>No Programado</v>
      </c>
      <c r="Y207" s="153" t="str">
        <f t="shared" si="22"/>
        <v>No Programado</v>
      </c>
      <c r="Z207" s="155"/>
      <c r="AA207" s="156"/>
      <c r="AB207" s="156"/>
      <c r="AC207" s="157"/>
    </row>
    <row r="208" spans="3:29" ht="17.25" hidden="1">
      <c r="C208" s="184" t="str">
        <f>IF(ISBLANK('5. Pp (3 años)'!B240),"",'5. Pp (3 años)'!B240)</f>
        <v/>
      </c>
      <c r="D208" s="91" t="str">
        <f>IF(ISBLANK('5. Pp (3 años)'!C240),"",'5. Pp (3 años)'!C240)</f>
        <v/>
      </c>
      <c r="E208" s="180" t="str">
        <f>IF(ISBLANK('5. Pp (3 años)'!D240),"",'5. Pp (3 años)'!D240)</f>
        <v/>
      </c>
      <c r="F208" s="180" t="str">
        <f>IF(ISBLANK('5. Pp (3 años)'!E240),"",'5. Pp (3 años)'!E240)</f>
        <v/>
      </c>
      <c r="G208" s="488" t="str">
        <f>IF(ISBLANK('5. Pp (3 años)'!H240),"",'5. Pp (3 años)'!H240)</f>
        <v/>
      </c>
      <c r="H208" s="79" t="str">
        <f>IF(ISBLANK('5. Pp (3 años)'!J240),"",'5. Pp (3 años)'!J240)</f>
        <v/>
      </c>
      <c r="I208" s="142" t="str">
        <f>IF(ISBLANK('9. METAS'!K214),"",'9. METAS'!K214)</f>
        <v/>
      </c>
      <c r="J208" s="143" t="str">
        <f>IF(ISBLANK('9. METAS'!Q214),"",'9. METAS'!Q214)</f>
        <v/>
      </c>
      <c r="K208" s="135" t="str">
        <f>IF(ISBLANK('9. METAS'!R214),"",'9. METAS'!R214)</f>
        <v/>
      </c>
      <c r="L208" s="135" t="str">
        <f>IF(ISBLANK('9. METAS'!S214),"",'9. METAS'!S214)</f>
        <v/>
      </c>
      <c r="M208" s="136" t="str">
        <f>IF(ISBLANK('9. METAS'!T214),"",'9. METAS'!T214)</f>
        <v/>
      </c>
      <c r="N208" s="320"/>
      <c r="O208" s="321"/>
      <c r="P208" s="321"/>
      <c r="Q208" s="322"/>
      <c r="R208" s="133" t="str">
        <f t="shared" si="18"/>
        <v>100%</v>
      </c>
      <c r="S208" s="134" t="str">
        <f t="shared" si="18"/>
        <v>100%</v>
      </c>
      <c r="T208" s="134" t="str">
        <f t="shared" si="17"/>
        <v>100%</v>
      </c>
      <c r="U208" s="148" t="str">
        <f t="shared" si="17"/>
        <v>100%</v>
      </c>
      <c r="V208" s="137" t="str">
        <f t="shared" si="19"/>
        <v>No Programado</v>
      </c>
      <c r="W208" s="134" t="str">
        <f t="shared" si="20"/>
        <v>No Programado</v>
      </c>
      <c r="X208" s="134" t="str">
        <f t="shared" si="21"/>
        <v>No Programado</v>
      </c>
      <c r="Y208" s="153" t="str">
        <f t="shared" si="22"/>
        <v>No Programado</v>
      </c>
      <c r="Z208" s="155"/>
      <c r="AA208" s="156"/>
      <c r="AB208" s="156"/>
      <c r="AC208" s="157"/>
    </row>
    <row r="209" spans="3:29" ht="17.25" hidden="1">
      <c r="C209" s="184" t="str">
        <f>IF(ISBLANK('5. Pp (3 años)'!B241),"",'5. Pp (3 años)'!B241)</f>
        <v/>
      </c>
      <c r="D209" s="91" t="str">
        <f>IF(ISBLANK('5. Pp (3 años)'!C241),"",'5. Pp (3 años)'!C241)</f>
        <v/>
      </c>
      <c r="E209" s="180" t="str">
        <f>IF(ISBLANK('5. Pp (3 años)'!D241),"",'5. Pp (3 años)'!D241)</f>
        <v/>
      </c>
      <c r="F209" s="180" t="str">
        <f>IF(ISBLANK('5. Pp (3 años)'!E241),"",'5. Pp (3 años)'!E241)</f>
        <v/>
      </c>
      <c r="G209" s="187" t="str">
        <f>IF(ISBLANK('5. Pp (3 años)'!H241),"",'5. Pp (3 años)'!H241)</f>
        <v/>
      </c>
      <c r="H209" s="79" t="str">
        <f>IF(ISBLANK('5. Pp (3 años)'!J241),"",'5. Pp (3 años)'!J241)</f>
        <v/>
      </c>
      <c r="I209" s="142" t="str">
        <f>IF(ISBLANK('9. METAS'!K215),"",'9. METAS'!K215)</f>
        <v/>
      </c>
      <c r="J209" s="143" t="str">
        <f>IF(ISBLANK('9. METAS'!Q215),"",'9. METAS'!Q215)</f>
        <v/>
      </c>
      <c r="K209" s="135" t="str">
        <f>IF(ISBLANK('9. METAS'!R215),"",'9. METAS'!R215)</f>
        <v/>
      </c>
      <c r="L209" s="135" t="str">
        <f>IF(ISBLANK('9. METAS'!S215),"",'9. METAS'!S215)</f>
        <v/>
      </c>
      <c r="M209" s="136" t="str">
        <f>IF(ISBLANK('9. METAS'!T215),"",'9. METAS'!T215)</f>
        <v/>
      </c>
      <c r="N209" s="320"/>
      <c r="O209" s="321"/>
      <c r="P209" s="321"/>
      <c r="Q209" s="322"/>
      <c r="R209" s="133" t="str">
        <f t="shared" si="18"/>
        <v>100%</v>
      </c>
      <c r="S209" s="134" t="str">
        <f t="shared" si="18"/>
        <v>100%</v>
      </c>
      <c r="T209" s="134" t="str">
        <f t="shared" si="17"/>
        <v>100%</v>
      </c>
      <c r="U209" s="148" t="str">
        <f t="shared" si="17"/>
        <v>100%</v>
      </c>
      <c r="V209" s="137" t="str">
        <f t="shared" si="19"/>
        <v>No Programado</v>
      </c>
      <c r="W209" s="134" t="str">
        <f t="shared" si="20"/>
        <v>No Programado</v>
      </c>
      <c r="X209" s="134" t="str">
        <f t="shared" si="21"/>
        <v>No Programado</v>
      </c>
      <c r="Y209" s="153" t="str">
        <f t="shared" si="22"/>
        <v>No Programado</v>
      </c>
      <c r="Z209" s="155"/>
      <c r="AA209" s="156"/>
      <c r="AB209" s="156"/>
      <c r="AC209" s="157"/>
    </row>
    <row r="210" spans="3:29" ht="17.25" hidden="1">
      <c r="C210" s="184" t="str">
        <f>IF(ISBLANK('5. Pp (3 años)'!B242),"",'5. Pp (3 años)'!B242)</f>
        <v/>
      </c>
      <c r="D210" s="91" t="str">
        <f>IF(ISBLANK('5. Pp (3 años)'!C242),"",'5. Pp (3 años)'!C242)</f>
        <v/>
      </c>
      <c r="E210" s="180" t="str">
        <f>IF(ISBLANK('5. Pp (3 años)'!D242),"",'5. Pp (3 años)'!D242)</f>
        <v/>
      </c>
      <c r="F210" s="180" t="str">
        <f>IF(ISBLANK('5. Pp (3 años)'!E242),"",'5. Pp (3 años)'!E242)</f>
        <v/>
      </c>
      <c r="G210" s="187" t="str">
        <f>IF(ISBLANK('5. Pp (3 años)'!H242),"",'5. Pp (3 años)'!H242)</f>
        <v/>
      </c>
      <c r="H210" s="79" t="str">
        <f>IF(ISBLANK('5. Pp (3 años)'!J242),"",'5. Pp (3 años)'!J242)</f>
        <v/>
      </c>
      <c r="I210" s="142" t="str">
        <f>IF(ISBLANK('9. METAS'!K216),"",'9. METAS'!K216)</f>
        <v/>
      </c>
      <c r="J210" s="143" t="str">
        <f>IF(ISBLANK('9. METAS'!Q216),"",'9. METAS'!Q216)</f>
        <v/>
      </c>
      <c r="K210" s="135" t="str">
        <f>IF(ISBLANK('9. METAS'!R216),"",'9. METAS'!R216)</f>
        <v/>
      </c>
      <c r="L210" s="135" t="str">
        <f>IF(ISBLANK('9. METAS'!S216),"",'9. METAS'!S216)</f>
        <v/>
      </c>
      <c r="M210" s="136" t="str">
        <f>IF(ISBLANK('9. METAS'!T216),"",'9. METAS'!T216)</f>
        <v/>
      </c>
      <c r="N210" s="320"/>
      <c r="O210" s="321"/>
      <c r="P210" s="321"/>
      <c r="Q210" s="322"/>
      <c r="R210" s="133" t="str">
        <f t="shared" si="18"/>
        <v>100%</v>
      </c>
      <c r="S210" s="134" t="str">
        <f t="shared" si="18"/>
        <v>100%</v>
      </c>
      <c r="T210" s="134" t="str">
        <f t="shared" si="17"/>
        <v>100%</v>
      </c>
      <c r="U210" s="148" t="str">
        <f t="shared" si="17"/>
        <v>100%</v>
      </c>
      <c r="V210" s="137" t="str">
        <f t="shared" si="19"/>
        <v>No Programado</v>
      </c>
      <c r="W210" s="134" t="str">
        <f t="shared" si="20"/>
        <v>No Programado</v>
      </c>
      <c r="X210" s="134" t="str">
        <f t="shared" si="21"/>
        <v>No Programado</v>
      </c>
      <c r="Y210" s="153" t="str">
        <f t="shared" si="22"/>
        <v>No Programado</v>
      </c>
      <c r="Z210" s="155"/>
      <c r="AA210" s="156"/>
      <c r="AB210" s="156"/>
      <c r="AC210" s="157"/>
    </row>
    <row r="211" spans="3:29" ht="17.25" hidden="1">
      <c r="C211" s="184" t="str">
        <f>IF(ISBLANK('5. Pp (3 años)'!B243),"",'5. Pp (3 años)'!B243)</f>
        <v/>
      </c>
      <c r="D211" s="91" t="str">
        <f>IF(ISBLANK('5. Pp (3 años)'!C243),"",'5. Pp (3 años)'!C243)</f>
        <v/>
      </c>
      <c r="E211" s="180" t="str">
        <f>IF(ISBLANK('5. Pp (3 años)'!D243),"",'5. Pp (3 años)'!D243)</f>
        <v/>
      </c>
      <c r="F211" s="180" t="str">
        <f>IF(ISBLANK('5. Pp (3 años)'!E243),"",'5. Pp (3 años)'!E243)</f>
        <v/>
      </c>
      <c r="G211" s="187" t="str">
        <f>IF(ISBLANK('5. Pp (3 años)'!H243),"",'5. Pp (3 años)'!H243)</f>
        <v/>
      </c>
      <c r="H211" s="79" t="str">
        <f>IF(ISBLANK('5. Pp (3 años)'!J243),"",'5. Pp (3 años)'!J243)</f>
        <v/>
      </c>
      <c r="I211" s="142" t="str">
        <f>IF(ISBLANK('9. METAS'!K217),"",'9. METAS'!K217)</f>
        <v/>
      </c>
      <c r="J211" s="143" t="str">
        <f>IF(ISBLANK('9. METAS'!Q217),"",'9. METAS'!Q217)</f>
        <v/>
      </c>
      <c r="K211" s="135" t="str">
        <f>IF(ISBLANK('9. METAS'!R217),"",'9. METAS'!R217)</f>
        <v/>
      </c>
      <c r="L211" s="135" t="str">
        <f>IF(ISBLANK('9. METAS'!S217),"",'9. METAS'!S217)</f>
        <v/>
      </c>
      <c r="M211" s="136" t="str">
        <f>IF(ISBLANK('9. METAS'!T217),"",'9. METAS'!T217)</f>
        <v/>
      </c>
      <c r="N211" s="320"/>
      <c r="O211" s="321"/>
      <c r="P211" s="321"/>
      <c r="Q211" s="322"/>
      <c r="R211" s="133" t="str">
        <f t="shared" si="18"/>
        <v>100%</v>
      </c>
      <c r="S211" s="134" t="str">
        <f t="shared" si="18"/>
        <v>100%</v>
      </c>
      <c r="T211" s="134" t="str">
        <f t="shared" si="17"/>
        <v>100%</v>
      </c>
      <c r="U211" s="148" t="str">
        <f t="shared" si="17"/>
        <v>100%</v>
      </c>
      <c r="V211" s="137" t="str">
        <f t="shared" si="19"/>
        <v>No Programado</v>
      </c>
      <c r="W211" s="134" t="str">
        <f t="shared" si="20"/>
        <v>No Programado</v>
      </c>
      <c r="X211" s="134" t="str">
        <f t="shared" si="21"/>
        <v>No Programado</v>
      </c>
      <c r="Y211" s="153" t="str">
        <f t="shared" si="22"/>
        <v>No Programado</v>
      </c>
      <c r="Z211" s="155"/>
      <c r="AA211" s="156"/>
      <c r="AB211" s="156"/>
      <c r="AC211" s="157"/>
    </row>
    <row r="212" spans="3:29" ht="17.25" hidden="1">
      <c r="C212" s="184" t="str">
        <f>IF(ISBLANK('5. Pp (3 años)'!B244),"",'5. Pp (3 años)'!B244)</f>
        <v/>
      </c>
      <c r="D212" s="91" t="str">
        <f>IF(ISBLANK('5. Pp (3 años)'!C244),"",'5. Pp (3 años)'!C244)</f>
        <v/>
      </c>
      <c r="E212" s="180" t="str">
        <f>IF(ISBLANK('5. Pp (3 años)'!D244),"",'5. Pp (3 años)'!D244)</f>
        <v/>
      </c>
      <c r="F212" s="180" t="str">
        <f>IF(ISBLANK('5. Pp (3 años)'!E244),"",'5. Pp (3 años)'!E244)</f>
        <v/>
      </c>
      <c r="G212" s="187" t="str">
        <f>IF(ISBLANK('5. Pp (3 años)'!H244),"",'5. Pp (3 años)'!H244)</f>
        <v/>
      </c>
      <c r="H212" s="79" t="str">
        <f>IF(ISBLANK('5. Pp (3 años)'!J244),"",'5. Pp (3 años)'!J244)</f>
        <v/>
      </c>
      <c r="I212" s="142" t="str">
        <f>IF(ISBLANK('9. METAS'!K218),"",'9. METAS'!K218)</f>
        <v/>
      </c>
      <c r="J212" s="143" t="str">
        <f>IF(ISBLANK('9. METAS'!Q218),"",'9. METAS'!Q218)</f>
        <v/>
      </c>
      <c r="K212" s="135" t="str">
        <f>IF(ISBLANK('9. METAS'!R218),"",'9. METAS'!R218)</f>
        <v/>
      </c>
      <c r="L212" s="135" t="str">
        <f>IF(ISBLANK('9. METAS'!S218),"",'9. METAS'!S218)</f>
        <v/>
      </c>
      <c r="M212" s="136" t="str">
        <f>IF(ISBLANK('9. METAS'!T218),"",'9. METAS'!T218)</f>
        <v/>
      </c>
      <c r="N212" s="320"/>
      <c r="O212" s="321"/>
      <c r="P212" s="321"/>
      <c r="Q212" s="322"/>
      <c r="R212" s="133" t="str">
        <f t="shared" si="18"/>
        <v>100%</v>
      </c>
      <c r="S212" s="134" t="str">
        <f t="shared" si="18"/>
        <v>100%</v>
      </c>
      <c r="T212" s="134" t="str">
        <f t="shared" si="17"/>
        <v>100%</v>
      </c>
      <c r="U212" s="148" t="str">
        <f t="shared" si="17"/>
        <v>100%</v>
      </c>
      <c r="V212" s="137" t="str">
        <f t="shared" si="19"/>
        <v>No Programado</v>
      </c>
      <c r="W212" s="134" t="str">
        <f t="shared" si="20"/>
        <v>No Programado</v>
      </c>
      <c r="X212" s="134" t="str">
        <f t="shared" si="21"/>
        <v>No Programado</v>
      </c>
      <c r="Y212" s="153" t="str">
        <f t="shared" si="22"/>
        <v>No Programado</v>
      </c>
      <c r="Z212" s="155"/>
      <c r="AA212" s="156"/>
      <c r="AB212" s="156"/>
      <c r="AC212" s="157"/>
    </row>
    <row r="213" spans="3:29" ht="17.25" hidden="1">
      <c r="C213" s="184" t="str">
        <f>IF(ISBLANK('5. Pp (3 años)'!B245),"",'5. Pp (3 años)'!B245)</f>
        <v/>
      </c>
      <c r="D213" s="91" t="str">
        <f>IF(ISBLANK('5. Pp (3 años)'!C245),"",'5. Pp (3 años)'!C245)</f>
        <v/>
      </c>
      <c r="E213" s="180" t="str">
        <f>IF(ISBLANK('5. Pp (3 años)'!D245),"",'5. Pp (3 años)'!D245)</f>
        <v/>
      </c>
      <c r="F213" s="180" t="str">
        <f>IF(ISBLANK('5. Pp (3 años)'!E245),"",'5. Pp (3 años)'!E245)</f>
        <v/>
      </c>
      <c r="G213" s="187" t="str">
        <f>IF(ISBLANK('5. Pp (3 años)'!H245),"",'5. Pp (3 años)'!H245)</f>
        <v/>
      </c>
      <c r="H213" s="79" t="str">
        <f>IF(ISBLANK('5. Pp (3 años)'!J245),"",'5. Pp (3 años)'!J245)</f>
        <v/>
      </c>
      <c r="I213" s="142" t="str">
        <f>IF(ISBLANK('9. METAS'!K219),"",'9. METAS'!K219)</f>
        <v/>
      </c>
      <c r="J213" s="143" t="str">
        <f>IF(ISBLANK('9. METAS'!Q219),"",'9. METAS'!Q219)</f>
        <v/>
      </c>
      <c r="K213" s="135" t="str">
        <f>IF(ISBLANK('9. METAS'!R219),"",'9. METAS'!R219)</f>
        <v/>
      </c>
      <c r="L213" s="135" t="str">
        <f>IF(ISBLANK('9. METAS'!S219),"",'9. METAS'!S219)</f>
        <v/>
      </c>
      <c r="M213" s="136" t="str">
        <f>IF(ISBLANK('9. METAS'!T219),"",'9. METAS'!T219)</f>
        <v/>
      </c>
      <c r="N213" s="320"/>
      <c r="O213" s="321"/>
      <c r="P213" s="321"/>
      <c r="Q213" s="322"/>
      <c r="R213" s="133" t="str">
        <f t="shared" si="18"/>
        <v>100%</v>
      </c>
      <c r="S213" s="134" t="str">
        <f t="shared" si="18"/>
        <v>100%</v>
      </c>
      <c r="T213" s="134" t="str">
        <f t="shared" si="17"/>
        <v>100%</v>
      </c>
      <c r="U213" s="148" t="str">
        <f t="shared" si="17"/>
        <v>100%</v>
      </c>
      <c r="V213" s="137" t="str">
        <f t="shared" si="19"/>
        <v>No Programado</v>
      </c>
      <c r="W213" s="134" t="str">
        <f t="shared" si="20"/>
        <v>No Programado</v>
      </c>
      <c r="X213" s="134" t="str">
        <f t="shared" si="21"/>
        <v>No Programado</v>
      </c>
      <c r="Y213" s="153" t="str">
        <f t="shared" si="22"/>
        <v>No Programado</v>
      </c>
      <c r="Z213" s="155"/>
      <c r="AA213" s="156"/>
      <c r="AB213" s="156"/>
      <c r="AC213" s="157"/>
    </row>
    <row r="214" spans="3:29" ht="17.25" hidden="1">
      <c r="C214" s="184" t="str">
        <f>IF(ISBLANK('5. Pp (3 años)'!B246),"",'5. Pp (3 años)'!B246)</f>
        <v/>
      </c>
      <c r="D214" s="91" t="str">
        <f>IF(ISBLANK('5. Pp (3 años)'!C246),"",'5. Pp (3 años)'!C246)</f>
        <v/>
      </c>
      <c r="E214" s="180" t="str">
        <f>IF(ISBLANK('5. Pp (3 años)'!D246),"",'5. Pp (3 años)'!D246)</f>
        <v/>
      </c>
      <c r="F214" s="180" t="str">
        <f>IF(ISBLANK('5. Pp (3 años)'!E246),"",'5. Pp (3 años)'!E246)</f>
        <v/>
      </c>
      <c r="G214" s="487" t="str">
        <f>IF(ISBLANK('5. Pp (3 años)'!H246),"",'5. Pp (3 años)'!H246)</f>
        <v/>
      </c>
      <c r="H214" s="79" t="str">
        <f>IF(ISBLANK('5. Pp (3 años)'!J246),"",'5. Pp (3 años)'!J246)</f>
        <v/>
      </c>
      <c r="I214" s="142" t="str">
        <f>IF(ISBLANK('9. METAS'!K220),"",'9. METAS'!K220)</f>
        <v/>
      </c>
      <c r="J214" s="143" t="str">
        <f>IF(ISBLANK('9. METAS'!Q220),"",'9. METAS'!Q220)</f>
        <v/>
      </c>
      <c r="K214" s="135" t="str">
        <f>IF(ISBLANK('9. METAS'!R220),"",'9. METAS'!R220)</f>
        <v/>
      </c>
      <c r="L214" s="135" t="str">
        <f>IF(ISBLANK('9. METAS'!S220),"",'9. METAS'!S220)</f>
        <v/>
      </c>
      <c r="M214" s="136" t="str">
        <f>IF(ISBLANK('9. METAS'!T220),"",'9. METAS'!T220)</f>
        <v/>
      </c>
      <c r="N214" s="320"/>
      <c r="O214" s="321"/>
      <c r="P214" s="321"/>
      <c r="Q214" s="322"/>
      <c r="R214" s="133" t="str">
        <f t="shared" si="18"/>
        <v>100%</v>
      </c>
      <c r="S214" s="134" t="str">
        <f t="shared" si="18"/>
        <v>100%</v>
      </c>
      <c r="T214" s="134" t="str">
        <f t="shared" si="17"/>
        <v>100%</v>
      </c>
      <c r="U214" s="148" t="str">
        <f t="shared" si="17"/>
        <v>100%</v>
      </c>
      <c r="V214" s="137" t="str">
        <f t="shared" si="19"/>
        <v>No Programado</v>
      </c>
      <c r="W214" s="134" t="str">
        <f t="shared" si="20"/>
        <v>No Programado</v>
      </c>
      <c r="X214" s="134" t="str">
        <f t="shared" si="21"/>
        <v>No Programado</v>
      </c>
      <c r="Y214" s="153" t="str">
        <f t="shared" si="22"/>
        <v>No Programado</v>
      </c>
      <c r="Z214" s="155"/>
      <c r="AA214" s="156"/>
      <c r="AB214" s="156"/>
      <c r="AC214" s="157"/>
    </row>
    <row r="215" spans="3:29" ht="17.25" hidden="1">
      <c r="C215" s="483" t="str">
        <f>IF(ISBLANK('5. Pp (3 años)'!B247),"",'5. Pp (3 años)'!B247)</f>
        <v/>
      </c>
      <c r="D215" s="484" t="str">
        <f>IF(ISBLANK('5. Pp (3 años)'!C247),"",'5. Pp (3 años)'!C247)</f>
        <v/>
      </c>
      <c r="E215" s="468" t="str">
        <f>IF(ISBLANK('5. Pp (3 años)'!D247),"",'5. Pp (3 años)'!D247)</f>
        <v/>
      </c>
      <c r="F215" s="468" t="str">
        <f>IF(ISBLANK('5. Pp (3 años)'!E247),"",'5. Pp (3 años)'!E247)</f>
        <v/>
      </c>
      <c r="G215" s="463" t="str">
        <f>IF(ISBLANK('5. Pp (3 años)'!H247),"",'5. Pp (3 años)'!H247)</f>
        <v/>
      </c>
      <c r="H215" s="485" t="str">
        <f>IF(ISBLANK('5. Pp (3 años)'!J247),"",'5. Pp (3 años)'!J247)</f>
        <v/>
      </c>
      <c r="I215" s="142" t="str">
        <f>IF(ISBLANK('9. METAS'!K221),"",'9. METAS'!K221)</f>
        <v/>
      </c>
      <c r="J215" s="143" t="str">
        <f>IF(ISBLANK('9. METAS'!Q221),"",'9. METAS'!Q221)</f>
        <v/>
      </c>
      <c r="K215" s="135" t="str">
        <f>IF(ISBLANK('9. METAS'!R221),"",'9. METAS'!R221)</f>
        <v/>
      </c>
      <c r="L215" s="135" t="str">
        <f>IF(ISBLANK('9. METAS'!S221),"",'9. METAS'!S221)</f>
        <v/>
      </c>
      <c r="M215" s="136" t="str">
        <f>IF(ISBLANK('9. METAS'!T221),"",'9. METAS'!T221)</f>
        <v/>
      </c>
      <c r="N215" s="320"/>
      <c r="O215" s="321"/>
      <c r="P215" s="321"/>
      <c r="Q215" s="322"/>
      <c r="R215" s="133" t="str">
        <f t="shared" si="18"/>
        <v>100%</v>
      </c>
      <c r="S215" s="134" t="str">
        <f t="shared" si="18"/>
        <v>100%</v>
      </c>
      <c r="T215" s="134" t="str">
        <f t="shared" si="17"/>
        <v>100%</v>
      </c>
      <c r="U215" s="148" t="str">
        <f t="shared" si="17"/>
        <v>100%</v>
      </c>
      <c r="V215" s="137" t="str">
        <f t="shared" si="19"/>
        <v>No Programado</v>
      </c>
      <c r="W215" s="134" t="str">
        <f t="shared" si="20"/>
        <v>No Programado</v>
      </c>
      <c r="X215" s="134" t="str">
        <f t="shared" si="21"/>
        <v>No Programado</v>
      </c>
      <c r="Y215" s="153" t="str">
        <f t="shared" si="22"/>
        <v>No Programado</v>
      </c>
      <c r="Z215" s="155"/>
      <c r="AA215" s="156"/>
      <c r="AB215" s="156"/>
      <c r="AC215" s="157"/>
    </row>
    <row r="216" spans="3:29" ht="17.25" hidden="1">
      <c r="C216" s="184" t="str">
        <f>IF(ISBLANK('5. Pp (3 años)'!B248),"",'5. Pp (3 años)'!B248)</f>
        <v/>
      </c>
      <c r="D216" s="91" t="str">
        <f>IF(ISBLANK('5. Pp (3 años)'!C248),"",'5. Pp (3 años)'!C248)</f>
        <v/>
      </c>
      <c r="E216" s="180" t="str">
        <f>IF(ISBLANK('5. Pp (3 años)'!D248),"",'5. Pp (3 años)'!D248)</f>
        <v/>
      </c>
      <c r="F216" s="180" t="str">
        <f>IF(ISBLANK('5. Pp (3 años)'!E248),"",'5. Pp (3 años)'!E248)</f>
        <v/>
      </c>
      <c r="G216" s="488" t="str">
        <f>IF(ISBLANK('5. Pp (3 años)'!H248),"",'5. Pp (3 años)'!H248)</f>
        <v/>
      </c>
      <c r="H216" s="79" t="str">
        <f>IF(ISBLANK('5. Pp (3 años)'!J248),"",'5. Pp (3 años)'!J248)</f>
        <v/>
      </c>
      <c r="I216" s="142" t="str">
        <f>IF(ISBLANK('9. METAS'!K222),"",'9. METAS'!K222)</f>
        <v/>
      </c>
      <c r="J216" s="143" t="str">
        <f>IF(ISBLANK('9. METAS'!Q222),"",'9. METAS'!Q222)</f>
        <v/>
      </c>
      <c r="K216" s="135" t="str">
        <f>IF(ISBLANK('9. METAS'!R222),"",'9. METAS'!R222)</f>
        <v/>
      </c>
      <c r="L216" s="135" t="str">
        <f>IF(ISBLANK('9. METAS'!S222),"",'9. METAS'!S222)</f>
        <v/>
      </c>
      <c r="M216" s="136" t="str">
        <f>IF(ISBLANK('9. METAS'!T222),"",'9. METAS'!T222)</f>
        <v/>
      </c>
      <c r="N216" s="320"/>
      <c r="O216" s="321"/>
      <c r="P216" s="321"/>
      <c r="Q216" s="322"/>
      <c r="R216" s="133" t="str">
        <f t="shared" si="18"/>
        <v>100%</v>
      </c>
      <c r="S216" s="134" t="str">
        <f t="shared" si="18"/>
        <v>100%</v>
      </c>
      <c r="T216" s="134" t="str">
        <f t="shared" si="17"/>
        <v>100%</v>
      </c>
      <c r="U216" s="148" t="str">
        <f t="shared" si="17"/>
        <v>100%</v>
      </c>
      <c r="V216" s="137" t="str">
        <f t="shared" si="19"/>
        <v>No Programado</v>
      </c>
      <c r="W216" s="134" t="str">
        <f t="shared" si="20"/>
        <v>No Programado</v>
      </c>
      <c r="X216" s="134" t="str">
        <f t="shared" si="21"/>
        <v>No Programado</v>
      </c>
      <c r="Y216" s="153" t="str">
        <f t="shared" si="22"/>
        <v>No Programado</v>
      </c>
      <c r="Z216" s="155"/>
      <c r="AA216" s="156"/>
      <c r="AB216" s="156"/>
      <c r="AC216" s="157"/>
    </row>
    <row r="217" spans="3:29" ht="17.25" hidden="1">
      <c r="C217" s="184" t="str">
        <f>IF(ISBLANK('5. Pp (3 años)'!B249),"",'5. Pp (3 años)'!B249)</f>
        <v/>
      </c>
      <c r="D217" s="91" t="str">
        <f>IF(ISBLANK('5. Pp (3 años)'!C249),"",'5. Pp (3 años)'!C249)</f>
        <v/>
      </c>
      <c r="E217" s="180" t="str">
        <f>IF(ISBLANK('5. Pp (3 años)'!D249),"",'5. Pp (3 años)'!D249)</f>
        <v/>
      </c>
      <c r="F217" s="180" t="str">
        <f>IF(ISBLANK('5. Pp (3 años)'!E249),"",'5. Pp (3 años)'!E249)</f>
        <v/>
      </c>
      <c r="G217" s="187" t="str">
        <f>IF(ISBLANK('5. Pp (3 años)'!H249),"",'5. Pp (3 años)'!H249)</f>
        <v/>
      </c>
      <c r="H217" s="79" t="str">
        <f>IF(ISBLANK('5. Pp (3 años)'!J249),"",'5. Pp (3 años)'!J249)</f>
        <v/>
      </c>
      <c r="I217" s="142" t="str">
        <f>IF(ISBLANK('9. METAS'!K223),"",'9. METAS'!K223)</f>
        <v/>
      </c>
      <c r="J217" s="143" t="str">
        <f>IF(ISBLANK('9. METAS'!Q223),"",'9. METAS'!Q223)</f>
        <v/>
      </c>
      <c r="K217" s="135" t="str">
        <f>IF(ISBLANK('9. METAS'!R223),"",'9. METAS'!R223)</f>
        <v/>
      </c>
      <c r="L217" s="135" t="str">
        <f>IF(ISBLANK('9. METAS'!S223),"",'9. METAS'!S223)</f>
        <v/>
      </c>
      <c r="M217" s="136" t="str">
        <f>IF(ISBLANK('9. METAS'!T223),"",'9. METAS'!T223)</f>
        <v/>
      </c>
      <c r="N217" s="320"/>
      <c r="O217" s="321"/>
      <c r="P217" s="321"/>
      <c r="Q217" s="322"/>
      <c r="R217" s="133" t="str">
        <f t="shared" si="18"/>
        <v>100%</v>
      </c>
      <c r="S217" s="134" t="str">
        <f t="shared" si="18"/>
        <v>100%</v>
      </c>
      <c r="T217" s="134" t="str">
        <f t="shared" si="17"/>
        <v>100%</v>
      </c>
      <c r="U217" s="148" t="str">
        <f t="shared" si="17"/>
        <v>100%</v>
      </c>
      <c r="V217" s="137" t="str">
        <f t="shared" si="19"/>
        <v>No Programado</v>
      </c>
      <c r="W217" s="134" t="str">
        <f t="shared" si="20"/>
        <v>No Programado</v>
      </c>
      <c r="X217" s="134" t="str">
        <f t="shared" si="21"/>
        <v>No Programado</v>
      </c>
      <c r="Y217" s="153" t="str">
        <f t="shared" si="22"/>
        <v>No Programado</v>
      </c>
      <c r="Z217" s="155"/>
      <c r="AA217" s="156"/>
      <c r="AB217" s="156"/>
      <c r="AC217" s="157"/>
    </row>
    <row r="218" spans="3:29" ht="17.25" hidden="1">
      <c r="C218" s="184" t="str">
        <f>IF(ISBLANK('5. Pp (3 años)'!B250),"",'5. Pp (3 años)'!B250)</f>
        <v/>
      </c>
      <c r="D218" s="91" t="str">
        <f>IF(ISBLANK('5. Pp (3 años)'!C250),"",'5. Pp (3 años)'!C250)</f>
        <v/>
      </c>
      <c r="E218" s="180" t="str">
        <f>IF(ISBLANK('5. Pp (3 años)'!D250),"",'5. Pp (3 años)'!D250)</f>
        <v/>
      </c>
      <c r="F218" s="180" t="str">
        <f>IF(ISBLANK('5. Pp (3 años)'!E250),"",'5. Pp (3 años)'!E250)</f>
        <v/>
      </c>
      <c r="G218" s="187" t="str">
        <f>IF(ISBLANK('5. Pp (3 años)'!H250),"",'5. Pp (3 años)'!H250)</f>
        <v/>
      </c>
      <c r="H218" s="79" t="str">
        <f>IF(ISBLANK('5. Pp (3 años)'!J250),"",'5. Pp (3 años)'!J250)</f>
        <v/>
      </c>
      <c r="I218" s="142" t="str">
        <f>IF(ISBLANK('9. METAS'!K224),"",'9. METAS'!K224)</f>
        <v/>
      </c>
      <c r="J218" s="143" t="str">
        <f>IF(ISBLANK('9. METAS'!Q224),"",'9. METAS'!Q224)</f>
        <v/>
      </c>
      <c r="K218" s="135" t="str">
        <f>IF(ISBLANK('9. METAS'!R224),"",'9. METAS'!R224)</f>
        <v/>
      </c>
      <c r="L218" s="135" t="str">
        <f>IF(ISBLANK('9. METAS'!S224),"",'9. METAS'!S224)</f>
        <v/>
      </c>
      <c r="M218" s="136" t="str">
        <f>IF(ISBLANK('9. METAS'!T224),"",'9. METAS'!T224)</f>
        <v/>
      </c>
      <c r="N218" s="320"/>
      <c r="O218" s="321"/>
      <c r="P218" s="321"/>
      <c r="Q218" s="322"/>
      <c r="R218" s="133" t="str">
        <f t="shared" si="18"/>
        <v>100%</v>
      </c>
      <c r="S218" s="134" t="str">
        <f t="shared" si="18"/>
        <v>100%</v>
      </c>
      <c r="T218" s="134" t="str">
        <f t="shared" si="17"/>
        <v>100%</v>
      </c>
      <c r="U218" s="148" t="str">
        <f t="shared" si="17"/>
        <v>100%</v>
      </c>
      <c r="V218" s="137" t="str">
        <f t="shared" si="19"/>
        <v>No Programado</v>
      </c>
      <c r="W218" s="134" t="str">
        <f t="shared" si="20"/>
        <v>No Programado</v>
      </c>
      <c r="X218" s="134" t="str">
        <f t="shared" si="21"/>
        <v>No Programado</v>
      </c>
      <c r="Y218" s="153" t="str">
        <f t="shared" si="22"/>
        <v>No Programado</v>
      </c>
      <c r="Z218" s="155"/>
      <c r="AA218" s="156"/>
      <c r="AB218" s="156"/>
      <c r="AC218" s="157"/>
    </row>
    <row r="219" spans="3:29" ht="17.25" hidden="1">
      <c r="C219" s="184" t="str">
        <f>IF(ISBLANK('5. Pp (3 años)'!B251),"",'5. Pp (3 años)'!B251)</f>
        <v/>
      </c>
      <c r="D219" s="91" t="str">
        <f>IF(ISBLANK('5. Pp (3 años)'!C251),"",'5. Pp (3 años)'!C251)</f>
        <v/>
      </c>
      <c r="E219" s="180" t="str">
        <f>IF(ISBLANK('5. Pp (3 años)'!D251),"",'5. Pp (3 años)'!D251)</f>
        <v/>
      </c>
      <c r="F219" s="180" t="str">
        <f>IF(ISBLANK('5. Pp (3 años)'!E251),"",'5. Pp (3 años)'!E251)</f>
        <v/>
      </c>
      <c r="G219" s="187" t="str">
        <f>IF(ISBLANK('5. Pp (3 años)'!H251),"",'5. Pp (3 años)'!H251)</f>
        <v/>
      </c>
      <c r="H219" s="79" t="str">
        <f>IF(ISBLANK('5. Pp (3 años)'!J251),"",'5. Pp (3 años)'!J251)</f>
        <v/>
      </c>
      <c r="I219" s="142" t="str">
        <f>IF(ISBLANK('9. METAS'!K225),"",'9. METAS'!K225)</f>
        <v/>
      </c>
      <c r="J219" s="143" t="str">
        <f>IF(ISBLANK('9. METAS'!Q225),"",'9. METAS'!Q225)</f>
        <v/>
      </c>
      <c r="K219" s="135" t="str">
        <f>IF(ISBLANK('9. METAS'!R225),"",'9. METAS'!R225)</f>
        <v/>
      </c>
      <c r="L219" s="135" t="str">
        <f>IF(ISBLANK('9. METAS'!S225),"",'9. METAS'!S225)</f>
        <v/>
      </c>
      <c r="M219" s="136" t="str">
        <f>IF(ISBLANK('9. METAS'!T225),"",'9. METAS'!T225)</f>
        <v/>
      </c>
      <c r="N219" s="320"/>
      <c r="O219" s="321"/>
      <c r="P219" s="321"/>
      <c r="Q219" s="322"/>
      <c r="R219" s="133" t="str">
        <f t="shared" si="18"/>
        <v>100%</v>
      </c>
      <c r="S219" s="134" t="str">
        <f t="shared" si="18"/>
        <v>100%</v>
      </c>
      <c r="T219" s="134" t="str">
        <f t="shared" si="17"/>
        <v>100%</v>
      </c>
      <c r="U219" s="148" t="str">
        <f t="shared" si="17"/>
        <v>100%</v>
      </c>
      <c r="V219" s="137" t="str">
        <f t="shared" si="19"/>
        <v>No Programado</v>
      </c>
      <c r="W219" s="134" t="str">
        <f t="shared" si="20"/>
        <v>No Programado</v>
      </c>
      <c r="X219" s="134" t="str">
        <f t="shared" si="21"/>
        <v>No Programado</v>
      </c>
      <c r="Y219" s="153" t="str">
        <f t="shared" si="22"/>
        <v>No Programado</v>
      </c>
      <c r="Z219" s="155"/>
      <c r="AA219" s="156"/>
      <c r="AB219" s="156"/>
      <c r="AC219" s="157"/>
    </row>
    <row r="220" spans="3:29" ht="17.25" hidden="1">
      <c r="C220" s="184" t="str">
        <f>IF(ISBLANK('5. Pp (3 años)'!B252),"",'5. Pp (3 años)'!B252)</f>
        <v/>
      </c>
      <c r="D220" s="91" t="str">
        <f>IF(ISBLANK('5. Pp (3 años)'!C252),"",'5. Pp (3 años)'!C252)</f>
        <v/>
      </c>
      <c r="E220" s="180" t="str">
        <f>IF(ISBLANK('5. Pp (3 años)'!D252),"",'5. Pp (3 años)'!D252)</f>
        <v/>
      </c>
      <c r="F220" s="180" t="str">
        <f>IF(ISBLANK('5. Pp (3 años)'!E252),"",'5. Pp (3 años)'!E252)</f>
        <v/>
      </c>
      <c r="G220" s="487" t="str">
        <f>IF(ISBLANK('5. Pp (3 años)'!H252),"",'5. Pp (3 años)'!H252)</f>
        <v/>
      </c>
      <c r="H220" s="79" t="str">
        <f>IF(ISBLANK('5. Pp (3 años)'!J252),"",'5. Pp (3 años)'!J252)</f>
        <v/>
      </c>
      <c r="I220" s="142" t="str">
        <f>IF(ISBLANK('9. METAS'!K226),"",'9. METAS'!K226)</f>
        <v/>
      </c>
      <c r="J220" s="143" t="str">
        <f>IF(ISBLANK('9. METAS'!Q226),"",'9. METAS'!Q226)</f>
        <v/>
      </c>
      <c r="K220" s="135" t="str">
        <f>IF(ISBLANK('9. METAS'!R226),"",'9. METAS'!R226)</f>
        <v/>
      </c>
      <c r="L220" s="135" t="str">
        <f>IF(ISBLANK('9. METAS'!S226),"",'9. METAS'!S226)</f>
        <v/>
      </c>
      <c r="M220" s="136" t="str">
        <f>IF(ISBLANK('9. METAS'!T226),"",'9. METAS'!T226)</f>
        <v/>
      </c>
      <c r="N220" s="320"/>
      <c r="O220" s="321"/>
      <c r="P220" s="321"/>
      <c r="Q220" s="322"/>
      <c r="R220" s="133" t="str">
        <f t="shared" si="18"/>
        <v>100%</v>
      </c>
      <c r="S220" s="134" t="str">
        <f t="shared" si="18"/>
        <v>100%</v>
      </c>
      <c r="T220" s="134" t="str">
        <f t="shared" si="17"/>
        <v>100%</v>
      </c>
      <c r="U220" s="148" t="str">
        <f t="shared" si="17"/>
        <v>100%</v>
      </c>
      <c r="V220" s="137" t="str">
        <f t="shared" si="19"/>
        <v>No Programado</v>
      </c>
      <c r="W220" s="134" t="str">
        <f t="shared" si="20"/>
        <v>No Programado</v>
      </c>
      <c r="X220" s="134" t="str">
        <f t="shared" si="21"/>
        <v>No Programado</v>
      </c>
      <c r="Y220" s="153" t="str">
        <f t="shared" si="22"/>
        <v>No Programado</v>
      </c>
      <c r="Z220" s="155"/>
      <c r="AA220" s="156"/>
      <c r="AB220" s="156"/>
      <c r="AC220" s="157"/>
    </row>
    <row r="221" spans="3:29" ht="17.25" hidden="1">
      <c r="C221" s="483" t="str">
        <f>IF(ISBLANK('5. Pp (3 años)'!B253),"",'5. Pp (3 años)'!B253)</f>
        <v/>
      </c>
      <c r="D221" s="484" t="str">
        <f>IF(ISBLANK('5. Pp (3 años)'!C253),"",'5. Pp (3 años)'!C253)</f>
        <v/>
      </c>
      <c r="E221" s="468" t="str">
        <f>IF(ISBLANK('5. Pp (3 años)'!D253),"",'5. Pp (3 años)'!D253)</f>
        <v/>
      </c>
      <c r="F221" s="468" t="str">
        <f>IF(ISBLANK('5. Pp (3 años)'!E253),"",'5. Pp (3 años)'!E253)</f>
        <v/>
      </c>
      <c r="G221" s="463" t="str">
        <f>IF(ISBLANK('5. Pp (3 años)'!H253),"",'5. Pp (3 años)'!H253)</f>
        <v/>
      </c>
      <c r="H221" s="485" t="str">
        <f>IF(ISBLANK('5. Pp (3 años)'!J253),"",'5. Pp (3 años)'!J253)</f>
        <v/>
      </c>
      <c r="I221" s="142" t="str">
        <f>IF(ISBLANK('9. METAS'!K227),"",'9. METAS'!K227)</f>
        <v/>
      </c>
      <c r="J221" s="143" t="str">
        <f>IF(ISBLANK('9. METAS'!Q227),"",'9. METAS'!Q227)</f>
        <v/>
      </c>
      <c r="K221" s="135" t="str">
        <f>IF(ISBLANK('9. METAS'!R227),"",'9. METAS'!R227)</f>
        <v/>
      </c>
      <c r="L221" s="135" t="str">
        <f>IF(ISBLANK('9. METAS'!S227),"",'9. METAS'!S227)</f>
        <v/>
      </c>
      <c r="M221" s="136" t="str">
        <f>IF(ISBLANK('9. METAS'!T227),"",'9. METAS'!T227)</f>
        <v/>
      </c>
      <c r="N221" s="320"/>
      <c r="O221" s="321"/>
      <c r="P221" s="321"/>
      <c r="Q221" s="322"/>
      <c r="R221" s="133" t="str">
        <f t="shared" si="18"/>
        <v>100%</v>
      </c>
      <c r="S221" s="134" t="str">
        <f t="shared" si="18"/>
        <v>100%</v>
      </c>
      <c r="T221" s="134" t="str">
        <f t="shared" si="18"/>
        <v>100%</v>
      </c>
      <c r="U221" s="148" t="str">
        <f t="shared" si="18"/>
        <v>100%</v>
      </c>
      <c r="V221" s="137" t="str">
        <f t="shared" si="19"/>
        <v>No Programado</v>
      </c>
      <c r="W221" s="134" t="str">
        <f t="shared" si="20"/>
        <v>No Programado</v>
      </c>
      <c r="X221" s="134" t="str">
        <f t="shared" si="21"/>
        <v>No Programado</v>
      </c>
      <c r="Y221" s="153" t="str">
        <f t="shared" si="22"/>
        <v>No Programado</v>
      </c>
      <c r="Z221" s="155"/>
      <c r="AA221" s="156"/>
      <c r="AB221" s="156"/>
      <c r="AC221" s="157"/>
    </row>
    <row r="222" spans="3:29" ht="17.25" hidden="1">
      <c r="C222" s="184" t="str">
        <f>IF(ISBLANK('5. Pp (3 años)'!B254),"",'5. Pp (3 años)'!B254)</f>
        <v/>
      </c>
      <c r="D222" s="91" t="str">
        <f>IF(ISBLANK('5. Pp (3 años)'!C254),"",'5. Pp (3 años)'!C254)</f>
        <v/>
      </c>
      <c r="E222" s="180" t="str">
        <f>IF(ISBLANK('5. Pp (3 años)'!D254),"",'5. Pp (3 años)'!D254)</f>
        <v/>
      </c>
      <c r="F222" s="180" t="str">
        <f>IF(ISBLANK('5. Pp (3 años)'!E254),"",'5. Pp (3 años)'!E254)</f>
        <v/>
      </c>
      <c r="G222" s="488" t="str">
        <f>IF(ISBLANK('5. Pp (3 años)'!H254),"",'5. Pp (3 años)'!H254)</f>
        <v/>
      </c>
      <c r="H222" s="79" t="str">
        <f>IF(ISBLANK('5. Pp (3 años)'!J254),"",'5. Pp (3 años)'!J254)</f>
        <v/>
      </c>
      <c r="I222" s="142" t="str">
        <f>IF(ISBLANK('9. METAS'!K228),"",'9. METAS'!K228)</f>
        <v/>
      </c>
      <c r="J222" s="143" t="str">
        <f>IF(ISBLANK('9. METAS'!Q228),"",'9. METAS'!Q228)</f>
        <v/>
      </c>
      <c r="K222" s="135" t="str">
        <f>IF(ISBLANK('9. METAS'!R228),"",'9. METAS'!R228)</f>
        <v/>
      </c>
      <c r="L222" s="135" t="str">
        <f>IF(ISBLANK('9. METAS'!S228),"",'9. METAS'!S228)</f>
        <v/>
      </c>
      <c r="M222" s="136" t="str">
        <f>IF(ISBLANK('9. METAS'!T228),"",'9. METAS'!T228)</f>
        <v/>
      </c>
      <c r="N222" s="320"/>
      <c r="O222" s="321"/>
      <c r="P222" s="321"/>
      <c r="Q222" s="322"/>
      <c r="R222" s="133" t="str">
        <f t="shared" ref="R222:U243" si="23">IFERROR((N222/J222),"100%")</f>
        <v>100%</v>
      </c>
      <c r="S222" s="134" t="str">
        <f t="shared" si="23"/>
        <v>100%</v>
      </c>
      <c r="T222" s="134" t="str">
        <f t="shared" si="23"/>
        <v>100%</v>
      </c>
      <c r="U222" s="148" t="str">
        <f t="shared" si="23"/>
        <v>100%</v>
      </c>
      <c r="V222" s="137" t="str">
        <f t="shared" si="19"/>
        <v>No Programado</v>
      </c>
      <c r="W222" s="134" t="str">
        <f t="shared" si="20"/>
        <v>No Programado</v>
      </c>
      <c r="X222" s="134" t="str">
        <f t="shared" si="21"/>
        <v>No Programado</v>
      </c>
      <c r="Y222" s="153" t="str">
        <f t="shared" si="22"/>
        <v>No Programado</v>
      </c>
      <c r="Z222" s="155"/>
      <c r="AA222" s="156"/>
      <c r="AB222" s="156"/>
      <c r="AC222" s="157"/>
    </row>
    <row r="223" spans="3:29" ht="17.25" hidden="1">
      <c r="C223" s="184" t="str">
        <f>IF(ISBLANK('5. Pp (3 años)'!B255),"",'5. Pp (3 años)'!B255)</f>
        <v/>
      </c>
      <c r="D223" s="91" t="str">
        <f>IF(ISBLANK('5. Pp (3 años)'!C255),"",'5. Pp (3 años)'!C255)</f>
        <v/>
      </c>
      <c r="E223" s="180" t="str">
        <f>IF(ISBLANK('5. Pp (3 años)'!D255),"",'5. Pp (3 años)'!D255)</f>
        <v/>
      </c>
      <c r="F223" s="180" t="str">
        <f>IF(ISBLANK('5. Pp (3 años)'!E255),"",'5. Pp (3 años)'!E255)</f>
        <v/>
      </c>
      <c r="G223" s="187" t="str">
        <f>IF(ISBLANK('5. Pp (3 años)'!H255),"",'5. Pp (3 años)'!H255)</f>
        <v/>
      </c>
      <c r="H223" s="79" t="str">
        <f>IF(ISBLANK('5. Pp (3 años)'!J255),"",'5. Pp (3 años)'!J255)</f>
        <v/>
      </c>
      <c r="I223" s="142" t="str">
        <f>IF(ISBLANK('9. METAS'!K229),"",'9. METAS'!K229)</f>
        <v/>
      </c>
      <c r="J223" s="143" t="str">
        <f>IF(ISBLANK('9. METAS'!Q229),"",'9. METAS'!Q229)</f>
        <v/>
      </c>
      <c r="K223" s="135" t="str">
        <f>IF(ISBLANK('9. METAS'!R229),"",'9. METAS'!R229)</f>
        <v/>
      </c>
      <c r="L223" s="135" t="str">
        <f>IF(ISBLANK('9. METAS'!S229),"",'9. METAS'!S229)</f>
        <v/>
      </c>
      <c r="M223" s="136" t="str">
        <f>IF(ISBLANK('9. METAS'!T229),"",'9. METAS'!T229)</f>
        <v/>
      </c>
      <c r="N223" s="320"/>
      <c r="O223" s="321"/>
      <c r="P223" s="321"/>
      <c r="Q223" s="322"/>
      <c r="R223" s="133" t="str">
        <f t="shared" si="23"/>
        <v>100%</v>
      </c>
      <c r="S223" s="134" t="str">
        <f t="shared" si="23"/>
        <v>100%</v>
      </c>
      <c r="T223" s="134" t="str">
        <f t="shared" si="23"/>
        <v>100%</v>
      </c>
      <c r="U223" s="148" t="str">
        <f t="shared" si="23"/>
        <v>100%</v>
      </c>
      <c r="V223" s="137" t="str">
        <f t="shared" si="19"/>
        <v>No Programado</v>
      </c>
      <c r="W223" s="134" t="str">
        <f t="shared" si="20"/>
        <v>No Programado</v>
      </c>
      <c r="X223" s="134" t="str">
        <f t="shared" si="21"/>
        <v>No Programado</v>
      </c>
      <c r="Y223" s="153" t="str">
        <f t="shared" si="22"/>
        <v>No Programado</v>
      </c>
      <c r="Z223" s="155"/>
      <c r="AA223" s="156"/>
      <c r="AB223" s="156"/>
      <c r="AC223" s="157"/>
    </row>
    <row r="224" spans="3:29" ht="17.25" hidden="1">
      <c r="C224" s="184" t="str">
        <f>IF(ISBLANK('5. Pp (3 años)'!B256),"",'5. Pp (3 años)'!B256)</f>
        <v/>
      </c>
      <c r="D224" s="91" t="str">
        <f>IF(ISBLANK('5. Pp (3 años)'!C256),"",'5. Pp (3 años)'!C256)</f>
        <v/>
      </c>
      <c r="E224" s="180" t="str">
        <f>IF(ISBLANK('5. Pp (3 años)'!D256),"",'5. Pp (3 años)'!D256)</f>
        <v/>
      </c>
      <c r="F224" s="180" t="str">
        <f>IF(ISBLANK('5. Pp (3 años)'!E256),"",'5. Pp (3 años)'!E256)</f>
        <v/>
      </c>
      <c r="G224" s="187" t="str">
        <f>IF(ISBLANK('5. Pp (3 años)'!H256),"",'5. Pp (3 años)'!H256)</f>
        <v/>
      </c>
      <c r="H224" s="79" t="str">
        <f>IF(ISBLANK('5. Pp (3 años)'!J256),"",'5. Pp (3 años)'!J256)</f>
        <v/>
      </c>
      <c r="I224" s="142" t="str">
        <f>IF(ISBLANK('9. METAS'!K230),"",'9. METAS'!K230)</f>
        <v/>
      </c>
      <c r="J224" s="143" t="str">
        <f>IF(ISBLANK('9. METAS'!Q230),"",'9. METAS'!Q230)</f>
        <v/>
      </c>
      <c r="K224" s="135" t="str">
        <f>IF(ISBLANK('9. METAS'!R230),"",'9. METAS'!R230)</f>
        <v/>
      </c>
      <c r="L224" s="135" t="str">
        <f>IF(ISBLANK('9. METAS'!S230),"",'9. METAS'!S230)</f>
        <v/>
      </c>
      <c r="M224" s="136" t="str">
        <f>IF(ISBLANK('9. METAS'!T230),"",'9. METAS'!T230)</f>
        <v/>
      </c>
      <c r="N224" s="320"/>
      <c r="O224" s="321"/>
      <c r="P224" s="321"/>
      <c r="Q224" s="322"/>
      <c r="R224" s="133" t="str">
        <f t="shared" si="23"/>
        <v>100%</v>
      </c>
      <c r="S224" s="134" t="str">
        <f t="shared" si="23"/>
        <v>100%</v>
      </c>
      <c r="T224" s="134" t="str">
        <f t="shared" si="23"/>
        <v>100%</v>
      </c>
      <c r="U224" s="148" t="str">
        <f t="shared" si="23"/>
        <v>100%</v>
      </c>
      <c r="V224" s="137" t="str">
        <f t="shared" si="19"/>
        <v>No Programado</v>
      </c>
      <c r="W224" s="134" t="str">
        <f t="shared" si="20"/>
        <v>No Programado</v>
      </c>
      <c r="X224" s="134" t="str">
        <f t="shared" si="21"/>
        <v>No Programado</v>
      </c>
      <c r="Y224" s="153" t="str">
        <f t="shared" si="22"/>
        <v>No Programado</v>
      </c>
      <c r="Z224" s="155"/>
      <c r="AA224" s="156"/>
      <c r="AB224" s="156"/>
      <c r="AC224" s="157"/>
    </row>
    <row r="225" spans="3:29" ht="17.25" hidden="1">
      <c r="C225" s="184" t="str">
        <f>IF(ISBLANK('5. Pp (3 años)'!B257),"",'5. Pp (3 años)'!B257)</f>
        <v/>
      </c>
      <c r="D225" s="91" t="str">
        <f>IF(ISBLANK('5. Pp (3 años)'!C257),"",'5. Pp (3 años)'!C257)</f>
        <v/>
      </c>
      <c r="E225" s="180" t="str">
        <f>IF(ISBLANK('5. Pp (3 años)'!D257),"",'5. Pp (3 años)'!D257)</f>
        <v/>
      </c>
      <c r="F225" s="180" t="str">
        <f>IF(ISBLANK('5. Pp (3 años)'!E257),"",'5. Pp (3 años)'!E257)</f>
        <v/>
      </c>
      <c r="G225" s="187" t="str">
        <f>IF(ISBLANK('5. Pp (3 años)'!H257),"",'5. Pp (3 años)'!H257)</f>
        <v/>
      </c>
      <c r="H225" s="79" t="str">
        <f>IF(ISBLANK('5. Pp (3 años)'!J257),"",'5. Pp (3 años)'!J257)</f>
        <v/>
      </c>
      <c r="I225" s="142" t="str">
        <f>IF(ISBLANK('9. METAS'!K231),"",'9. METAS'!K231)</f>
        <v/>
      </c>
      <c r="J225" s="143" t="str">
        <f>IF(ISBLANK('9. METAS'!Q231),"",'9. METAS'!Q231)</f>
        <v/>
      </c>
      <c r="K225" s="135" t="str">
        <f>IF(ISBLANK('9. METAS'!R231),"",'9. METAS'!R231)</f>
        <v/>
      </c>
      <c r="L225" s="135" t="str">
        <f>IF(ISBLANK('9. METAS'!S231),"",'9. METAS'!S231)</f>
        <v/>
      </c>
      <c r="M225" s="136" t="str">
        <f>IF(ISBLANK('9. METAS'!T231),"",'9. METAS'!T231)</f>
        <v/>
      </c>
      <c r="N225" s="320"/>
      <c r="O225" s="321"/>
      <c r="P225" s="321"/>
      <c r="Q225" s="322"/>
      <c r="R225" s="133" t="str">
        <f t="shared" si="23"/>
        <v>100%</v>
      </c>
      <c r="S225" s="134" t="str">
        <f t="shared" si="23"/>
        <v>100%</v>
      </c>
      <c r="T225" s="134" t="str">
        <f t="shared" si="23"/>
        <v>100%</v>
      </c>
      <c r="U225" s="148" t="str">
        <f t="shared" si="23"/>
        <v>100%</v>
      </c>
      <c r="V225" s="137" t="str">
        <f t="shared" si="19"/>
        <v>No Programado</v>
      </c>
      <c r="W225" s="134" t="str">
        <f t="shared" si="20"/>
        <v>No Programado</v>
      </c>
      <c r="X225" s="134" t="str">
        <f t="shared" si="21"/>
        <v>No Programado</v>
      </c>
      <c r="Y225" s="153" t="str">
        <f t="shared" si="22"/>
        <v>No Programado</v>
      </c>
      <c r="Z225" s="155"/>
      <c r="AA225" s="156"/>
      <c r="AB225" s="156"/>
      <c r="AC225" s="157"/>
    </row>
    <row r="226" spans="3:29" ht="17.25" hidden="1">
      <c r="C226" s="184" t="str">
        <f>IF(ISBLANK('5. Pp (3 años)'!B258),"",'5. Pp (3 años)'!B258)</f>
        <v/>
      </c>
      <c r="D226" s="91" t="str">
        <f>IF(ISBLANK('5. Pp (3 años)'!C258),"",'5. Pp (3 años)'!C258)</f>
        <v/>
      </c>
      <c r="E226" s="180" t="str">
        <f>IF(ISBLANK('5. Pp (3 años)'!D258),"",'5. Pp (3 años)'!D258)</f>
        <v/>
      </c>
      <c r="F226" s="180" t="str">
        <f>IF(ISBLANK('5. Pp (3 años)'!E258),"",'5. Pp (3 años)'!E258)</f>
        <v/>
      </c>
      <c r="G226" s="487" t="str">
        <f>IF(ISBLANK('5. Pp (3 años)'!H258),"",'5. Pp (3 años)'!H258)</f>
        <v/>
      </c>
      <c r="H226" s="79" t="str">
        <f>IF(ISBLANK('5. Pp (3 años)'!J258),"",'5. Pp (3 años)'!J258)</f>
        <v/>
      </c>
      <c r="I226" s="142" t="str">
        <f>IF(ISBLANK('9. METAS'!K232),"",'9. METAS'!K232)</f>
        <v/>
      </c>
      <c r="J226" s="143" t="str">
        <f>IF(ISBLANK('9. METAS'!Q232),"",'9. METAS'!Q232)</f>
        <v/>
      </c>
      <c r="K226" s="135" t="str">
        <f>IF(ISBLANK('9. METAS'!R232),"",'9. METAS'!R232)</f>
        <v/>
      </c>
      <c r="L226" s="135" t="str">
        <f>IF(ISBLANK('9. METAS'!S232),"",'9. METAS'!S232)</f>
        <v/>
      </c>
      <c r="M226" s="136" t="str">
        <f>IF(ISBLANK('9. METAS'!T232),"",'9. METAS'!T232)</f>
        <v/>
      </c>
      <c r="N226" s="320"/>
      <c r="O226" s="321"/>
      <c r="P226" s="321"/>
      <c r="Q226" s="322"/>
      <c r="R226" s="133" t="str">
        <f t="shared" si="23"/>
        <v>100%</v>
      </c>
      <c r="S226" s="134" t="str">
        <f t="shared" si="23"/>
        <v>100%</v>
      </c>
      <c r="T226" s="134" t="str">
        <f t="shared" si="23"/>
        <v>100%</v>
      </c>
      <c r="U226" s="148" t="str">
        <f t="shared" si="23"/>
        <v>100%</v>
      </c>
      <c r="V226" s="137" t="str">
        <f t="shared" si="19"/>
        <v>No Programado</v>
      </c>
      <c r="W226" s="134" t="str">
        <f t="shared" si="20"/>
        <v>No Programado</v>
      </c>
      <c r="X226" s="134" t="str">
        <f t="shared" si="21"/>
        <v>No Programado</v>
      </c>
      <c r="Y226" s="153" t="str">
        <f t="shared" si="22"/>
        <v>No Programado</v>
      </c>
      <c r="Z226" s="155"/>
      <c r="AA226" s="156"/>
      <c r="AB226" s="156"/>
      <c r="AC226" s="157"/>
    </row>
    <row r="227" spans="3:29" ht="17.25" hidden="1">
      <c r="C227" s="483" t="str">
        <f>IF(ISBLANK('5. Pp (3 años)'!B259),"",'5. Pp (3 años)'!B259)</f>
        <v/>
      </c>
      <c r="D227" s="484" t="str">
        <f>IF(ISBLANK('5. Pp (3 años)'!C259),"",'5. Pp (3 años)'!C259)</f>
        <v/>
      </c>
      <c r="E227" s="468" t="str">
        <f>IF(ISBLANK('5. Pp (3 años)'!D259),"",'5. Pp (3 años)'!D259)</f>
        <v/>
      </c>
      <c r="F227" s="468" t="str">
        <f>IF(ISBLANK('5. Pp (3 años)'!E259),"",'5. Pp (3 años)'!E259)</f>
        <v/>
      </c>
      <c r="G227" s="463" t="str">
        <f>IF(ISBLANK('5. Pp (3 años)'!H259),"",'5. Pp (3 años)'!H259)</f>
        <v/>
      </c>
      <c r="H227" s="485" t="str">
        <f>IF(ISBLANK('5. Pp (3 años)'!J259),"",'5. Pp (3 años)'!J259)</f>
        <v/>
      </c>
      <c r="I227" s="142" t="str">
        <f>IF(ISBLANK('9. METAS'!K233),"",'9. METAS'!K233)</f>
        <v/>
      </c>
      <c r="J227" s="143" t="str">
        <f>IF(ISBLANK('9. METAS'!Q233),"",'9. METAS'!Q233)</f>
        <v/>
      </c>
      <c r="K227" s="135" t="str">
        <f>IF(ISBLANK('9. METAS'!R233),"",'9. METAS'!R233)</f>
        <v/>
      </c>
      <c r="L227" s="135" t="str">
        <f>IF(ISBLANK('9. METAS'!S233),"",'9. METAS'!S233)</f>
        <v/>
      </c>
      <c r="M227" s="136" t="str">
        <f>IF(ISBLANK('9. METAS'!T233),"",'9. METAS'!T233)</f>
        <v/>
      </c>
      <c r="N227" s="320"/>
      <c r="O227" s="321"/>
      <c r="P227" s="321"/>
      <c r="Q227" s="322"/>
      <c r="R227" s="133" t="str">
        <f t="shared" si="23"/>
        <v>100%</v>
      </c>
      <c r="S227" s="134" t="str">
        <f t="shared" si="23"/>
        <v>100%</v>
      </c>
      <c r="T227" s="134" t="str">
        <f t="shared" si="23"/>
        <v>100%</v>
      </c>
      <c r="U227" s="148" t="str">
        <f t="shared" si="23"/>
        <v>100%</v>
      </c>
      <c r="V227" s="137" t="str">
        <f t="shared" si="19"/>
        <v>No Programado</v>
      </c>
      <c r="W227" s="134" t="str">
        <f t="shared" si="20"/>
        <v>No Programado</v>
      </c>
      <c r="X227" s="134" t="str">
        <f t="shared" si="21"/>
        <v>No Programado</v>
      </c>
      <c r="Y227" s="153" t="str">
        <f t="shared" si="22"/>
        <v>No Programado</v>
      </c>
      <c r="Z227" s="155"/>
      <c r="AA227" s="156"/>
      <c r="AB227" s="156"/>
      <c r="AC227" s="157"/>
    </row>
    <row r="228" spans="3:29" ht="17.25" hidden="1">
      <c r="C228" s="184" t="str">
        <f>IF(ISBLANK('5. Pp (3 años)'!B260),"",'5. Pp (3 años)'!B260)</f>
        <v/>
      </c>
      <c r="D228" s="91" t="str">
        <f>IF(ISBLANK('5. Pp (3 años)'!C260),"",'5. Pp (3 años)'!C260)</f>
        <v/>
      </c>
      <c r="E228" s="180" t="str">
        <f>IF(ISBLANK('5. Pp (3 años)'!D260),"",'5. Pp (3 años)'!D260)</f>
        <v/>
      </c>
      <c r="F228" s="180" t="str">
        <f>IF(ISBLANK('5. Pp (3 años)'!E260),"",'5. Pp (3 años)'!E260)</f>
        <v/>
      </c>
      <c r="G228" s="488" t="str">
        <f>IF(ISBLANK('5. Pp (3 años)'!H260),"",'5. Pp (3 años)'!H260)</f>
        <v/>
      </c>
      <c r="H228" s="79" t="str">
        <f>IF(ISBLANK('5. Pp (3 años)'!J260),"",'5. Pp (3 años)'!J260)</f>
        <v/>
      </c>
      <c r="I228" s="142" t="str">
        <f>IF(ISBLANK('9. METAS'!K234),"",'9. METAS'!K234)</f>
        <v/>
      </c>
      <c r="J228" s="143" t="str">
        <f>IF(ISBLANK('9. METAS'!Q234),"",'9. METAS'!Q234)</f>
        <v/>
      </c>
      <c r="K228" s="135" t="str">
        <f>IF(ISBLANK('9. METAS'!R234),"",'9. METAS'!R234)</f>
        <v/>
      </c>
      <c r="L228" s="135" t="str">
        <f>IF(ISBLANK('9. METAS'!S234),"",'9. METAS'!S234)</f>
        <v/>
      </c>
      <c r="M228" s="136" t="str">
        <f>IF(ISBLANK('9. METAS'!T234),"",'9. METAS'!T234)</f>
        <v/>
      </c>
      <c r="N228" s="320"/>
      <c r="O228" s="321"/>
      <c r="P228" s="321"/>
      <c r="Q228" s="322"/>
      <c r="R228" s="133" t="str">
        <f t="shared" si="23"/>
        <v>100%</v>
      </c>
      <c r="S228" s="134" t="str">
        <f t="shared" si="23"/>
        <v>100%</v>
      </c>
      <c r="T228" s="134" t="str">
        <f t="shared" si="23"/>
        <v>100%</v>
      </c>
      <c r="U228" s="148" t="str">
        <f t="shared" si="23"/>
        <v>100%</v>
      </c>
      <c r="V228" s="137" t="str">
        <f t="shared" si="19"/>
        <v>No Programado</v>
      </c>
      <c r="W228" s="134" t="str">
        <f t="shared" si="20"/>
        <v>No Programado</v>
      </c>
      <c r="X228" s="134" t="str">
        <f t="shared" si="21"/>
        <v>No Programado</v>
      </c>
      <c r="Y228" s="153" t="str">
        <f t="shared" si="22"/>
        <v>No Programado</v>
      </c>
      <c r="Z228" s="155"/>
      <c r="AA228" s="156"/>
      <c r="AB228" s="156"/>
      <c r="AC228" s="157"/>
    </row>
    <row r="229" spans="3:29" ht="17.25" hidden="1">
      <c r="C229" s="184" t="str">
        <f>IF(ISBLANK('5. Pp (3 años)'!B261),"",'5. Pp (3 años)'!B261)</f>
        <v/>
      </c>
      <c r="D229" s="91" t="str">
        <f>IF(ISBLANK('5. Pp (3 años)'!C261),"",'5. Pp (3 años)'!C261)</f>
        <v/>
      </c>
      <c r="E229" s="180" t="str">
        <f>IF(ISBLANK('5. Pp (3 años)'!D261),"",'5. Pp (3 años)'!D261)</f>
        <v/>
      </c>
      <c r="F229" s="180" t="str">
        <f>IF(ISBLANK('5. Pp (3 años)'!E261),"",'5. Pp (3 años)'!E261)</f>
        <v/>
      </c>
      <c r="G229" s="187" t="str">
        <f>IF(ISBLANK('5. Pp (3 años)'!H261),"",'5. Pp (3 años)'!H261)</f>
        <v/>
      </c>
      <c r="H229" s="79" t="str">
        <f>IF(ISBLANK('5. Pp (3 años)'!J261),"",'5. Pp (3 años)'!J261)</f>
        <v/>
      </c>
      <c r="I229" s="142" t="str">
        <f>IF(ISBLANK('9. METAS'!K235),"",'9. METAS'!K235)</f>
        <v/>
      </c>
      <c r="J229" s="143" t="str">
        <f>IF(ISBLANK('9. METAS'!Q235),"",'9. METAS'!Q235)</f>
        <v/>
      </c>
      <c r="K229" s="135" t="str">
        <f>IF(ISBLANK('9. METAS'!R235),"",'9. METAS'!R235)</f>
        <v/>
      </c>
      <c r="L229" s="135" t="str">
        <f>IF(ISBLANK('9. METAS'!S235),"",'9. METAS'!S235)</f>
        <v/>
      </c>
      <c r="M229" s="136" t="str">
        <f>IF(ISBLANK('9. METAS'!T235),"",'9. METAS'!T235)</f>
        <v/>
      </c>
      <c r="N229" s="320"/>
      <c r="O229" s="321"/>
      <c r="P229" s="321"/>
      <c r="Q229" s="322"/>
      <c r="R229" s="133" t="str">
        <f t="shared" si="23"/>
        <v>100%</v>
      </c>
      <c r="S229" s="134" t="str">
        <f t="shared" si="23"/>
        <v>100%</v>
      </c>
      <c r="T229" s="134" t="str">
        <f t="shared" si="23"/>
        <v>100%</v>
      </c>
      <c r="U229" s="148" t="str">
        <f t="shared" si="23"/>
        <v>100%</v>
      </c>
      <c r="V229" s="137" t="str">
        <f t="shared" si="19"/>
        <v>No Programado</v>
      </c>
      <c r="W229" s="134" t="str">
        <f t="shared" si="20"/>
        <v>No Programado</v>
      </c>
      <c r="X229" s="134" t="str">
        <f t="shared" si="21"/>
        <v>No Programado</v>
      </c>
      <c r="Y229" s="153" t="str">
        <f t="shared" si="22"/>
        <v>No Programado</v>
      </c>
      <c r="Z229" s="155"/>
      <c r="AA229" s="156"/>
      <c r="AB229" s="156"/>
      <c r="AC229" s="157"/>
    </row>
    <row r="230" spans="3:29" ht="17.25" hidden="1">
      <c r="C230" s="184" t="str">
        <f>IF(ISBLANK('5. Pp (3 años)'!B262),"",'5. Pp (3 años)'!B262)</f>
        <v/>
      </c>
      <c r="D230" s="91" t="str">
        <f>IF(ISBLANK('5. Pp (3 años)'!C262),"",'5. Pp (3 años)'!C262)</f>
        <v/>
      </c>
      <c r="E230" s="180" t="str">
        <f>IF(ISBLANK('5. Pp (3 años)'!D262),"",'5. Pp (3 años)'!D262)</f>
        <v/>
      </c>
      <c r="F230" s="180" t="str">
        <f>IF(ISBLANK('5. Pp (3 años)'!E262),"",'5. Pp (3 años)'!E262)</f>
        <v/>
      </c>
      <c r="G230" s="187" t="str">
        <f>IF(ISBLANK('5. Pp (3 años)'!H262),"",'5. Pp (3 años)'!H262)</f>
        <v/>
      </c>
      <c r="H230" s="79" t="str">
        <f>IF(ISBLANK('5. Pp (3 años)'!J262),"",'5. Pp (3 años)'!J262)</f>
        <v/>
      </c>
      <c r="I230" s="142" t="str">
        <f>IF(ISBLANK('9. METAS'!K236),"",'9. METAS'!K236)</f>
        <v/>
      </c>
      <c r="J230" s="143" t="str">
        <f>IF(ISBLANK('9. METAS'!Q236),"",'9. METAS'!Q236)</f>
        <v/>
      </c>
      <c r="K230" s="135" t="str">
        <f>IF(ISBLANK('9. METAS'!R236),"",'9. METAS'!R236)</f>
        <v/>
      </c>
      <c r="L230" s="135" t="str">
        <f>IF(ISBLANK('9. METAS'!S236),"",'9. METAS'!S236)</f>
        <v/>
      </c>
      <c r="M230" s="136" t="str">
        <f>IF(ISBLANK('9. METAS'!T236),"",'9. METAS'!T236)</f>
        <v/>
      </c>
      <c r="N230" s="320"/>
      <c r="O230" s="321"/>
      <c r="P230" s="321"/>
      <c r="Q230" s="322"/>
      <c r="R230" s="133" t="str">
        <f t="shared" si="23"/>
        <v>100%</v>
      </c>
      <c r="S230" s="134" t="str">
        <f t="shared" si="23"/>
        <v>100%</v>
      </c>
      <c r="T230" s="134" t="str">
        <f t="shared" si="23"/>
        <v>100%</v>
      </c>
      <c r="U230" s="148" t="str">
        <f t="shared" si="23"/>
        <v>100%</v>
      </c>
      <c r="V230" s="137" t="str">
        <f t="shared" si="19"/>
        <v>No Programado</v>
      </c>
      <c r="W230" s="134" t="str">
        <f t="shared" si="20"/>
        <v>No Programado</v>
      </c>
      <c r="X230" s="134" t="str">
        <f t="shared" si="21"/>
        <v>No Programado</v>
      </c>
      <c r="Y230" s="153" t="str">
        <f t="shared" si="22"/>
        <v>No Programado</v>
      </c>
      <c r="Z230" s="155"/>
      <c r="AA230" s="156"/>
      <c r="AB230" s="156"/>
      <c r="AC230" s="157"/>
    </row>
    <row r="231" spans="3:29" ht="17.25" hidden="1">
      <c r="C231" s="184" t="str">
        <f>IF(ISBLANK('5. Pp (3 años)'!B263),"",'5. Pp (3 años)'!B263)</f>
        <v/>
      </c>
      <c r="D231" s="91" t="str">
        <f>IF(ISBLANK('5. Pp (3 años)'!C263),"",'5. Pp (3 años)'!C263)</f>
        <v/>
      </c>
      <c r="E231" s="180" t="str">
        <f>IF(ISBLANK('5. Pp (3 años)'!D263),"",'5. Pp (3 años)'!D263)</f>
        <v/>
      </c>
      <c r="F231" s="180" t="str">
        <f>IF(ISBLANK('5. Pp (3 años)'!E263),"",'5. Pp (3 años)'!E263)</f>
        <v/>
      </c>
      <c r="G231" s="187" t="str">
        <f>IF(ISBLANK('5. Pp (3 años)'!H263),"",'5. Pp (3 años)'!H263)</f>
        <v/>
      </c>
      <c r="H231" s="79" t="str">
        <f>IF(ISBLANK('5. Pp (3 años)'!J263),"",'5. Pp (3 años)'!J263)</f>
        <v/>
      </c>
      <c r="I231" s="142" t="str">
        <f>IF(ISBLANK('9. METAS'!K237),"",'9. METAS'!K237)</f>
        <v/>
      </c>
      <c r="J231" s="143" t="str">
        <f>IF(ISBLANK('9. METAS'!Q237),"",'9. METAS'!Q237)</f>
        <v/>
      </c>
      <c r="K231" s="135" t="str">
        <f>IF(ISBLANK('9. METAS'!R237),"",'9. METAS'!R237)</f>
        <v/>
      </c>
      <c r="L231" s="135" t="str">
        <f>IF(ISBLANK('9. METAS'!S237),"",'9. METAS'!S237)</f>
        <v/>
      </c>
      <c r="M231" s="136" t="str">
        <f>IF(ISBLANK('9. METAS'!T237),"",'9. METAS'!T237)</f>
        <v/>
      </c>
      <c r="N231" s="320"/>
      <c r="O231" s="321"/>
      <c r="P231" s="321"/>
      <c r="Q231" s="322"/>
      <c r="R231" s="133" t="str">
        <f t="shared" si="23"/>
        <v>100%</v>
      </c>
      <c r="S231" s="134" t="str">
        <f t="shared" si="23"/>
        <v>100%</v>
      </c>
      <c r="T231" s="134" t="str">
        <f t="shared" si="23"/>
        <v>100%</v>
      </c>
      <c r="U231" s="148" t="str">
        <f t="shared" si="23"/>
        <v>100%</v>
      </c>
      <c r="V231" s="137" t="str">
        <f t="shared" si="19"/>
        <v>No Programado</v>
      </c>
      <c r="W231" s="134" t="str">
        <f t="shared" si="20"/>
        <v>No Programado</v>
      </c>
      <c r="X231" s="134" t="str">
        <f t="shared" si="21"/>
        <v>No Programado</v>
      </c>
      <c r="Y231" s="153" t="str">
        <f t="shared" si="22"/>
        <v>No Programado</v>
      </c>
      <c r="Z231" s="155"/>
      <c r="AA231" s="156"/>
      <c r="AB231" s="156"/>
      <c r="AC231" s="157"/>
    </row>
    <row r="232" spans="3:29" ht="17.25" hidden="1">
      <c r="C232" s="184" t="str">
        <f>IF(ISBLANK('5. Pp (3 años)'!B264),"",'5. Pp (3 años)'!B264)</f>
        <v/>
      </c>
      <c r="D232" s="91" t="str">
        <f>IF(ISBLANK('5. Pp (3 años)'!C264),"",'5. Pp (3 años)'!C264)</f>
        <v/>
      </c>
      <c r="E232" s="180" t="str">
        <f>IF(ISBLANK('5. Pp (3 años)'!D264),"",'5. Pp (3 años)'!D264)</f>
        <v/>
      </c>
      <c r="F232" s="180" t="str">
        <f>IF(ISBLANK('5. Pp (3 años)'!E264),"",'5. Pp (3 años)'!E264)</f>
        <v/>
      </c>
      <c r="G232" s="487" t="str">
        <f>IF(ISBLANK('5. Pp (3 años)'!H264),"",'5. Pp (3 años)'!H264)</f>
        <v/>
      </c>
      <c r="H232" s="79" t="str">
        <f>IF(ISBLANK('5. Pp (3 años)'!J264),"",'5. Pp (3 años)'!J264)</f>
        <v/>
      </c>
      <c r="I232" s="142" t="str">
        <f>IF(ISBLANK('9. METAS'!K238),"",'9. METAS'!K238)</f>
        <v/>
      </c>
      <c r="J232" s="143" t="str">
        <f>IF(ISBLANK('9. METAS'!Q238),"",'9. METAS'!Q238)</f>
        <v/>
      </c>
      <c r="K232" s="135" t="str">
        <f>IF(ISBLANK('9. METAS'!R238),"",'9. METAS'!R238)</f>
        <v/>
      </c>
      <c r="L232" s="135" t="str">
        <f>IF(ISBLANK('9. METAS'!S238),"",'9. METAS'!S238)</f>
        <v/>
      </c>
      <c r="M232" s="136" t="str">
        <f>IF(ISBLANK('9. METAS'!T238),"",'9. METAS'!T238)</f>
        <v/>
      </c>
      <c r="N232" s="320"/>
      <c r="O232" s="321"/>
      <c r="P232" s="321"/>
      <c r="Q232" s="322"/>
      <c r="R232" s="133" t="str">
        <f t="shared" si="23"/>
        <v>100%</v>
      </c>
      <c r="S232" s="134" t="str">
        <f t="shared" si="23"/>
        <v>100%</v>
      </c>
      <c r="T232" s="134" t="str">
        <f t="shared" si="23"/>
        <v>100%</v>
      </c>
      <c r="U232" s="148" t="str">
        <f t="shared" si="23"/>
        <v>100%</v>
      </c>
      <c r="V232" s="137" t="str">
        <f t="shared" si="19"/>
        <v>No Programado</v>
      </c>
      <c r="W232" s="134" t="str">
        <f t="shared" si="20"/>
        <v>No Programado</v>
      </c>
      <c r="X232" s="134" t="str">
        <f t="shared" si="21"/>
        <v>No Programado</v>
      </c>
      <c r="Y232" s="153" t="str">
        <f t="shared" si="22"/>
        <v>No Programado</v>
      </c>
      <c r="Z232" s="155"/>
      <c r="AA232" s="156"/>
      <c r="AB232" s="156"/>
      <c r="AC232" s="157"/>
    </row>
    <row r="233" spans="3:29" ht="17.25" hidden="1">
      <c r="C233" s="483" t="str">
        <f>IF(ISBLANK('5. Pp (3 años)'!B265),"",'5. Pp (3 años)'!B265)</f>
        <v/>
      </c>
      <c r="D233" s="484" t="str">
        <f>IF(ISBLANK('5. Pp (3 años)'!C265),"",'5. Pp (3 años)'!C265)</f>
        <v/>
      </c>
      <c r="E233" s="468" t="str">
        <f>IF(ISBLANK('5. Pp (3 años)'!D265),"",'5. Pp (3 años)'!D265)</f>
        <v/>
      </c>
      <c r="F233" s="468" t="str">
        <f>IF(ISBLANK('5. Pp (3 años)'!E265),"",'5. Pp (3 años)'!E265)</f>
        <v/>
      </c>
      <c r="G233" s="463" t="str">
        <f>IF(ISBLANK('5. Pp (3 años)'!H265),"",'5. Pp (3 años)'!H265)</f>
        <v/>
      </c>
      <c r="H233" s="485" t="str">
        <f>IF(ISBLANK('5. Pp (3 años)'!J265),"",'5. Pp (3 años)'!J265)</f>
        <v/>
      </c>
      <c r="I233" s="142" t="str">
        <f>IF(ISBLANK('9. METAS'!K239),"",'9. METAS'!K239)</f>
        <v/>
      </c>
      <c r="J233" s="143" t="str">
        <f>IF(ISBLANK('9. METAS'!Q239),"",'9. METAS'!Q239)</f>
        <v/>
      </c>
      <c r="K233" s="135" t="str">
        <f>IF(ISBLANK('9. METAS'!R239),"",'9. METAS'!R239)</f>
        <v/>
      </c>
      <c r="L233" s="135" t="str">
        <f>IF(ISBLANK('9. METAS'!S239),"",'9. METAS'!S239)</f>
        <v/>
      </c>
      <c r="M233" s="136" t="str">
        <f>IF(ISBLANK('9. METAS'!T239),"",'9. METAS'!T239)</f>
        <v/>
      </c>
      <c r="N233" s="320"/>
      <c r="O233" s="321"/>
      <c r="P233" s="321"/>
      <c r="Q233" s="322"/>
      <c r="R233" s="133" t="str">
        <f t="shared" si="23"/>
        <v>100%</v>
      </c>
      <c r="S233" s="134" t="str">
        <f t="shared" si="23"/>
        <v>100%</v>
      </c>
      <c r="T233" s="134" t="str">
        <f t="shared" si="23"/>
        <v>100%</v>
      </c>
      <c r="U233" s="148" t="str">
        <f t="shared" si="23"/>
        <v>100%</v>
      </c>
      <c r="V233" s="137" t="str">
        <f t="shared" si="19"/>
        <v>No Programado</v>
      </c>
      <c r="W233" s="134" t="str">
        <f t="shared" si="20"/>
        <v>No Programado</v>
      </c>
      <c r="X233" s="134" t="str">
        <f t="shared" si="21"/>
        <v>No Programado</v>
      </c>
      <c r="Y233" s="153" t="str">
        <f t="shared" si="22"/>
        <v>No Programado</v>
      </c>
      <c r="Z233" s="155"/>
      <c r="AA233" s="156"/>
      <c r="AB233" s="156"/>
      <c r="AC233" s="157"/>
    </row>
    <row r="234" spans="3:29" ht="17.25" hidden="1">
      <c r="C234" s="184" t="str">
        <f>IF(ISBLANK('5. Pp (3 años)'!B266),"",'5. Pp (3 años)'!B266)</f>
        <v/>
      </c>
      <c r="D234" s="91" t="str">
        <f>IF(ISBLANK('5. Pp (3 años)'!C266),"",'5. Pp (3 años)'!C266)</f>
        <v/>
      </c>
      <c r="E234" s="180" t="str">
        <f>IF(ISBLANK('5. Pp (3 años)'!D266),"",'5. Pp (3 años)'!D266)</f>
        <v/>
      </c>
      <c r="F234" s="180" t="str">
        <f>IF(ISBLANK('5. Pp (3 años)'!E266),"",'5. Pp (3 años)'!E266)</f>
        <v/>
      </c>
      <c r="G234" s="488" t="str">
        <f>IF(ISBLANK('5. Pp (3 años)'!H266),"",'5. Pp (3 años)'!H266)</f>
        <v/>
      </c>
      <c r="H234" s="79" t="str">
        <f>IF(ISBLANK('5. Pp (3 años)'!J266),"",'5. Pp (3 años)'!J266)</f>
        <v/>
      </c>
      <c r="I234" s="142" t="str">
        <f>IF(ISBLANK('9. METAS'!K240),"",'9. METAS'!K240)</f>
        <v/>
      </c>
      <c r="J234" s="143" t="str">
        <f>IF(ISBLANK('9. METAS'!Q240),"",'9. METAS'!Q240)</f>
        <v/>
      </c>
      <c r="K234" s="135" t="str">
        <f>IF(ISBLANK('9. METAS'!R240),"",'9. METAS'!R240)</f>
        <v/>
      </c>
      <c r="L234" s="135" t="str">
        <f>IF(ISBLANK('9. METAS'!S240),"",'9. METAS'!S240)</f>
        <v/>
      </c>
      <c r="M234" s="136" t="str">
        <f>IF(ISBLANK('9. METAS'!T240),"",'9. METAS'!T240)</f>
        <v/>
      </c>
      <c r="N234" s="320"/>
      <c r="O234" s="321"/>
      <c r="P234" s="321"/>
      <c r="Q234" s="322"/>
      <c r="R234" s="133" t="str">
        <f t="shared" si="23"/>
        <v>100%</v>
      </c>
      <c r="S234" s="134" t="str">
        <f t="shared" si="23"/>
        <v>100%</v>
      </c>
      <c r="T234" s="134" t="str">
        <f t="shared" si="23"/>
        <v>100%</v>
      </c>
      <c r="U234" s="148" t="str">
        <f t="shared" si="23"/>
        <v>100%</v>
      </c>
      <c r="V234" s="137" t="str">
        <f t="shared" si="19"/>
        <v>No Programado</v>
      </c>
      <c r="W234" s="134" t="str">
        <f t="shared" si="20"/>
        <v>No Programado</v>
      </c>
      <c r="X234" s="134" t="str">
        <f t="shared" si="21"/>
        <v>No Programado</v>
      </c>
      <c r="Y234" s="153" t="str">
        <f t="shared" si="22"/>
        <v>No Programado</v>
      </c>
      <c r="Z234" s="155"/>
      <c r="AA234" s="156"/>
      <c r="AB234" s="156"/>
      <c r="AC234" s="157"/>
    </row>
    <row r="235" spans="3:29" ht="17.25" hidden="1">
      <c r="C235" s="184" t="str">
        <f>IF(ISBLANK('5. Pp (3 años)'!B267),"",'5. Pp (3 años)'!B267)</f>
        <v/>
      </c>
      <c r="D235" s="91" t="str">
        <f>IF(ISBLANK('5. Pp (3 años)'!C267),"",'5. Pp (3 años)'!C267)</f>
        <v/>
      </c>
      <c r="E235" s="180" t="str">
        <f>IF(ISBLANK('5. Pp (3 años)'!D267),"",'5. Pp (3 años)'!D267)</f>
        <v/>
      </c>
      <c r="F235" s="180" t="str">
        <f>IF(ISBLANK('5. Pp (3 años)'!E267),"",'5. Pp (3 años)'!E267)</f>
        <v/>
      </c>
      <c r="G235" s="187" t="str">
        <f>IF(ISBLANK('5. Pp (3 años)'!H267),"",'5. Pp (3 años)'!H267)</f>
        <v/>
      </c>
      <c r="H235" s="79" t="str">
        <f>IF(ISBLANK('5. Pp (3 años)'!J267),"",'5. Pp (3 años)'!J267)</f>
        <v/>
      </c>
      <c r="I235" s="142" t="str">
        <f>IF(ISBLANK('9. METAS'!K241),"",'9. METAS'!K241)</f>
        <v/>
      </c>
      <c r="J235" s="143" t="str">
        <f>IF(ISBLANK('9. METAS'!Q241),"",'9. METAS'!Q241)</f>
        <v/>
      </c>
      <c r="K235" s="135" t="str">
        <f>IF(ISBLANK('9. METAS'!R241),"",'9. METAS'!R241)</f>
        <v/>
      </c>
      <c r="L235" s="135" t="str">
        <f>IF(ISBLANK('9. METAS'!S241),"",'9. METAS'!S241)</f>
        <v/>
      </c>
      <c r="M235" s="136" t="str">
        <f>IF(ISBLANK('9. METAS'!T241),"",'9. METAS'!T241)</f>
        <v/>
      </c>
      <c r="N235" s="320"/>
      <c r="O235" s="321"/>
      <c r="P235" s="321"/>
      <c r="Q235" s="322"/>
      <c r="R235" s="133" t="str">
        <f t="shared" si="23"/>
        <v>100%</v>
      </c>
      <c r="S235" s="134" t="str">
        <f t="shared" si="23"/>
        <v>100%</v>
      </c>
      <c r="T235" s="134" t="str">
        <f t="shared" si="23"/>
        <v>100%</v>
      </c>
      <c r="U235" s="148" t="str">
        <f t="shared" si="23"/>
        <v>100%</v>
      </c>
      <c r="V235" s="137" t="str">
        <f t="shared" si="19"/>
        <v>No Programado</v>
      </c>
      <c r="W235" s="134" t="str">
        <f t="shared" si="20"/>
        <v>No Programado</v>
      </c>
      <c r="X235" s="134" t="str">
        <f t="shared" si="21"/>
        <v>No Programado</v>
      </c>
      <c r="Y235" s="153" t="str">
        <f t="shared" si="22"/>
        <v>No Programado</v>
      </c>
      <c r="Z235" s="155"/>
      <c r="AA235" s="156"/>
      <c r="AB235" s="156"/>
      <c r="AC235" s="157"/>
    </row>
    <row r="236" spans="3:29" ht="17.25" hidden="1">
      <c r="C236" s="184" t="str">
        <f>IF(ISBLANK('5. Pp (3 años)'!B268),"",'5. Pp (3 años)'!B268)</f>
        <v/>
      </c>
      <c r="D236" s="91" t="str">
        <f>IF(ISBLANK('5. Pp (3 años)'!C268),"",'5. Pp (3 años)'!C268)</f>
        <v/>
      </c>
      <c r="E236" s="180" t="str">
        <f>IF(ISBLANK('5. Pp (3 años)'!D268),"",'5. Pp (3 años)'!D268)</f>
        <v/>
      </c>
      <c r="F236" s="180" t="str">
        <f>IF(ISBLANK('5. Pp (3 años)'!E268),"",'5. Pp (3 años)'!E268)</f>
        <v/>
      </c>
      <c r="G236" s="187" t="str">
        <f>IF(ISBLANK('5. Pp (3 años)'!H268),"",'5. Pp (3 años)'!H268)</f>
        <v/>
      </c>
      <c r="H236" s="79" t="str">
        <f>IF(ISBLANK('5. Pp (3 años)'!J268),"",'5. Pp (3 años)'!J268)</f>
        <v/>
      </c>
      <c r="I236" s="142" t="str">
        <f>IF(ISBLANK('9. METAS'!K242),"",'9. METAS'!K242)</f>
        <v/>
      </c>
      <c r="J236" s="143" t="str">
        <f>IF(ISBLANK('9. METAS'!Q242),"",'9. METAS'!Q242)</f>
        <v/>
      </c>
      <c r="K236" s="135" t="str">
        <f>IF(ISBLANK('9. METAS'!R242),"",'9. METAS'!R242)</f>
        <v/>
      </c>
      <c r="L236" s="135" t="str">
        <f>IF(ISBLANK('9. METAS'!S242),"",'9. METAS'!S242)</f>
        <v/>
      </c>
      <c r="M236" s="136" t="str">
        <f>IF(ISBLANK('9. METAS'!T242),"",'9. METAS'!T242)</f>
        <v/>
      </c>
      <c r="N236" s="320"/>
      <c r="O236" s="321"/>
      <c r="P236" s="321"/>
      <c r="Q236" s="322"/>
      <c r="R236" s="133" t="str">
        <f t="shared" si="23"/>
        <v>100%</v>
      </c>
      <c r="S236" s="134" t="str">
        <f t="shared" si="23"/>
        <v>100%</v>
      </c>
      <c r="T236" s="134" t="str">
        <f t="shared" si="23"/>
        <v>100%</v>
      </c>
      <c r="U236" s="148" t="str">
        <f t="shared" si="23"/>
        <v>100%</v>
      </c>
      <c r="V236" s="137" t="str">
        <f t="shared" si="19"/>
        <v>No Programado</v>
      </c>
      <c r="W236" s="134" t="str">
        <f t="shared" si="20"/>
        <v>No Programado</v>
      </c>
      <c r="X236" s="134" t="str">
        <f t="shared" si="21"/>
        <v>No Programado</v>
      </c>
      <c r="Y236" s="153" t="str">
        <f t="shared" si="22"/>
        <v>No Programado</v>
      </c>
      <c r="Z236" s="155"/>
      <c r="AA236" s="156"/>
      <c r="AB236" s="156"/>
      <c r="AC236" s="157"/>
    </row>
    <row r="237" spans="3:29" ht="17.25" hidden="1">
      <c r="C237" s="184" t="str">
        <f>IF(ISBLANK('5. Pp (3 años)'!B269),"",'5. Pp (3 años)'!B269)</f>
        <v/>
      </c>
      <c r="D237" s="91" t="str">
        <f>IF(ISBLANK('5. Pp (3 años)'!C269),"",'5. Pp (3 años)'!C269)</f>
        <v/>
      </c>
      <c r="E237" s="180" t="str">
        <f>IF(ISBLANK('5. Pp (3 años)'!D269),"",'5. Pp (3 años)'!D269)</f>
        <v/>
      </c>
      <c r="F237" s="180" t="str">
        <f>IF(ISBLANK('5. Pp (3 años)'!E269),"",'5. Pp (3 años)'!E269)</f>
        <v/>
      </c>
      <c r="G237" s="187" t="str">
        <f>IF(ISBLANK('5. Pp (3 años)'!H269),"",'5. Pp (3 años)'!H269)</f>
        <v/>
      </c>
      <c r="H237" s="79" t="str">
        <f>IF(ISBLANK('5. Pp (3 años)'!J269),"",'5. Pp (3 años)'!J269)</f>
        <v/>
      </c>
      <c r="I237" s="142" t="str">
        <f>IF(ISBLANK('9. METAS'!K243),"",'9. METAS'!K243)</f>
        <v/>
      </c>
      <c r="J237" s="143" t="str">
        <f>IF(ISBLANK('9. METAS'!Q243),"",'9. METAS'!Q243)</f>
        <v/>
      </c>
      <c r="K237" s="135" t="str">
        <f>IF(ISBLANK('9. METAS'!R243),"",'9. METAS'!R243)</f>
        <v/>
      </c>
      <c r="L237" s="135" t="str">
        <f>IF(ISBLANK('9. METAS'!S243),"",'9. METAS'!S243)</f>
        <v/>
      </c>
      <c r="M237" s="136" t="str">
        <f>IF(ISBLANK('9. METAS'!T243),"",'9. METAS'!T243)</f>
        <v/>
      </c>
      <c r="N237" s="320"/>
      <c r="O237" s="321"/>
      <c r="P237" s="321"/>
      <c r="Q237" s="322"/>
      <c r="R237" s="133" t="str">
        <f t="shared" si="23"/>
        <v>100%</v>
      </c>
      <c r="S237" s="134" t="str">
        <f t="shared" si="23"/>
        <v>100%</v>
      </c>
      <c r="T237" s="134" t="str">
        <f t="shared" si="23"/>
        <v>100%</v>
      </c>
      <c r="U237" s="148" t="str">
        <f t="shared" si="23"/>
        <v>100%</v>
      </c>
      <c r="V237" s="137" t="str">
        <f t="shared" si="19"/>
        <v>No Programado</v>
      </c>
      <c r="W237" s="134" t="str">
        <f t="shared" si="20"/>
        <v>No Programado</v>
      </c>
      <c r="X237" s="134" t="str">
        <f t="shared" si="21"/>
        <v>No Programado</v>
      </c>
      <c r="Y237" s="153" t="str">
        <f t="shared" si="22"/>
        <v>No Programado</v>
      </c>
      <c r="Z237" s="155"/>
      <c r="AA237" s="156"/>
      <c r="AB237" s="156"/>
      <c r="AC237" s="157"/>
    </row>
    <row r="238" spans="3:29" ht="17.25" hidden="1">
      <c r="C238" s="184" t="str">
        <f>IF(ISBLANK('5. Pp (3 años)'!B270),"",'5. Pp (3 años)'!B270)</f>
        <v/>
      </c>
      <c r="D238" s="91" t="str">
        <f>IF(ISBLANK('5. Pp (3 años)'!C270),"",'5. Pp (3 años)'!C270)</f>
        <v/>
      </c>
      <c r="E238" s="180" t="str">
        <f>IF(ISBLANK('5. Pp (3 años)'!D270),"",'5. Pp (3 años)'!D270)</f>
        <v/>
      </c>
      <c r="F238" s="180" t="str">
        <f>IF(ISBLANK('5. Pp (3 años)'!E270),"",'5. Pp (3 años)'!E270)</f>
        <v/>
      </c>
      <c r="G238" s="187" t="str">
        <f>IF(ISBLANK('5. Pp (3 años)'!H270),"",'5. Pp (3 años)'!H270)</f>
        <v/>
      </c>
      <c r="H238" s="79" t="str">
        <f>IF(ISBLANK('5. Pp (3 años)'!J270),"",'5. Pp (3 años)'!J270)</f>
        <v/>
      </c>
      <c r="I238" s="142" t="str">
        <f>IF(ISBLANK('9. METAS'!K244),"",'9. METAS'!K244)</f>
        <v/>
      </c>
      <c r="J238" s="143" t="str">
        <f>IF(ISBLANK('9. METAS'!Q244),"",'9. METAS'!Q244)</f>
        <v/>
      </c>
      <c r="K238" s="135" t="str">
        <f>IF(ISBLANK('9. METAS'!R244),"",'9. METAS'!R244)</f>
        <v/>
      </c>
      <c r="L238" s="135" t="str">
        <f>IF(ISBLANK('9. METAS'!S244),"",'9. METAS'!S244)</f>
        <v/>
      </c>
      <c r="M238" s="136" t="str">
        <f>IF(ISBLANK('9. METAS'!T244),"",'9. METAS'!T244)</f>
        <v/>
      </c>
      <c r="N238" s="320"/>
      <c r="O238" s="321"/>
      <c r="P238" s="321"/>
      <c r="Q238" s="322"/>
      <c r="R238" s="133" t="str">
        <f t="shared" si="23"/>
        <v>100%</v>
      </c>
      <c r="S238" s="134" t="str">
        <f t="shared" si="23"/>
        <v>100%</v>
      </c>
      <c r="T238" s="134" t="str">
        <f t="shared" si="23"/>
        <v>100%</v>
      </c>
      <c r="U238" s="148" t="str">
        <f t="shared" si="23"/>
        <v>100%</v>
      </c>
      <c r="V238" s="137" t="str">
        <f t="shared" si="19"/>
        <v>No Programado</v>
      </c>
      <c r="W238" s="134" t="str">
        <f t="shared" si="20"/>
        <v>No Programado</v>
      </c>
      <c r="X238" s="134" t="str">
        <f t="shared" si="21"/>
        <v>No Programado</v>
      </c>
      <c r="Y238" s="153" t="str">
        <f t="shared" si="22"/>
        <v>No Programado</v>
      </c>
      <c r="Z238" s="155"/>
      <c r="AA238" s="156"/>
      <c r="AB238" s="156"/>
      <c r="AC238" s="157"/>
    </row>
    <row r="239" spans="3:29" ht="17.25" hidden="1">
      <c r="C239" s="184" t="str">
        <f>IF(ISBLANK('5. Pp (3 años)'!B271),"",'5. Pp (3 años)'!B271)</f>
        <v/>
      </c>
      <c r="D239" s="91" t="str">
        <f>IF(ISBLANK('5. Pp (3 años)'!C271),"",'5. Pp (3 años)'!C271)</f>
        <v/>
      </c>
      <c r="E239" s="180" t="str">
        <f>IF(ISBLANK('5. Pp (3 años)'!D271),"",'5. Pp (3 años)'!D271)</f>
        <v/>
      </c>
      <c r="F239" s="180" t="str">
        <f>IF(ISBLANK('5. Pp (3 años)'!E271),"",'5. Pp (3 años)'!E271)</f>
        <v/>
      </c>
      <c r="G239" s="187" t="str">
        <f>IF(ISBLANK('5. Pp (3 años)'!H271),"",'5. Pp (3 años)'!H271)</f>
        <v/>
      </c>
      <c r="H239" s="79" t="str">
        <f>IF(ISBLANK('5. Pp (3 años)'!J271),"",'5. Pp (3 años)'!J271)</f>
        <v/>
      </c>
      <c r="I239" s="142" t="str">
        <f>IF(ISBLANK('9. METAS'!K245),"",'9. METAS'!K245)</f>
        <v/>
      </c>
      <c r="J239" s="143" t="str">
        <f>IF(ISBLANK('9. METAS'!Q245),"",'9. METAS'!Q245)</f>
        <v/>
      </c>
      <c r="K239" s="135" t="str">
        <f>IF(ISBLANK('9. METAS'!R245),"",'9. METAS'!R245)</f>
        <v/>
      </c>
      <c r="L239" s="135" t="str">
        <f>IF(ISBLANK('9. METAS'!S245),"",'9. METAS'!S245)</f>
        <v/>
      </c>
      <c r="M239" s="136" t="str">
        <f>IF(ISBLANK('9. METAS'!T245),"",'9. METAS'!T245)</f>
        <v/>
      </c>
      <c r="N239" s="320"/>
      <c r="O239" s="321"/>
      <c r="P239" s="321"/>
      <c r="Q239" s="322"/>
      <c r="R239" s="133" t="str">
        <f t="shared" si="23"/>
        <v>100%</v>
      </c>
      <c r="S239" s="134" t="str">
        <f t="shared" si="23"/>
        <v>100%</v>
      </c>
      <c r="T239" s="134" t="str">
        <f t="shared" si="23"/>
        <v>100%</v>
      </c>
      <c r="U239" s="148" t="str">
        <f t="shared" si="23"/>
        <v>100%</v>
      </c>
      <c r="V239" s="137" t="str">
        <f t="shared" si="19"/>
        <v>No Programado</v>
      </c>
      <c r="W239" s="134" t="str">
        <f t="shared" si="20"/>
        <v>No Programado</v>
      </c>
      <c r="X239" s="134" t="str">
        <f t="shared" si="21"/>
        <v>No Programado</v>
      </c>
      <c r="Y239" s="153" t="str">
        <f t="shared" si="22"/>
        <v>No Programado</v>
      </c>
      <c r="Z239" s="155"/>
      <c r="AA239" s="156"/>
      <c r="AB239" s="156"/>
      <c r="AC239" s="157"/>
    </row>
    <row r="240" spans="3:29" ht="17.25" hidden="1">
      <c r="C240" s="183" t="str">
        <f>IF(ISBLANK('5. Pp (3 años)'!B272),"",'5. Pp (3 años)'!B272)</f>
        <v/>
      </c>
      <c r="D240" s="91" t="str">
        <f>IF(ISBLANK('5. Pp (3 años)'!C272),"",'5. Pp (3 años)'!C272)</f>
        <v/>
      </c>
      <c r="E240" s="180" t="str">
        <f>IF(ISBLANK('5. Pp (3 años)'!D272),"",'5. Pp (3 años)'!D272)</f>
        <v/>
      </c>
      <c r="F240" s="180" t="str">
        <f>IF(ISBLANK('5. Pp (3 años)'!E272),"",'5. Pp (3 años)'!E272)</f>
        <v/>
      </c>
      <c r="G240" s="187" t="str">
        <f>IF(ISBLANK('5. Pp (3 años)'!H272),"",'5. Pp (3 años)'!H272)</f>
        <v/>
      </c>
      <c r="H240" s="79" t="str">
        <f>IF(ISBLANK('5. Pp (3 años)'!J272),"",'5. Pp (3 años)'!J272)</f>
        <v/>
      </c>
      <c r="I240" s="142" t="str">
        <f>IF(ISBLANK('9. METAS'!K246),"",'9. METAS'!K246)</f>
        <v/>
      </c>
      <c r="J240" s="143" t="str">
        <f>IF(ISBLANK('9. METAS'!Q246),"",'9. METAS'!Q246)</f>
        <v/>
      </c>
      <c r="K240" s="135" t="str">
        <f>IF(ISBLANK('9. METAS'!R246),"",'9. METAS'!R246)</f>
        <v/>
      </c>
      <c r="L240" s="135" t="str">
        <f>IF(ISBLANK('9. METAS'!S246),"",'9. METAS'!S246)</f>
        <v/>
      </c>
      <c r="M240" s="136" t="str">
        <f>IF(ISBLANK('9. METAS'!T246),"",'9. METAS'!T246)</f>
        <v/>
      </c>
      <c r="N240" s="320"/>
      <c r="O240" s="321"/>
      <c r="P240" s="321"/>
      <c r="Q240" s="322"/>
      <c r="R240" s="133" t="str">
        <f t="shared" si="23"/>
        <v>100%</v>
      </c>
      <c r="S240" s="134" t="str">
        <f t="shared" si="23"/>
        <v>100%</v>
      </c>
      <c r="T240" s="134" t="str">
        <f t="shared" si="23"/>
        <v>100%</v>
      </c>
      <c r="U240" s="148" t="str">
        <f t="shared" si="23"/>
        <v>100%</v>
      </c>
      <c r="V240" s="137" t="str">
        <f t="shared" si="19"/>
        <v>No Programado</v>
      </c>
      <c r="W240" s="134" t="str">
        <f t="shared" si="20"/>
        <v>No Programado</v>
      </c>
      <c r="X240" s="134" t="str">
        <f t="shared" si="21"/>
        <v>No Programado</v>
      </c>
      <c r="Y240" s="153" t="str">
        <f t="shared" si="22"/>
        <v>No Programado</v>
      </c>
      <c r="Z240" s="155"/>
      <c r="AA240" s="156"/>
      <c r="AB240" s="156"/>
      <c r="AC240" s="157"/>
    </row>
    <row r="241" spans="3:29" ht="17.25" hidden="1">
      <c r="C241" s="184" t="str">
        <f>IF(ISBLANK('5. Pp (3 años)'!B273),"",'5. Pp (3 años)'!B273)</f>
        <v/>
      </c>
      <c r="D241" s="91" t="str">
        <f>IF(ISBLANK('5. Pp (3 años)'!C273),"",'5. Pp (3 años)'!C273)</f>
        <v/>
      </c>
      <c r="E241" s="180" t="str">
        <f>IF(ISBLANK('5. Pp (3 años)'!D273),"",'5. Pp (3 años)'!D273)</f>
        <v/>
      </c>
      <c r="F241" s="180" t="str">
        <f>IF(ISBLANK('5. Pp (3 años)'!E273),"",'5. Pp (3 años)'!E273)</f>
        <v/>
      </c>
      <c r="G241" s="187" t="str">
        <f>IF(ISBLANK('5. Pp (3 años)'!H273),"",'5. Pp (3 años)'!H273)</f>
        <v/>
      </c>
      <c r="H241" s="79" t="str">
        <f>IF(ISBLANK('5. Pp (3 años)'!J273),"",'5. Pp (3 años)'!J273)</f>
        <v/>
      </c>
      <c r="I241" s="142" t="str">
        <f>IF(ISBLANK('9. METAS'!K247),"",'9. METAS'!K247)</f>
        <v/>
      </c>
      <c r="J241" s="143" t="str">
        <f>IF(ISBLANK('9. METAS'!Q247),"",'9. METAS'!Q247)</f>
        <v/>
      </c>
      <c r="K241" s="135" t="str">
        <f>IF(ISBLANK('9. METAS'!R247),"",'9. METAS'!R247)</f>
        <v/>
      </c>
      <c r="L241" s="135" t="str">
        <f>IF(ISBLANK('9. METAS'!S247),"",'9. METAS'!S247)</f>
        <v/>
      </c>
      <c r="M241" s="136" t="str">
        <f>IF(ISBLANK('9. METAS'!T247),"",'9. METAS'!T247)</f>
        <v/>
      </c>
      <c r="N241" s="320"/>
      <c r="O241" s="321"/>
      <c r="P241" s="321"/>
      <c r="Q241" s="322"/>
      <c r="R241" s="133" t="str">
        <f t="shared" si="23"/>
        <v>100%</v>
      </c>
      <c r="S241" s="134" t="str">
        <f t="shared" si="23"/>
        <v>100%</v>
      </c>
      <c r="T241" s="134" t="str">
        <f t="shared" si="23"/>
        <v>100%</v>
      </c>
      <c r="U241" s="148" t="str">
        <f t="shared" si="23"/>
        <v>100%</v>
      </c>
      <c r="V241" s="137" t="str">
        <f t="shared" si="19"/>
        <v>No Programado</v>
      </c>
      <c r="W241" s="134" t="str">
        <f t="shared" si="20"/>
        <v>No Programado</v>
      </c>
      <c r="X241" s="134" t="str">
        <f t="shared" si="21"/>
        <v>No Programado</v>
      </c>
      <c r="Y241" s="153" t="str">
        <f t="shared" si="22"/>
        <v>No Programado</v>
      </c>
      <c r="Z241" s="155"/>
      <c r="AA241" s="156"/>
      <c r="AB241" s="156"/>
      <c r="AC241" s="157"/>
    </row>
    <row r="242" spans="3:29" ht="17.25" hidden="1">
      <c r="C242" s="183" t="str">
        <f>IF(ISBLANK('5. Pp (3 años)'!B274),"",'5. Pp (3 años)'!B274)</f>
        <v/>
      </c>
      <c r="D242" s="91" t="str">
        <f>IF(ISBLANK('5. Pp (3 años)'!C274),"",'5. Pp (3 años)'!C274)</f>
        <v/>
      </c>
      <c r="E242" s="180" t="str">
        <f>IF(ISBLANK('5. Pp (3 años)'!D274),"",'5. Pp (3 años)'!D274)</f>
        <v/>
      </c>
      <c r="F242" s="180" t="str">
        <f>IF(ISBLANK('5. Pp (3 años)'!E274),"",'5. Pp (3 años)'!E274)</f>
        <v/>
      </c>
      <c r="G242" s="187" t="str">
        <f>IF(ISBLANK('5. Pp (3 años)'!H274),"",'5. Pp (3 años)'!H274)</f>
        <v/>
      </c>
      <c r="H242" s="79" t="str">
        <f>IF(ISBLANK('5. Pp (3 años)'!J274),"",'5. Pp (3 años)'!J274)</f>
        <v/>
      </c>
      <c r="I242" s="142" t="str">
        <f>IF(ISBLANK('9. METAS'!K248),"",'9. METAS'!K248)</f>
        <v/>
      </c>
      <c r="J242" s="143" t="str">
        <f>IF(ISBLANK('9. METAS'!Q248),"",'9. METAS'!Q248)</f>
        <v/>
      </c>
      <c r="K242" s="135" t="str">
        <f>IF(ISBLANK('9. METAS'!R248),"",'9. METAS'!R248)</f>
        <v/>
      </c>
      <c r="L242" s="135" t="str">
        <f>IF(ISBLANK('9. METAS'!S248),"",'9. METAS'!S248)</f>
        <v/>
      </c>
      <c r="M242" s="136" t="str">
        <f>IF(ISBLANK('9. METAS'!T248),"",'9. METAS'!T248)</f>
        <v/>
      </c>
      <c r="N242" s="320"/>
      <c r="O242" s="321"/>
      <c r="P242" s="321"/>
      <c r="Q242" s="322"/>
      <c r="R242" s="133" t="str">
        <f t="shared" si="23"/>
        <v>100%</v>
      </c>
      <c r="S242" s="134" t="str">
        <f t="shared" si="23"/>
        <v>100%</v>
      </c>
      <c r="T242" s="134" t="str">
        <f t="shared" si="23"/>
        <v>100%</v>
      </c>
      <c r="U242" s="148" t="str">
        <f t="shared" si="23"/>
        <v>100%</v>
      </c>
      <c r="V242" s="137" t="str">
        <f t="shared" si="19"/>
        <v>No Programado</v>
      </c>
      <c r="W242" s="134" t="str">
        <f t="shared" si="20"/>
        <v>No Programado</v>
      </c>
      <c r="X242" s="134" t="str">
        <f t="shared" si="21"/>
        <v>No Programado</v>
      </c>
      <c r="Y242" s="153" t="str">
        <f t="shared" si="22"/>
        <v>No Programado</v>
      </c>
      <c r="Z242" s="155"/>
      <c r="AA242" s="156"/>
      <c r="AB242" s="156"/>
      <c r="AC242" s="157"/>
    </row>
    <row r="243" spans="3:29" ht="18" hidden="1" thickBot="1">
      <c r="C243" s="195" t="str">
        <f>IF(ISBLANK('5. Pp (3 años)'!B275),"",'5. Pp (3 años)'!B275)</f>
        <v/>
      </c>
      <c r="D243" s="196" t="str">
        <f>IF(ISBLANK('5. Pp (3 años)'!C275),"",'5. Pp (3 años)'!C275)</f>
        <v/>
      </c>
      <c r="E243" s="182" t="str">
        <f>IF(ISBLANK('5. Pp (3 años)'!D275),"",'5. Pp (3 años)'!D275)</f>
        <v/>
      </c>
      <c r="F243" s="182" t="str">
        <f>IF(ISBLANK('5. Pp (3 años)'!E275),"",'5. Pp (3 años)'!E275)</f>
        <v/>
      </c>
      <c r="G243" s="197" t="str">
        <f>IF(ISBLANK('5. Pp (3 años)'!H275),"",'5. Pp (3 años)'!H275)</f>
        <v/>
      </c>
      <c r="H243" s="82" t="str">
        <f>IF(ISBLANK('5. Pp (3 años)'!J275),"",'5. Pp (3 años)'!J275)</f>
        <v/>
      </c>
      <c r="I243" s="198" t="str">
        <f>IF(ISBLANK('9. METAS'!K249),"",'9. METAS'!K249)</f>
        <v/>
      </c>
      <c r="J243" s="144" t="str">
        <f>IF(ISBLANK('9. METAS'!Q249),"",'9. METAS'!Q249)</f>
        <v/>
      </c>
      <c r="K243" s="145" t="str">
        <f>IF(ISBLANK('9. METAS'!R249),"",'9. METAS'!R249)</f>
        <v/>
      </c>
      <c r="L243" s="145" t="str">
        <f>IF(ISBLANK('9. METAS'!S249),"",'9. METAS'!S249)</f>
        <v/>
      </c>
      <c r="M243" s="146" t="str">
        <f>IF(ISBLANK('9. METAS'!T249),"",'9. METAS'!T249)</f>
        <v/>
      </c>
      <c r="N243" s="147">
        <v>87</v>
      </c>
      <c r="O243" s="138">
        <v>87</v>
      </c>
      <c r="P243" s="138">
        <v>45</v>
      </c>
      <c r="Q243" s="139">
        <v>78</v>
      </c>
      <c r="R243" s="149" t="str">
        <f t="shared" si="23"/>
        <v>100%</v>
      </c>
      <c r="S243" s="150" t="str">
        <f t="shared" si="23"/>
        <v>100%</v>
      </c>
      <c r="T243" s="150" t="str">
        <f t="shared" si="23"/>
        <v>100%</v>
      </c>
      <c r="U243" s="151" t="str">
        <f t="shared" si="23"/>
        <v>100%</v>
      </c>
      <c r="V243" s="152" t="str">
        <f t="shared" si="19"/>
        <v>No Programado</v>
      </c>
      <c r="W243" s="150" t="str">
        <f t="shared" si="20"/>
        <v>No Programado</v>
      </c>
      <c r="X243" s="150" t="str">
        <f t="shared" si="21"/>
        <v>No Programado</v>
      </c>
      <c r="Y243" s="154" t="str">
        <f t="shared" si="22"/>
        <v>No Programado</v>
      </c>
      <c r="Z243" s="158"/>
      <c r="AA243" s="159"/>
      <c r="AB243" s="159"/>
      <c r="AC243" s="160"/>
    </row>
  </sheetData>
  <protectedRanges>
    <protectedRange algorithmName="SHA-512" hashValue="VSDpUfYaSu2o1GNz/dNG0/zdAR2SyjQ4x4E+I/O817AEKyLH+9hkU426TeaW1NebwBiHlEu/vd5f18TkOfpfxw==" saltValue="bop94IANOsb3/TmZjo7hbg==" spinCount="100000" sqref="Z14:AC243" name="JUSTIFICACION"/>
    <protectedRange algorithmName="SHA-512" hashValue="PyDnLAnXuexsOqi8KJHCKzcUAp86toIIEBW+RCNRBEQ8pkfZ5Xs8mBFFyPh/CfoZjuwvxP0ysfkxAiPWYIa8EQ==" saltValue="DjMvsJDE8TVyQBko9VSiZA==" spinCount="100000" sqref="N14:Q243" name="META ALCANZADA"/>
  </protectedRanges>
  <autoFilter ref="C13:AC243" xr:uid="{C07FFF0F-6140-454C-AE91-3AE11CF8980C}"/>
  <mergeCells count="11">
    <mergeCell ref="I11:Y11"/>
    <mergeCell ref="E5:Q6"/>
    <mergeCell ref="E7:Q7"/>
    <mergeCell ref="E8:Q8"/>
    <mergeCell ref="E9:Q9"/>
    <mergeCell ref="Z12:Z13"/>
    <mergeCell ref="C12:H12"/>
    <mergeCell ref="I12:M12"/>
    <mergeCell ref="N12:Q12"/>
    <mergeCell ref="R12:U12"/>
    <mergeCell ref="V12:Y12"/>
  </mergeCells>
  <conditionalFormatting sqref="J14:M243">
    <cfRule type="containsBlanks" dxfId="13" priority="2">
      <formula>LEN(TRIM(J14))=0</formula>
    </cfRule>
  </conditionalFormatting>
  <conditionalFormatting sqref="N15:N115">
    <cfRule type="containsBlanks" dxfId="12" priority="1">
      <formula>LEN(TRIM(N15))=0</formula>
    </cfRule>
  </conditionalFormatting>
  <conditionalFormatting sqref="N14:Q14 N116:Q243 O15:Q115">
    <cfRule type="containsBlanks" dxfId="11" priority="3">
      <formula>LEN(TRIM(N14))=0</formula>
    </cfRule>
  </conditionalFormatting>
  <conditionalFormatting sqref="R14:U243">
    <cfRule type="cellIs" dxfId="10" priority="4" stopIfTrue="1" operator="equal">
      <formula>"100%"</formula>
    </cfRule>
    <cfRule type="cellIs" dxfId="9" priority="5" stopIfTrue="1" operator="lessThan">
      <formula>0.5</formula>
    </cfRule>
    <cfRule type="cellIs" dxfId="8" priority="6" stopIfTrue="1" operator="between">
      <formula>0.5</formula>
      <formula>0.7</formula>
    </cfRule>
    <cfRule type="cellIs" dxfId="7" priority="7" stopIfTrue="1" operator="between">
      <formula>0.7</formula>
      <formula>1.2</formula>
    </cfRule>
    <cfRule type="cellIs" dxfId="6" priority="8" stopIfTrue="1" operator="greaterThanOrEqual">
      <formula>1.2</formula>
    </cfRule>
    <cfRule type="containsBlanks" dxfId="5" priority="9"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dimension ref="C4:P230"/>
  <sheetViews>
    <sheetView topLeftCell="C212" zoomScale="80" zoomScaleNormal="80" workbookViewId="0">
      <selection activeCell="D91" sqref="D91:D92"/>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6.25" style="1" customWidth="1"/>
    <col min="11" max="11" width="15.375" style="1" customWidth="1"/>
    <col min="12" max="12" width="13.875" style="36" customWidth="1"/>
    <col min="13" max="13" width="14.125" style="36" customWidth="1"/>
    <col min="14" max="15" width="12.375" style="36" customWidth="1"/>
    <col min="16" max="16" width="72.875" style="36" customWidth="1"/>
    <col min="17" max="16384" width="11.375" style="36"/>
  </cols>
  <sheetData>
    <row r="4" spans="3:16" ht="15.75" thickBot="1"/>
    <row r="5" spans="3:16" ht="27" thickTop="1">
      <c r="C5" s="201"/>
      <c r="D5" s="992" t="s">
        <v>106</v>
      </c>
      <c r="E5" s="992"/>
      <c r="F5" s="992"/>
      <c r="G5" s="992"/>
      <c r="H5" s="992"/>
      <c r="I5" s="992"/>
      <c r="J5" s="992"/>
      <c r="K5" s="992"/>
      <c r="L5" s="992"/>
      <c r="M5" s="992"/>
      <c r="N5" s="202"/>
      <c r="O5" s="202"/>
      <c r="P5" s="203"/>
    </row>
    <row r="6" spans="3:16" ht="26.25">
      <c r="C6" s="204"/>
      <c r="D6" s="875" t="s">
        <v>107</v>
      </c>
      <c r="E6" s="875"/>
      <c r="F6" s="875"/>
      <c r="G6" s="875"/>
      <c r="H6" s="875"/>
      <c r="I6" s="875"/>
      <c r="J6" s="875"/>
      <c r="K6" s="875"/>
      <c r="L6" s="875"/>
      <c r="M6" s="875"/>
      <c r="N6" s="15"/>
      <c r="O6" s="15"/>
      <c r="P6" s="200"/>
    </row>
    <row r="7" spans="3:16" ht="26.25">
      <c r="C7" s="204"/>
      <c r="D7" s="875" t="s">
        <v>123</v>
      </c>
      <c r="E7" s="875"/>
      <c r="F7" s="875"/>
      <c r="G7" s="875"/>
      <c r="H7" s="875"/>
      <c r="I7" s="875"/>
      <c r="J7" s="875"/>
      <c r="K7" s="875"/>
      <c r="L7" s="875"/>
      <c r="M7" s="875"/>
      <c r="P7" s="200"/>
    </row>
    <row r="8" spans="3:16" ht="27" thickBot="1">
      <c r="C8" s="204"/>
      <c r="D8" s="875"/>
      <c r="E8" s="875"/>
      <c r="F8" s="875"/>
      <c r="G8" s="875"/>
      <c r="H8" s="875"/>
      <c r="I8" s="875"/>
      <c r="J8" s="875"/>
      <c r="K8" s="875"/>
      <c r="L8" s="875"/>
      <c r="M8" s="875"/>
      <c r="P8" s="200"/>
    </row>
    <row r="9" spans="3:16" ht="16.5" thickBot="1">
      <c r="C9" s="993" t="s">
        <v>122</v>
      </c>
      <c r="D9" s="994"/>
      <c r="E9" s="995"/>
      <c r="F9" s="996" t="s">
        <v>1099</v>
      </c>
      <c r="G9" s="997"/>
      <c r="H9" s="997"/>
      <c r="I9" s="997"/>
      <c r="J9" s="997"/>
      <c r="K9" s="997"/>
      <c r="L9" s="997"/>
      <c r="M9" s="997"/>
      <c r="N9" s="997"/>
      <c r="O9" s="997"/>
      <c r="P9" s="998"/>
    </row>
    <row r="10" spans="3:16" ht="20.25" thickTop="1" thickBot="1">
      <c r="C10" s="988" t="s">
        <v>74</v>
      </c>
      <c r="D10" s="990" t="s">
        <v>108</v>
      </c>
      <c r="E10" s="990" t="s">
        <v>109</v>
      </c>
      <c r="F10" s="990" t="s">
        <v>110</v>
      </c>
      <c r="G10" s="990" t="s">
        <v>111</v>
      </c>
      <c r="H10" s="991" t="s">
        <v>119</v>
      </c>
      <c r="I10" s="991"/>
      <c r="J10" s="991"/>
      <c r="K10" s="991"/>
      <c r="L10" s="991"/>
      <c r="M10" s="991"/>
      <c r="N10" s="991"/>
      <c r="O10" s="991"/>
      <c r="P10" s="976" t="s">
        <v>290</v>
      </c>
    </row>
    <row r="11" spans="3:16" ht="15.75" thickBot="1">
      <c r="C11" s="989"/>
      <c r="D11" s="979"/>
      <c r="E11" s="979"/>
      <c r="F11" s="979"/>
      <c r="G11" s="979"/>
      <c r="H11" s="979" t="s">
        <v>112</v>
      </c>
      <c r="I11" s="979" t="s">
        <v>113</v>
      </c>
      <c r="J11" s="979" t="s">
        <v>121</v>
      </c>
      <c r="K11" s="979"/>
      <c r="L11" s="979"/>
      <c r="M11" s="979"/>
      <c r="N11" s="979" t="s">
        <v>118</v>
      </c>
      <c r="O11" s="979"/>
      <c r="P11" s="977"/>
    </row>
    <row r="12" spans="3:16" ht="27.75" customHeight="1" thickBot="1">
      <c r="C12" s="989"/>
      <c r="D12" s="979"/>
      <c r="E12" s="979"/>
      <c r="F12" s="979"/>
      <c r="G12" s="979"/>
      <c r="H12" s="979"/>
      <c r="I12" s="979"/>
      <c r="J12" s="199" t="s">
        <v>117</v>
      </c>
      <c r="K12" s="199" t="s">
        <v>114</v>
      </c>
      <c r="L12" s="199" t="s">
        <v>115</v>
      </c>
      <c r="M12" s="199" t="s">
        <v>116</v>
      </c>
      <c r="N12" s="199" t="s">
        <v>120</v>
      </c>
      <c r="O12" s="199" t="s">
        <v>91</v>
      </c>
      <c r="P12" s="978"/>
    </row>
    <row r="13" spans="3:16" ht="196.5" customHeight="1">
      <c r="C13" s="980" t="str">
        <f ca="1">IF(ISBLANK(OFFSET('5. Pp (3 años)'!$C$46,INT((ROW()-13)/2),0)),"",OFFSET('5. Pp (3 años)'!$C$46,INT((ROW()-13)/2),0))</f>
        <v>Fin</v>
      </c>
      <c r="D13" s="98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2" t="str">
        <f ca="1">IF(ISBLANK(OFFSET('5. Pp (3 años)'!$E$46,INT((ROW()-13)/2),0)),"",OFFSET('5. Pp (3 años)'!$E$46,INT((ROW()-13)/2),0))</f>
        <v>I_TOD_PAZ: Índice de Todos por la Paz</v>
      </c>
      <c r="F13" s="984" t="str">
        <f ca="1">IF(ISBLANK(OFFSET('5. Pp (3 años)'!$K$46,INT((ROW()-13)/2),0)),"",OFFSET('5. Pp (3 años)'!$K$46,INT((ROW()-13)/2),0))</f>
        <v>Ascendente</v>
      </c>
      <c r="G13" s="986" t="str">
        <f ca="1">IF(ISBLANK(OFFSET('5. Pp (3 años)'!$H$46,INT((ROW()-13)/2),0)),"",OFFSET('5. Pp (3 años)'!$H$46,INT((ROW()-13)/2),0))</f>
        <v>Trianual</v>
      </c>
      <c r="H13" s="1009">
        <f ca="1">IF(ISBLANK(OFFSET('9. METAS'!$K$20,INT((ROW()-13)/2),0)),"",OFFSET('9. METAS'!$K$20,INT((ROW()-13)/2),0))</f>
        <v>0.32</v>
      </c>
      <c r="I13" s="1011" t="s">
        <v>124</v>
      </c>
      <c r="J13" s="573">
        <f ca="1">IF(MOD(ROW()-13,2)=0,IF(ISBLANK(OFFSET('11. SEGUIMIENTO 2026'!$N$14,INT((ROW()-13)/2),0)),"",OFFSET('11. SEGUIMIENTO 2026'!$N$14,INT((ROW()-13)/2),0)),IF(ISBLANK(OFFSET('9. METAS'!$Q$20,INT((ROW()-14)/2),0)),"",OFFSET('9. METAS'!$Q$20,INT((ROW()-14)/2),0)))</f>
        <v>0.08</v>
      </c>
      <c r="K13" s="782">
        <f ca="1">IF(MOD(ROW()-13,2)=0,IF(ISBLANK(OFFSET('11. SEGUIMIENTO 2026'!$O$14,INT((ROW()-13)/2),0)),"",OFFSET('11. SEGUIMIENTO 2026'!$O$14,INT((ROW()-13)/2),0)),IF(ISBLANK(OFFSET('9. METAS'!$R$20,INT((ROW()-14)/2),0)),"",OFFSET('9. METAS'!$R$20,INT((ROW()-14)/2),0)))</f>
        <v>0.08</v>
      </c>
      <c r="L13" s="782" t="str">
        <f ca="1">IF(MOD(ROW()-13,2)=0,IF(ISBLANK(OFFSET('11. SEGUIMIENTO 2026'!$P$14,INT((ROW()-13)/2),0)),"",OFFSET('11. SEGUIMIENTO 2026'!$P$14,INT((ROW()-13)/2),0)),IF(ISBLANK(OFFSET('9. METAS'!$S$20,INT((ROW()-14)/2),0)),"",OFFSET('9. METAS'!$S$20,INT((ROW()-14)/2),0)))</f>
        <v/>
      </c>
      <c r="M13" s="783" t="str">
        <f ca="1">IF(MOD(ROW()-13,2)=0,IF(ISBLANK(OFFSET('11. SEGUIMIENTO 2026'!$Q$14,INT((ROW()-13)/2),0)),"",OFFSET('11. SEGUIMIENTO 2026'!$Q$14,INT((ROW()-13)/2),0)),IF(ISBLANK(OFFSET('9. METAS'!$T$20,INT((ROW()-14)/2),0)),"",OFFSET('9. METAS'!$T$20,INT((ROW()-14)/2),0)))</f>
        <v/>
      </c>
      <c r="N13" s="1002">
        <f ca="1">IFERROR(K13/K14,"ND")</f>
        <v>1</v>
      </c>
      <c r="O13" s="1004">
        <f ca="1">IFERROR(((J13+K13)/H13),"ND")</f>
        <v>0.5</v>
      </c>
      <c r="P13" s="1012" t="s">
        <v>1681</v>
      </c>
    </row>
    <row r="14" spans="3:16" ht="196.5" customHeight="1">
      <c r="C14" s="981"/>
      <c r="D14" s="983"/>
      <c r="E14" s="983"/>
      <c r="F14" s="985"/>
      <c r="G14" s="987"/>
      <c r="H14" s="1010"/>
      <c r="I14" s="1001"/>
      <c r="J14" s="574">
        <f ca="1">IF(MOD(ROW()-13,2)=0,IF(ISBLANK(OFFSET('11. SEGUIMIENTO 2026'!$N$14,INT((ROW()-13)/2),0)),"",OFFSET('11. SEGUIMIENTO 2026'!$N$14,INT((ROW()-13)/2),0)),IF(ISBLANK(OFFSET('9. METAS'!$Q$20,INT((ROW()-14)/2),0)),"",OFFSET('9. METAS'!$Q$20,INT((ROW()-14)/2),0)))</f>
        <v>0.08</v>
      </c>
      <c r="K14" s="784">
        <f ca="1">IF(MOD(ROW()-13,2)=0,IF(ISBLANK(OFFSET('11. SEGUIMIENTO 2026'!$O$14,INT((ROW()-13)/2),0)),"",OFFSET('11. SEGUIMIENTO 2026'!$O$14,INT((ROW()-13)/2),0)),IF(ISBLANK(OFFSET('9. METAS'!$R$20,INT((ROW()-14)/2),0)),"",OFFSET('9. METAS'!$R$20,INT((ROW()-14)/2),0)))</f>
        <v>0.08</v>
      </c>
      <c r="L14" s="784">
        <f ca="1">IF(MOD(ROW()-13,2)=0,IF(ISBLANK(OFFSET('11. SEGUIMIENTO 2026'!$P$14,INT((ROW()-13)/2),0)),"",OFFSET('11. SEGUIMIENTO 2026'!$P$14,INT((ROW()-13)/2),0)),IF(ISBLANK(OFFSET('9. METAS'!$S$20,INT((ROW()-14)/2),0)),"",OFFSET('9. METAS'!$S$20,INT((ROW()-14)/2),0)))</f>
        <v>0.08</v>
      </c>
      <c r="M14" s="785">
        <f ca="1">IF(MOD(ROW()-13,2)=0,IF(ISBLANK(OFFSET('11. SEGUIMIENTO 2026'!$Q$14,INT((ROW()-13)/2),0)),"",OFFSET('11. SEGUIMIENTO 2026'!$Q$14,INT((ROW()-13)/2),0)),IF(ISBLANK(OFFSET('9. METAS'!$T$20,INT((ROW()-14)/2),0)),"",OFFSET('9. METAS'!$T$20,INT((ROW()-14)/2),0)))</f>
        <v>0.08</v>
      </c>
      <c r="N14" s="1003"/>
      <c r="O14" s="1005"/>
      <c r="P14" s="1013"/>
    </row>
    <row r="15" spans="3:16" ht="92.25" customHeight="1">
      <c r="C15" s="1008" t="str">
        <f ca="1">IF(ISBLANK(OFFSET('5. Pp (3 años)'!$C$46,INT((ROW()-13)/2),0)),"",OFFSET('5. Pp (3 años)'!$C$46,INT((ROW()-13)/2),0))</f>
        <v>Propósito</v>
      </c>
      <c r="D15" s="983"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3" t="str">
        <f ca="1">IF(ISBLANK(OFFSET('5. Pp (3 años)'!$E$46,INT((ROW()-13)/2),0)),"",OFFSET('5. Pp (3 años)'!$E$46,INT((ROW()-13)/2),0))</f>
        <v xml:space="preserve">PCIA: Porcentaje de ciudadanas(os) atendidas(os). </v>
      </c>
      <c r="F15" s="985" t="str">
        <f ca="1">IF(ISBLANK(OFFSET('5. Pp (3 años)'!$K$46,INT((ROW()-13)/2),0)),"",OFFSET('5. Pp (3 años)'!$K$46,INT((ROW()-13)/2),0))</f>
        <v>Ascendente</v>
      </c>
      <c r="G15" s="987" t="str">
        <f ca="1">IF(ISBLANK(OFFSET('5. Pp (3 años)'!$H$46,INT((ROW()-13)/2),0)),"",OFFSET('5. Pp (3 años)'!$H$46,INT((ROW()-13)/2),0))</f>
        <v>Trimestral</v>
      </c>
      <c r="H15" s="999">
        <f ca="1">IF(ISBLANK(OFFSET('9. METAS'!$K$20,INT((ROW()-13)/2),0)),"",OFFSET('9. METAS'!$K$20,INT((ROW()-13)/2),0))</f>
        <v>2400</v>
      </c>
      <c r="I15" s="1000" t="s">
        <v>1108</v>
      </c>
      <c r="J15" s="208">
        <f ca="1">IF(MOD(ROW()-13,2)=0,IF(ISBLANK(OFFSET('11. SEGUIMIENTO 2026'!$N$14,INT((ROW()-13)/2),0)),"",OFFSET('11. SEGUIMIENTO 2026'!$N$14,INT((ROW()-13)/2),0)),IF(ISBLANK(OFFSET('9. METAS'!$Q$20,INT((ROW()-14)/2),0)),"",OFFSET('9. METAS'!$Q$20,INT((ROW()-14)/2),0)))</f>
        <v>600</v>
      </c>
      <c r="K15" s="209" t="str">
        <f ca="1">IF(MOD(ROW()-13,2)=0,IF(ISBLANK(OFFSET('11. SEGUIMIENTO 2026'!$O$14,INT((ROW()-13)/2),0)),"",OFFSET('11. SEGUIMIENTO 2026'!$O$14,INT((ROW()-13)/2),0)),IF(ISBLANK(OFFSET('9. METAS'!$R$20,INT((ROW()-14)/2),0)),"",OFFSET('9. METAS'!$R$20,INT((ROW()-14)/2),0)))</f>
        <v/>
      </c>
      <c r="L15" s="209" t="str">
        <f ca="1">IF(MOD(ROW()-13,2)=0,IF(ISBLANK(OFFSET('11. SEGUIMIENTO 2026'!$P$14,INT((ROW()-13)/2),0)),"",OFFSET('11. SEGUIMIENTO 2026'!$P$14,INT((ROW()-13)/2),0)),IF(ISBLANK(OFFSET('9. METAS'!$S$20,INT((ROW()-14)/2),0)),"",OFFSET('9. METAS'!$S$20,INT((ROW()-14)/2),0)))</f>
        <v/>
      </c>
      <c r="M15" s="210" t="str">
        <f ca="1">IF(MOD(ROW()-13,2)=0,IF(ISBLANK(OFFSET('11. SEGUIMIENTO 2026'!$Q$14,INT((ROW()-13)/2),0)),"",OFFSET('11. SEGUIMIENTO 2026'!$Q$14,INT((ROW()-13)/2),0)),IF(ISBLANK(OFFSET('9. METAS'!$T$20,INT((ROW()-14)/2),0)),"",OFFSET('9. METAS'!$T$20,INT((ROW()-14)/2),0)))</f>
        <v/>
      </c>
      <c r="N15" s="1002" t="str">
        <f ca="1">IFERROR(K15/K16,"ND")</f>
        <v>ND</v>
      </c>
      <c r="O15" s="1004" t="str">
        <f ca="1">IFERROR(((J15+K15)/H15),"ND")</f>
        <v>ND</v>
      </c>
      <c r="P15" s="1006" t="s">
        <v>1460</v>
      </c>
    </row>
    <row r="16" spans="3:16" ht="92.25" customHeight="1">
      <c r="C16" s="981"/>
      <c r="D16" s="983"/>
      <c r="E16" s="983"/>
      <c r="F16" s="985"/>
      <c r="G16" s="987"/>
      <c r="H16" s="999"/>
      <c r="I16" s="1001"/>
      <c r="J16" s="208">
        <f ca="1">IF(MOD(ROW()-13,2)=0,IF(ISBLANK(OFFSET('11. SEGUIMIENTO 2026'!$N$14,INT((ROW()-13)/2),0)),"",OFFSET('11. SEGUIMIENTO 2026'!$N$14,INT((ROW()-13)/2),0)),IF(ISBLANK(OFFSET('9. METAS'!$Q$20,INT((ROW()-14)/2),0)),"",OFFSET('9. METAS'!$Q$20,INT((ROW()-14)/2),0)))</f>
        <v>600</v>
      </c>
      <c r="K16" s="209">
        <f ca="1">IF(MOD(ROW()-13,2)=0,IF(ISBLANK(OFFSET('11. SEGUIMIENTO 2026'!$O$14,INT((ROW()-13)/2),0)),"",OFFSET('11. SEGUIMIENTO 2026'!$O$14,INT((ROW()-13)/2),0)),IF(ISBLANK(OFFSET('9. METAS'!$R$20,INT((ROW()-14)/2),0)),"",OFFSET('9. METAS'!$R$20,INT((ROW()-14)/2),0)))</f>
        <v>600</v>
      </c>
      <c r="L16" s="209">
        <f ca="1">IF(MOD(ROW()-13,2)=0,IF(ISBLANK(OFFSET('11. SEGUIMIENTO 2026'!$P$14,INT((ROW()-13)/2),0)),"",OFFSET('11. SEGUIMIENTO 2026'!$P$14,INT((ROW()-13)/2),0)),IF(ISBLANK(OFFSET('9. METAS'!$S$20,INT((ROW()-14)/2),0)),"",OFFSET('9. METAS'!$S$20,INT((ROW()-14)/2),0)))</f>
        <v>600</v>
      </c>
      <c r="M16" s="210">
        <f ca="1">IF(MOD(ROW()-13,2)=0,IF(ISBLANK(OFFSET('11. SEGUIMIENTO 2026'!$Q$14,INT((ROW()-13)/2),0)),"",OFFSET('11. SEGUIMIENTO 2026'!$Q$14,INT((ROW()-13)/2),0)),IF(ISBLANK(OFFSET('9. METAS'!$T$20,INT((ROW()-14)/2),0)),"",OFFSET('9. METAS'!$T$20,INT((ROW()-14)/2),0)))</f>
        <v>600</v>
      </c>
      <c r="N16" s="1003"/>
      <c r="O16" s="1005"/>
      <c r="P16" s="1007"/>
    </row>
    <row r="17" spans="3:16" ht="92.25" customHeight="1">
      <c r="C17" s="1008" t="str">
        <f ca="1">IF(ISBLANK(OFFSET('5. Pp (3 años)'!$C$46,INT((ROW()-13)/2),0)),"",OFFSET('5. Pp (3 años)'!$C$46,INT((ROW()-13)/2),0))</f>
        <v>Componente</v>
      </c>
      <c r="D17" s="983" t="str">
        <f ca="1">IF(ISBLANK(OFFSET('5. Pp (3 años)'!$D$46,INT((ROW()-13)/2),0)),"",OFFSET('5. Pp (3 años)'!$D$46,INT((ROW()-13)/2),0))</f>
        <v>3.1.1.1.1 Resoluciones de las demandas ciudadanas por la Secretaría General emitidas.</v>
      </c>
      <c r="E17" s="983" t="str">
        <f ca="1">IF(ISBLANK(OFFSET('5. Pp (3 años)'!$E$46,INT((ROW()-13)/2),0)),"",OFFSET('5. Pp (3 años)'!$E$46,INT((ROW()-13)/2),0))</f>
        <v>PRDC: Porcentaje de resoluciones de las demandas ciudadanas emitidas.</v>
      </c>
      <c r="F17" s="985" t="str">
        <f ca="1">IF(ISBLANK(OFFSET('5. Pp (3 años)'!$K$46,INT((ROW()-13)/2),0)),"",OFFSET('5. Pp (3 años)'!$K$46,INT((ROW()-13)/2),0))</f>
        <v>Ascendente</v>
      </c>
      <c r="G17" s="987" t="str">
        <f ca="1">IF(ISBLANK(OFFSET('5. Pp (3 años)'!$H$46,INT((ROW()-13)/2),0)),"",OFFSET('5. Pp (3 años)'!$H$46,INT((ROW()-13)/2),0))</f>
        <v>Trimestral</v>
      </c>
      <c r="H17" s="999">
        <f ca="1">IF(ISBLANK(OFFSET('9. METAS'!$K$20,INT((ROW()-13)/2),0)),"",OFFSET('9. METAS'!$K$20,INT((ROW()-13)/2),0))</f>
        <v>2500</v>
      </c>
      <c r="I17" s="1000" t="s">
        <v>1108</v>
      </c>
      <c r="J17" s="208">
        <f ca="1">IF(MOD(ROW()-13,2)=0,IF(ISBLANK(OFFSET('11. SEGUIMIENTO 2026'!$N$14,INT((ROW()-13)/2),0)),"",OFFSET('11. SEGUIMIENTO 2026'!$N$14,INT((ROW()-13)/2),0)),IF(ISBLANK(OFFSET('9. METAS'!$Q$20,INT((ROW()-14)/2),0)),"",OFFSET('9. METAS'!$Q$20,INT((ROW()-14)/2),0)))</f>
        <v>778</v>
      </c>
      <c r="K17" s="209" t="str">
        <f ca="1">IF(MOD(ROW()-13,2)=0,IF(ISBLANK(OFFSET('11. SEGUIMIENTO 2026'!$O$14,INT((ROW()-13)/2),0)),"",OFFSET('11. SEGUIMIENTO 2026'!$O$14,INT((ROW()-13)/2),0)),IF(ISBLANK(OFFSET('9. METAS'!$R$20,INT((ROW()-14)/2),0)),"",OFFSET('9. METAS'!$R$20,INT((ROW()-14)/2),0)))</f>
        <v/>
      </c>
      <c r="L17" s="209" t="str">
        <f ca="1">IF(MOD(ROW()-13,2)=0,IF(ISBLANK(OFFSET('11. SEGUIMIENTO 2026'!$P$14,INT((ROW()-13)/2),0)),"",OFFSET('11. SEGUIMIENTO 2026'!$P$14,INT((ROW()-13)/2),0)),IF(ISBLANK(OFFSET('9. METAS'!$S$20,INT((ROW()-14)/2),0)),"",OFFSET('9. METAS'!$S$20,INT((ROW()-14)/2),0)))</f>
        <v/>
      </c>
      <c r="M17" s="210" t="str">
        <f ca="1">IF(MOD(ROW()-13,2)=0,IF(ISBLANK(OFFSET('11. SEGUIMIENTO 2026'!$Q$14,INT((ROW()-13)/2),0)),"",OFFSET('11. SEGUIMIENTO 2026'!$Q$14,INT((ROW()-13)/2),0)),IF(ISBLANK(OFFSET('9. METAS'!$T$20,INT((ROW()-14)/2),0)),"",OFFSET('9. METAS'!$T$20,INT((ROW()-14)/2),0)))</f>
        <v/>
      </c>
      <c r="N17" s="1002" t="str">
        <f ca="1">IFERROR(K17/K18,"ND")</f>
        <v>ND</v>
      </c>
      <c r="O17" s="1004" t="str">
        <f t="shared" ref="O17" ca="1" si="0">IFERROR(((J17+K17)/H17),"ND")</f>
        <v>ND</v>
      </c>
      <c r="P17" s="1006" t="s">
        <v>1461</v>
      </c>
    </row>
    <row r="18" spans="3:16" ht="92.25" customHeight="1">
      <c r="C18" s="981"/>
      <c r="D18" s="983"/>
      <c r="E18" s="983"/>
      <c r="F18" s="985"/>
      <c r="G18" s="987"/>
      <c r="H18" s="999"/>
      <c r="I18" s="1001"/>
      <c r="J18" s="208">
        <f ca="1">IF(MOD(ROW()-13,2)=0,IF(ISBLANK(OFFSET('11. SEGUIMIENTO 2026'!$N$14,INT((ROW()-13)/2),0)),"",OFFSET('11. SEGUIMIENTO 2026'!$N$14,INT((ROW()-13)/2),0)),IF(ISBLANK(OFFSET('9. METAS'!$Q$20,INT((ROW()-14)/2),0)),"",OFFSET('9. METAS'!$Q$20,INT((ROW()-14)/2),0)))</f>
        <v>625</v>
      </c>
      <c r="K18" s="209">
        <f ca="1">IF(MOD(ROW()-13,2)=0,IF(ISBLANK(OFFSET('11. SEGUIMIENTO 2026'!$O$14,INT((ROW()-13)/2),0)),"",OFFSET('11. SEGUIMIENTO 2026'!$O$14,INT((ROW()-13)/2),0)),IF(ISBLANK(OFFSET('9. METAS'!$R$20,INT((ROW()-14)/2),0)),"",OFFSET('9. METAS'!$R$20,INT((ROW()-14)/2),0)))</f>
        <v>625</v>
      </c>
      <c r="L18" s="209">
        <f ca="1">IF(MOD(ROW()-13,2)=0,IF(ISBLANK(OFFSET('11. SEGUIMIENTO 2026'!$P$14,INT((ROW()-13)/2),0)),"",OFFSET('11. SEGUIMIENTO 2026'!$P$14,INT((ROW()-13)/2),0)),IF(ISBLANK(OFFSET('9. METAS'!$S$20,INT((ROW()-14)/2),0)),"",OFFSET('9. METAS'!$S$20,INT((ROW()-14)/2),0)))</f>
        <v>625</v>
      </c>
      <c r="M18" s="210">
        <f ca="1">IF(MOD(ROW()-13,2)=0,IF(ISBLANK(OFFSET('11. SEGUIMIENTO 2026'!$Q$14,INT((ROW()-13)/2),0)),"",OFFSET('11. SEGUIMIENTO 2026'!$Q$14,INT((ROW()-13)/2),0)),IF(ISBLANK(OFFSET('9. METAS'!$T$20,INT((ROW()-14)/2),0)),"",OFFSET('9. METAS'!$T$20,INT((ROW()-14)/2),0)))</f>
        <v>625</v>
      </c>
      <c r="N18" s="1003"/>
      <c r="O18" s="1005"/>
      <c r="P18" s="1007"/>
    </row>
    <row r="19" spans="3:16" ht="92.25" customHeight="1">
      <c r="C19" s="1008" t="str">
        <f ca="1">IF(ISBLANK(OFFSET('5. Pp (3 años)'!$C$46,INT((ROW()-13)/2),0)),"",OFFSET('5. Pp (3 años)'!$C$46,INT((ROW()-13)/2),0))</f>
        <v>Actividad</v>
      </c>
      <c r="D19" s="983" t="str">
        <f ca="1">IF(ISBLANK(OFFSET('5. Pp (3 años)'!$D$46,INT((ROW()-13)/2),0)),"",OFFSET('5. Pp (3 años)'!$D$46,INT((ROW()-13)/2),0))</f>
        <v>3.1.1.1.1.1 Otorgamiento de apoyos administrativos y financieros brindados a la ciudadanía.</v>
      </c>
      <c r="E19" s="983" t="str">
        <f ca="1">IF(ISBLANK(OFFSET('5. Pp (3 años)'!$E$46,INT((ROW()-13)/2),0)),"",OFFSET('5. Pp (3 años)'!$E$46,INT((ROW()-13)/2),0))</f>
        <v xml:space="preserve">PAOC: Porcentaje de apoyos administrativos y financieros otorgados. </v>
      </c>
      <c r="F19" s="985" t="str">
        <f ca="1">IF(ISBLANK(OFFSET('5. Pp (3 años)'!$K$46,INT((ROW()-13)/2),0)),"",OFFSET('5. Pp (3 años)'!$K$46,INT((ROW()-13)/2),0))</f>
        <v>Ascendente</v>
      </c>
      <c r="G19" s="987" t="str">
        <f ca="1">IF(ISBLANK(OFFSET('5. Pp (3 años)'!$H$46,INT((ROW()-13)/2),0)),"",OFFSET('5. Pp (3 años)'!$H$46,INT((ROW()-13)/2),0))</f>
        <v>Trimestral</v>
      </c>
      <c r="H19" s="999">
        <f ca="1">IF(ISBLANK(OFFSET('9. METAS'!$K$20,INT((ROW()-13)/2),0)),"",OFFSET('9. METAS'!$K$20,INT((ROW()-13)/2),0))</f>
        <v>950</v>
      </c>
      <c r="I19" s="1000" t="s">
        <v>1108</v>
      </c>
      <c r="J19" s="208">
        <f ca="1">IF(MOD(ROW()-13,2)=0,IF(ISBLANK(OFFSET('11. SEGUIMIENTO 2026'!$N$14,INT((ROW()-13)/2),0)),"",OFFSET('11. SEGUIMIENTO 2026'!$N$14,INT((ROW()-13)/2),0)),IF(ISBLANK(OFFSET('9. METAS'!$Q$20,INT((ROW()-14)/2),0)),"",OFFSET('9. METAS'!$Q$20,INT((ROW()-14)/2),0)))</f>
        <v>486</v>
      </c>
      <c r="K19" s="209" t="str">
        <f ca="1">IF(MOD(ROW()-13,2)=0,IF(ISBLANK(OFFSET('11. SEGUIMIENTO 2026'!$O$14,INT((ROW()-13)/2),0)),"",OFFSET('11. SEGUIMIENTO 2026'!$O$14,INT((ROW()-13)/2),0)),IF(ISBLANK(OFFSET('9. METAS'!$R$20,INT((ROW()-14)/2),0)),"",OFFSET('9. METAS'!$R$20,INT((ROW()-14)/2),0)))</f>
        <v/>
      </c>
      <c r="L19" s="209" t="str">
        <f ca="1">IF(MOD(ROW()-13,2)=0,IF(ISBLANK(OFFSET('11. SEGUIMIENTO 2026'!$P$14,INT((ROW()-13)/2),0)),"",OFFSET('11. SEGUIMIENTO 2026'!$P$14,INT((ROW()-13)/2),0)),IF(ISBLANK(OFFSET('9. METAS'!$S$20,INT((ROW()-14)/2),0)),"",OFFSET('9. METAS'!$S$20,INT((ROW()-14)/2),0)))</f>
        <v/>
      </c>
      <c r="M19" s="210" t="str">
        <f ca="1">IF(MOD(ROW()-13,2)=0,IF(ISBLANK(OFFSET('11. SEGUIMIENTO 2026'!$Q$14,INT((ROW()-13)/2),0)),"",OFFSET('11. SEGUIMIENTO 2026'!$Q$14,INT((ROW()-13)/2),0)),IF(ISBLANK(OFFSET('9. METAS'!$T$20,INT((ROW()-14)/2),0)),"",OFFSET('9. METAS'!$T$20,INT((ROW()-14)/2),0)))</f>
        <v/>
      </c>
      <c r="N19" s="1002" t="str">
        <f t="shared" ref="N19" ca="1" si="1">IFERROR(K19/K20,"ND")</f>
        <v>ND</v>
      </c>
      <c r="O19" s="1004" t="str">
        <f t="shared" ref="O19" ca="1" si="2">IFERROR(((J19+K19)/H19),"ND")</f>
        <v>ND</v>
      </c>
      <c r="P19" s="1006" t="s">
        <v>1462</v>
      </c>
    </row>
    <row r="20" spans="3:16" ht="92.25" customHeight="1">
      <c r="C20" s="981"/>
      <c r="D20" s="983"/>
      <c r="E20" s="983"/>
      <c r="F20" s="985"/>
      <c r="G20" s="987"/>
      <c r="H20" s="999"/>
      <c r="I20" s="1001"/>
      <c r="J20" s="208">
        <f ca="1">IF(MOD(ROW()-13,2)=0,IF(ISBLANK(OFFSET('11. SEGUIMIENTO 2026'!$N$14,INT((ROW()-13)/2),0)),"",OFFSET('11. SEGUIMIENTO 2026'!$N$14,INT((ROW()-13)/2),0)),IF(ISBLANK(OFFSET('9. METAS'!$Q$20,INT((ROW()-14)/2),0)),"",OFFSET('9. METAS'!$Q$20,INT((ROW()-14)/2),0)))</f>
        <v>237</v>
      </c>
      <c r="K20" s="209">
        <f ca="1">IF(MOD(ROW()-13,2)=0,IF(ISBLANK(OFFSET('11. SEGUIMIENTO 2026'!$O$14,INT((ROW()-13)/2),0)),"",OFFSET('11. SEGUIMIENTO 2026'!$O$14,INT((ROW()-13)/2),0)),IF(ISBLANK(OFFSET('9. METAS'!$R$20,INT((ROW()-14)/2),0)),"",OFFSET('9. METAS'!$R$20,INT((ROW()-14)/2),0)))</f>
        <v>237</v>
      </c>
      <c r="L20" s="209">
        <f ca="1">IF(MOD(ROW()-13,2)=0,IF(ISBLANK(OFFSET('11. SEGUIMIENTO 2026'!$P$14,INT((ROW()-13)/2),0)),"",OFFSET('11. SEGUIMIENTO 2026'!$P$14,INT((ROW()-13)/2),0)),IF(ISBLANK(OFFSET('9. METAS'!$S$20,INT((ROW()-14)/2),0)),"",OFFSET('9. METAS'!$S$20,INT((ROW()-14)/2),0)))</f>
        <v>237</v>
      </c>
      <c r="M20" s="210">
        <f ca="1">IF(MOD(ROW()-13,2)=0,IF(ISBLANK(OFFSET('11. SEGUIMIENTO 2026'!$Q$14,INT((ROW()-13)/2),0)),"",OFFSET('11. SEGUIMIENTO 2026'!$Q$14,INT((ROW()-13)/2),0)),IF(ISBLANK(OFFSET('9. METAS'!$T$20,INT((ROW()-14)/2),0)),"",OFFSET('9. METAS'!$T$20,INT((ROW()-14)/2),0)))</f>
        <v>239</v>
      </c>
      <c r="N20" s="1003"/>
      <c r="O20" s="1005"/>
      <c r="P20" s="1007"/>
    </row>
    <row r="21" spans="3:16" ht="92.25" customHeight="1">
      <c r="C21" s="1008" t="str">
        <f ca="1">IF(ISBLANK(OFFSET('5. Pp (3 años)'!$C$46,INT((ROW()-13)/2),0)),"",OFFSET('5. Pp (3 años)'!$C$46,INT((ROW()-13)/2),0))</f>
        <v>Actividad</v>
      </c>
      <c r="D21" s="983" t="str">
        <f ca="1">IF(ISBLANK(OFFSET('5. Pp (3 años)'!$D$46,INT((ROW()-13)/2),0)),"",OFFSET('5. Pp (3 años)'!$D$46,INT((ROW()-13)/2),0))</f>
        <v xml:space="preserve">3.1.1.1.1.2 Gestión de las sesiones ordinarias llevadas acabo por el cabildo </v>
      </c>
      <c r="E21" s="983" t="str">
        <f ca="1">IF(ISBLANK(OFFSET('5. Pp (3 años)'!$E$46,INT((ROW()-13)/2),0)),"",OFFSET('5. Pp (3 años)'!$E$46,INT((ROW()-13)/2),0))</f>
        <v>PSCA: Porcentaje de sesiones ordinarias de Cabildo realizadas.</v>
      </c>
      <c r="F21" s="985" t="str">
        <f ca="1">IF(ISBLANK(OFFSET('5. Pp (3 años)'!$K$46,INT((ROW()-13)/2),0)),"",OFFSET('5. Pp (3 años)'!$K$46,INT((ROW()-13)/2),0))</f>
        <v>Ascendente</v>
      </c>
      <c r="G21" s="987" t="str">
        <f ca="1">IF(ISBLANK(OFFSET('5. Pp (3 años)'!$H$46,INT((ROW()-13)/2),0)),"",OFFSET('5. Pp (3 años)'!$H$46,INT((ROW()-13)/2),0))</f>
        <v>Trimestral</v>
      </c>
      <c r="H21" s="999">
        <f ca="1">IF(ISBLANK(OFFSET('9. METAS'!$K$20,INT((ROW()-13)/2),0)),"",OFFSET('9. METAS'!$K$20,INT((ROW()-13)/2),0))</f>
        <v>100</v>
      </c>
      <c r="I21" s="1000" t="s">
        <v>1108</v>
      </c>
      <c r="J21" s="208">
        <f ca="1">IF(MOD(ROW()-13,2)=0,IF(ISBLANK(OFFSET('11. SEGUIMIENTO 2026'!$N$14,INT((ROW()-13)/2),0)),"",OFFSET('11. SEGUIMIENTO 2026'!$N$14,INT((ROW()-13)/2),0)),IF(ISBLANK(OFFSET('9. METAS'!$Q$20,INT((ROW()-14)/2),0)),"",OFFSET('9. METAS'!$Q$20,INT((ROW()-14)/2),0)))</f>
        <v>8</v>
      </c>
      <c r="K21" s="209" t="str">
        <f ca="1">IF(MOD(ROW()-13,2)=0,IF(ISBLANK(OFFSET('11. SEGUIMIENTO 2026'!$O$14,INT((ROW()-13)/2),0)),"",OFFSET('11. SEGUIMIENTO 2026'!$O$14,INT((ROW()-13)/2),0)),IF(ISBLANK(OFFSET('9. METAS'!$R$20,INT((ROW()-14)/2),0)),"",OFFSET('9. METAS'!$R$20,INT((ROW()-14)/2),0)))</f>
        <v/>
      </c>
      <c r="L21" s="209" t="str">
        <f ca="1">IF(MOD(ROW()-13,2)=0,IF(ISBLANK(OFFSET('11. SEGUIMIENTO 2026'!$P$14,INT((ROW()-13)/2),0)),"",OFFSET('11. SEGUIMIENTO 2026'!$P$14,INT((ROW()-13)/2),0)),IF(ISBLANK(OFFSET('9. METAS'!$S$20,INT((ROW()-14)/2),0)),"",OFFSET('9. METAS'!$S$20,INT((ROW()-14)/2),0)))</f>
        <v/>
      </c>
      <c r="M21" s="210" t="str">
        <f ca="1">IF(MOD(ROW()-13,2)=0,IF(ISBLANK(OFFSET('11. SEGUIMIENTO 2026'!$Q$14,INT((ROW()-13)/2),0)),"",OFFSET('11. SEGUIMIENTO 2026'!$Q$14,INT((ROW()-13)/2),0)),IF(ISBLANK(OFFSET('9. METAS'!$T$20,INT((ROW()-14)/2),0)),"",OFFSET('9. METAS'!$T$20,INT((ROW()-14)/2),0)))</f>
        <v/>
      </c>
      <c r="N21" s="1002" t="str">
        <f t="shared" ref="N21" ca="1" si="3">IFERROR(K21/K22,"ND")</f>
        <v>ND</v>
      </c>
      <c r="O21" s="1004" t="str">
        <f t="shared" ref="O21" ca="1" si="4">IFERROR(((J21+K21)/H21),"ND")</f>
        <v>ND</v>
      </c>
      <c r="P21" s="1006" t="s">
        <v>1463</v>
      </c>
    </row>
    <row r="22" spans="3:16" ht="92.25" customHeight="1">
      <c r="C22" s="981"/>
      <c r="D22" s="983"/>
      <c r="E22" s="983"/>
      <c r="F22" s="985"/>
      <c r="G22" s="987"/>
      <c r="H22" s="999"/>
      <c r="I22" s="1001"/>
      <c r="J22" s="208">
        <f ca="1">IF(MOD(ROW()-13,2)=0,IF(ISBLANK(OFFSET('11. SEGUIMIENTO 2026'!$N$14,INT((ROW()-13)/2),0)),"",OFFSET('11. SEGUIMIENTO 2026'!$N$14,INT((ROW()-13)/2),0)),IF(ISBLANK(OFFSET('9. METAS'!$Q$20,INT((ROW()-14)/2),0)),"",OFFSET('9. METAS'!$Q$20,INT((ROW()-14)/2),0)))</f>
        <v>25</v>
      </c>
      <c r="K22" s="209">
        <f ca="1">IF(MOD(ROW()-13,2)=0,IF(ISBLANK(OFFSET('11. SEGUIMIENTO 2026'!$O$14,INT((ROW()-13)/2),0)),"",OFFSET('11. SEGUIMIENTO 2026'!$O$14,INT((ROW()-13)/2),0)),IF(ISBLANK(OFFSET('9. METAS'!$R$20,INT((ROW()-14)/2),0)),"",OFFSET('9. METAS'!$R$20,INT((ROW()-14)/2),0)))</f>
        <v>25</v>
      </c>
      <c r="L22" s="209">
        <f ca="1">IF(MOD(ROW()-13,2)=0,IF(ISBLANK(OFFSET('11. SEGUIMIENTO 2026'!$P$14,INT((ROW()-13)/2),0)),"",OFFSET('11. SEGUIMIENTO 2026'!$P$14,INT((ROW()-13)/2),0)),IF(ISBLANK(OFFSET('9. METAS'!$S$20,INT((ROW()-14)/2),0)),"",OFFSET('9. METAS'!$S$20,INT((ROW()-14)/2),0)))</f>
        <v>25</v>
      </c>
      <c r="M22" s="210">
        <f ca="1">IF(MOD(ROW()-13,2)=0,IF(ISBLANK(OFFSET('11. SEGUIMIENTO 2026'!$Q$14,INT((ROW()-13)/2),0)),"",OFFSET('11. SEGUIMIENTO 2026'!$Q$14,INT((ROW()-13)/2),0)),IF(ISBLANK(OFFSET('9. METAS'!$T$20,INT((ROW()-14)/2),0)),"",OFFSET('9. METAS'!$T$20,INT((ROW()-14)/2),0)))</f>
        <v>25</v>
      </c>
      <c r="N22" s="1003"/>
      <c r="O22" s="1005"/>
      <c r="P22" s="1007"/>
    </row>
    <row r="23" spans="3:16" ht="92.25" customHeight="1">
      <c r="C23" s="1008" t="str">
        <f ca="1">IF(ISBLANK(OFFSET('5. Pp (3 años)'!$C$46,INT((ROW()-13)/2),0)),"",OFFSET('5. Pp (3 años)'!$C$46,INT((ROW()-13)/2),0))</f>
        <v>Actividad</v>
      </c>
      <c r="D23" s="983" t="str">
        <f ca="1">IF(ISBLANK(OFFSET('5. Pp (3 años)'!$D$46,INT((ROW()-13)/2),0)),"",OFFSET('5. Pp (3 años)'!$D$46,INT((ROW()-13)/2),0))</f>
        <v>3.2.1.1.1.3 Gestión de solicitudes formuladas por la ciudadanía.</v>
      </c>
      <c r="E23" s="983" t="str">
        <f ca="1">IF(ISBLANK(OFFSET('5. Pp (3 años)'!$E$46,INT((ROW()-13)/2),0)),"",OFFSET('5. Pp (3 años)'!$E$46,INT((ROW()-13)/2),0))</f>
        <v>PSCG: Porcentaje de Solicitudes Ciudadanas gestionadas.</v>
      </c>
      <c r="F23" s="985" t="str">
        <f ca="1">IF(ISBLANK(OFFSET('5. Pp (3 años)'!$K$46,INT((ROW()-13)/2),0)),"",OFFSET('5. Pp (3 años)'!$K$46,INT((ROW()-13)/2),0))</f>
        <v>Ascendente</v>
      </c>
      <c r="G23" s="987" t="str">
        <f ca="1">IF(ISBLANK(OFFSET('5. Pp (3 años)'!$H$46,INT((ROW()-13)/2),0)),"",OFFSET('5. Pp (3 años)'!$H$46,INT((ROW()-13)/2),0))</f>
        <v>Trimestral</v>
      </c>
      <c r="H23" s="999">
        <f ca="1">IF(ISBLANK(OFFSET('9. METAS'!$K$20,INT((ROW()-13)/2),0)),"",OFFSET('9. METAS'!$K$20,INT((ROW()-13)/2),0))</f>
        <v>540</v>
      </c>
      <c r="I23" s="1000" t="s">
        <v>1108</v>
      </c>
      <c r="J23" s="208">
        <f ca="1">IF(MOD(ROW()-13,2)=0,IF(ISBLANK(OFFSET('11. SEGUIMIENTO 2026'!$N$14,INT((ROW()-13)/2),0)),"",OFFSET('11. SEGUIMIENTO 2026'!$N$14,INT((ROW()-13)/2),0)),IF(ISBLANK(OFFSET('9. METAS'!$Q$20,INT((ROW()-14)/2),0)),"",OFFSET('9. METAS'!$Q$20,INT((ROW()-14)/2),0)))</f>
        <v>478</v>
      </c>
      <c r="K23" s="209" t="str">
        <f ca="1">IF(MOD(ROW()-13,2)=0,IF(ISBLANK(OFFSET('11. SEGUIMIENTO 2026'!$O$14,INT((ROW()-13)/2),0)),"",OFFSET('11. SEGUIMIENTO 2026'!$O$14,INT((ROW()-13)/2),0)),IF(ISBLANK(OFFSET('9. METAS'!$R$20,INT((ROW()-14)/2),0)),"",OFFSET('9. METAS'!$R$20,INT((ROW()-14)/2),0)))</f>
        <v/>
      </c>
      <c r="L23" s="209" t="str">
        <f ca="1">IF(MOD(ROW()-13,2)=0,IF(ISBLANK(OFFSET('11. SEGUIMIENTO 2026'!$P$14,INT((ROW()-13)/2),0)),"",OFFSET('11. SEGUIMIENTO 2026'!$P$14,INT((ROW()-13)/2),0)),IF(ISBLANK(OFFSET('9. METAS'!$S$20,INT((ROW()-14)/2),0)),"",OFFSET('9. METAS'!$S$20,INT((ROW()-14)/2),0)))</f>
        <v/>
      </c>
      <c r="M23" s="210" t="str">
        <f ca="1">IF(MOD(ROW()-13,2)=0,IF(ISBLANK(OFFSET('11. SEGUIMIENTO 2026'!$Q$14,INT((ROW()-13)/2),0)),"",OFFSET('11. SEGUIMIENTO 2026'!$Q$14,INT((ROW()-13)/2),0)),IF(ISBLANK(OFFSET('9. METAS'!$T$20,INT((ROW()-14)/2),0)),"",OFFSET('9. METAS'!$T$20,INT((ROW()-14)/2),0)))</f>
        <v/>
      </c>
      <c r="N23" s="1002" t="str">
        <f t="shared" ref="N23" ca="1" si="5">IFERROR(K23/K24,"ND")</f>
        <v>ND</v>
      </c>
      <c r="O23" s="1004" t="str">
        <f t="shared" ref="O23" ca="1" si="6">IFERROR(((J23+K23)/H23),"ND")</f>
        <v>ND</v>
      </c>
      <c r="P23" s="1006" t="s">
        <v>1496</v>
      </c>
    </row>
    <row r="24" spans="3:16" ht="92.25" customHeight="1">
      <c r="C24" s="981"/>
      <c r="D24" s="983"/>
      <c r="E24" s="983"/>
      <c r="F24" s="985"/>
      <c r="G24" s="987"/>
      <c r="H24" s="999"/>
      <c r="I24" s="1001"/>
      <c r="J24" s="208">
        <f ca="1">IF(MOD(ROW()-13,2)=0,IF(ISBLANK(OFFSET('11. SEGUIMIENTO 2026'!$N$14,INT((ROW()-13)/2),0)),"",OFFSET('11. SEGUIMIENTO 2026'!$N$14,INT((ROW()-13)/2),0)),IF(ISBLANK(OFFSET('9. METAS'!$Q$20,INT((ROW()-14)/2),0)),"",OFFSET('9. METAS'!$Q$20,INT((ROW()-14)/2),0)))</f>
        <v>135</v>
      </c>
      <c r="K24" s="209">
        <f ca="1">IF(MOD(ROW()-13,2)=0,IF(ISBLANK(OFFSET('11. SEGUIMIENTO 2026'!$O$14,INT((ROW()-13)/2),0)),"",OFFSET('11. SEGUIMIENTO 2026'!$O$14,INT((ROW()-13)/2),0)),IF(ISBLANK(OFFSET('9. METAS'!$R$20,INT((ROW()-14)/2),0)),"",OFFSET('9. METAS'!$R$20,INT((ROW()-14)/2),0)))</f>
        <v>135</v>
      </c>
      <c r="L24" s="209">
        <f ca="1">IF(MOD(ROW()-13,2)=0,IF(ISBLANK(OFFSET('11. SEGUIMIENTO 2026'!$P$14,INT((ROW()-13)/2),0)),"",OFFSET('11. SEGUIMIENTO 2026'!$P$14,INT((ROW()-13)/2),0)),IF(ISBLANK(OFFSET('9. METAS'!$S$20,INT((ROW()-14)/2),0)),"",OFFSET('9. METAS'!$S$20,INT((ROW()-14)/2),0)))</f>
        <v>135</v>
      </c>
      <c r="M24" s="210">
        <f ca="1">IF(MOD(ROW()-13,2)=0,IF(ISBLANK(OFFSET('11. SEGUIMIENTO 2026'!$Q$14,INT((ROW()-13)/2),0)),"",OFFSET('11. SEGUIMIENTO 2026'!$Q$14,INT((ROW()-13)/2),0)),IF(ISBLANK(OFFSET('9. METAS'!$T$20,INT((ROW()-14)/2),0)),"",OFFSET('9. METAS'!$T$20,INT((ROW()-14)/2),0)))</f>
        <v>135</v>
      </c>
      <c r="N24" s="1003"/>
      <c r="O24" s="1005"/>
      <c r="P24" s="1007"/>
    </row>
    <row r="25" spans="3:16" ht="92.25" customHeight="1">
      <c r="C25" s="1008" t="str">
        <f ca="1">IF(ISBLANK(OFFSET('5. Pp (3 años)'!$C$46,INT((ROW()-13)/2),0)),"",OFFSET('5. Pp (3 años)'!$C$46,INT((ROW()-13)/2),0))</f>
        <v xml:space="preserve">Componente </v>
      </c>
      <c r="D25" s="983" t="str">
        <f ca="1">IF(ISBLANK(OFFSET('5. Pp (3 años)'!$D$46,INT((ROW()-13)/2),0)),"",OFFSET('5. Pp (3 años)'!$D$46,INT((ROW()-13)/2),0))</f>
        <v>3.1.1.1.2 Atención a solicitudes de personas no localizadas en el municipio de Benito Juárez</v>
      </c>
      <c r="E25" s="983" t="str">
        <f ca="1">IF(ISBLANK(OFFSET('5. Pp (3 años)'!$E$46,INT((ROW()-13)/2),0)),"",OFFSET('5. Pp (3 años)'!$E$46,INT((ROW()-13)/2),0))</f>
        <v>PSNLBJ: Porcentaje de solicitudes de personas no localizadas.</v>
      </c>
      <c r="F25" s="985" t="str">
        <f ca="1">IF(ISBLANK(OFFSET('5. Pp (3 años)'!$K$46,INT((ROW()-13)/2),0)),"",OFFSET('5. Pp (3 años)'!$K$46,INT((ROW()-13)/2),0))</f>
        <v>Ascedente</v>
      </c>
      <c r="G25" s="987" t="str">
        <f ca="1">IF(ISBLANK(OFFSET('5. Pp (3 años)'!$H$46,INT((ROW()-13)/2),0)),"",OFFSET('5. Pp (3 años)'!$H$46,INT((ROW()-13)/2),0))</f>
        <v>Trimestral</v>
      </c>
      <c r="H25" s="999">
        <f ca="1">IF(ISBLANK(OFFSET('9. METAS'!$K$20,INT((ROW()-13)/2),0)),"",OFFSET('9. METAS'!$K$20,INT((ROW()-13)/2),0))</f>
        <v>200</v>
      </c>
      <c r="I25" s="1000" t="s">
        <v>1108</v>
      </c>
      <c r="J25" s="208">
        <f ca="1">IF(MOD(ROW()-13,2)=0,IF(ISBLANK(OFFSET('11. SEGUIMIENTO 2026'!$N$14,INT((ROW()-13)/2),0)),"",OFFSET('11. SEGUIMIENTO 2026'!$N$14,INT((ROW()-13)/2),0)),IF(ISBLANK(OFFSET('9. METAS'!$Q$20,INT((ROW()-14)/2),0)),"",OFFSET('9. METAS'!$Q$20,INT((ROW()-14)/2),0)))</f>
        <v>325</v>
      </c>
      <c r="K25" s="209" t="str">
        <f ca="1">IF(MOD(ROW()-13,2)=0,IF(ISBLANK(OFFSET('11. SEGUIMIENTO 2026'!$O$14,INT((ROW()-13)/2),0)),"",OFFSET('11. SEGUIMIENTO 2026'!$O$14,INT((ROW()-13)/2),0)),IF(ISBLANK(OFFSET('9. METAS'!$R$20,INT((ROW()-14)/2),0)),"",OFFSET('9. METAS'!$R$20,INT((ROW()-14)/2),0)))</f>
        <v/>
      </c>
      <c r="L25" s="209" t="str">
        <f ca="1">IF(MOD(ROW()-13,2)=0,IF(ISBLANK(OFFSET('11. SEGUIMIENTO 2026'!$P$14,INT((ROW()-13)/2),0)),"",OFFSET('11. SEGUIMIENTO 2026'!$P$14,INT((ROW()-13)/2),0)),IF(ISBLANK(OFFSET('9. METAS'!$S$20,INT((ROW()-14)/2),0)),"",OFFSET('9. METAS'!$S$20,INT((ROW()-14)/2),0)))</f>
        <v/>
      </c>
      <c r="M25" s="210" t="str">
        <f ca="1">IF(MOD(ROW()-13,2)=0,IF(ISBLANK(OFFSET('11. SEGUIMIENTO 2026'!$Q$14,INT((ROW()-13)/2),0)),"",OFFSET('11. SEGUIMIENTO 2026'!$Q$14,INT((ROW()-13)/2),0)),IF(ISBLANK(OFFSET('9. METAS'!$T$20,INT((ROW()-14)/2),0)),"",OFFSET('9. METAS'!$T$20,INT((ROW()-14)/2),0)))</f>
        <v/>
      </c>
      <c r="N25" s="1002" t="str">
        <f t="shared" ref="N25" ca="1" si="7">IFERROR(K25/K26,"ND")</f>
        <v>ND</v>
      </c>
      <c r="O25" s="1004" t="str">
        <f t="shared" ref="O25" ca="1" si="8">IFERROR(((J25+K25)/H25),"ND")</f>
        <v>ND</v>
      </c>
      <c r="P25" s="1006" t="s">
        <v>1464</v>
      </c>
    </row>
    <row r="26" spans="3:16" ht="92.25" customHeight="1">
      <c r="C26" s="981"/>
      <c r="D26" s="983"/>
      <c r="E26" s="983"/>
      <c r="F26" s="985"/>
      <c r="G26" s="987"/>
      <c r="H26" s="999"/>
      <c r="I26" s="1001"/>
      <c r="J26" s="208">
        <f ca="1">IF(MOD(ROW()-13,2)=0,IF(ISBLANK(OFFSET('11. SEGUIMIENTO 2026'!$N$14,INT((ROW()-13)/2),0)),"",OFFSET('11. SEGUIMIENTO 2026'!$N$14,INT((ROW()-13)/2),0)),IF(ISBLANK(OFFSET('9. METAS'!$Q$20,INT((ROW()-14)/2),0)),"",OFFSET('9. METAS'!$Q$20,INT((ROW()-14)/2),0)))</f>
        <v>50</v>
      </c>
      <c r="K26" s="209">
        <f ca="1">IF(MOD(ROW()-13,2)=0,IF(ISBLANK(OFFSET('11. SEGUIMIENTO 2026'!$O$14,INT((ROW()-13)/2),0)),"",OFFSET('11. SEGUIMIENTO 2026'!$O$14,INT((ROW()-13)/2),0)),IF(ISBLANK(OFFSET('9. METAS'!$R$20,INT((ROW()-14)/2),0)),"",OFFSET('9. METAS'!$R$20,INT((ROW()-14)/2),0)))</f>
        <v>50</v>
      </c>
      <c r="L26" s="209">
        <f ca="1">IF(MOD(ROW()-13,2)=0,IF(ISBLANK(OFFSET('11. SEGUIMIENTO 2026'!$P$14,INT((ROW()-13)/2),0)),"",OFFSET('11. SEGUIMIENTO 2026'!$P$14,INT((ROW()-13)/2),0)),IF(ISBLANK(OFFSET('9. METAS'!$S$20,INT((ROW()-14)/2),0)),"",OFFSET('9. METAS'!$S$20,INT((ROW()-14)/2),0)))</f>
        <v>50</v>
      </c>
      <c r="M26" s="210">
        <f ca="1">IF(MOD(ROW()-13,2)=0,IF(ISBLANK(OFFSET('11. SEGUIMIENTO 2026'!$Q$14,INT((ROW()-13)/2),0)),"",OFFSET('11. SEGUIMIENTO 2026'!$Q$14,INT((ROW()-13)/2),0)),IF(ISBLANK(OFFSET('9. METAS'!$T$20,INT((ROW()-14)/2),0)),"",OFFSET('9. METAS'!$T$20,INT((ROW()-14)/2),0)))</f>
        <v>50</v>
      </c>
      <c r="N26" s="1003"/>
      <c r="O26" s="1005"/>
      <c r="P26" s="1007"/>
    </row>
    <row r="27" spans="3:16" ht="92.25" customHeight="1">
      <c r="C27" s="1008" t="str">
        <f ca="1">IF(ISBLANK(OFFSET('5. Pp (3 años)'!$C$46,INT((ROW()-13)/2),0)),"",OFFSET('5. Pp (3 años)'!$C$46,INT((ROW()-13)/2),0))</f>
        <v>Actividad</v>
      </c>
      <c r="D27" s="983" t="str">
        <f ca="1">IF(ISBLANK(OFFSET('5. Pp (3 años)'!$D$46,INT((ROW()-13)/2),0)),"",OFFSET('5. Pp (3 años)'!$D$46,INT((ROW()-13)/2),0))</f>
        <v>3.1.1.1.2.1 Seguimiento, asesorias y acompañamiento en reportes de personas no localizadas en el municipio de Benito Juárez</v>
      </c>
      <c r="E27" s="983" t="str">
        <f ca="1">IF(ISBLANK(OFFSET('5. Pp (3 años)'!$E$46,INT((ROW()-13)/2),0)),"",OFFSET('5. Pp (3 años)'!$E$46,INT((ROW()-13)/2),0))</f>
        <v>PSAAPNLBJ: Porcentaje de Seguimiento,asesoria y apoyo en reportes de personas no localizadas en el municipio de Benito Juárez</v>
      </c>
      <c r="F27" s="985" t="str">
        <f ca="1">IF(ISBLANK(OFFSET('5. Pp (3 años)'!$K$46,INT((ROW()-13)/2),0)),"",OFFSET('5. Pp (3 años)'!$K$46,INT((ROW()-13)/2),0))</f>
        <v>Ascedente</v>
      </c>
      <c r="G27" s="987" t="str">
        <f ca="1">IF(ISBLANK(OFFSET('5. Pp (3 años)'!$H$46,INT((ROW()-13)/2),0)),"",OFFSET('5. Pp (3 años)'!$H$46,INT((ROW()-13)/2),0))</f>
        <v>Trimestral</v>
      </c>
      <c r="H27" s="999">
        <f ca="1">IF(ISBLANK(OFFSET('9. METAS'!$K$20,INT((ROW()-13)/2),0)),"",OFFSET('9. METAS'!$K$20,INT((ROW()-13)/2),0))</f>
        <v>100</v>
      </c>
      <c r="I27" s="1000" t="s">
        <v>1108</v>
      </c>
      <c r="J27" s="208">
        <f ca="1">IF(MOD(ROW()-13,2)=0,IF(ISBLANK(OFFSET('11. SEGUIMIENTO 2026'!$N$14,INT((ROW()-13)/2),0)),"",OFFSET('11. SEGUIMIENTO 2026'!$N$14,INT((ROW()-13)/2),0)),IF(ISBLANK(OFFSET('9. METAS'!$Q$20,INT((ROW()-14)/2),0)),"",OFFSET('9. METAS'!$Q$20,INT((ROW()-14)/2),0)))</f>
        <v>325</v>
      </c>
      <c r="K27" s="209" t="str">
        <f ca="1">IF(MOD(ROW()-13,2)=0,IF(ISBLANK(OFFSET('11. SEGUIMIENTO 2026'!$O$14,INT((ROW()-13)/2),0)),"",OFFSET('11. SEGUIMIENTO 2026'!$O$14,INT((ROW()-13)/2),0)),IF(ISBLANK(OFFSET('9. METAS'!$R$20,INT((ROW()-14)/2),0)),"",OFFSET('9. METAS'!$R$20,INT((ROW()-14)/2),0)))</f>
        <v/>
      </c>
      <c r="L27" s="209" t="str">
        <f ca="1">IF(MOD(ROW()-13,2)=0,IF(ISBLANK(OFFSET('11. SEGUIMIENTO 2026'!$P$14,INT((ROW()-13)/2),0)),"",OFFSET('11. SEGUIMIENTO 2026'!$P$14,INT((ROW()-13)/2),0)),IF(ISBLANK(OFFSET('9. METAS'!$S$20,INT((ROW()-14)/2),0)),"",OFFSET('9. METAS'!$S$20,INT((ROW()-14)/2),0)))</f>
        <v/>
      </c>
      <c r="M27" s="210" t="str">
        <f ca="1">IF(MOD(ROW()-13,2)=0,IF(ISBLANK(OFFSET('11. SEGUIMIENTO 2026'!$Q$14,INT((ROW()-13)/2),0)),"",OFFSET('11. SEGUIMIENTO 2026'!$Q$14,INT((ROW()-13)/2),0)),IF(ISBLANK(OFFSET('9. METAS'!$T$20,INT((ROW()-14)/2),0)),"",OFFSET('9. METAS'!$T$20,INT((ROW()-14)/2),0)))</f>
        <v/>
      </c>
      <c r="N27" s="1002" t="str">
        <f t="shared" ref="N27" ca="1" si="9">IFERROR(K27/K28,"ND")</f>
        <v>ND</v>
      </c>
      <c r="O27" s="1004" t="str">
        <f t="shared" ref="O27" ca="1" si="10">IFERROR(((J27+K27)/H27),"ND")</f>
        <v>ND</v>
      </c>
      <c r="P27" s="1006" t="s">
        <v>1465</v>
      </c>
    </row>
    <row r="28" spans="3:16" ht="92.25" customHeight="1">
      <c r="C28" s="981"/>
      <c r="D28" s="983"/>
      <c r="E28" s="983"/>
      <c r="F28" s="985"/>
      <c r="G28" s="987"/>
      <c r="H28" s="999"/>
      <c r="I28" s="1001"/>
      <c r="J28" s="208">
        <f ca="1">IF(MOD(ROW()-13,2)=0,IF(ISBLANK(OFFSET('11. SEGUIMIENTO 2026'!$N$14,INT((ROW()-13)/2),0)),"",OFFSET('11. SEGUIMIENTO 2026'!$N$14,INT((ROW()-13)/2),0)),IF(ISBLANK(OFFSET('9. METAS'!$Q$20,INT((ROW()-14)/2),0)),"",OFFSET('9. METAS'!$Q$20,INT((ROW()-14)/2),0)))</f>
        <v>25</v>
      </c>
      <c r="K28" s="209">
        <f ca="1">IF(MOD(ROW()-13,2)=0,IF(ISBLANK(OFFSET('11. SEGUIMIENTO 2026'!$O$14,INT((ROW()-13)/2),0)),"",OFFSET('11. SEGUIMIENTO 2026'!$O$14,INT((ROW()-13)/2),0)),IF(ISBLANK(OFFSET('9. METAS'!$R$20,INT((ROW()-14)/2),0)),"",OFFSET('9. METAS'!$R$20,INT((ROW()-14)/2),0)))</f>
        <v>25</v>
      </c>
      <c r="L28" s="209">
        <f ca="1">IF(MOD(ROW()-13,2)=0,IF(ISBLANK(OFFSET('11. SEGUIMIENTO 2026'!$P$14,INT((ROW()-13)/2),0)),"",OFFSET('11. SEGUIMIENTO 2026'!$P$14,INT((ROW()-13)/2),0)),IF(ISBLANK(OFFSET('9. METAS'!$S$20,INT((ROW()-14)/2),0)),"",OFFSET('9. METAS'!$S$20,INT((ROW()-14)/2),0)))</f>
        <v>25</v>
      </c>
      <c r="M28" s="210">
        <f ca="1">IF(MOD(ROW()-13,2)=0,IF(ISBLANK(OFFSET('11. SEGUIMIENTO 2026'!$Q$14,INT((ROW()-13)/2),0)),"",OFFSET('11. SEGUIMIENTO 2026'!$Q$14,INT((ROW()-13)/2),0)),IF(ISBLANK(OFFSET('9. METAS'!$T$20,INT((ROW()-14)/2),0)),"",OFFSET('9. METAS'!$T$20,INT((ROW()-14)/2),0)))</f>
        <v>25</v>
      </c>
      <c r="N28" s="1003"/>
      <c r="O28" s="1005"/>
      <c r="P28" s="1007"/>
    </row>
    <row r="29" spans="3:16" ht="92.25" customHeight="1">
      <c r="C29" s="1008" t="str">
        <f ca="1">IF(ISBLANK(OFFSET('5. Pp (3 años)'!$C$46,INT((ROW()-13)/2),0)),"",OFFSET('5. Pp (3 años)'!$C$46,INT((ROW()-13)/2),0))</f>
        <v>Actividad</v>
      </c>
      <c r="D29" s="983" t="str">
        <f ca="1">IF(ISBLANK(OFFSET('5. Pp (3 años)'!$D$46,INT((ROW()-13)/2),0)),"",OFFSET('5. Pp (3 años)'!$D$46,INT((ROW()-13)/2),0))</f>
        <v>3.1.1.1.2.2 Asistencia de Reportes de Personas No Localizadas</v>
      </c>
      <c r="E29" s="983" t="str">
        <f ca="1">IF(ISBLANK(OFFSET('5. Pp (3 años)'!$E$46,INT((ROW()-13)/2),0)),"",OFFSET('5. Pp (3 años)'!$E$46,INT((ROW()-13)/2),0))</f>
        <v>PARPNL: Porcentaje de Asistencia de Reportes de Personas No Localizadas</v>
      </c>
      <c r="F29" s="985" t="str">
        <f ca="1">IF(ISBLANK(OFFSET('5. Pp (3 años)'!$K$46,INT((ROW()-13)/2),0)),"",OFFSET('5. Pp (3 años)'!$K$46,INT((ROW()-13)/2),0))</f>
        <v>Ascedente</v>
      </c>
      <c r="G29" s="987" t="str">
        <f ca="1">IF(ISBLANK(OFFSET('5. Pp (3 años)'!$H$46,INT((ROW()-13)/2),0)),"",OFFSET('5. Pp (3 años)'!$H$46,INT((ROW()-13)/2),0))</f>
        <v>Trimestral</v>
      </c>
      <c r="H29" s="999">
        <f ca="1">IF(ISBLANK(OFFSET('9. METAS'!$K$20,INT((ROW()-13)/2),0)),"",OFFSET('9. METAS'!$K$20,INT((ROW()-13)/2),0))</f>
        <v>100</v>
      </c>
      <c r="I29" s="1000" t="s">
        <v>1108</v>
      </c>
      <c r="J29" s="208">
        <f ca="1">IF(MOD(ROW()-13,2)=0,IF(ISBLANK(OFFSET('11. SEGUIMIENTO 2026'!$N$14,INT((ROW()-13)/2),0)),"",OFFSET('11. SEGUIMIENTO 2026'!$N$14,INT((ROW()-13)/2),0)),IF(ISBLANK(OFFSET('9. METAS'!$Q$20,INT((ROW()-14)/2),0)),"",OFFSET('9. METAS'!$Q$20,INT((ROW()-14)/2),0)))</f>
        <v>325</v>
      </c>
      <c r="K29" s="209" t="str">
        <f ca="1">IF(MOD(ROW()-13,2)=0,IF(ISBLANK(OFFSET('11. SEGUIMIENTO 2026'!$O$14,INT((ROW()-13)/2),0)),"",OFFSET('11. SEGUIMIENTO 2026'!$O$14,INT((ROW()-13)/2),0)),IF(ISBLANK(OFFSET('9. METAS'!$R$20,INT((ROW()-14)/2),0)),"",OFFSET('9. METAS'!$R$20,INT((ROW()-14)/2),0)))</f>
        <v/>
      </c>
      <c r="L29" s="209" t="str">
        <f ca="1">IF(MOD(ROW()-13,2)=0,IF(ISBLANK(OFFSET('11. SEGUIMIENTO 2026'!$P$14,INT((ROW()-13)/2),0)),"",OFFSET('11. SEGUIMIENTO 2026'!$P$14,INT((ROW()-13)/2),0)),IF(ISBLANK(OFFSET('9. METAS'!$S$20,INT((ROW()-14)/2),0)),"",OFFSET('9. METAS'!$S$20,INT((ROW()-14)/2),0)))</f>
        <v/>
      </c>
      <c r="M29" s="210" t="str">
        <f ca="1">IF(MOD(ROW()-13,2)=0,IF(ISBLANK(OFFSET('11. SEGUIMIENTO 2026'!$Q$14,INT((ROW()-13)/2),0)),"",OFFSET('11. SEGUIMIENTO 2026'!$Q$14,INT((ROW()-13)/2),0)),IF(ISBLANK(OFFSET('9. METAS'!$T$20,INT((ROW()-14)/2),0)),"",OFFSET('9. METAS'!$T$20,INT((ROW()-14)/2),0)))</f>
        <v/>
      </c>
      <c r="N29" s="1002" t="str">
        <f t="shared" ref="N29" ca="1" si="11">IFERROR(K29/K30,"ND")</f>
        <v>ND</v>
      </c>
      <c r="O29" s="1004" t="str">
        <f t="shared" ref="O29" ca="1" si="12">IFERROR(((J29+K29)/H29),"ND")</f>
        <v>ND</v>
      </c>
      <c r="P29" s="1006" t="s">
        <v>1466</v>
      </c>
    </row>
    <row r="30" spans="3:16" ht="92.25" customHeight="1">
      <c r="C30" s="981"/>
      <c r="D30" s="983"/>
      <c r="E30" s="983"/>
      <c r="F30" s="985"/>
      <c r="G30" s="987"/>
      <c r="H30" s="999"/>
      <c r="I30" s="1001"/>
      <c r="J30" s="208">
        <f ca="1">IF(MOD(ROW()-13,2)=0,IF(ISBLANK(OFFSET('11. SEGUIMIENTO 2026'!$N$14,INT((ROW()-13)/2),0)),"",OFFSET('11. SEGUIMIENTO 2026'!$N$14,INT((ROW()-13)/2),0)),IF(ISBLANK(OFFSET('9. METAS'!$Q$20,INT((ROW()-14)/2),0)),"",OFFSET('9. METAS'!$Q$20,INT((ROW()-14)/2),0)))</f>
        <v>25</v>
      </c>
      <c r="K30" s="209">
        <f ca="1">IF(MOD(ROW()-13,2)=0,IF(ISBLANK(OFFSET('11. SEGUIMIENTO 2026'!$O$14,INT((ROW()-13)/2),0)),"",OFFSET('11. SEGUIMIENTO 2026'!$O$14,INT((ROW()-13)/2),0)),IF(ISBLANK(OFFSET('9. METAS'!$R$20,INT((ROW()-14)/2),0)),"",OFFSET('9. METAS'!$R$20,INT((ROW()-14)/2),0)))</f>
        <v>25</v>
      </c>
      <c r="L30" s="209">
        <f ca="1">IF(MOD(ROW()-13,2)=0,IF(ISBLANK(OFFSET('11. SEGUIMIENTO 2026'!$P$14,INT((ROW()-13)/2),0)),"",OFFSET('11. SEGUIMIENTO 2026'!$P$14,INT((ROW()-13)/2),0)),IF(ISBLANK(OFFSET('9. METAS'!$S$20,INT((ROW()-14)/2),0)),"",OFFSET('9. METAS'!$S$20,INT((ROW()-14)/2),0)))</f>
        <v>25</v>
      </c>
      <c r="M30" s="210">
        <f ca="1">IF(MOD(ROW()-13,2)=0,IF(ISBLANK(OFFSET('11. SEGUIMIENTO 2026'!$Q$14,INT((ROW()-13)/2),0)),"",OFFSET('11. SEGUIMIENTO 2026'!$Q$14,INT((ROW()-13)/2),0)),IF(ISBLANK(OFFSET('9. METAS'!$T$20,INT((ROW()-14)/2),0)),"",OFFSET('9. METAS'!$T$20,INT((ROW()-14)/2),0)))</f>
        <v>25</v>
      </c>
      <c r="N30" s="1003"/>
      <c r="O30" s="1005"/>
      <c r="P30" s="1007"/>
    </row>
    <row r="31" spans="3:16" ht="92.25" customHeight="1">
      <c r="C31" s="1008" t="str">
        <f ca="1">IF(ISBLANK(OFFSET('5. Pp (3 años)'!$C$46,INT((ROW()-13)/2),0)),"",OFFSET('5. Pp (3 años)'!$C$46,INT((ROW()-13)/2),0))</f>
        <v xml:space="preserve">Componente </v>
      </c>
      <c r="D31" s="983" t="str">
        <f ca="1">IF(ISBLANK(OFFSET('5. Pp (3 años)'!$D$46,INT((ROW()-13)/2),0)),"",OFFSET('5. Pp (3 años)'!$D$46,INT((ROW()-13)/2),0))</f>
        <v>3.1.1.1.3 Solicitudes administrativas de las Direcciones adscritas a la Secretaría General emitidas.</v>
      </c>
      <c r="E31" s="983" t="str">
        <f ca="1">IF(ISBLANK(OFFSET('5. Pp (3 años)'!$E$46,INT((ROW()-13)/2),0)),"",OFFSET('5. Pp (3 años)'!$E$46,INT((ROW()-13)/2),0))</f>
        <v>PSAE: Porcentaje de solicitudes administrativas emitidas.</v>
      </c>
      <c r="F31" s="985" t="str">
        <f ca="1">IF(ISBLANK(OFFSET('5. Pp (3 años)'!$K$46,INT((ROW()-13)/2),0)),"",OFFSET('5. Pp (3 años)'!$K$46,INT((ROW()-13)/2),0))</f>
        <v>Ascendente</v>
      </c>
      <c r="G31" s="987" t="str">
        <f ca="1">IF(ISBLANK(OFFSET('5. Pp (3 años)'!$H$46,INT((ROW()-13)/2),0)),"",OFFSET('5. Pp (3 años)'!$H$46,INT((ROW()-13)/2),0))</f>
        <v>Trimestral</v>
      </c>
      <c r="H31" s="999">
        <f ca="1">IF(ISBLANK(OFFSET('9. METAS'!$K$20,INT((ROW()-13)/2),0)),"",OFFSET('9. METAS'!$K$20,INT((ROW()-13)/2),0))</f>
        <v>1155</v>
      </c>
      <c r="I31" s="1000" t="s">
        <v>1108</v>
      </c>
      <c r="J31" s="208">
        <f ca="1">IF(MOD(ROW()-13,2)=0,IF(ISBLANK(OFFSET('11. SEGUIMIENTO 2026'!$N$14,INT((ROW()-13)/2),0)),"",OFFSET('11. SEGUIMIENTO 2026'!$N$14,INT((ROW()-13)/2),0)),IF(ISBLANK(OFFSET('9. METAS'!$Q$20,INT((ROW()-14)/2),0)),"",OFFSET('9. METAS'!$Q$20,INT((ROW()-14)/2),0)))</f>
        <v>301</v>
      </c>
      <c r="K31" s="209" t="str">
        <f ca="1">IF(MOD(ROW()-13,2)=0,IF(ISBLANK(OFFSET('11. SEGUIMIENTO 2026'!$O$14,INT((ROW()-13)/2),0)),"",OFFSET('11. SEGUIMIENTO 2026'!$O$14,INT((ROW()-13)/2),0)),IF(ISBLANK(OFFSET('9. METAS'!$R$20,INT((ROW()-14)/2),0)),"",OFFSET('9. METAS'!$R$20,INT((ROW()-14)/2),0)))</f>
        <v/>
      </c>
      <c r="L31" s="209" t="str">
        <f ca="1">IF(MOD(ROW()-13,2)=0,IF(ISBLANK(OFFSET('11. SEGUIMIENTO 2026'!$P$14,INT((ROW()-13)/2),0)),"",OFFSET('11. SEGUIMIENTO 2026'!$P$14,INT((ROW()-13)/2),0)),IF(ISBLANK(OFFSET('9. METAS'!$S$20,INT((ROW()-14)/2),0)),"",OFFSET('9. METAS'!$S$20,INT((ROW()-14)/2),0)))</f>
        <v/>
      </c>
      <c r="M31" s="210" t="str">
        <f ca="1">IF(MOD(ROW()-13,2)=0,IF(ISBLANK(OFFSET('11. SEGUIMIENTO 2026'!$Q$14,INT((ROW()-13)/2),0)),"",OFFSET('11. SEGUIMIENTO 2026'!$Q$14,INT((ROW()-13)/2),0)),IF(ISBLANK(OFFSET('9. METAS'!$T$20,INT((ROW()-14)/2),0)),"",OFFSET('9. METAS'!$T$20,INT((ROW()-14)/2),0)))</f>
        <v/>
      </c>
      <c r="N31" s="1002" t="str">
        <f t="shared" ref="N31" ca="1" si="13">IFERROR(K31/K32,"ND")</f>
        <v>ND</v>
      </c>
      <c r="O31" s="1004" t="str">
        <f t="shared" ref="O31" ca="1" si="14">IFERROR(((J31+K31)/H31),"ND")</f>
        <v>ND</v>
      </c>
      <c r="P31" s="1006" t="s">
        <v>1467</v>
      </c>
    </row>
    <row r="32" spans="3:16" ht="92.25" customHeight="1">
      <c r="C32" s="981"/>
      <c r="D32" s="983"/>
      <c r="E32" s="983"/>
      <c r="F32" s="985"/>
      <c r="G32" s="987"/>
      <c r="H32" s="999"/>
      <c r="I32" s="1001"/>
      <c r="J32" s="208">
        <f ca="1">IF(MOD(ROW()-13,2)=0,IF(ISBLANK(OFFSET('11. SEGUIMIENTO 2026'!$N$14,INT((ROW()-13)/2),0)),"",OFFSET('11. SEGUIMIENTO 2026'!$N$14,INT((ROW()-13)/2),0)),IF(ISBLANK(OFFSET('9. METAS'!$Q$20,INT((ROW()-14)/2),0)),"",OFFSET('9. METAS'!$Q$20,INT((ROW()-14)/2),0)))</f>
        <v>301</v>
      </c>
      <c r="K32" s="209">
        <f ca="1">IF(MOD(ROW()-13,2)=0,IF(ISBLANK(OFFSET('11. SEGUIMIENTO 2026'!$O$14,INT((ROW()-13)/2),0)),"",OFFSET('11. SEGUIMIENTO 2026'!$O$14,INT((ROW()-13)/2),0)),IF(ISBLANK(OFFSET('9. METAS'!$R$20,INT((ROW()-14)/2),0)),"",OFFSET('9. METAS'!$R$20,INT((ROW()-14)/2),0)))</f>
        <v>304</v>
      </c>
      <c r="L32" s="209">
        <f ca="1">IF(MOD(ROW()-13,2)=0,IF(ISBLANK(OFFSET('11. SEGUIMIENTO 2026'!$P$14,INT((ROW()-13)/2),0)),"",OFFSET('11. SEGUIMIENTO 2026'!$P$14,INT((ROW()-13)/2),0)),IF(ISBLANK(OFFSET('9. METAS'!$S$20,INT((ROW()-14)/2),0)),"",OFFSET('9. METAS'!$S$20,INT((ROW()-14)/2),0)))</f>
        <v>304</v>
      </c>
      <c r="M32" s="210">
        <f ca="1">IF(MOD(ROW()-13,2)=0,IF(ISBLANK(OFFSET('11. SEGUIMIENTO 2026'!$Q$14,INT((ROW()-13)/2),0)),"",OFFSET('11. SEGUIMIENTO 2026'!$Q$14,INT((ROW()-13)/2),0)),IF(ISBLANK(OFFSET('9. METAS'!$T$20,INT((ROW()-14)/2),0)),"",OFFSET('9. METAS'!$T$20,INT((ROW()-14)/2),0)))</f>
        <v>246</v>
      </c>
      <c r="N32" s="1003"/>
      <c r="O32" s="1005"/>
      <c r="P32" s="1007"/>
    </row>
    <row r="33" spans="3:16" ht="92.25" customHeight="1">
      <c r="C33" s="1008" t="str">
        <f ca="1">IF(ISBLANK(OFFSET('5. Pp (3 años)'!$C$46,INT((ROW()-13)/2),0)),"",OFFSET('5. Pp (3 años)'!$C$46,INT((ROW()-13)/2),0))</f>
        <v>Actividad</v>
      </c>
      <c r="D33" s="983" t="str">
        <f ca="1">IF(ISBLANK(OFFSET('5. Pp (3 años)'!$D$46,INT((ROW()-13)/2),0)),"",OFFSET('5. Pp (3 años)'!$D$46,INT((ROW()-13)/2),0))</f>
        <v xml:space="preserve">3.1.1.1.3.1 Gestión en la documentación de los movimientos de personal de la Oficina de la Secretaría General. 
</v>
      </c>
      <c r="E33" s="983" t="str">
        <f ca="1">IF(ISBLANK(OFFSET('5. Pp (3 años)'!$E$46,INT((ROW()-13)/2),0)),"",OFFSET('5. Pp (3 años)'!$E$46,INT((ROW()-13)/2),0))</f>
        <v>DGMP:  Porcentaje de Documentos de movimientos de personal gestionados.</v>
      </c>
      <c r="F33" s="985" t="str">
        <f ca="1">IF(ISBLANK(OFFSET('5. Pp (3 años)'!$K$46,INT((ROW()-13)/2),0)),"",OFFSET('5. Pp (3 años)'!$K$46,INT((ROW()-13)/2),0))</f>
        <v>Ascendente</v>
      </c>
      <c r="G33" s="987" t="str">
        <f ca="1">IF(ISBLANK(OFFSET('5. Pp (3 años)'!$H$46,INT((ROW()-13)/2),0)),"",OFFSET('5. Pp (3 años)'!$H$46,INT((ROW()-13)/2),0))</f>
        <v>Trimestral</v>
      </c>
      <c r="H33" s="999">
        <f ca="1">IF(ISBLANK(OFFSET('9. METAS'!$K$20,INT((ROW()-13)/2),0)),"",OFFSET('9. METAS'!$K$20,INT((ROW()-13)/2),0))</f>
        <v>170</v>
      </c>
      <c r="I33" s="1000" t="s">
        <v>1108</v>
      </c>
      <c r="J33" s="208">
        <f ca="1">IF(MOD(ROW()-13,2)=0,IF(ISBLANK(OFFSET('11. SEGUIMIENTO 2026'!$N$14,INT((ROW()-13)/2),0)),"",OFFSET('11. SEGUIMIENTO 2026'!$N$14,INT((ROW()-13)/2),0)),IF(ISBLANK(OFFSET('9. METAS'!$Q$20,INT((ROW()-14)/2),0)),"",OFFSET('9. METAS'!$Q$20,INT((ROW()-14)/2),0)))</f>
        <v>49</v>
      </c>
      <c r="K33" s="209" t="str">
        <f ca="1">IF(MOD(ROW()-13,2)=0,IF(ISBLANK(OFFSET('11. SEGUIMIENTO 2026'!$O$14,INT((ROW()-13)/2),0)),"",OFFSET('11. SEGUIMIENTO 2026'!$O$14,INT((ROW()-13)/2),0)),IF(ISBLANK(OFFSET('9. METAS'!$R$20,INT((ROW()-14)/2),0)),"",OFFSET('9. METAS'!$R$20,INT((ROW()-14)/2),0)))</f>
        <v/>
      </c>
      <c r="L33" s="209" t="str">
        <f ca="1">IF(MOD(ROW()-13,2)=0,IF(ISBLANK(OFFSET('11. SEGUIMIENTO 2026'!$P$14,INT((ROW()-13)/2),0)),"",OFFSET('11. SEGUIMIENTO 2026'!$P$14,INT((ROW()-13)/2),0)),IF(ISBLANK(OFFSET('9. METAS'!$S$20,INT((ROW()-14)/2),0)),"",OFFSET('9. METAS'!$S$20,INT((ROW()-14)/2),0)))</f>
        <v/>
      </c>
      <c r="M33" s="210" t="str">
        <f ca="1">IF(MOD(ROW()-13,2)=0,IF(ISBLANK(OFFSET('11. SEGUIMIENTO 2026'!$Q$14,INT((ROW()-13)/2),0)),"",OFFSET('11. SEGUIMIENTO 2026'!$Q$14,INT((ROW()-13)/2),0)),IF(ISBLANK(OFFSET('9. METAS'!$T$20,INT((ROW()-14)/2),0)),"",OFFSET('9. METAS'!$T$20,INT((ROW()-14)/2),0)))</f>
        <v/>
      </c>
      <c r="N33" s="1002" t="str">
        <f t="shared" ref="N33" ca="1" si="15">IFERROR(K33/K34,"ND")</f>
        <v>ND</v>
      </c>
      <c r="O33" s="1004" t="str">
        <f t="shared" ref="O33" ca="1" si="16">IFERROR(((J33+K33)/H33),"ND")</f>
        <v>ND</v>
      </c>
      <c r="P33" s="1006" t="s">
        <v>1468</v>
      </c>
    </row>
    <row r="34" spans="3:16" ht="92.25" customHeight="1">
      <c r="C34" s="981"/>
      <c r="D34" s="983"/>
      <c r="E34" s="983"/>
      <c r="F34" s="985"/>
      <c r="G34" s="987"/>
      <c r="H34" s="999"/>
      <c r="I34" s="1001"/>
      <c r="J34" s="208">
        <f ca="1">IF(MOD(ROW()-13,2)=0,IF(ISBLANK(OFFSET('11. SEGUIMIENTO 2026'!$N$14,INT((ROW()-13)/2),0)),"",OFFSET('11. SEGUIMIENTO 2026'!$N$14,INT((ROW()-13)/2),0)),IF(ISBLANK(OFFSET('9. METAS'!$Q$20,INT((ROW()-14)/2),0)),"",OFFSET('9. METAS'!$Q$20,INT((ROW()-14)/2),0)))</f>
        <v>49</v>
      </c>
      <c r="K34" s="209">
        <f ca="1">IF(MOD(ROW()-13,2)=0,IF(ISBLANK(OFFSET('11. SEGUIMIENTO 2026'!$O$14,INT((ROW()-13)/2),0)),"",OFFSET('11. SEGUIMIENTO 2026'!$O$14,INT((ROW()-13)/2),0)),IF(ISBLANK(OFFSET('9. METAS'!$R$20,INT((ROW()-14)/2),0)),"",OFFSET('9. METAS'!$R$20,INT((ROW()-14)/2),0)))</f>
        <v>42</v>
      </c>
      <c r="L34" s="209">
        <f ca="1">IF(MOD(ROW()-13,2)=0,IF(ISBLANK(OFFSET('11. SEGUIMIENTO 2026'!$P$14,INT((ROW()-13)/2),0)),"",OFFSET('11. SEGUIMIENTO 2026'!$P$14,INT((ROW()-13)/2),0)),IF(ISBLANK(OFFSET('9. METAS'!$S$20,INT((ROW()-14)/2),0)),"",OFFSET('9. METAS'!$S$20,INT((ROW()-14)/2),0)))</f>
        <v>42</v>
      </c>
      <c r="M34" s="210">
        <f ca="1">IF(MOD(ROW()-13,2)=0,IF(ISBLANK(OFFSET('11. SEGUIMIENTO 2026'!$Q$14,INT((ROW()-13)/2),0)),"",OFFSET('11. SEGUIMIENTO 2026'!$Q$14,INT((ROW()-13)/2),0)),IF(ISBLANK(OFFSET('9. METAS'!$T$20,INT((ROW()-14)/2),0)),"",OFFSET('9. METAS'!$T$20,INT((ROW()-14)/2),0)))</f>
        <v>37</v>
      </c>
      <c r="N34" s="1003"/>
      <c r="O34" s="1005"/>
      <c r="P34" s="1007"/>
    </row>
    <row r="35" spans="3:16" ht="92.25" customHeight="1">
      <c r="C35" s="1008" t="str">
        <f ca="1">IF(ISBLANK(OFFSET('5. Pp (3 años)'!$C$46,INT((ROW()-13)/2),0)),"",OFFSET('5. Pp (3 años)'!$C$46,INT((ROW()-13)/2),0))</f>
        <v>Actividad</v>
      </c>
      <c r="D35" s="983" t="str">
        <f ca="1">IF(ISBLANK(OFFSET('5. Pp (3 años)'!$D$46,INT((ROW()-13)/2),0)),"",OFFSET('5. Pp (3 años)'!$D$46,INT((ROW()-13)/2),0))</f>
        <v>3.1.1.1.3.2 Realización de gestiones técnicas para la operación de las Direcciones Adscritas a la Oficina de la Secretaría General.</v>
      </c>
      <c r="E35" s="983" t="str">
        <f ca="1">IF(ISBLANK(OFFSET('5. Pp (3 años)'!$E$46,INT((ROW()-13)/2),0)),"",OFFSET('5. Pp (3 años)'!$E$46,INT((ROW()-13)/2),0))</f>
        <v>PGTR: Porcentaje de Gestiones Técnicas realizadas.</v>
      </c>
      <c r="F35" s="985" t="str">
        <f ca="1">IF(ISBLANK(OFFSET('5. Pp (3 años)'!$K$46,INT((ROW()-13)/2),0)),"",OFFSET('5. Pp (3 años)'!$K$46,INT((ROW()-13)/2),0))</f>
        <v>Ascendente</v>
      </c>
      <c r="G35" s="987" t="str">
        <f ca="1">IF(ISBLANK(OFFSET('5. Pp (3 años)'!$H$46,INT((ROW()-13)/2),0)),"",OFFSET('5. Pp (3 años)'!$H$46,INT((ROW()-13)/2),0))</f>
        <v>Trimestral</v>
      </c>
      <c r="H35" s="999">
        <f ca="1">IF(ISBLANK(OFFSET('9. METAS'!$K$20,INT((ROW()-13)/2),0)),"",OFFSET('9. METAS'!$K$20,INT((ROW()-13)/2),0))</f>
        <v>417</v>
      </c>
      <c r="I35" s="1000" t="s">
        <v>1108</v>
      </c>
      <c r="J35" s="208">
        <f ca="1">IF(MOD(ROW()-13,2)=0,IF(ISBLANK(OFFSET('11. SEGUIMIENTO 2026'!$N$14,INT((ROW()-13)/2),0)),"",OFFSET('11. SEGUIMIENTO 2026'!$N$14,INT((ROW()-13)/2),0)),IF(ISBLANK(OFFSET('9. METAS'!$Q$20,INT((ROW()-14)/2),0)),"",OFFSET('9. METAS'!$Q$20,INT((ROW()-14)/2),0)))</f>
        <v>123</v>
      </c>
      <c r="K35" s="209" t="str">
        <f ca="1">IF(MOD(ROW()-13,2)=0,IF(ISBLANK(OFFSET('11. SEGUIMIENTO 2026'!$O$14,INT((ROW()-13)/2),0)),"",OFFSET('11. SEGUIMIENTO 2026'!$O$14,INT((ROW()-13)/2),0)),IF(ISBLANK(OFFSET('9. METAS'!$R$20,INT((ROW()-14)/2),0)),"",OFFSET('9. METAS'!$R$20,INT((ROW()-14)/2),0)))</f>
        <v/>
      </c>
      <c r="L35" s="209" t="str">
        <f ca="1">IF(MOD(ROW()-13,2)=0,IF(ISBLANK(OFFSET('11. SEGUIMIENTO 2026'!$P$14,INT((ROW()-13)/2),0)),"",OFFSET('11. SEGUIMIENTO 2026'!$P$14,INT((ROW()-13)/2),0)),IF(ISBLANK(OFFSET('9. METAS'!$S$20,INT((ROW()-14)/2),0)),"",OFFSET('9. METAS'!$S$20,INT((ROW()-14)/2),0)))</f>
        <v/>
      </c>
      <c r="M35" s="210" t="str">
        <f ca="1">IF(MOD(ROW()-13,2)=0,IF(ISBLANK(OFFSET('11. SEGUIMIENTO 2026'!$Q$14,INT((ROW()-13)/2),0)),"",OFFSET('11. SEGUIMIENTO 2026'!$Q$14,INT((ROW()-13)/2),0)),IF(ISBLANK(OFFSET('9. METAS'!$T$20,INT((ROW()-14)/2),0)),"",OFFSET('9. METAS'!$T$20,INT((ROW()-14)/2),0)))</f>
        <v/>
      </c>
      <c r="N35" s="1002" t="str">
        <f t="shared" ref="N35" ca="1" si="17">IFERROR(K35/K36,"ND")</f>
        <v>ND</v>
      </c>
      <c r="O35" s="1004" t="str">
        <f t="shared" ref="O35" ca="1" si="18">IFERROR(((J35+K35)/H35),"ND")</f>
        <v>ND</v>
      </c>
      <c r="P35" s="1006" t="s">
        <v>1469</v>
      </c>
    </row>
    <row r="36" spans="3:16" ht="92.25" customHeight="1">
      <c r="C36" s="981"/>
      <c r="D36" s="983"/>
      <c r="E36" s="983"/>
      <c r="F36" s="985"/>
      <c r="G36" s="987"/>
      <c r="H36" s="999"/>
      <c r="I36" s="1001"/>
      <c r="J36" s="208">
        <f ca="1">IF(MOD(ROW()-13,2)=0,IF(ISBLANK(OFFSET('11. SEGUIMIENTO 2026'!$N$14,INT((ROW()-13)/2),0)),"",OFFSET('11. SEGUIMIENTO 2026'!$N$14,INT((ROW()-13)/2),0)),IF(ISBLANK(OFFSET('9. METAS'!$Q$20,INT((ROW()-14)/2),0)),"",OFFSET('9. METAS'!$Q$20,INT((ROW()-14)/2),0)))</f>
        <v>123</v>
      </c>
      <c r="K36" s="209">
        <f ca="1">IF(MOD(ROW()-13,2)=0,IF(ISBLANK(OFFSET('11. SEGUIMIENTO 2026'!$O$14,INT((ROW()-13)/2),0)),"",OFFSET('11. SEGUIMIENTO 2026'!$O$14,INT((ROW()-13)/2),0)),IF(ISBLANK(OFFSET('9. METAS'!$R$20,INT((ROW()-14)/2),0)),"",OFFSET('9. METAS'!$R$20,INT((ROW()-14)/2),0)))</f>
        <v>98</v>
      </c>
      <c r="L36" s="209">
        <f ca="1">IF(MOD(ROW()-13,2)=0,IF(ISBLANK(OFFSET('11. SEGUIMIENTO 2026'!$P$14,INT((ROW()-13)/2),0)),"",OFFSET('11. SEGUIMIENTO 2026'!$P$14,INT((ROW()-13)/2),0)),IF(ISBLANK(OFFSET('9. METAS'!$S$20,INT((ROW()-14)/2),0)),"",OFFSET('9. METAS'!$S$20,INT((ROW()-14)/2),0)))</f>
        <v>98</v>
      </c>
      <c r="M36" s="210">
        <f ca="1">IF(MOD(ROW()-13,2)=0,IF(ISBLANK(OFFSET('11. SEGUIMIENTO 2026'!$Q$14,INT((ROW()-13)/2),0)),"",OFFSET('11. SEGUIMIENTO 2026'!$Q$14,INT((ROW()-13)/2),0)),IF(ISBLANK(OFFSET('9. METAS'!$T$20,INT((ROW()-14)/2),0)),"",OFFSET('9. METAS'!$T$20,INT((ROW()-14)/2),0)))</f>
        <v>98</v>
      </c>
      <c r="N36" s="1003"/>
      <c r="O36" s="1005"/>
      <c r="P36" s="1007"/>
    </row>
    <row r="37" spans="3:16" ht="92.25" customHeight="1">
      <c r="C37" s="1008" t="str">
        <f ca="1">IF(ISBLANK(OFFSET('5. Pp (3 años)'!$C$46,INT((ROW()-13)/2),0)),"",OFFSET('5. Pp (3 años)'!$C$46,INT((ROW()-13)/2),0))</f>
        <v>Actividad</v>
      </c>
      <c r="D37" s="983" t="str">
        <f ca="1">IF(ISBLANK(OFFSET('5. Pp (3 años)'!$D$46,INT((ROW()-13)/2),0)),"",OFFSET('5. Pp (3 años)'!$D$46,INT((ROW()-13)/2),0))</f>
        <v>3.1.1.1.3.3 Atención a las solicitudes de   recursos materiales para abastecer a la Secretaría General y sus Direcciones Adscritas.</v>
      </c>
      <c r="E37" s="983" t="str">
        <f ca="1">IF(ISBLANK(OFFSET('5. Pp (3 años)'!$E$46,INT((ROW()-13)/2),0)),"",OFFSET('5. Pp (3 años)'!$E$46,INT((ROW()-13)/2),0))</f>
        <v>PRMG: Porcentaje de solicitudes de recursos materiales gestionados.</v>
      </c>
      <c r="F37" s="985" t="str">
        <f ca="1">IF(ISBLANK(OFFSET('5. Pp (3 años)'!$K$46,INT((ROW()-13)/2),0)),"",OFFSET('5. Pp (3 años)'!$K$46,INT((ROW()-13)/2),0))</f>
        <v>Ascendente</v>
      </c>
      <c r="G37" s="987" t="str">
        <f ca="1">IF(ISBLANK(OFFSET('5. Pp (3 años)'!$H$46,INT((ROW()-13)/2),0)),"",OFFSET('5. Pp (3 años)'!$H$46,INT((ROW()-13)/2),0))</f>
        <v>Trimestral</v>
      </c>
      <c r="H37" s="999">
        <f ca="1">IF(ISBLANK(OFFSET('9. METAS'!$K$20,INT((ROW()-13)/2),0)),"",OFFSET('9. METAS'!$K$20,INT((ROW()-13)/2),0))</f>
        <v>568</v>
      </c>
      <c r="I37" s="1000" t="s">
        <v>1108</v>
      </c>
      <c r="J37" s="208">
        <f ca="1">IF(MOD(ROW()-13,2)=0,IF(ISBLANK(OFFSET('11. SEGUIMIENTO 2026'!$N$14,INT((ROW()-13)/2),0)),"",OFFSET('11. SEGUIMIENTO 2026'!$N$14,INT((ROW()-13)/2),0)),IF(ISBLANK(OFFSET('9. METAS'!$Q$20,INT((ROW()-14)/2),0)),"",OFFSET('9. METAS'!$Q$20,INT((ROW()-14)/2),0)))</f>
        <v>129</v>
      </c>
      <c r="K37" s="209" t="str">
        <f ca="1">IF(MOD(ROW()-13,2)=0,IF(ISBLANK(OFFSET('11. SEGUIMIENTO 2026'!$O$14,INT((ROW()-13)/2),0)),"",OFFSET('11. SEGUIMIENTO 2026'!$O$14,INT((ROW()-13)/2),0)),IF(ISBLANK(OFFSET('9. METAS'!$R$20,INT((ROW()-14)/2),0)),"",OFFSET('9. METAS'!$R$20,INT((ROW()-14)/2),0)))</f>
        <v/>
      </c>
      <c r="L37" s="209" t="str">
        <f ca="1">IF(MOD(ROW()-13,2)=0,IF(ISBLANK(OFFSET('11. SEGUIMIENTO 2026'!$P$14,INT((ROW()-13)/2),0)),"",OFFSET('11. SEGUIMIENTO 2026'!$P$14,INT((ROW()-13)/2),0)),IF(ISBLANK(OFFSET('9. METAS'!$S$20,INT((ROW()-14)/2),0)),"",OFFSET('9. METAS'!$S$20,INT((ROW()-14)/2),0)))</f>
        <v/>
      </c>
      <c r="M37" s="210" t="str">
        <f ca="1">IF(MOD(ROW()-13,2)=0,IF(ISBLANK(OFFSET('11. SEGUIMIENTO 2026'!$Q$14,INT((ROW()-13)/2),0)),"",OFFSET('11. SEGUIMIENTO 2026'!$Q$14,INT((ROW()-13)/2),0)),IF(ISBLANK(OFFSET('9. METAS'!$T$20,INT((ROW()-14)/2),0)),"",OFFSET('9. METAS'!$T$20,INT((ROW()-14)/2),0)))</f>
        <v/>
      </c>
      <c r="N37" s="1002" t="str">
        <f t="shared" ref="N37" ca="1" si="19">IFERROR(K37/K38,"ND")</f>
        <v>ND</v>
      </c>
      <c r="O37" s="1004" t="str">
        <f t="shared" ref="O37" ca="1" si="20">IFERROR(((J37+K37)/H37),"ND")</f>
        <v>ND</v>
      </c>
      <c r="P37" s="1006" t="s">
        <v>1470</v>
      </c>
    </row>
    <row r="38" spans="3:16" ht="92.25" customHeight="1">
      <c r="C38" s="981"/>
      <c r="D38" s="983"/>
      <c r="E38" s="983"/>
      <c r="F38" s="985"/>
      <c r="G38" s="987"/>
      <c r="H38" s="999"/>
      <c r="I38" s="1001"/>
      <c r="J38" s="208">
        <f ca="1">IF(MOD(ROW()-13,2)=0,IF(ISBLANK(OFFSET('11. SEGUIMIENTO 2026'!$N$14,INT((ROW()-13)/2),0)),"",OFFSET('11. SEGUIMIENTO 2026'!$N$14,INT((ROW()-13)/2),0)),IF(ISBLANK(OFFSET('9. METAS'!$Q$20,INT((ROW()-14)/2),0)),"",OFFSET('9. METAS'!$Q$20,INT((ROW()-14)/2),0)))</f>
        <v>129</v>
      </c>
      <c r="K38" s="209">
        <f ca="1">IF(MOD(ROW()-13,2)=0,IF(ISBLANK(OFFSET('11. SEGUIMIENTO 2026'!$O$14,INT((ROW()-13)/2),0)),"",OFFSET('11. SEGUIMIENTO 2026'!$O$14,INT((ROW()-13)/2),0)),IF(ISBLANK(OFFSET('9. METAS'!$R$20,INT((ROW()-14)/2),0)),"",OFFSET('9. METAS'!$R$20,INT((ROW()-14)/2),0)))</f>
        <v>164</v>
      </c>
      <c r="L38" s="209">
        <f ca="1">IF(MOD(ROW()-13,2)=0,IF(ISBLANK(OFFSET('11. SEGUIMIENTO 2026'!$P$14,INT((ROW()-13)/2),0)),"",OFFSET('11. SEGUIMIENTO 2026'!$P$14,INT((ROW()-13)/2),0)),IF(ISBLANK(OFFSET('9. METAS'!$S$20,INT((ROW()-14)/2),0)),"",OFFSET('9. METAS'!$S$20,INT((ROW()-14)/2),0)))</f>
        <v>164</v>
      </c>
      <c r="M38" s="210">
        <f ca="1">IF(MOD(ROW()-13,2)=0,IF(ISBLANK(OFFSET('11. SEGUIMIENTO 2026'!$Q$14,INT((ROW()-13)/2),0)),"",OFFSET('11. SEGUIMIENTO 2026'!$Q$14,INT((ROW()-13)/2),0)),IF(ISBLANK(OFFSET('9. METAS'!$T$20,INT((ROW()-14)/2),0)),"",OFFSET('9. METAS'!$T$20,INT((ROW()-14)/2),0)))</f>
        <v>111</v>
      </c>
      <c r="N38" s="1003"/>
      <c r="O38" s="1005"/>
      <c r="P38" s="1007"/>
    </row>
    <row r="39" spans="3:16" ht="92.25" customHeight="1">
      <c r="C39" s="1008" t="str">
        <f ca="1">IF(ISBLANK(OFFSET('5. Pp (3 años)'!$C$46,INT((ROW()-13)/2),0)),"",OFFSET('5. Pp (3 años)'!$C$46,INT((ROW()-13)/2),0))</f>
        <v>Componente</v>
      </c>
      <c r="D39" s="983" t="str">
        <f ca="1">IF(ISBLANK(OFFSET('5. Pp (3 años)'!$D$46,INT((ROW()-13)/2),0)),"",OFFSET('5. Pp (3 años)'!$D$46,INT((ROW()-13)/2),0))</f>
        <v>3.1.1.1.4 Actos registrales constitutivos o modificativos del Estado Civil de la población benitojuarense, garantizando el derecho a la igualdad entre mujeres y hombres inscritos.</v>
      </c>
      <c r="E39" s="983" t="str">
        <f ca="1">IF(ISBLANK(OFFSET('5. Pp (3 años)'!$E$46,INT((ROW()-13)/2),0)),"",OFFSET('5. Pp (3 años)'!$E$46,INT((ROW()-13)/2),0))</f>
        <v>PARI: Porcentaje de actos registrales inscritos</v>
      </c>
      <c r="F39" s="985" t="str">
        <f ca="1">IF(ISBLANK(OFFSET('5. Pp (3 años)'!$K$46,INT((ROW()-13)/2),0)),"",OFFSET('5. Pp (3 años)'!$K$46,INT((ROW()-13)/2),0))</f>
        <v>Ascendente</v>
      </c>
      <c r="G39" s="987" t="str">
        <f ca="1">IF(ISBLANK(OFFSET('5. Pp (3 años)'!$H$46,INT((ROW()-13)/2),0)),"",OFFSET('5. Pp (3 años)'!$H$46,INT((ROW()-13)/2),0))</f>
        <v>Trimestral</v>
      </c>
      <c r="H39" s="999">
        <f ca="1">IF(ISBLANK(OFFSET('9. METAS'!$K$20,INT((ROW()-13)/2),0)),"",OFFSET('9. METAS'!$K$20,INT((ROW()-13)/2),0))</f>
        <v>74119</v>
      </c>
      <c r="I39" s="1000" t="s">
        <v>1108</v>
      </c>
      <c r="J39" s="208">
        <f ca="1">IF(MOD(ROW()-13,2)=0,IF(ISBLANK(OFFSET('11. SEGUIMIENTO 2026'!$N$14,INT((ROW()-13)/2),0)),"",OFFSET('11. SEGUIMIENTO 2026'!$N$14,INT((ROW()-13)/2),0)),IF(ISBLANK(OFFSET('9. METAS'!$Q$20,INT((ROW()-14)/2),0)),"",OFFSET('9. METAS'!$Q$20,INT((ROW()-14)/2),0)))</f>
        <v>18261</v>
      </c>
      <c r="K39" s="209" t="str">
        <f ca="1">IF(MOD(ROW()-13,2)=0,IF(ISBLANK(OFFSET('11. SEGUIMIENTO 2026'!$O$14,INT((ROW()-13)/2),0)),"",OFFSET('11. SEGUIMIENTO 2026'!$O$14,INT((ROW()-13)/2),0)),IF(ISBLANK(OFFSET('9. METAS'!$R$20,INT((ROW()-14)/2),0)),"",OFFSET('9. METAS'!$R$20,INT((ROW()-14)/2),0)))</f>
        <v/>
      </c>
      <c r="L39" s="209" t="str">
        <f ca="1">IF(MOD(ROW()-13,2)=0,IF(ISBLANK(OFFSET('11. SEGUIMIENTO 2026'!$P$14,INT((ROW()-13)/2),0)),"",OFFSET('11. SEGUIMIENTO 2026'!$P$14,INT((ROW()-13)/2),0)),IF(ISBLANK(OFFSET('9. METAS'!$S$20,INT((ROW()-14)/2),0)),"",OFFSET('9. METAS'!$S$20,INT((ROW()-14)/2),0)))</f>
        <v/>
      </c>
      <c r="M39" s="210" t="str">
        <f ca="1">IF(MOD(ROW()-13,2)=0,IF(ISBLANK(OFFSET('11. SEGUIMIENTO 2026'!$Q$14,INT((ROW()-13)/2),0)),"",OFFSET('11. SEGUIMIENTO 2026'!$Q$14,INT((ROW()-13)/2),0)),IF(ISBLANK(OFFSET('9. METAS'!$T$20,INT((ROW()-14)/2),0)),"",OFFSET('9. METAS'!$T$20,INT((ROW()-14)/2),0)))</f>
        <v/>
      </c>
      <c r="N39" s="1002" t="str">
        <f t="shared" ref="N39" ca="1" si="21">IFERROR(K39/K40,"ND")</f>
        <v>ND</v>
      </c>
      <c r="O39" s="1004" t="str">
        <f t="shared" ref="O39" ca="1" si="22">IFERROR(((J39+K39)/H39),"ND")</f>
        <v>ND</v>
      </c>
      <c r="P39" s="1006" t="s">
        <v>1504</v>
      </c>
    </row>
    <row r="40" spans="3:16" ht="92.25" customHeight="1">
      <c r="C40" s="981"/>
      <c r="D40" s="983"/>
      <c r="E40" s="983"/>
      <c r="F40" s="985"/>
      <c r="G40" s="987"/>
      <c r="H40" s="999"/>
      <c r="I40" s="1001"/>
      <c r="J40" s="208">
        <f ca="1">IF(MOD(ROW()-13,2)=0,IF(ISBLANK(OFFSET('11. SEGUIMIENTO 2026'!$N$14,INT((ROW()-13)/2),0)),"",OFFSET('11. SEGUIMIENTO 2026'!$N$14,INT((ROW()-13)/2),0)),IF(ISBLANK(OFFSET('9. METAS'!$Q$20,INT((ROW()-14)/2),0)),"",OFFSET('9. METAS'!$Q$20,INT((ROW()-14)/2),0)))</f>
        <v>18530</v>
      </c>
      <c r="K40" s="209">
        <f ca="1">IF(MOD(ROW()-13,2)=0,IF(ISBLANK(OFFSET('11. SEGUIMIENTO 2026'!$O$14,INT((ROW()-13)/2),0)),"",OFFSET('11. SEGUIMIENTO 2026'!$O$14,INT((ROW()-13)/2),0)),IF(ISBLANK(OFFSET('9. METAS'!$R$20,INT((ROW()-14)/2),0)),"",OFFSET('9. METAS'!$R$20,INT((ROW()-14)/2),0)))</f>
        <v>18530</v>
      </c>
      <c r="L40" s="209">
        <f ca="1">IF(MOD(ROW()-13,2)=0,IF(ISBLANK(OFFSET('11. SEGUIMIENTO 2026'!$P$14,INT((ROW()-13)/2),0)),"",OFFSET('11. SEGUIMIENTO 2026'!$P$14,INT((ROW()-13)/2),0)),IF(ISBLANK(OFFSET('9. METAS'!$S$20,INT((ROW()-14)/2),0)),"",OFFSET('9. METAS'!$S$20,INT((ROW()-14)/2),0)))</f>
        <v>18530</v>
      </c>
      <c r="M40" s="210">
        <f ca="1">IF(MOD(ROW()-13,2)=0,IF(ISBLANK(OFFSET('11. SEGUIMIENTO 2026'!$Q$14,INT((ROW()-13)/2),0)),"",OFFSET('11. SEGUIMIENTO 2026'!$Q$14,INT((ROW()-13)/2),0)),IF(ISBLANK(OFFSET('9. METAS'!$T$20,INT((ROW()-14)/2),0)),"",OFFSET('9. METAS'!$T$20,INT((ROW()-14)/2),0)))</f>
        <v>18529</v>
      </c>
      <c r="N40" s="1003"/>
      <c r="O40" s="1005"/>
      <c r="P40" s="1007"/>
    </row>
    <row r="41" spans="3:16" ht="92.25" customHeight="1">
      <c r="C41" s="1008" t="str">
        <f ca="1">IF(ISBLANK(OFFSET('5. Pp (3 años)'!$C$46,INT((ROW()-13)/2),0)),"",OFFSET('5. Pp (3 años)'!$C$46,INT((ROW()-13)/2),0))</f>
        <v>Actividad</v>
      </c>
      <c r="D41" s="983" t="str">
        <f ca="1">IF(ISBLANK(OFFSET('5. Pp (3 años)'!$D$46,INT((ROW()-13)/2),0)),"",OFFSET('5. Pp (3 años)'!$D$46,INT((ROW()-13)/2),0))</f>
        <v>3.1.1.1.4.1 Adquisición de herramientas tecnológicas del Registro Civil.</v>
      </c>
      <c r="E41" s="983" t="str">
        <f ca="1">IF(ISBLANK(OFFSET('5. Pp (3 años)'!$E$46,INT((ROW()-13)/2),0)),"",OFFSET('5. Pp (3 años)'!$E$46,INT((ROW()-13)/2),0))</f>
        <v xml:space="preserve">PAECE: Porcentaje de adquisición de equipos de cómputo y electrónicos.      </v>
      </c>
      <c r="F41" s="985" t="str">
        <f ca="1">IF(ISBLANK(OFFSET('5. Pp (3 años)'!$K$46,INT((ROW()-13)/2),0)),"",OFFSET('5. Pp (3 años)'!$K$46,INT((ROW()-13)/2),0))</f>
        <v>Ascendente</v>
      </c>
      <c r="G41" s="987" t="str">
        <f ca="1">IF(ISBLANK(OFFSET('5. Pp (3 años)'!$H$46,INT((ROW()-13)/2),0)),"",OFFSET('5. Pp (3 años)'!$H$46,INT((ROW()-13)/2),0))</f>
        <v>Trimestral</v>
      </c>
      <c r="H41" s="999">
        <f ca="1">IF(ISBLANK(OFFSET('9. METAS'!$K$20,INT((ROW()-13)/2),0)),"",OFFSET('9. METAS'!$K$20,INT((ROW()-13)/2),0))</f>
        <v>3</v>
      </c>
      <c r="I41" s="1000" t="s">
        <v>1108</v>
      </c>
      <c r="J41" s="208">
        <f ca="1">IF(MOD(ROW()-13,2)=0,IF(ISBLANK(OFFSET('11. SEGUIMIENTO 2026'!$N$14,INT((ROW()-13)/2),0)),"",OFFSET('11. SEGUIMIENTO 2026'!$N$14,INT((ROW()-13)/2),0)),IF(ISBLANK(OFFSET('9. METAS'!$Q$20,INT((ROW()-14)/2),0)),"",OFFSET('9. METAS'!$Q$20,INT((ROW()-14)/2),0)))</f>
        <v>5</v>
      </c>
      <c r="K41" s="209" t="str">
        <f ca="1">IF(MOD(ROW()-13,2)=0,IF(ISBLANK(OFFSET('11. SEGUIMIENTO 2026'!$O$14,INT((ROW()-13)/2),0)),"",OFFSET('11. SEGUIMIENTO 2026'!$O$14,INT((ROW()-13)/2),0)),IF(ISBLANK(OFFSET('9. METAS'!$R$20,INT((ROW()-14)/2),0)),"",OFFSET('9. METAS'!$R$20,INT((ROW()-14)/2),0)))</f>
        <v/>
      </c>
      <c r="L41" s="209" t="str">
        <f ca="1">IF(MOD(ROW()-13,2)=0,IF(ISBLANK(OFFSET('11. SEGUIMIENTO 2026'!$P$14,INT((ROW()-13)/2),0)),"",OFFSET('11. SEGUIMIENTO 2026'!$P$14,INT((ROW()-13)/2),0)),IF(ISBLANK(OFFSET('9. METAS'!$S$20,INT((ROW()-14)/2),0)),"",OFFSET('9. METAS'!$S$20,INT((ROW()-14)/2),0)))</f>
        <v/>
      </c>
      <c r="M41" s="210" t="str">
        <f ca="1">IF(MOD(ROW()-13,2)=0,IF(ISBLANK(OFFSET('11. SEGUIMIENTO 2026'!$Q$14,INT((ROW()-13)/2),0)),"",OFFSET('11. SEGUIMIENTO 2026'!$Q$14,INT((ROW()-13)/2),0)),IF(ISBLANK(OFFSET('9. METAS'!$T$20,INT((ROW()-14)/2),0)),"",OFFSET('9. METAS'!$T$20,INT((ROW()-14)/2),0)))</f>
        <v/>
      </c>
      <c r="N41" s="1002" t="str">
        <f t="shared" ref="N41" ca="1" si="23">IFERROR(K41/K42,"ND")</f>
        <v>ND</v>
      </c>
      <c r="O41" s="1004" t="str">
        <f t="shared" ref="O41" ca="1" si="24">IFERROR(((J41+K41)/H41),"ND")</f>
        <v>ND</v>
      </c>
      <c r="P41" s="1006" t="s">
        <v>1505</v>
      </c>
    </row>
    <row r="42" spans="3:16" ht="92.25" customHeight="1">
      <c r="C42" s="981"/>
      <c r="D42" s="983"/>
      <c r="E42" s="983"/>
      <c r="F42" s="985"/>
      <c r="G42" s="987"/>
      <c r="H42" s="999"/>
      <c r="I42" s="1001"/>
      <c r="J42" s="208">
        <f ca="1">IF(MOD(ROW()-13,2)=0,IF(ISBLANK(OFFSET('11. SEGUIMIENTO 2026'!$N$14,INT((ROW()-13)/2),0)),"",OFFSET('11. SEGUIMIENTO 2026'!$N$14,INT((ROW()-13)/2),0)),IF(ISBLANK(OFFSET('9. METAS'!$Q$20,INT((ROW()-14)/2),0)),"",OFFSET('9. METAS'!$Q$20,INT((ROW()-14)/2),0)))</f>
        <v>1</v>
      </c>
      <c r="K42" s="209">
        <f ca="1">IF(MOD(ROW()-13,2)=0,IF(ISBLANK(OFFSET('11. SEGUIMIENTO 2026'!$O$14,INT((ROW()-13)/2),0)),"",OFFSET('11. SEGUIMIENTO 2026'!$O$14,INT((ROW()-13)/2),0)),IF(ISBLANK(OFFSET('9. METAS'!$R$20,INT((ROW()-14)/2),0)),"",OFFSET('9. METAS'!$R$20,INT((ROW()-14)/2),0)))</f>
        <v>1</v>
      </c>
      <c r="L42" s="209">
        <f ca="1">IF(MOD(ROW()-13,2)=0,IF(ISBLANK(OFFSET('11. SEGUIMIENTO 2026'!$P$14,INT((ROW()-13)/2),0)),"",OFFSET('11. SEGUIMIENTO 2026'!$P$14,INT((ROW()-13)/2),0)),IF(ISBLANK(OFFSET('9. METAS'!$S$20,INT((ROW()-14)/2),0)),"",OFFSET('9. METAS'!$S$20,INT((ROW()-14)/2),0)))</f>
        <v>1</v>
      </c>
      <c r="M42" s="210">
        <f ca="1">IF(MOD(ROW()-13,2)=0,IF(ISBLANK(OFFSET('11. SEGUIMIENTO 2026'!$Q$14,INT((ROW()-13)/2),0)),"",OFFSET('11. SEGUIMIENTO 2026'!$Q$14,INT((ROW()-13)/2),0)),IF(ISBLANK(OFFSET('9. METAS'!$T$20,INT((ROW()-14)/2),0)),"",OFFSET('9. METAS'!$T$20,INT((ROW()-14)/2),0)))</f>
        <v>0</v>
      </c>
      <c r="N42" s="1003"/>
      <c r="O42" s="1005"/>
      <c r="P42" s="1007"/>
    </row>
    <row r="43" spans="3:16" ht="92.25" customHeight="1">
      <c r="C43" s="1008" t="str">
        <f ca="1">IF(ISBLANK(OFFSET('5. Pp (3 años)'!$C$46,INT((ROW()-13)/2),0)),"",OFFSET('5. Pp (3 años)'!$C$46,INT((ROW()-13)/2),0))</f>
        <v>Actividad</v>
      </c>
      <c r="D43" s="983" t="str">
        <f ca="1">IF(ISBLANK(OFFSET('5. Pp (3 años)'!$D$46,INT((ROW()-13)/2),0)),"",OFFSET('5. Pp (3 años)'!$D$46,INT((ROW()-13)/2),0))</f>
        <v>3.1.1.1.4.2 Incremento en la adquisición de formatos valorados Adquiridos.</v>
      </c>
      <c r="E43" s="983" t="str">
        <f ca="1">IF(ISBLANK(OFFSET('5. Pp (3 años)'!$E$46,INT((ROW()-13)/2),0)),"",OFFSET('5. Pp (3 años)'!$E$46,INT((ROW()-13)/2),0))</f>
        <v xml:space="preserve">PFVA: Porcentaje de formatos valoradas  adquiridas. </v>
      </c>
      <c r="F43" s="985" t="str">
        <f ca="1">IF(ISBLANK(OFFSET('5. Pp (3 años)'!$K$46,INT((ROW()-13)/2),0)),"",OFFSET('5. Pp (3 años)'!$K$46,INT((ROW()-13)/2),0))</f>
        <v>Ascendente</v>
      </c>
      <c r="G43" s="987" t="str">
        <f ca="1">IF(ISBLANK(OFFSET('5. Pp (3 años)'!$H$46,INT((ROW()-13)/2),0)),"",OFFSET('5. Pp (3 años)'!$H$46,INT((ROW()-13)/2),0))</f>
        <v>Trimestral</v>
      </c>
      <c r="H43" s="999">
        <f ca="1">IF(ISBLANK(OFFSET('9. METAS'!$K$20,INT((ROW()-13)/2),0)),"",OFFSET('9. METAS'!$K$20,INT((ROW()-13)/2),0))</f>
        <v>89000</v>
      </c>
      <c r="I43" s="1000" t="s">
        <v>1108</v>
      </c>
      <c r="J43" s="208">
        <f ca="1">IF(MOD(ROW()-13,2)=0,IF(ISBLANK(OFFSET('11. SEGUIMIENTO 2026'!$N$14,INT((ROW()-13)/2),0)),"",OFFSET('11. SEGUIMIENTO 2026'!$N$14,INT((ROW()-13)/2),0)),IF(ISBLANK(OFFSET('9. METAS'!$Q$20,INT((ROW()-14)/2),0)),"",OFFSET('9. METAS'!$Q$20,INT((ROW()-14)/2),0)))</f>
        <v>17000</v>
      </c>
      <c r="K43" s="209" t="str">
        <f ca="1">IF(MOD(ROW()-13,2)=0,IF(ISBLANK(OFFSET('11. SEGUIMIENTO 2026'!$O$14,INT((ROW()-13)/2),0)),"",OFFSET('11. SEGUIMIENTO 2026'!$O$14,INT((ROW()-13)/2),0)),IF(ISBLANK(OFFSET('9. METAS'!$R$20,INT((ROW()-14)/2),0)),"",OFFSET('9. METAS'!$R$20,INT((ROW()-14)/2),0)))</f>
        <v/>
      </c>
      <c r="L43" s="209" t="str">
        <f ca="1">IF(MOD(ROW()-13,2)=0,IF(ISBLANK(OFFSET('11. SEGUIMIENTO 2026'!$P$14,INT((ROW()-13)/2),0)),"",OFFSET('11. SEGUIMIENTO 2026'!$P$14,INT((ROW()-13)/2),0)),IF(ISBLANK(OFFSET('9. METAS'!$S$20,INT((ROW()-14)/2),0)),"",OFFSET('9. METAS'!$S$20,INT((ROW()-14)/2),0)))</f>
        <v/>
      </c>
      <c r="M43" s="210" t="str">
        <f ca="1">IF(MOD(ROW()-13,2)=0,IF(ISBLANK(OFFSET('11. SEGUIMIENTO 2026'!$Q$14,INT((ROW()-13)/2),0)),"",OFFSET('11. SEGUIMIENTO 2026'!$Q$14,INT((ROW()-13)/2),0)),IF(ISBLANK(OFFSET('9. METAS'!$T$20,INT((ROW()-14)/2),0)),"",OFFSET('9. METAS'!$T$20,INT((ROW()-14)/2),0)))</f>
        <v/>
      </c>
      <c r="N43" s="1002" t="str">
        <f t="shared" ref="N43" ca="1" si="25">IFERROR(K43/K44,"ND")</f>
        <v>ND</v>
      </c>
      <c r="O43" s="1004" t="str">
        <f t="shared" ref="O43" ca="1" si="26">IFERROR(((J43+K43)/H43),"ND")</f>
        <v>ND</v>
      </c>
      <c r="P43" s="1006" t="s">
        <v>1506</v>
      </c>
    </row>
    <row r="44" spans="3:16" ht="92.25" customHeight="1">
      <c r="C44" s="981"/>
      <c r="D44" s="983"/>
      <c r="E44" s="983"/>
      <c r="F44" s="985"/>
      <c r="G44" s="987"/>
      <c r="H44" s="999"/>
      <c r="I44" s="1001"/>
      <c r="J44" s="208">
        <f ca="1">IF(MOD(ROW()-13,2)=0,IF(ISBLANK(OFFSET('11. SEGUIMIENTO 2026'!$N$14,INT((ROW()-13)/2),0)),"",OFFSET('11. SEGUIMIENTO 2026'!$N$14,INT((ROW()-13)/2),0)),IF(ISBLANK(OFFSET('9. METAS'!$Q$20,INT((ROW()-14)/2),0)),"",OFFSET('9. METAS'!$Q$20,INT((ROW()-14)/2),0)))</f>
        <v>22250</v>
      </c>
      <c r="K44" s="209">
        <f ca="1">IF(MOD(ROW()-13,2)=0,IF(ISBLANK(OFFSET('11. SEGUIMIENTO 2026'!$O$14,INT((ROW()-13)/2),0)),"",OFFSET('11. SEGUIMIENTO 2026'!$O$14,INT((ROW()-13)/2),0)),IF(ISBLANK(OFFSET('9. METAS'!$R$20,INT((ROW()-14)/2),0)),"",OFFSET('9. METAS'!$R$20,INT((ROW()-14)/2),0)))</f>
        <v>22250</v>
      </c>
      <c r="L44" s="209">
        <f ca="1">IF(MOD(ROW()-13,2)=0,IF(ISBLANK(OFFSET('11. SEGUIMIENTO 2026'!$P$14,INT((ROW()-13)/2),0)),"",OFFSET('11. SEGUIMIENTO 2026'!$P$14,INT((ROW()-13)/2),0)),IF(ISBLANK(OFFSET('9. METAS'!$S$20,INT((ROW()-14)/2),0)),"",OFFSET('9. METAS'!$S$20,INT((ROW()-14)/2),0)))</f>
        <v>22250</v>
      </c>
      <c r="M44" s="210">
        <f ca="1">IF(MOD(ROW()-13,2)=0,IF(ISBLANK(OFFSET('11. SEGUIMIENTO 2026'!$Q$14,INT((ROW()-13)/2),0)),"",OFFSET('11. SEGUIMIENTO 2026'!$Q$14,INT((ROW()-13)/2),0)),IF(ISBLANK(OFFSET('9. METAS'!$T$20,INT((ROW()-14)/2),0)),"",OFFSET('9. METAS'!$T$20,INT((ROW()-14)/2),0)))</f>
        <v>22250</v>
      </c>
      <c r="N44" s="1003"/>
      <c r="O44" s="1005"/>
      <c r="P44" s="1007"/>
    </row>
    <row r="45" spans="3:16" ht="92.25" customHeight="1">
      <c r="C45" s="1008" t="str">
        <f ca="1">IF(ISBLANK(OFFSET('5. Pp (3 años)'!$C$46,INT((ROW()-13)/2),0)),"",OFFSET('5. Pp (3 años)'!$C$46,INT((ROW()-13)/2),0))</f>
        <v>Actividad</v>
      </c>
      <c r="D45" s="983" t="str">
        <f ca="1">IF(ISBLANK(OFFSET('5. Pp (3 años)'!$D$46,INT((ROW()-13)/2),0)),"",OFFSET('5. Pp (3 años)'!$D$46,INT((ROW()-13)/2),0))</f>
        <v>3.1.1.1.4.3 Capacitación al personal del Registro Civil.</v>
      </c>
      <c r="E45" s="983" t="str">
        <f ca="1">IF(ISBLANK(OFFSET('5. Pp (3 años)'!$E$46,INT((ROW()-13)/2),0)),"",OFFSET('5. Pp (3 años)'!$E$46,INT((ROW()-13)/2),0))</f>
        <v>PPC: Porcentaje de personal del Registro Civil capacitado.</v>
      </c>
      <c r="F45" s="985" t="str">
        <f ca="1">IF(ISBLANK(OFFSET('5. Pp (3 años)'!$K$46,INT((ROW()-13)/2),0)),"",OFFSET('5. Pp (3 años)'!$K$46,INT((ROW()-13)/2),0))</f>
        <v>Ascendente</v>
      </c>
      <c r="G45" s="987" t="str">
        <f ca="1">IF(ISBLANK(OFFSET('5. Pp (3 años)'!$H$46,INT((ROW()-13)/2),0)),"",OFFSET('5. Pp (3 años)'!$H$46,INT((ROW()-13)/2),0))</f>
        <v>Trimestral</v>
      </c>
      <c r="H45" s="999">
        <f ca="1">IF(ISBLANK(OFFSET('9. METAS'!$K$20,INT((ROW()-13)/2),0)),"",OFFSET('9. METAS'!$K$20,INT((ROW()-13)/2),0))</f>
        <v>40</v>
      </c>
      <c r="I45" s="1000" t="s">
        <v>1108</v>
      </c>
      <c r="J45" s="208">
        <f ca="1">IF(MOD(ROW()-13,2)=0,IF(ISBLANK(OFFSET('11. SEGUIMIENTO 2026'!$N$14,INT((ROW()-13)/2),0)),"",OFFSET('11. SEGUIMIENTO 2026'!$N$14,INT((ROW()-13)/2),0)),IF(ISBLANK(OFFSET('9. METAS'!$Q$20,INT((ROW()-14)/2),0)),"",OFFSET('9. METAS'!$Q$20,INT((ROW()-14)/2),0)))</f>
        <v>0</v>
      </c>
      <c r="K45" s="209" t="str">
        <f ca="1">IF(MOD(ROW()-13,2)=0,IF(ISBLANK(OFFSET('11. SEGUIMIENTO 2026'!$O$14,INT((ROW()-13)/2),0)),"",OFFSET('11. SEGUIMIENTO 2026'!$O$14,INT((ROW()-13)/2),0)),IF(ISBLANK(OFFSET('9. METAS'!$R$20,INT((ROW()-14)/2),0)),"",OFFSET('9. METAS'!$R$20,INT((ROW()-14)/2),0)))</f>
        <v/>
      </c>
      <c r="L45" s="209" t="str">
        <f ca="1">IF(MOD(ROW()-13,2)=0,IF(ISBLANK(OFFSET('11. SEGUIMIENTO 2026'!$P$14,INT((ROW()-13)/2),0)),"",OFFSET('11. SEGUIMIENTO 2026'!$P$14,INT((ROW()-13)/2),0)),IF(ISBLANK(OFFSET('9. METAS'!$S$20,INT((ROW()-14)/2),0)),"",OFFSET('9. METAS'!$S$20,INT((ROW()-14)/2),0)))</f>
        <v/>
      </c>
      <c r="M45" s="210" t="str">
        <f ca="1">IF(MOD(ROW()-13,2)=0,IF(ISBLANK(OFFSET('11. SEGUIMIENTO 2026'!$Q$14,INT((ROW()-13)/2),0)),"",OFFSET('11. SEGUIMIENTO 2026'!$Q$14,INT((ROW()-13)/2),0)),IF(ISBLANK(OFFSET('9. METAS'!$T$20,INT((ROW()-14)/2),0)),"",OFFSET('9. METAS'!$T$20,INT((ROW()-14)/2),0)))</f>
        <v/>
      </c>
      <c r="N45" s="1002" t="str">
        <f t="shared" ref="N45" ca="1" si="27">IFERROR(K45/K46,"ND")</f>
        <v>ND</v>
      </c>
      <c r="O45" s="1004" t="str">
        <f t="shared" ref="O45" ca="1" si="28">IFERROR(((J45+K45)/H45),"ND")</f>
        <v>ND</v>
      </c>
      <c r="P45" s="1006" t="s">
        <v>1507</v>
      </c>
    </row>
    <row r="46" spans="3:16" ht="92.25" customHeight="1">
      <c r="C46" s="981"/>
      <c r="D46" s="983"/>
      <c r="E46" s="983"/>
      <c r="F46" s="985"/>
      <c r="G46" s="987"/>
      <c r="H46" s="999"/>
      <c r="I46" s="1001"/>
      <c r="J46" s="208">
        <f ca="1">IF(MOD(ROW()-13,2)=0,IF(ISBLANK(OFFSET('11. SEGUIMIENTO 2026'!$N$14,INT((ROW()-13)/2),0)),"",OFFSET('11. SEGUIMIENTO 2026'!$N$14,INT((ROW()-13)/2),0)),IF(ISBLANK(OFFSET('9. METAS'!$Q$20,INT((ROW()-14)/2),0)),"",OFFSET('9. METAS'!$Q$20,INT((ROW()-14)/2),0)))</f>
        <v>10</v>
      </c>
      <c r="K46" s="209">
        <f ca="1">IF(MOD(ROW()-13,2)=0,IF(ISBLANK(OFFSET('11. SEGUIMIENTO 2026'!$O$14,INT((ROW()-13)/2),0)),"",OFFSET('11. SEGUIMIENTO 2026'!$O$14,INT((ROW()-13)/2),0)),IF(ISBLANK(OFFSET('9. METAS'!$R$20,INT((ROW()-14)/2),0)),"",OFFSET('9. METAS'!$R$20,INT((ROW()-14)/2),0)))</f>
        <v>10</v>
      </c>
      <c r="L46" s="209">
        <f ca="1">IF(MOD(ROW()-13,2)=0,IF(ISBLANK(OFFSET('11. SEGUIMIENTO 2026'!$P$14,INT((ROW()-13)/2),0)),"",OFFSET('11. SEGUIMIENTO 2026'!$P$14,INT((ROW()-13)/2),0)),IF(ISBLANK(OFFSET('9. METAS'!$S$20,INT((ROW()-14)/2),0)),"",OFFSET('9. METAS'!$S$20,INT((ROW()-14)/2),0)))</f>
        <v>10</v>
      </c>
      <c r="M46" s="210">
        <f ca="1">IF(MOD(ROW()-13,2)=0,IF(ISBLANK(OFFSET('11. SEGUIMIENTO 2026'!$Q$14,INT((ROW()-13)/2),0)),"",OFFSET('11. SEGUIMIENTO 2026'!$Q$14,INT((ROW()-13)/2),0)),IF(ISBLANK(OFFSET('9. METAS'!$T$20,INT((ROW()-14)/2),0)),"",OFFSET('9. METAS'!$T$20,INT((ROW()-14)/2),0)))</f>
        <v>10</v>
      </c>
      <c r="N46" s="1003"/>
      <c r="O46" s="1005"/>
      <c r="P46" s="1007"/>
    </row>
    <row r="47" spans="3:16" ht="92.25" customHeight="1">
      <c r="C47" s="1008" t="str">
        <f ca="1">IF(ISBLANK(OFFSET('5. Pp (3 años)'!$C$46,INT((ROW()-13)/2),0)),"",OFFSET('5. Pp (3 años)'!$C$46,INT((ROW()-13)/2),0))</f>
        <v>Actividad</v>
      </c>
      <c r="D47" s="983" t="str">
        <f ca="1">IF(ISBLANK(OFFSET('5. Pp (3 años)'!$D$46,INT((ROW()-13)/2),0)),"",OFFSET('5. Pp (3 años)'!$D$46,INT((ROW()-13)/2),0))</f>
        <v>3.1.1.1.4.4 Mejoramiento de las instalaciones del Registro Civil.</v>
      </c>
      <c r="E47" s="983" t="str">
        <f ca="1">IF(ISBLANK(OFFSET('5. Pp (3 años)'!$E$46,INT((ROW()-13)/2),0)),"",OFFSET('5. Pp (3 años)'!$E$46,INT((ROW()-13)/2),0))</f>
        <v>PIRM: Porcentaje de instalaciones del Registro Civil mejoradas.</v>
      </c>
      <c r="F47" s="985" t="str">
        <f ca="1">IF(ISBLANK(OFFSET('5. Pp (3 años)'!$K$46,INT((ROW()-13)/2),0)),"",OFFSET('5. Pp (3 años)'!$K$46,INT((ROW()-13)/2),0))</f>
        <v>Ascendente</v>
      </c>
      <c r="G47" s="987" t="str">
        <f ca="1">IF(ISBLANK(OFFSET('5. Pp (3 años)'!$H$46,INT((ROW()-13)/2),0)),"",OFFSET('5. Pp (3 años)'!$H$46,INT((ROW()-13)/2),0))</f>
        <v>Trimestral</v>
      </c>
      <c r="H47" s="999">
        <f ca="1">IF(ISBLANK(OFFSET('9. METAS'!$K$20,INT((ROW()-13)/2),0)),"",OFFSET('9. METAS'!$K$20,INT((ROW()-13)/2),0))</f>
        <v>2</v>
      </c>
      <c r="I47" s="1000" t="s">
        <v>1108</v>
      </c>
      <c r="J47" s="208">
        <f ca="1">IF(MOD(ROW()-13,2)=0,IF(ISBLANK(OFFSET('11. SEGUIMIENTO 2026'!$N$14,INT((ROW()-13)/2),0)),"",OFFSET('11. SEGUIMIENTO 2026'!$N$14,INT((ROW()-13)/2),0)),IF(ISBLANK(OFFSET('9. METAS'!$Q$20,INT((ROW()-14)/2),0)),"",OFFSET('9. METAS'!$Q$20,INT((ROW()-14)/2),0)))</f>
        <v>2</v>
      </c>
      <c r="K47" s="209" t="str">
        <f ca="1">IF(MOD(ROW()-13,2)=0,IF(ISBLANK(OFFSET('11. SEGUIMIENTO 2026'!$O$14,INT((ROW()-13)/2),0)),"",OFFSET('11. SEGUIMIENTO 2026'!$O$14,INT((ROW()-13)/2),0)),IF(ISBLANK(OFFSET('9. METAS'!$R$20,INT((ROW()-14)/2),0)),"",OFFSET('9. METAS'!$R$20,INT((ROW()-14)/2),0)))</f>
        <v/>
      </c>
      <c r="L47" s="209" t="str">
        <f ca="1">IF(MOD(ROW()-13,2)=0,IF(ISBLANK(OFFSET('11. SEGUIMIENTO 2026'!$P$14,INT((ROW()-13)/2),0)),"",OFFSET('11. SEGUIMIENTO 2026'!$P$14,INT((ROW()-13)/2),0)),IF(ISBLANK(OFFSET('9. METAS'!$S$20,INT((ROW()-14)/2),0)),"",OFFSET('9. METAS'!$S$20,INT((ROW()-14)/2),0)))</f>
        <v/>
      </c>
      <c r="M47" s="210" t="str">
        <f ca="1">IF(MOD(ROW()-13,2)=0,IF(ISBLANK(OFFSET('11. SEGUIMIENTO 2026'!$Q$14,INT((ROW()-13)/2),0)),"",OFFSET('11. SEGUIMIENTO 2026'!$Q$14,INT((ROW()-13)/2),0)),IF(ISBLANK(OFFSET('9. METAS'!$T$20,INT((ROW()-14)/2),0)),"",OFFSET('9. METAS'!$T$20,INT((ROW()-14)/2),0)))</f>
        <v/>
      </c>
      <c r="N47" s="1002" t="str">
        <f t="shared" ref="N47" ca="1" si="29">IFERROR(K47/K48,"ND")</f>
        <v>ND</v>
      </c>
      <c r="O47" s="1004" t="str">
        <f t="shared" ref="O47" ca="1" si="30">IFERROR(((J47+K47)/H47),"ND")</f>
        <v>ND</v>
      </c>
      <c r="P47" s="1006" t="s">
        <v>1508</v>
      </c>
    </row>
    <row r="48" spans="3:16" ht="92.25" customHeight="1">
      <c r="C48" s="981"/>
      <c r="D48" s="983"/>
      <c r="E48" s="983"/>
      <c r="F48" s="985"/>
      <c r="G48" s="987"/>
      <c r="H48" s="999"/>
      <c r="I48" s="1001"/>
      <c r="J48" s="208">
        <f ca="1">IF(MOD(ROW()-13,2)=0,IF(ISBLANK(OFFSET('11. SEGUIMIENTO 2026'!$N$14,INT((ROW()-13)/2),0)),"",OFFSET('11. SEGUIMIENTO 2026'!$N$14,INT((ROW()-13)/2),0)),IF(ISBLANK(OFFSET('9. METAS'!$Q$20,INT((ROW()-14)/2),0)),"",OFFSET('9. METAS'!$Q$20,INT((ROW()-14)/2),0)))</f>
        <v>0</v>
      </c>
      <c r="K48" s="209">
        <f ca="1">IF(MOD(ROW()-13,2)=0,IF(ISBLANK(OFFSET('11. SEGUIMIENTO 2026'!$O$14,INT((ROW()-13)/2),0)),"",OFFSET('11. SEGUIMIENTO 2026'!$O$14,INT((ROW()-13)/2),0)),IF(ISBLANK(OFFSET('9. METAS'!$R$20,INT((ROW()-14)/2),0)),"",OFFSET('9. METAS'!$R$20,INT((ROW()-14)/2),0)))</f>
        <v>1</v>
      </c>
      <c r="L48" s="209">
        <f ca="1">IF(MOD(ROW()-13,2)=0,IF(ISBLANK(OFFSET('11. SEGUIMIENTO 2026'!$P$14,INT((ROW()-13)/2),0)),"",OFFSET('11. SEGUIMIENTO 2026'!$P$14,INT((ROW()-13)/2),0)),IF(ISBLANK(OFFSET('9. METAS'!$S$20,INT((ROW()-14)/2),0)),"",OFFSET('9. METAS'!$S$20,INT((ROW()-14)/2),0)))</f>
        <v>1</v>
      </c>
      <c r="M48" s="210">
        <f ca="1">IF(MOD(ROW()-13,2)=0,IF(ISBLANK(OFFSET('11. SEGUIMIENTO 2026'!$Q$14,INT((ROW()-13)/2),0)),"",OFFSET('11. SEGUIMIENTO 2026'!$Q$14,INT((ROW()-13)/2),0)),IF(ISBLANK(OFFSET('9. METAS'!$T$20,INT((ROW()-14)/2),0)),"",OFFSET('9. METAS'!$T$20,INT((ROW()-14)/2),0)))</f>
        <v>0</v>
      </c>
      <c r="N48" s="1003"/>
      <c r="O48" s="1005"/>
      <c r="P48" s="1007"/>
    </row>
    <row r="49" spans="3:16" ht="92.25" customHeight="1">
      <c r="C49" s="1008" t="str">
        <f ca="1">IF(ISBLANK(OFFSET('5. Pp (3 años)'!$C$46,INT((ROW()-13)/2),0)),"",OFFSET('5. Pp (3 años)'!$C$46,INT((ROW()-13)/2),0))</f>
        <v>Componente</v>
      </c>
      <c r="D49" s="983" t="str">
        <f ca="1">IF(ISBLANK(OFFSET('5. Pp (3 años)'!$D$46,INT((ROW()-13)/2),0)),"",OFFSET('5. Pp (3 años)'!$D$46,INT((ROW()-13)/2),0))</f>
        <v>3.1.1.1.5 Quejas y recomendaciones en materia de Derechos Humanos atendidas.</v>
      </c>
      <c r="E49" s="983" t="str">
        <f ca="1">IF(ISBLANK(OFFSET('5. Pp (3 años)'!$E$46,INT((ROW()-13)/2),0)),"",OFFSET('5. Pp (3 años)'!$E$46,INT((ROW()-13)/2),0))</f>
        <v>PQRDH: Porcentaje de quejas y recomendaciones en materia de Derechos Humanos atendidas.</v>
      </c>
      <c r="F49" s="985" t="str">
        <f ca="1">IF(ISBLANK(OFFSET('5. Pp (3 años)'!$K$46,INT((ROW()-13)/2),0)),"",OFFSET('5. Pp (3 años)'!$K$46,INT((ROW()-13)/2),0))</f>
        <v>Ascendente</v>
      </c>
      <c r="G49" s="987" t="str">
        <f ca="1">IF(ISBLANK(OFFSET('5. Pp (3 años)'!$H$46,INT((ROW()-13)/2),0)),"",OFFSET('5. Pp (3 años)'!$H$46,INT((ROW()-13)/2),0))</f>
        <v>Trimestral</v>
      </c>
      <c r="H49" s="999">
        <f ca="1">IF(ISBLANK(OFFSET('9. METAS'!$K$20,INT((ROW()-13)/2),0)),"",OFFSET('9. METAS'!$K$20,INT((ROW()-13)/2),0))</f>
        <v>12</v>
      </c>
      <c r="I49" s="1000" t="s">
        <v>1108</v>
      </c>
      <c r="J49" s="208">
        <f ca="1">IF(MOD(ROW()-13,2)=0,IF(ISBLANK(OFFSET('11. SEGUIMIENTO 2026'!$N$14,INT((ROW()-13)/2),0)),"",OFFSET('11. SEGUIMIENTO 2026'!$N$14,INT((ROW()-13)/2),0)),IF(ISBLANK(OFFSET('9. METAS'!$Q$20,INT((ROW()-14)/2),0)),"",OFFSET('9. METAS'!$Q$20,INT((ROW()-14)/2),0)))</f>
        <v>3</v>
      </c>
      <c r="K49" s="209" t="str">
        <f ca="1">IF(MOD(ROW()-13,2)=0,IF(ISBLANK(OFFSET('11. SEGUIMIENTO 2026'!$O$14,INT((ROW()-13)/2),0)),"",OFFSET('11. SEGUIMIENTO 2026'!$O$14,INT((ROW()-13)/2),0)),IF(ISBLANK(OFFSET('9. METAS'!$R$20,INT((ROW()-14)/2),0)),"",OFFSET('9. METAS'!$R$20,INT((ROW()-14)/2),0)))</f>
        <v/>
      </c>
      <c r="L49" s="209" t="str">
        <f ca="1">IF(MOD(ROW()-13,2)=0,IF(ISBLANK(OFFSET('11. SEGUIMIENTO 2026'!$P$14,INT((ROW()-13)/2),0)),"",OFFSET('11. SEGUIMIENTO 2026'!$P$14,INT((ROW()-13)/2),0)),IF(ISBLANK(OFFSET('9. METAS'!$S$20,INT((ROW()-14)/2),0)),"",OFFSET('9. METAS'!$S$20,INT((ROW()-14)/2),0)))</f>
        <v/>
      </c>
      <c r="M49" s="210" t="str">
        <f ca="1">IF(MOD(ROW()-13,2)=0,IF(ISBLANK(OFFSET('11. SEGUIMIENTO 2026'!$Q$14,INT((ROW()-13)/2),0)),"",OFFSET('11. SEGUIMIENTO 2026'!$Q$14,INT((ROW()-13)/2),0)),IF(ISBLANK(OFFSET('9. METAS'!$T$20,INT((ROW()-14)/2),0)),"",OFFSET('9. METAS'!$T$20,INT((ROW()-14)/2),0)))</f>
        <v/>
      </c>
      <c r="N49" s="1002" t="str">
        <f t="shared" ref="N49" ca="1" si="31">IFERROR(K49/K50,"ND")</f>
        <v>ND</v>
      </c>
      <c r="O49" s="1004" t="str">
        <f t="shared" ref="O49" ca="1" si="32">IFERROR(((J49+K49)/H49),"ND")</f>
        <v>ND</v>
      </c>
      <c r="P49" s="1006" t="s">
        <v>1509</v>
      </c>
    </row>
    <row r="50" spans="3:16" ht="92.25" customHeight="1">
      <c r="C50" s="981"/>
      <c r="D50" s="983"/>
      <c r="E50" s="983"/>
      <c r="F50" s="985"/>
      <c r="G50" s="987"/>
      <c r="H50" s="999"/>
      <c r="I50" s="1001"/>
      <c r="J50" s="208">
        <f ca="1">IF(MOD(ROW()-13,2)=0,IF(ISBLANK(OFFSET('11. SEGUIMIENTO 2026'!$N$14,INT((ROW()-13)/2),0)),"",OFFSET('11. SEGUIMIENTO 2026'!$N$14,INT((ROW()-13)/2),0)),IF(ISBLANK(OFFSET('9. METAS'!$Q$20,INT((ROW()-14)/2),0)),"",OFFSET('9. METAS'!$Q$20,INT((ROW()-14)/2),0)))</f>
        <v>3</v>
      </c>
      <c r="K50" s="209">
        <f ca="1">IF(MOD(ROW()-13,2)=0,IF(ISBLANK(OFFSET('11. SEGUIMIENTO 2026'!$O$14,INT((ROW()-13)/2),0)),"",OFFSET('11. SEGUIMIENTO 2026'!$O$14,INT((ROW()-13)/2),0)),IF(ISBLANK(OFFSET('9. METAS'!$R$20,INT((ROW()-14)/2),0)),"",OFFSET('9. METAS'!$R$20,INT((ROW()-14)/2),0)))</f>
        <v>3</v>
      </c>
      <c r="L50" s="209">
        <f ca="1">IF(MOD(ROW()-13,2)=0,IF(ISBLANK(OFFSET('11. SEGUIMIENTO 2026'!$P$14,INT((ROW()-13)/2),0)),"",OFFSET('11. SEGUIMIENTO 2026'!$P$14,INT((ROW()-13)/2),0)),IF(ISBLANK(OFFSET('9. METAS'!$S$20,INT((ROW()-14)/2),0)),"",OFFSET('9. METAS'!$S$20,INT((ROW()-14)/2),0)))</f>
        <v>3</v>
      </c>
      <c r="M50" s="210">
        <f ca="1">IF(MOD(ROW()-13,2)=0,IF(ISBLANK(OFFSET('11. SEGUIMIENTO 2026'!$Q$14,INT((ROW()-13)/2),0)),"",OFFSET('11. SEGUIMIENTO 2026'!$Q$14,INT((ROW()-13)/2),0)),IF(ISBLANK(OFFSET('9. METAS'!$T$20,INT((ROW()-14)/2),0)),"",OFFSET('9. METAS'!$T$20,INT((ROW()-14)/2),0)))</f>
        <v>3</v>
      </c>
      <c r="N50" s="1003"/>
      <c r="O50" s="1005"/>
      <c r="P50" s="1007"/>
    </row>
    <row r="51" spans="3:16" ht="92.25" customHeight="1">
      <c r="C51" s="1008" t="str">
        <f ca="1">IF(ISBLANK(OFFSET('5. Pp (3 años)'!$C$46,INT((ROW()-13)/2),0)),"",OFFSET('5. Pp (3 años)'!$C$46,INT((ROW()-13)/2),0))</f>
        <v>Actividad</v>
      </c>
      <c r="D51" s="983" t="str">
        <f ca="1">IF(ISBLANK(OFFSET('5. Pp (3 años)'!$D$46,INT((ROW()-13)/2),0)),"",OFFSET('5. Pp (3 años)'!$D$46,INT((ROW()-13)/2),0))</f>
        <v>3.1.1.1.5.1 Prestación de asesorías jurídicas y atención a quejas en materia de Derechos Humanos.</v>
      </c>
      <c r="E51" s="983" t="str">
        <f ca="1">IF(ISBLANK(OFFSET('5. Pp (3 años)'!$E$46,INT((ROW()-13)/2),0)),"",OFFSET('5. Pp (3 años)'!$E$46,INT((ROW()-13)/2),0))</f>
        <v>PJQDH: Porcentaje de asesorías jurídicas y atenciones a quejas en materia de Derechos Humanos realizadas.</v>
      </c>
      <c r="F51" s="985" t="str">
        <f ca="1">IF(ISBLANK(OFFSET('5. Pp (3 años)'!$K$46,INT((ROW()-13)/2),0)),"",OFFSET('5. Pp (3 años)'!$K$46,INT((ROW()-13)/2),0))</f>
        <v>Ascendente</v>
      </c>
      <c r="G51" s="987" t="str">
        <f ca="1">IF(ISBLANK(OFFSET('5. Pp (3 años)'!$H$46,INT((ROW()-13)/2),0)),"",OFFSET('5. Pp (3 años)'!$H$46,INT((ROW()-13)/2),0))</f>
        <v>Trimestral</v>
      </c>
      <c r="H51" s="999">
        <f ca="1">IF(ISBLANK(OFFSET('9. METAS'!$K$20,INT((ROW()-13)/2),0)),"",OFFSET('9. METAS'!$K$20,INT((ROW()-13)/2),0))</f>
        <v>60</v>
      </c>
      <c r="I51" s="1000" t="s">
        <v>1108</v>
      </c>
      <c r="J51" s="208">
        <f ca="1">IF(MOD(ROW()-13,2)=0,IF(ISBLANK(OFFSET('11. SEGUIMIENTO 2026'!$N$14,INT((ROW()-13)/2),0)),"",OFFSET('11. SEGUIMIENTO 2026'!$N$14,INT((ROW()-13)/2),0)),IF(ISBLANK(OFFSET('9. METAS'!$Q$20,INT((ROW()-14)/2),0)),"",OFFSET('9. METAS'!$Q$20,INT((ROW()-14)/2),0)))</f>
        <v>15</v>
      </c>
      <c r="K51" s="209" t="str">
        <f ca="1">IF(MOD(ROW()-13,2)=0,IF(ISBLANK(OFFSET('11. SEGUIMIENTO 2026'!$O$14,INT((ROW()-13)/2),0)),"",OFFSET('11. SEGUIMIENTO 2026'!$O$14,INT((ROW()-13)/2),0)),IF(ISBLANK(OFFSET('9. METAS'!$R$20,INT((ROW()-14)/2),0)),"",OFFSET('9. METAS'!$R$20,INT((ROW()-14)/2),0)))</f>
        <v/>
      </c>
      <c r="L51" s="209" t="str">
        <f ca="1">IF(MOD(ROW()-13,2)=0,IF(ISBLANK(OFFSET('11. SEGUIMIENTO 2026'!$P$14,INT((ROW()-13)/2),0)),"",OFFSET('11. SEGUIMIENTO 2026'!$P$14,INT((ROW()-13)/2),0)),IF(ISBLANK(OFFSET('9. METAS'!$S$20,INT((ROW()-14)/2),0)),"",OFFSET('9. METAS'!$S$20,INT((ROW()-14)/2),0)))</f>
        <v/>
      </c>
      <c r="M51" s="210" t="str">
        <f ca="1">IF(MOD(ROW()-13,2)=0,IF(ISBLANK(OFFSET('11. SEGUIMIENTO 2026'!$Q$14,INT((ROW()-13)/2),0)),"",OFFSET('11. SEGUIMIENTO 2026'!$Q$14,INT((ROW()-13)/2),0)),IF(ISBLANK(OFFSET('9. METAS'!$T$20,INT((ROW()-14)/2),0)),"",OFFSET('9. METAS'!$T$20,INT((ROW()-14)/2),0)))</f>
        <v/>
      </c>
      <c r="N51" s="1002" t="str">
        <f t="shared" ref="N51" ca="1" si="33">IFERROR(K51/K52,"ND")</f>
        <v>ND</v>
      </c>
      <c r="O51" s="1004" t="str">
        <f t="shared" ref="O51" ca="1" si="34">IFERROR(((J51+K51)/H51),"ND")</f>
        <v>ND</v>
      </c>
      <c r="P51" s="1006" t="s">
        <v>1510</v>
      </c>
    </row>
    <row r="52" spans="3:16" ht="92.25" customHeight="1">
      <c r="C52" s="981"/>
      <c r="D52" s="983"/>
      <c r="E52" s="983"/>
      <c r="F52" s="985"/>
      <c r="G52" s="987"/>
      <c r="H52" s="999"/>
      <c r="I52" s="1001"/>
      <c r="J52" s="208">
        <f ca="1">IF(MOD(ROW()-13,2)=0,IF(ISBLANK(OFFSET('11. SEGUIMIENTO 2026'!$N$14,INT((ROW()-13)/2),0)),"",OFFSET('11. SEGUIMIENTO 2026'!$N$14,INT((ROW()-13)/2),0)),IF(ISBLANK(OFFSET('9. METAS'!$Q$20,INT((ROW()-14)/2),0)),"",OFFSET('9. METAS'!$Q$20,INT((ROW()-14)/2),0)))</f>
        <v>15</v>
      </c>
      <c r="K52" s="209">
        <f ca="1">IF(MOD(ROW()-13,2)=0,IF(ISBLANK(OFFSET('11. SEGUIMIENTO 2026'!$O$14,INT((ROW()-13)/2),0)),"",OFFSET('11. SEGUIMIENTO 2026'!$O$14,INT((ROW()-13)/2),0)),IF(ISBLANK(OFFSET('9. METAS'!$R$20,INT((ROW()-14)/2),0)),"",OFFSET('9. METAS'!$R$20,INT((ROW()-14)/2),0)))</f>
        <v>15</v>
      </c>
      <c r="L52" s="209">
        <f ca="1">IF(MOD(ROW()-13,2)=0,IF(ISBLANK(OFFSET('11. SEGUIMIENTO 2026'!$P$14,INT((ROW()-13)/2),0)),"",OFFSET('11. SEGUIMIENTO 2026'!$P$14,INT((ROW()-13)/2),0)),IF(ISBLANK(OFFSET('9. METAS'!$S$20,INT((ROW()-14)/2),0)),"",OFFSET('9. METAS'!$S$20,INT((ROW()-14)/2),0)))</f>
        <v>15</v>
      </c>
      <c r="M52" s="210">
        <f ca="1">IF(MOD(ROW()-13,2)=0,IF(ISBLANK(OFFSET('11. SEGUIMIENTO 2026'!$Q$14,INT((ROW()-13)/2),0)),"",OFFSET('11. SEGUIMIENTO 2026'!$Q$14,INT((ROW()-13)/2),0)),IF(ISBLANK(OFFSET('9. METAS'!$T$20,INT((ROW()-14)/2),0)),"",OFFSET('9. METAS'!$T$20,INT((ROW()-14)/2),0)))</f>
        <v>15</v>
      </c>
      <c r="N52" s="1003"/>
      <c r="O52" s="1005"/>
      <c r="P52" s="1007"/>
    </row>
    <row r="53" spans="3:16" ht="92.25" customHeight="1">
      <c r="C53" s="1008" t="str">
        <f ca="1">IF(ISBLANK(OFFSET('5. Pp (3 años)'!$C$46,INT((ROW()-13)/2),0)),"",OFFSET('5. Pp (3 años)'!$C$46,INT((ROW()-13)/2),0))</f>
        <v>Actividad</v>
      </c>
      <c r="D53" s="983" t="str">
        <f ca="1">IF(ISBLANK(OFFSET('5. Pp (3 años)'!$D$46,INT((ROW()-13)/2),0)),"",OFFSET('5. Pp (3 años)'!$D$46,INT((ROW()-13)/2),0))</f>
        <v>3.1.1.1.5.2 Impartición de capacitaciones especializadas en materia de Derechos Humanos y no discriminación.</v>
      </c>
      <c r="E53" s="983" t="str">
        <f ca="1">IF(ISBLANK(OFFSET('5. Pp (3 años)'!$E$46,INT((ROW()-13)/2),0)),"",OFFSET('5. Pp (3 años)'!$E$46,INT((ROW()-13)/2),0))</f>
        <v xml:space="preserve">
PCMDH: Porcentaje de capacitaciones en materia de Derechos Humanos realizadas.</v>
      </c>
      <c r="F53" s="985" t="str">
        <f ca="1">IF(ISBLANK(OFFSET('5. Pp (3 años)'!$K$46,INT((ROW()-13)/2),0)),"",OFFSET('5. Pp (3 años)'!$K$46,INT((ROW()-13)/2),0))</f>
        <v>Ascendente</v>
      </c>
      <c r="G53" s="987" t="str">
        <f ca="1">IF(ISBLANK(OFFSET('5. Pp (3 años)'!$H$46,INT((ROW()-13)/2),0)),"",OFFSET('5. Pp (3 años)'!$H$46,INT((ROW()-13)/2),0))</f>
        <v>Trimestral</v>
      </c>
      <c r="H53" s="999">
        <f ca="1">IF(ISBLANK(OFFSET('9. METAS'!$K$20,INT((ROW()-13)/2),0)),"",OFFSET('9. METAS'!$K$20,INT((ROW()-13)/2),0))</f>
        <v>48</v>
      </c>
      <c r="I53" s="1000" t="s">
        <v>1108</v>
      </c>
      <c r="J53" s="208">
        <f ca="1">IF(MOD(ROW()-13,2)=0,IF(ISBLANK(OFFSET('11. SEGUIMIENTO 2026'!$N$14,INT((ROW()-13)/2),0)),"",OFFSET('11. SEGUIMIENTO 2026'!$N$14,INT((ROW()-13)/2),0)),IF(ISBLANK(OFFSET('9. METAS'!$Q$20,INT((ROW()-14)/2),0)),"",OFFSET('9. METAS'!$Q$20,INT((ROW()-14)/2),0)))</f>
        <v>12</v>
      </c>
      <c r="K53" s="209" t="str">
        <f ca="1">IF(MOD(ROW()-13,2)=0,IF(ISBLANK(OFFSET('11. SEGUIMIENTO 2026'!$O$14,INT((ROW()-13)/2),0)),"",OFFSET('11. SEGUIMIENTO 2026'!$O$14,INT((ROW()-13)/2),0)),IF(ISBLANK(OFFSET('9. METAS'!$R$20,INT((ROW()-14)/2),0)),"",OFFSET('9. METAS'!$R$20,INT((ROW()-14)/2),0)))</f>
        <v/>
      </c>
      <c r="L53" s="209" t="str">
        <f ca="1">IF(MOD(ROW()-13,2)=0,IF(ISBLANK(OFFSET('11. SEGUIMIENTO 2026'!$P$14,INT((ROW()-13)/2),0)),"",OFFSET('11. SEGUIMIENTO 2026'!$P$14,INT((ROW()-13)/2),0)),IF(ISBLANK(OFFSET('9. METAS'!$S$20,INT((ROW()-14)/2),0)),"",OFFSET('9. METAS'!$S$20,INT((ROW()-14)/2),0)))</f>
        <v/>
      </c>
      <c r="M53" s="210" t="str">
        <f ca="1">IF(MOD(ROW()-13,2)=0,IF(ISBLANK(OFFSET('11. SEGUIMIENTO 2026'!$Q$14,INT((ROW()-13)/2),0)),"",OFFSET('11. SEGUIMIENTO 2026'!$Q$14,INT((ROW()-13)/2),0)),IF(ISBLANK(OFFSET('9. METAS'!$T$20,INT((ROW()-14)/2),0)),"",OFFSET('9. METAS'!$T$20,INT((ROW()-14)/2),0)))</f>
        <v/>
      </c>
      <c r="N53" s="1002" t="str">
        <f t="shared" ref="N53" ca="1" si="35">IFERROR(K53/K54,"ND")</f>
        <v>ND</v>
      </c>
      <c r="O53" s="1004" t="str">
        <f t="shared" ref="O53" ca="1" si="36">IFERROR(((J53+K53)/H53),"ND")</f>
        <v>ND</v>
      </c>
      <c r="P53" s="1006" t="s">
        <v>1511</v>
      </c>
    </row>
    <row r="54" spans="3:16" ht="92.25" customHeight="1">
      <c r="C54" s="981"/>
      <c r="D54" s="983"/>
      <c r="E54" s="983"/>
      <c r="F54" s="985"/>
      <c r="G54" s="987"/>
      <c r="H54" s="999"/>
      <c r="I54" s="1001"/>
      <c r="J54" s="208">
        <f ca="1">IF(MOD(ROW()-13,2)=0,IF(ISBLANK(OFFSET('11. SEGUIMIENTO 2026'!$N$14,INT((ROW()-13)/2),0)),"",OFFSET('11. SEGUIMIENTO 2026'!$N$14,INT((ROW()-13)/2),0)),IF(ISBLANK(OFFSET('9. METAS'!$Q$20,INT((ROW()-14)/2),0)),"",OFFSET('9. METAS'!$Q$20,INT((ROW()-14)/2),0)))</f>
        <v>12</v>
      </c>
      <c r="K54" s="209">
        <f ca="1">IF(MOD(ROW()-13,2)=0,IF(ISBLANK(OFFSET('11. SEGUIMIENTO 2026'!$O$14,INT((ROW()-13)/2),0)),"",OFFSET('11. SEGUIMIENTO 2026'!$O$14,INT((ROW()-13)/2),0)),IF(ISBLANK(OFFSET('9. METAS'!$R$20,INT((ROW()-14)/2),0)),"",OFFSET('9. METAS'!$R$20,INT((ROW()-14)/2),0)))</f>
        <v>12</v>
      </c>
      <c r="L54" s="209">
        <f ca="1">IF(MOD(ROW()-13,2)=0,IF(ISBLANK(OFFSET('11. SEGUIMIENTO 2026'!$P$14,INT((ROW()-13)/2),0)),"",OFFSET('11. SEGUIMIENTO 2026'!$P$14,INT((ROW()-13)/2),0)),IF(ISBLANK(OFFSET('9. METAS'!$S$20,INT((ROW()-14)/2),0)),"",OFFSET('9. METAS'!$S$20,INT((ROW()-14)/2),0)))</f>
        <v>12</v>
      </c>
      <c r="M54" s="210">
        <f ca="1">IF(MOD(ROW()-13,2)=0,IF(ISBLANK(OFFSET('11. SEGUIMIENTO 2026'!$Q$14,INT((ROW()-13)/2),0)),"",OFFSET('11. SEGUIMIENTO 2026'!$Q$14,INT((ROW()-13)/2),0)),IF(ISBLANK(OFFSET('9. METAS'!$T$20,INT((ROW()-14)/2),0)),"",OFFSET('9. METAS'!$T$20,INT((ROW()-14)/2),0)))</f>
        <v>12</v>
      </c>
      <c r="N54" s="1003"/>
      <c r="O54" s="1005"/>
      <c r="P54" s="1007"/>
    </row>
    <row r="55" spans="3:16" ht="92.25" customHeight="1">
      <c r="C55" s="1008" t="str">
        <f ca="1">IF(ISBLANK(OFFSET('5. Pp (3 años)'!$C$46,INT((ROW()-13)/2),0)),"",OFFSET('5. Pp (3 años)'!$C$46,INT((ROW()-13)/2),0))</f>
        <v>Actividad</v>
      </c>
      <c r="D55" s="983" t="str">
        <f ca="1">IF(ISBLANK(OFFSET('5. Pp (3 años)'!$D$46,INT((ROW()-13)/2),0)),"",OFFSET('5. Pp (3 años)'!$D$46,INT((ROW()-13)/2),0))</f>
        <v>3.1.1.1.5.3 Realización de mesas de trabajo en materia de Derechos Humanos con instituciones y organizaciones de la sociedad civil.</v>
      </c>
      <c r="E55" s="983" t="str">
        <f ca="1">IF(ISBLANK(OFFSET('5. Pp (3 años)'!$E$46,INT((ROW()-13)/2),0)),"",OFFSET('5. Pp (3 años)'!$E$46,INT((ROW()-13)/2),0))</f>
        <v>PMTDH: Porcentaje de Mesas de Trabajo en materia de Derechos Humanos realizadas.</v>
      </c>
      <c r="F55" s="985" t="str">
        <f ca="1">IF(ISBLANK(OFFSET('5. Pp (3 años)'!$K$46,INT((ROW()-13)/2),0)),"",OFFSET('5. Pp (3 años)'!$K$46,INT((ROW()-13)/2),0))</f>
        <v>Ascendente</v>
      </c>
      <c r="G55" s="987" t="str">
        <f ca="1">IF(ISBLANK(OFFSET('5. Pp (3 años)'!$H$46,INT((ROW()-13)/2),0)),"",OFFSET('5. Pp (3 años)'!$H$46,INT((ROW()-13)/2),0))</f>
        <v>Trimestral</v>
      </c>
      <c r="H55" s="999">
        <f ca="1">IF(ISBLANK(OFFSET('9. METAS'!$K$20,INT((ROW()-13)/2),0)),"",OFFSET('9. METAS'!$K$20,INT((ROW()-13)/2),0))</f>
        <v>12</v>
      </c>
      <c r="I55" s="1000" t="s">
        <v>1108</v>
      </c>
      <c r="J55" s="208">
        <f ca="1">IF(MOD(ROW()-13,2)=0,IF(ISBLANK(OFFSET('11. SEGUIMIENTO 2026'!$N$14,INT((ROW()-13)/2),0)),"",OFFSET('11. SEGUIMIENTO 2026'!$N$14,INT((ROW()-13)/2),0)),IF(ISBLANK(OFFSET('9. METAS'!$Q$20,INT((ROW()-14)/2),0)),"",OFFSET('9. METAS'!$Q$20,INT((ROW()-14)/2),0)))</f>
        <v>3</v>
      </c>
      <c r="K55" s="209" t="str">
        <f ca="1">IF(MOD(ROW()-13,2)=0,IF(ISBLANK(OFFSET('11. SEGUIMIENTO 2026'!$O$14,INT((ROW()-13)/2),0)),"",OFFSET('11. SEGUIMIENTO 2026'!$O$14,INT((ROW()-13)/2),0)),IF(ISBLANK(OFFSET('9. METAS'!$R$20,INT((ROW()-14)/2),0)),"",OFFSET('9. METAS'!$R$20,INT((ROW()-14)/2),0)))</f>
        <v/>
      </c>
      <c r="L55" s="209" t="str">
        <f ca="1">IF(MOD(ROW()-13,2)=0,IF(ISBLANK(OFFSET('11. SEGUIMIENTO 2026'!$P$14,INT((ROW()-13)/2),0)),"",OFFSET('11. SEGUIMIENTO 2026'!$P$14,INT((ROW()-13)/2),0)),IF(ISBLANK(OFFSET('9. METAS'!$S$20,INT((ROW()-14)/2),0)),"",OFFSET('9. METAS'!$S$20,INT((ROW()-14)/2),0)))</f>
        <v/>
      </c>
      <c r="M55" s="210" t="str">
        <f ca="1">IF(MOD(ROW()-13,2)=0,IF(ISBLANK(OFFSET('11. SEGUIMIENTO 2026'!$Q$14,INT((ROW()-13)/2),0)),"",OFFSET('11. SEGUIMIENTO 2026'!$Q$14,INT((ROW()-13)/2),0)),IF(ISBLANK(OFFSET('9. METAS'!$T$20,INT((ROW()-14)/2),0)),"",OFFSET('9. METAS'!$T$20,INT((ROW()-14)/2),0)))</f>
        <v/>
      </c>
      <c r="N55" s="1002" t="str">
        <f t="shared" ref="N55" ca="1" si="37">IFERROR(K55/K56,"ND")</f>
        <v>ND</v>
      </c>
      <c r="O55" s="1004" t="str">
        <f t="shared" ref="O55" ca="1" si="38">IFERROR(((J55+K55)/H55),"ND")</f>
        <v>ND</v>
      </c>
      <c r="P55" s="1006" t="s">
        <v>1512</v>
      </c>
    </row>
    <row r="56" spans="3:16" ht="92.25" customHeight="1">
      <c r="C56" s="981"/>
      <c r="D56" s="983"/>
      <c r="E56" s="983"/>
      <c r="F56" s="985"/>
      <c r="G56" s="987"/>
      <c r="H56" s="999"/>
      <c r="I56" s="1001"/>
      <c r="J56" s="208">
        <f ca="1">IF(MOD(ROW()-13,2)=0,IF(ISBLANK(OFFSET('11. SEGUIMIENTO 2026'!$N$14,INT((ROW()-13)/2),0)),"",OFFSET('11. SEGUIMIENTO 2026'!$N$14,INT((ROW()-13)/2),0)),IF(ISBLANK(OFFSET('9. METAS'!$Q$20,INT((ROW()-14)/2),0)),"",OFFSET('9. METAS'!$Q$20,INT((ROW()-14)/2),0)))</f>
        <v>3</v>
      </c>
      <c r="K56" s="209">
        <f ca="1">IF(MOD(ROW()-13,2)=0,IF(ISBLANK(OFFSET('11. SEGUIMIENTO 2026'!$O$14,INT((ROW()-13)/2),0)),"",OFFSET('11. SEGUIMIENTO 2026'!$O$14,INT((ROW()-13)/2),0)),IF(ISBLANK(OFFSET('9. METAS'!$R$20,INT((ROW()-14)/2),0)),"",OFFSET('9. METAS'!$R$20,INT((ROW()-14)/2),0)))</f>
        <v>3</v>
      </c>
      <c r="L56" s="209">
        <f ca="1">IF(MOD(ROW()-13,2)=0,IF(ISBLANK(OFFSET('11. SEGUIMIENTO 2026'!$P$14,INT((ROW()-13)/2),0)),"",OFFSET('11. SEGUIMIENTO 2026'!$P$14,INT((ROW()-13)/2),0)),IF(ISBLANK(OFFSET('9. METAS'!$S$20,INT((ROW()-14)/2),0)),"",OFFSET('9. METAS'!$S$20,INT((ROW()-14)/2),0)))</f>
        <v>3</v>
      </c>
      <c r="M56" s="210">
        <f ca="1">IF(MOD(ROW()-13,2)=0,IF(ISBLANK(OFFSET('11. SEGUIMIENTO 2026'!$Q$14,INT((ROW()-13)/2),0)),"",OFFSET('11. SEGUIMIENTO 2026'!$Q$14,INT((ROW()-13)/2),0)),IF(ISBLANK(OFFSET('9. METAS'!$T$20,INT((ROW()-14)/2),0)),"",OFFSET('9. METAS'!$T$20,INT((ROW()-14)/2),0)))</f>
        <v>3</v>
      </c>
      <c r="N56" s="1003"/>
      <c r="O56" s="1005"/>
      <c r="P56" s="1007"/>
    </row>
    <row r="57" spans="3:16" ht="92.25" customHeight="1">
      <c r="C57" s="1008" t="str">
        <f ca="1">IF(ISBLANK(OFFSET('5. Pp (3 años)'!$C$46,INT((ROW()-13)/2),0)),"",OFFSET('5. Pp (3 años)'!$C$46,INT((ROW()-13)/2),0))</f>
        <v>Componente</v>
      </c>
      <c r="D57" s="983" t="str">
        <f ca="1">IF(ISBLANK(OFFSET('5. Pp (3 años)'!$D$46,INT((ROW()-13)/2),0)),"",OFFSET('5. Pp (3 años)'!$D$46,INT((ROW()-13)/2),0))</f>
        <v>3.1.1.1.6 Procedimientos jurídicos en los que el Ayuntamiento es parte atendidos mediante su revisión, elaboración y seguimiento.</v>
      </c>
      <c r="E57" s="983" t="str">
        <f ca="1">IF(ISBLANK(OFFSET('5. Pp (3 años)'!$E$46,INT((ROW()-13)/2),0)),"",OFFSET('5. Pp (3 años)'!$E$46,INT((ROW()-13)/2),0))</f>
        <v>PPJA: Porcentaje de procedimientos jurídicos atendidos</v>
      </c>
      <c r="F57" s="985" t="str">
        <f ca="1">IF(ISBLANK(OFFSET('5. Pp (3 años)'!$K$46,INT((ROW()-13)/2),0)),"",OFFSET('5. Pp (3 años)'!$K$46,INT((ROW()-13)/2),0))</f>
        <v>Ascendente</v>
      </c>
      <c r="G57" s="987" t="str">
        <f ca="1">IF(ISBLANK(OFFSET('5. Pp (3 años)'!$H$46,INT((ROW()-13)/2),0)),"",OFFSET('5. Pp (3 años)'!$H$46,INT((ROW()-13)/2),0))</f>
        <v>Trimestral</v>
      </c>
      <c r="H57" s="999">
        <f ca="1">IF(ISBLANK(OFFSET('9. METAS'!$K$20,INT((ROW()-13)/2),0)),"",OFFSET('9. METAS'!$K$20,INT((ROW()-13)/2),0))</f>
        <v>300</v>
      </c>
      <c r="I57" s="1000" t="s">
        <v>1108</v>
      </c>
      <c r="J57" s="208">
        <f ca="1">IF(MOD(ROW()-13,2)=0,IF(ISBLANK(OFFSET('11. SEGUIMIENTO 2026'!$N$14,INT((ROW()-13)/2),0)),"",OFFSET('11. SEGUIMIENTO 2026'!$N$14,INT((ROW()-13)/2),0)),IF(ISBLANK(OFFSET('9. METAS'!$Q$20,INT((ROW()-14)/2),0)),"",OFFSET('9. METAS'!$Q$20,INT((ROW()-14)/2),0)))</f>
        <v>69</v>
      </c>
      <c r="K57" s="209" t="str">
        <f ca="1">IF(MOD(ROW()-13,2)=0,IF(ISBLANK(OFFSET('11. SEGUIMIENTO 2026'!$O$14,INT((ROW()-13)/2),0)),"",OFFSET('11. SEGUIMIENTO 2026'!$O$14,INT((ROW()-13)/2),0)),IF(ISBLANK(OFFSET('9. METAS'!$R$20,INT((ROW()-14)/2),0)),"",OFFSET('9. METAS'!$R$20,INT((ROW()-14)/2),0)))</f>
        <v/>
      </c>
      <c r="L57" s="209" t="str">
        <f ca="1">IF(MOD(ROW()-13,2)=0,IF(ISBLANK(OFFSET('11. SEGUIMIENTO 2026'!$P$14,INT((ROW()-13)/2),0)),"",OFFSET('11. SEGUIMIENTO 2026'!$P$14,INT((ROW()-13)/2),0)),IF(ISBLANK(OFFSET('9. METAS'!$S$20,INT((ROW()-14)/2),0)),"",OFFSET('9. METAS'!$S$20,INT((ROW()-14)/2),0)))</f>
        <v/>
      </c>
      <c r="M57" s="210" t="str">
        <f ca="1">IF(MOD(ROW()-13,2)=0,IF(ISBLANK(OFFSET('11. SEGUIMIENTO 2026'!$Q$14,INT((ROW()-13)/2),0)),"",OFFSET('11. SEGUIMIENTO 2026'!$Q$14,INT((ROW()-13)/2),0)),IF(ISBLANK(OFFSET('9. METAS'!$T$20,INT((ROW()-14)/2),0)),"",OFFSET('9. METAS'!$T$20,INT((ROW()-14)/2),0)))</f>
        <v/>
      </c>
      <c r="N57" s="1002" t="str">
        <f t="shared" ref="N57" ca="1" si="39">IFERROR(K57/K58,"ND")</f>
        <v>ND</v>
      </c>
      <c r="O57" s="1004" t="str">
        <f t="shared" ref="O57" ca="1" si="40">IFERROR(((J57+K57)/H57),"ND")</f>
        <v>ND</v>
      </c>
      <c r="P57" s="716" t="s">
        <v>1513</v>
      </c>
    </row>
    <row r="58" spans="3:16" ht="92.25" customHeight="1">
      <c r="C58" s="981"/>
      <c r="D58" s="983"/>
      <c r="E58" s="983"/>
      <c r="F58" s="985"/>
      <c r="G58" s="987"/>
      <c r="H58" s="999"/>
      <c r="I58" s="1001"/>
      <c r="J58" s="208">
        <f ca="1">IF(MOD(ROW()-13,2)=0,IF(ISBLANK(OFFSET('11. SEGUIMIENTO 2026'!$N$14,INT((ROW()-13)/2),0)),"",OFFSET('11. SEGUIMIENTO 2026'!$N$14,INT((ROW()-13)/2),0)),IF(ISBLANK(OFFSET('9. METAS'!$Q$20,INT((ROW()-14)/2),0)),"",OFFSET('9. METAS'!$Q$20,INT((ROW()-14)/2),0)))</f>
        <v>75</v>
      </c>
      <c r="K58" s="209">
        <f ca="1">IF(MOD(ROW()-13,2)=0,IF(ISBLANK(OFFSET('11. SEGUIMIENTO 2026'!$O$14,INT((ROW()-13)/2),0)),"",OFFSET('11. SEGUIMIENTO 2026'!$O$14,INT((ROW()-13)/2),0)),IF(ISBLANK(OFFSET('9. METAS'!$R$20,INT((ROW()-14)/2),0)),"",OFFSET('9. METAS'!$R$20,INT((ROW()-14)/2),0)))</f>
        <v>75</v>
      </c>
      <c r="L58" s="209">
        <f ca="1">IF(MOD(ROW()-13,2)=0,IF(ISBLANK(OFFSET('11. SEGUIMIENTO 2026'!$P$14,INT((ROW()-13)/2),0)),"",OFFSET('11. SEGUIMIENTO 2026'!$P$14,INT((ROW()-13)/2),0)),IF(ISBLANK(OFFSET('9. METAS'!$S$20,INT((ROW()-14)/2),0)),"",OFFSET('9. METAS'!$S$20,INT((ROW()-14)/2),0)))</f>
        <v>75</v>
      </c>
      <c r="M58" s="210">
        <f ca="1">IF(MOD(ROW()-13,2)=0,IF(ISBLANK(OFFSET('11. SEGUIMIENTO 2026'!$Q$14,INT((ROW()-13)/2),0)),"",OFFSET('11. SEGUIMIENTO 2026'!$Q$14,INT((ROW()-13)/2),0)),IF(ISBLANK(OFFSET('9. METAS'!$T$20,INT((ROW()-14)/2),0)),"",OFFSET('9. METAS'!$T$20,INT((ROW()-14)/2),0)))</f>
        <v>75</v>
      </c>
      <c r="N58" s="1003"/>
      <c r="O58" s="1005"/>
      <c r="P58" s="717" t="s">
        <v>1514</v>
      </c>
    </row>
    <row r="59" spans="3:16" ht="92.25" customHeight="1">
      <c r="C59" s="1008" t="str">
        <f ca="1">IF(ISBLANK(OFFSET('5. Pp (3 años)'!$C$46,INT((ROW()-13)/2),0)),"",OFFSET('5. Pp (3 años)'!$C$46,INT((ROW()-13)/2),0))</f>
        <v>Actividad</v>
      </c>
      <c r="D59" s="983" t="str">
        <f ca="1">IF(ISBLANK(OFFSET('5. Pp (3 años)'!$D$46,INT((ROW()-13)/2),0)),"",OFFSET('5. Pp (3 años)'!$D$46,INT((ROW()-13)/2),0))</f>
        <v>3.1.1.1.6.1 Revisión de instrumentos jurídicos de la Administración Pública Municipal realizada.</v>
      </c>
      <c r="E59" s="983" t="str">
        <f ca="1">IF(ISBLANK(OFFSET('5. Pp (3 años)'!$E$46,INT((ROW()-13)/2),0)),"",OFFSET('5. Pp (3 años)'!$E$46,INT((ROW()-13)/2),0))</f>
        <v>PIJR: Porcentaje de instrumentos jurídicos revisados</v>
      </c>
      <c r="F59" s="985" t="str">
        <f ca="1">IF(ISBLANK(OFFSET('5. Pp (3 años)'!$K$46,INT((ROW()-13)/2),0)),"",OFFSET('5. Pp (3 años)'!$K$46,INT((ROW()-13)/2),0))</f>
        <v>Ascendente</v>
      </c>
      <c r="G59" s="987" t="str">
        <f ca="1">IF(ISBLANK(OFFSET('5. Pp (3 años)'!$H$46,INT((ROW()-13)/2),0)),"",OFFSET('5. Pp (3 años)'!$H$46,INT((ROW()-13)/2),0))</f>
        <v>Trimestral</v>
      </c>
      <c r="H59" s="999">
        <f ca="1">IF(ISBLANK(OFFSET('9. METAS'!$K$20,INT((ROW()-13)/2),0)),"",OFFSET('9. METAS'!$K$20,INT((ROW()-13)/2),0))</f>
        <v>200</v>
      </c>
      <c r="I59" s="1000" t="s">
        <v>1108</v>
      </c>
      <c r="J59" s="208">
        <f ca="1">IF(MOD(ROW()-13,2)=0,IF(ISBLANK(OFFSET('11. SEGUIMIENTO 2026'!$N$14,INT((ROW()-13)/2),0)),"",OFFSET('11. SEGUIMIENTO 2026'!$N$14,INT((ROW()-13)/2),0)),IF(ISBLANK(OFFSET('9. METAS'!$Q$20,INT((ROW()-14)/2),0)),"",OFFSET('9. METAS'!$Q$20,INT((ROW()-14)/2),0)))</f>
        <v>44</v>
      </c>
      <c r="K59" s="209" t="str">
        <f ca="1">IF(MOD(ROW()-13,2)=0,IF(ISBLANK(OFFSET('11. SEGUIMIENTO 2026'!$O$14,INT((ROW()-13)/2),0)),"",OFFSET('11. SEGUIMIENTO 2026'!$O$14,INT((ROW()-13)/2),0)),IF(ISBLANK(OFFSET('9. METAS'!$R$20,INT((ROW()-14)/2),0)),"",OFFSET('9. METAS'!$R$20,INT((ROW()-14)/2),0)))</f>
        <v/>
      </c>
      <c r="L59" s="209" t="str">
        <f ca="1">IF(MOD(ROW()-13,2)=0,IF(ISBLANK(OFFSET('11. SEGUIMIENTO 2026'!$P$14,INT((ROW()-13)/2),0)),"",OFFSET('11. SEGUIMIENTO 2026'!$P$14,INT((ROW()-13)/2),0)),IF(ISBLANK(OFFSET('9. METAS'!$S$20,INT((ROW()-14)/2),0)),"",OFFSET('9. METAS'!$S$20,INT((ROW()-14)/2),0)))</f>
        <v/>
      </c>
      <c r="M59" s="210" t="str">
        <f ca="1">IF(MOD(ROW()-13,2)=0,IF(ISBLANK(OFFSET('11. SEGUIMIENTO 2026'!$Q$14,INT((ROW()-13)/2),0)),"",OFFSET('11. SEGUIMIENTO 2026'!$Q$14,INT((ROW()-13)/2),0)),IF(ISBLANK(OFFSET('9. METAS'!$T$20,INT((ROW()-14)/2),0)),"",OFFSET('9. METAS'!$T$20,INT((ROW()-14)/2),0)))</f>
        <v/>
      </c>
      <c r="N59" s="1002" t="str">
        <f t="shared" ref="N59" ca="1" si="41">IFERROR(K59/K60,"ND")</f>
        <v>ND</v>
      </c>
      <c r="O59" s="1004" t="str">
        <f t="shared" ref="O59" ca="1" si="42">IFERROR(((J59+K59)/H59),"ND")</f>
        <v>ND</v>
      </c>
      <c r="P59" s="716" t="s">
        <v>1515</v>
      </c>
    </row>
    <row r="60" spans="3:16" ht="92.25" customHeight="1">
      <c r="C60" s="981"/>
      <c r="D60" s="983"/>
      <c r="E60" s="983"/>
      <c r="F60" s="985"/>
      <c r="G60" s="987"/>
      <c r="H60" s="999"/>
      <c r="I60" s="1001"/>
      <c r="J60" s="208">
        <f ca="1">IF(MOD(ROW()-13,2)=0,IF(ISBLANK(OFFSET('11. SEGUIMIENTO 2026'!$N$14,INT((ROW()-13)/2),0)),"",OFFSET('11. SEGUIMIENTO 2026'!$N$14,INT((ROW()-13)/2),0)),IF(ISBLANK(OFFSET('9. METAS'!$Q$20,INT((ROW()-14)/2),0)),"",OFFSET('9. METAS'!$Q$20,INT((ROW()-14)/2),0)))</f>
        <v>50</v>
      </c>
      <c r="K60" s="209">
        <f ca="1">IF(MOD(ROW()-13,2)=0,IF(ISBLANK(OFFSET('11. SEGUIMIENTO 2026'!$O$14,INT((ROW()-13)/2),0)),"",OFFSET('11. SEGUIMIENTO 2026'!$O$14,INT((ROW()-13)/2),0)),IF(ISBLANK(OFFSET('9. METAS'!$R$20,INT((ROW()-14)/2),0)),"",OFFSET('9. METAS'!$R$20,INT((ROW()-14)/2),0)))</f>
        <v>50</v>
      </c>
      <c r="L60" s="209">
        <f ca="1">IF(MOD(ROW()-13,2)=0,IF(ISBLANK(OFFSET('11. SEGUIMIENTO 2026'!$P$14,INT((ROW()-13)/2),0)),"",OFFSET('11. SEGUIMIENTO 2026'!$P$14,INT((ROW()-13)/2),0)),IF(ISBLANK(OFFSET('9. METAS'!$S$20,INT((ROW()-14)/2),0)),"",OFFSET('9. METAS'!$S$20,INT((ROW()-14)/2),0)))</f>
        <v>50</v>
      </c>
      <c r="M60" s="210">
        <f ca="1">IF(MOD(ROW()-13,2)=0,IF(ISBLANK(OFFSET('11. SEGUIMIENTO 2026'!$Q$14,INT((ROW()-13)/2),0)),"",OFFSET('11. SEGUIMIENTO 2026'!$Q$14,INT((ROW()-13)/2),0)),IF(ISBLANK(OFFSET('9. METAS'!$T$20,INT((ROW()-14)/2),0)),"",OFFSET('9. METAS'!$T$20,INT((ROW()-14)/2),0)))</f>
        <v>50</v>
      </c>
      <c r="N60" s="1003"/>
      <c r="O60" s="1005"/>
      <c r="P60" s="717" t="s">
        <v>1516</v>
      </c>
    </row>
    <row r="61" spans="3:16" ht="92.25" customHeight="1">
      <c r="C61" s="1008" t="str">
        <f ca="1">IF(ISBLANK(OFFSET('5. Pp (3 años)'!$C$46,INT((ROW()-13)/2),0)),"",OFFSET('5. Pp (3 años)'!$C$46,INT((ROW()-13)/2),0))</f>
        <v>Actividad</v>
      </c>
      <c r="D61" s="983" t="str">
        <f ca="1">IF(ISBLANK(OFFSET('5. Pp (3 años)'!$D$46,INT((ROW()-13)/2),0)),"",OFFSET('5. Pp (3 años)'!$D$46,INT((ROW()-13)/2),0))</f>
        <v>3.1.1.1.6.2 Atención de actuaciones jurídicas para la defensa del Ayuntamiento en procedimientos legales mediante su elaboración y revisión realizada.</v>
      </c>
      <c r="E61" s="983" t="str">
        <f ca="1">IF(ISBLANK(OFFSET('5. Pp (3 años)'!$E$46,INT((ROW()-13)/2),0)),"",OFFSET('5. Pp (3 años)'!$E$46,INT((ROW()-13)/2),0))</f>
        <v>PAJA: Porcentaje de actuaciones jurídicas atendidas</v>
      </c>
      <c r="F61" s="985" t="str">
        <f ca="1">IF(ISBLANK(OFFSET('5. Pp (3 años)'!$K$46,INT((ROW()-13)/2),0)),"",OFFSET('5. Pp (3 años)'!$K$46,INT((ROW()-13)/2),0))</f>
        <v>Ascendente</v>
      </c>
      <c r="G61" s="987" t="str">
        <f ca="1">IF(ISBLANK(OFFSET('5. Pp (3 años)'!$H$46,INT((ROW()-13)/2),0)),"",OFFSET('5. Pp (3 años)'!$H$46,INT((ROW()-13)/2),0))</f>
        <v>Trimestral</v>
      </c>
      <c r="H61" s="999">
        <f ca="1">IF(ISBLANK(OFFSET('9. METAS'!$K$20,INT((ROW()-13)/2),0)),"",OFFSET('9. METAS'!$K$20,INT((ROW()-13)/2),0))</f>
        <v>200</v>
      </c>
      <c r="I61" s="1000" t="s">
        <v>1108</v>
      </c>
      <c r="J61" s="208">
        <f ca="1">IF(MOD(ROW()-13,2)=0,IF(ISBLANK(OFFSET('11. SEGUIMIENTO 2026'!$N$14,INT((ROW()-13)/2),0)),"",OFFSET('11. SEGUIMIENTO 2026'!$N$14,INT((ROW()-13)/2),0)),IF(ISBLANK(OFFSET('9. METAS'!$Q$20,INT((ROW()-14)/2),0)),"",OFFSET('9. METAS'!$Q$20,INT((ROW()-14)/2),0)))</f>
        <v>51</v>
      </c>
      <c r="K61" s="209" t="str">
        <f ca="1">IF(MOD(ROW()-13,2)=0,IF(ISBLANK(OFFSET('11. SEGUIMIENTO 2026'!$O$14,INT((ROW()-13)/2),0)),"",OFFSET('11. SEGUIMIENTO 2026'!$O$14,INT((ROW()-13)/2),0)),IF(ISBLANK(OFFSET('9. METAS'!$R$20,INT((ROW()-14)/2),0)),"",OFFSET('9. METAS'!$R$20,INT((ROW()-14)/2),0)))</f>
        <v/>
      </c>
      <c r="L61" s="209" t="str">
        <f ca="1">IF(MOD(ROW()-13,2)=0,IF(ISBLANK(OFFSET('11. SEGUIMIENTO 2026'!$P$14,INT((ROW()-13)/2),0)),"",OFFSET('11. SEGUIMIENTO 2026'!$P$14,INT((ROW()-13)/2),0)),IF(ISBLANK(OFFSET('9. METAS'!$S$20,INT((ROW()-14)/2),0)),"",OFFSET('9. METAS'!$S$20,INT((ROW()-14)/2),0)))</f>
        <v/>
      </c>
      <c r="M61" s="210" t="str">
        <f ca="1">IF(MOD(ROW()-13,2)=0,IF(ISBLANK(OFFSET('11. SEGUIMIENTO 2026'!$Q$14,INT((ROW()-13)/2),0)),"",OFFSET('11. SEGUIMIENTO 2026'!$Q$14,INT((ROW()-13)/2),0)),IF(ISBLANK(OFFSET('9. METAS'!$T$20,INT((ROW()-14)/2),0)),"",OFFSET('9. METAS'!$T$20,INT((ROW()-14)/2),0)))</f>
        <v/>
      </c>
      <c r="N61" s="1002" t="str">
        <f t="shared" ref="N61" ca="1" si="43">IFERROR(K61/K62,"ND")</f>
        <v>ND</v>
      </c>
      <c r="O61" s="1004" t="str">
        <f t="shared" ref="O61" ca="1" si="44">IFERROR(((J61+K61)/H61),"ND")</f>
        <v>ND</v>
      </c>
      <c r="P61" s="716" t="s">
        <v>1517</v>
      </c>
    </row>
    <row r="62" spans="3:16" ht="92.25" customHeight="1">
      <c r="C62" s="981"/>
      <c r="D62" s="983"/>
      <c r="E62" s="983"/>
      <c r="F62" s="985"/>
      <c r="G62" s="987"/>
      <c r="H62" s="999"/>
      <c r="I62" s="1001"/>
      <c r="J62" s="208">
        <f ca="1">IF(MOD(ROW()-13,2)=0,IF(ISBLANK(OFFSET('11. SEGUIMIENTO 2026'!$N$14,INT((ROW()-13)/2),0)),"",OFFSET('11. SEGUIMIENTO 2026'!$N$14,INT((ROW()-13)/2),0)),IF(ISBLANK(OFFSET('9. METAS'!$Q$20,INT((ROW()-14)/2),0)),"",OFFSET('9. METAS'!$Q$20,INT((ROW()-14)/2),0)))</f>
        <v>50</v>
      </c>
      <c r="K62" s="209">
        <f ca="1">IF(MOD(ROW()-13,2)=0,IF(ISBLANK(OFFSET('11. SEGUIMIENTO 2026'!$O$14,INT((ROW()-13)/2),0)),"",OFFSET('11. SEGUIMIENTO 2026'!$O$14,INT((ROW()-13)/2),0)),IF(ISBLANK(OFFSET('9. METAS'!$R$20,INT((ROW()-14)/2),0)),"",OFFSET('9. METAS'!$R$20,INT((ROW()-14)/2),0)))</f>
        <v>50</v>
      </c>
      <c r="L62" s="209">
        <f ca="1">IF(MOD(ROW()-13,2)=0,IF(ISBLANK(OFFSET('11. SEGUIMIENTO 2026'!$P$14,INT((ROW()-13)/2),0)),"",OFFSET('11. SEGUIMIENTO 2026'!$P$14,INT((ROW()-13)/2),0)),IF(ISBLANK(OFFSET('9. METAS'!$S$20,INT((ROW()-14)/2),0)),"",OFFSET('9. METAS'!$S$20,INT((ROW()-14)/2),0)))</f>
        <v>50</v>
      </c>
      <c r="M62" s="210">
        <f ca="1">IF(MOD(ROW()-13,2)=0,IF(ISBLANK(OFFSET('11. SEGUIMIENTO 2026'!$Q$14,INT((ROW()-13)/2),0)),"",OFFSET('11. SEGUIMIENTO 2026'!$Q$14,INT((ROW()-13)/2),0)),IF(ISBLANK(OFFSET('9. METAS'!$T$20,INT((ROW()-14)/2),0)),"",OFFSET('9. METAS'!$T$20,INT((ROW()-14)/2),0)))</f>
        <v>50</v>
      </c>
      <c r="N62" s="1003"/>
      <c r="O62" s="1005"/>
      <c r="P62" s="717" t="s">
        <v>1518</v>
      </c>
    </row>
    <row r="63" spans="3:16" ht="92.25" customHeight="1">
      <c r="C63" s="1008" t="str">
        <f ca="1">IF(ISBLANK(OFFSET('5. Pp (3 años)'!$C$46,INT((ROW()-13)/2),0)),"",OFFSET('5. Pp (3 años)'!$C$46,INT((ROW()-13)/2),0))</f>
        <v>Actividad</v>
      </c>
      <c r="D63" s="983" t="str">
        <f ca="1">IF(ISBLANK(OFFSET('5. Pp (3 años)'!$D$46,INT((ROW()-13)/2),0)),"",OFFSET('5. Pp (3 años)'!$D$46,INT((ROW()-13)/2),0))</f>
        <v>3.1.1.1.6.3 Interposición y atención de recursos legales en juicios de garantía en los que el Ayuntamiento sea parte realizadas.</v>
      </c>
      <c r="E63" s="983" t="str">
        <f ca="1">IF(ISBLANK(OFFSET('5. Pp (3 años)'!$E$46,INT((ROW()-13)/2),0)),"",OFFSET('5. Pp (3 años)'!$E$46,INT((ROW()-13)/2),0))</f>
        <v>PRJG: Porcentaje de recursos en juicios de garantía atendidos</v>
      </c>
      <c r="F63" s="985" t="str">
        <f ca="1">IF(ISBLANK(OFFSET('5. Pp (3 años)'!$K$46,INT((ROW()-13)/2),0)),"",OFFSET('5. Pp (3 años)'!$K$46,INT((ROW()-13)/2),0))</f>
        <v>Ascendente</v>
      </c>
      <c r="G63" s="987" t="str">
        <f ca="1">IF(ISBLANK(OFFSET('5. Pp (3 años)'!$H$46,INT((ROW()-13)/2),0)),"",OFFSET('5. Pp (3 años)'!$H$46,INT((ROW()-13)/2),0))</f>
        <v>Trimestral</v>
      </c>
      <c r="H63" s="999">
        <f ca="1">IF(ISBLANK(OFFSET('9. METAS'!$K$20,INT((ROW()-13)/2),0)),"",OFFSET('9. METAS'!$K$20,INT((ROW()-13)/2),0))</f>
        <v>200</v>
      </c>
      <c r="I63" s="1000" t="s">
        <v>1108</v>
      </c>
      <c r="J63" s="208">
        <f ca="1">IF(MOD(ROW()-13,2)=0,IF(ISBLANK(OFFSET('11. SEGUIMIENTO 2026'!$N$14,INT((ROW()-13)/2),0)),"",OFFSET('11. SEGUIMIENTO 2026'!$N$14,INT((ROW()-13)/2),0)),IF(ISBLANK(OFFSET('9. METAS'!$Q$20,INT((ROW()-14)/2),0)),"",OFFSET('9. METAS'!$Q$20,INT((ROW()-14)/2),0)))</f>
        <v>48</v>
      </c>
      <c r="K63" s="209" t="str">
        <f ca="1">IF(MOD(ROW()-13,2)=0,IF(ISBLANK(OFFSET('11. SEGUIMIENTO 2026'!$O$14,INT((ROW()-13)/2),0)),"",OFFSET('11. SEGUIMIENTO 2026'!$O$14,INT((ROW()-13)/2),0)),IF(ISBLANK(OFFSET('9. METAS'!$R$20,INT((ROW()-14)/2),0)),"",OFFSET('9. METAS'!$R$20,INT((ROW()-14)/2),0)))</f>
        <v/>
      </c>
      <c r="L63" s="209" t="str">
        <f ca="1">IF(MOD(ROW()-13,2)=0,IF(ISBLANK(OFFSET('11. SEGUIMIENTO 2026'!$P$14,INT((ROW()-13)/2),0)),"",OFFSET('11. SEGUIMIENTO 2026'!$P$14,INT((ROW()-13)/2),0)),IF(ISBLANK(OFFSET('9. METAS'!$S$20,INT((ROW()-14)/2),0)),"",OFFSET('9. METAS'!$S$20,INT((ROW()-14)/2),0)))</f>
        <v/>
      </c>
      <c r="M63" s="210" t="str">
        <f ca="1">IF(MOD(ROW()-13,2)=0,IF(ISBLANK(OFFSET('11. SEGUIMIENTO 2026'!$Q$14,INT((ROW()-13)/2),0)),"",OFFSET('11. SEGUIMIENTO 2026'!$Q$14,INT((ROW()-13)/2),0)),IF(ISBLANK(OFFSET('9. METAS'!$T$20,INT((ROW()-14)/2),0)),"",OFFSET('9. METAS'!$T$20,INT((ROW()-14)/2),0)))</f>
        <v/>
      </c>
      <c r="N63" s="1002" t="str">
        <f t="shared" ref="N63" ca="1" si="45">IFERROR(K63/K64,"ND")</f>
        <v>ND</v>
      </c>
      <c r="O63" s="1004" t="str">
        <f t="shared" ref="O63" ca="1" si="46">IFERROR(((J63+K63)/H63),"ND")</f>
        <v>ND</v>
      </c>
      <c r="P63" s="1006" t="s">
        <v>1519</v>
      </c>
    </row>
    <row r="64" spans="3:16" ht="92.25" customHeight="1">
      <c r="C64" s="981"/>
      <c r="D64" s="983"/>
      <c r="E64" s="983"/>
      <c r="F64" s="985"/>
      <c r="G64" s="987"/>
      <c r="H64" s="999"/>
      <c r="I64" s="1001"/>
      <c r="J64" s="208">
        <f ca="1">IF(MOD(ROW()-13,2)=0,IF(ISBLANK(OFFSET('11. SEGUIMIENTO 2026'!$N$14,INT((ROW()-13)/2),0)),"",OFFSET('11. SEGUIMIENTO 2026'!$N$14,INT((ROW()-13)/2),0)),IF(ISBLANK(OFFSET('9. METAS'!$Q$20,INT((ROW()-14)/2),0)),"",OFFSET('9. METAS'!$Q$20,INT((ROW()-14)/2),0)))</f>
        <v>50</v>
      </c>
      <c r="K64" s="209">
        <f ca="1">IF(MOD(ROW()-13,2)=0,IF(ISBLANK(OFFSET('11. SEGUIMIENTO 2026'!$O$14,INT((ROW()-13)/2),0)),"",OFFSET('11. SEGUIMIENTO 2026'!$O$14,INT((ROW()-13)/2),0)),IF(ISBLANK(OFFSET('9. METAS'!$R$20,INT((ROW()-14)/2),0)),"",OFFSET('9. METAS'!$R$20,INT((ROW()-14)/2),0)))</f>
        <v>50</v>
      </c>
      <c r="L64" s="209">
        <f ca="1">IF(MOD(ROW()-13,2)=0,IF(ISBLANK(OFFSET('11. SEGUIMIENTO 2026'!$P$14,INT((ROW()-13)/2),0)),"",OFFSET('11. SEGUIMIENTO 2026'!$P$14,INT((ROW()-13)/2),0)),IF(ISBLANK(OFFSET('9. METAS'!$S$20,INT((ROW()-14)/2),0)),"",OFFSET('9. METAS'!$S$20,INT((ROW()-14)/2),0)))</f>
        <v>50</v>
      </c>
      <c r="M64" s="210">
        <f ca="1">IF(MOD(ROW()-13,2)=0,IF(ISBLANK(OFFSET('11. SEGUIMIENTO 2026'!$Q$14,INT((ROW()-13)/2),0)),"",OFFSET('11. SEGUIMIENTO 2026'!$Q$14,INT((ROW()-13)/2),0)),IF(ISBLANK(OFFSET('9. METAS'!$T$20,INT((ROW()-14)/2),0)),"",OFFSET('9. METAS'!$T$20,INT((ROW()-14)/2),0)))</f>
        <v>50</v>
      </c>
      <c r="N64" s="1003"/>
      <c r="O64" s="1005"/>
      <c r="P64" s="1007"/>
    </row>
    <row r="65" spans="3:16" ht="92.25" customHeight="1">
      <c r="C65" s="1008" t="str">
        <f ca="1">IF(ISBLANK(OFFSET('5. Pp (3 años)'!$C$46,INT((ROW()-13)/2),0)),"",OFFSET('5. Pp (3 años)'!$C$46,INT((ROW()-13)/2),0))</f>
        <v xml:space="preserve">Componente </v>
      </c>
      <c r="D65" s="983" t="str">
        <f ca="1">IF(ISBLANK(OFFSET('5. Pp (3 años)'!$D$46,INT((ROW()-13)/2),0)),"",OFFSET('5. Pp (3 años)'!$D$46,INT((ROW()-13)/2),0))</f>
        <v>3.1.1.1.7 Sanciones de la ciudanía que realiza u omite actos que alteran la paz pública aplicadas.</v>
      </c>
      <c r="E65" s="983" t="str">
        <f ca="1">IF(ISBLANK(OFFSET('5. Pp (3 años)'!$E$46,INT((ROW()-13)/2),0)),"",OFFSET('5. Pp (3 años)'!$E$46,INT((ROW()-13)/2),0))</f>
        <v>PSA: Porcentaje de sanciones aplicadas</v>
      </c>
      <c r="F65" s="985" t="str">
        <f ca="1">IF(ISBLANK(OFFSET('5. Pp (3 años)'!$K$46,INT((ROW()-13)/2),0)),"",OFFSET('5. Pp (3 años)'!$K$46,INT((ROW()-13)/2),0))</f>
        <v>Ascendente</v>
      </c>
      <c r="G65" s="987" t="str">
        <f ca="1">IF(ISBLANK(OFFSET('5. Pp (3 años)'!$H$46,INT((ROW()-13)/2),0)),"",OFFSET('5. Pp (3 años)'!$H$46,INT((ROW()-13)/2),0))</f>
        <v>Trimestral</v>
      </c>
      <c r="H65" s="999">
        <f ca="1">IF(ISBLANK(OFFSET('9. METAS'!$K$20,INT((ROW()-13)/2),0)),"",OFFSET('9. METAS'!$K$20,INT((ROW()-13)/2),0))</f>
        <v>19000</v>
      </c>
      <c r="I65" s="1000" t="s">
        <v>1108</v>
      </c>
      <c r="J65" s="208">
        <f ca="1">IF(MOD(ROW()-13,2)=0,IF(ISBLANK(OFFSET('11. SEGUIMIENTO 2026'!$N$14,INT((ROW()-13)/2),0)),"",OFFSET('11. SEGUIMIENTO 2026'!$N$14,INT((ROW()-13)/2),0)),IF(ISBLANK(OFFSET('9. METAS'!$Q$20,INT((ROW()-14)/2),0)),"",OFFSET('9. METAS'!$Q$20,INT((ROW()-14)/2),0)))</f>
        <v>1189</v>
      </c>
      <c r="K65" s="209" t="str">
        <f ca="1">IF(MOD(ROW()-13,2)=0,IF(ISBLANK(OFFSET('11. SEGUIMIENTO 2026'!$O$14,INT((ROW()-13)/2),0)),"",OFFSET('11. SEGUIMIENTO 2026'!$O$14,INT((ROW()-13)/2),0)),IF(ISBLANK(OFFSET('9. METAS'!$R$20,INT((ROW()-14)/2),0)),"",OFFSET('9. METAS'!$R$20,INT((ROW()-14)/2),0)))</f>
        <v/>
      </c>
      <c r="L65" s="209" t="str">
        <f ca="1">IF(MOD(ROW()-13,2)=0,IF(ISBLANK(OFFSET('11. SEGUIMIENTO 2026'!$P$14,INT((ROW()-13)/2),0)),"",OFFSET('11. SEGUIMIENTO 2026'!$P$14,INT((ROW()-13)/2),0)),IF(ISBLANK(OFFSET('9. METAS'!$S$20,INT((ROW()-14)/2),0)),"",OFFSET('9. METAS'!$S$20,INT((ROW()-14)/2),0)))</f>
        <v/>
      </c>
      <c r="M65" s="210" t="str">
        <f ca="1">IF(MOD(ROW()-13,2)=0,IF(ISBLANK(OFFSET('11. SEGUIMIENTO 2026'!$Q$14,INT((ROW()-13)/2),0)),"",OFFSET('11. SEGUIMIENTO 2026'!$Q$14,INT((ROW()-13)/2),0)),IF(ISBLANK(OFFSET('9. METAS'!$T$20,INT((ROW()-14)/2),0)),"",OFFSET('9. METAS'!$T$20,INT((ROW()-14)/2),0)))</f>
        <v/>
      </c>
      <c r="N65" s="1002" t="str">
        <f t="shared" ref="N65" ca="1" si="47">IFERROR(K65/K66,"ND")</f>
        <v>ND</v>
      </c>
      <c r="O65" s="1004" t="str">
        <f t="shared" ref="O65" ca="1" si="48">IFERROR(((J65+K65)/H65),"ND")</f>
        <v>ND</v>
      </c>
      <c r="P65" s="1006" t="s">
        <v>1520</v>
      </c>
    </row>
    <row r="66" spans="3:16" ht="92.25" customHeight="1">
      <c r="C66" s="981"/>
      <c r="D66" s="983"/>
      <c r="E66" s="983"/>
      <c r="F66" s="985"/>
      <c r="G66" s="987"/>
      <c r="H66" s="999"/>
      <c r="I66" s="1001"/>
      <c r="J66" s="208">
        <f ca="1">IF(MOD(ROW()-13,2)=0,IF(ISBLANK(OFFSET('11. SEGUIMIENTO 2026'!$N$14,INT((ROW()-13)/2),0)),"",OFFSET('11. SEGUIMIENTO 2026'!$N$14,INT((ROW()-13)/2),0)),IF(ISBLANK(OFFSET('9. METAS'!$Q$20,INT((ROW()-14)/2),0)),"",OFFSET('9. METAS'!$Q$20,INT((ROW()-14)/2),0)))</f>
        <v>4750</v>
      </c>
      <c r="K66" s="209">
        <f ca="1">IF(MOD(ROW()-13,2)=0,IF(ISBLANK(OFFSET('11. SEGUIMIENTO 2026'!$O$14,INT((ROW()-13)/2),0)),"",OFFSET('11. SEGUIMIENTO 2026'!$O$14,INT((ROW()-13)/2),0)),IF(ISBLANK(OFFSET('9. METAS'!$R$20,INT((ROW()-14)/2),0)),"",OFFSET('9. METAS'!$R$20,INT((ROW()-14)/2),0)))</f>
        <v>4750</v>
      </c>
      <c r="L66" s="209">
        <f ca="1">IF(MOD(ROW()-13,2)=0,IF(ISBLANK(OFFSET('11. SEGUIMIENTO 2026'!$P$14,INT((ROW()-13)/2),0)),"",OFFSET('11. SEGUIMIENTO 2026'!$P$14,INT((ROW()-13)/2),0)),IF(ISBLANK(OFFSET('9. METAS'!$S$20,INT((ROW()-14)/2),0)),"",OFFSET('9. METAS'!$S$20,INT((ROW()-14)/2),0)))</f>
        <v>4750</v>
      </c>
      <c r="M66" s="210">
        <f ca="1">IF(MOD(ROW()-13,2)=0,IF(ISBLANK(OFFSET('11. SEGUIMIENTO 2026'!$Q$14,INT((ROW()-13)/2),0)),"",OFFSET('11. SEGUIMIENTO 2026'!$Q$14,INT((ROW()-13)/2),0)),IF(ISBLANK(OFFSET('9. METAS'!$T$20,INT((ROW()-14)/2),0)),"",OFFSET('9. METAS'!$T$20,INT((ROW()-14)/2),0)))</f>
        <v>4750</v>
      </c>
      <c r="N66" s="1003"/>
      <c r="O66" s="1005"/>
      <c r="P66" s="1007"/>
    </row>
    <row r="67" spans="3:16" ht="128.25" customHeight="1">
      <c r="C67" s="1008" t="str">
        <f ca="1">IF(ISBLANK(OFFSET('5. Pp (3 años)'!$C$46,INT((ROW()-13)/2),0)),"",OFFSET('5. Pp (3 años)'!$C$46,INT((ROW()-13)/2),0))</f>
        <v>Actividad</v>
      </c>
      <c r="D67" s="983" t="str">
        <f ca="1">IF(ISBLANK(OFFSET('5. Pp (3 años)'!$D$46,INT((ROW()-13)/2),0)),"",OFFSET('5. Pp (3 años)'!$D$46,INT((ROW()-13)/2),0))</f>
        <v>3.1.1.1.7.1 Celebración de convenios a través de audiencias conciliatorias.</v>
      </c>
      <c r="E67" s="983" t="str">
        <f ca="1">IF(ISBLANK(OFFSET('5. Pp (3 años)'!$E$46,INT((ROW()-13)/2),0)),"",OFFSET('5. Pp (3 años)'!$E$46,INT((ROW()-13)/2),0))</f>
        <v xml:space="preserve">PCCC: Porcentaje de convenios conciliatorios celebrados.               </v>
      </c>
      <c r="F67" s="985" t="str">
        <f ca="1">IF(ISBLANK(OFFSET('5. Pp (3 años)'!$K$46,INT((ROW()-13)/2),0)),"",OFFSET('5. Pp (3 años)'!$K$46,INT((ROW()-13)/2),0))</f>
        <v>Ascendente</v>
      </c>
      <c r="G67" s="987" t="str">
        <f ca="1">IF(ISBLANK(OFFSET('5. Pp (3 años)'!$H$46,INT((ROW()-13)/2),0)),"",OFFSET('5. Pp (3 años)'!$H$46,INT((ROW()-13)/2),0))</f>
        <v>Trimestral</v>
      </c>
      <c r="H67" s="999">
        <f ca="1">IF(ISBLANK(OFFSET('9. METAS'!$K$20,INT((ROW()-13)/2),0)),"",OFFSET('9. METAS'!$K$20,INT((ROW()-13)/2),0))</f>
        <v>200</v>
      </c>
      <c r="I67" s="1000" t="s">
        <v>1108</v>
      </c>
      <c r="J67" s="208">
        <f ca="1">IF(MOD(ROW()-13,2)=0,IF(ISBLANK(OFFSET('11. SEGUIMIENTO 2026'!$N$14,INT((ROW()-13)/2),0)),"",OFFSET('11. SEGUIMIENTO 2026'!$N$14,INT((ROW()-13)/2),0)),IF(ISBLANK(OFFSET('9. METAS'!$Q$20,INT((ROW()-14)/2),0)),"",OFFSET('9. METAS'!$Q$20,INT((ROW()-14)/2),0)))</f>
        <v>45</v>
      </c>
      <c r="K67" s="209" t="str">
        <f ca="1">IF(MOD(ROW()-13,2)=0,IF(ISBLANK(OFFSET('11. SEGUIMIENTO 2026'!$O$14,INT((ROW()-13)/2),0)),"",OFFSET('11. SEGUIMIENTO 2026'!$O$14,INT((ROW()-13)/2),0)),IF(ISBLANK(OFFSET('9. METAS'!$R$20,INT((ROW()-14)/2),0)),"",OFFSET('9. METAS'!$R$20,INT((ROW()-14)/2),0)))</f>
        <v/>
      </c>
      <c r="L67" s="209" t="str">
        <f ca="1">IF(MOD(ROW()-13,2)=0,IF(ISBLANK(OFFSET('11. SEGUIMIENTO 2026'!$P$14,INT((ROW()-13)/2),0)),"",OFFSET('11. SEGUIMIENTO 2026'!$P$14,INT((ROW()-13)/2),0)),IF(ISBLANK(OFFSET('9. METAS'!$S$20,INT((ROW()-14)/2),0)),"",OFFSET('9. METAS'!$S$20,INT((ROW()-14)/2),0)))</f>
        <v/>
      </c>
      <c r="M67" s="210" t="str">
        <f ca="1">IF(MOD(ROW()-13,2)=0,IF(ISBLANK(OFFSET('11. SEGUIMIENTO 2026'!$Q$14,INT((ROW()-13)/2),0)),"",OFFSET('11. SEGUIMIENTO 2026'!$Q$14,INT((ROW()-13)/2),0)),IF(ISBLANK(OFFSET('9. METAS'!$T$20,INT((ROW()-14)/2),0)),"",OFFSET('9. METAS'!$T$20,INT((ROW()-14)/2),0)))</f>
        <v/>
      </c>
      <c r="N67" s="1002" t="str">
        <f t="shared" ref="N67" ca="1" si="49">IFERROR(K67/K68,"ND")</f>
        <v>ND</v>
      </c>
      <c r="O67" s="1004" t="str">
        <f t="shared" ref="O67" ca="1" si="50">IFERROR(((J67+K67)/H67),"ND")</f>
        <v>ND</v>
      </c>
      <c r="P67" s="1006" t="s">
        <v>1521</v>
      </c>
    </row>
    <row r="68" spans="3:16" ht="128.25" customHeight="1">
      <c r="C68" s="981"/>
      <c r="D68" s="983"/>
      <c r="E68" s="983"/>
      <c r="F68" s="985"/>
      <c r="G68" s="987"/>
      <c r="H68" s="999"/>
      <c r="I68" s="1001"/>
      <c r="J68" s="208">
        <f ca="1">IF(MOD(ROW()-13,2)=0,IF(ISBLANK(OFFSET('11. SEGUIMIENTO 2026'!$N$14,INT((ROW()-13)/2),0)),"",OFFSET('11. SEGUIMIENTO 2026'!$N$14,INT((ROW()-13)/2),0)),IF(ISBLANK(OFFSET('9. METAS'!$Q$20,INT((ROW()-14)/2),0)),"",OFFSET('9. METAS'!$Q$20,INT((ROW()-14)/2),0)))</f>
        <v>50</v>
      </c>
      <c r="K68" s="209">
        <f ca="1">IF(MOD(ROW()-13,2)=0,IF(ISBLANK(OFFSET('11. SEGUIMIENTO 2026'!$O$14,INT((ROW()-13)/2),0)),"",OFFSET('11. SEGUIMIENTO 2026'!$O$14,INT((ROW()-13)/2),0)),IF(ISBLANK(OFFSET('9. METAS'!$R$20,INT((ROW()-14)/2),0)),"",OFFSET('9. METAS'!$R$20,INT((ROW()-14)/2),0)))</f>
        <v>50</v>
      </c>
      <c r="L68" s="209">
        <f ca="1">IF(MOD(ROW()-13,2)=0,IF(ISBLANK(OFFSET('11. SEGUIMIENTO 2026'!$P$14,INT((ROW()-13)/2),0)),"",OFFSET('11. SEGUIMIENTO 2026'!$P$14,INT((ROW()-13)/2),0)),IF(ISBLANK(OFFSET('9. METAS'!$S$20,INT((ROW()-14)/2),0)),"",OFFSET('9. METAS'!$S$20,INT((ROW()-14)/2),0)))</f>
        <v>50</v>
      </c>
      <c r="M68" s="210">
        <f ca="1">IF(MOD(ROW()-13,2)=0,IF(ISBLANK(OFFSET('11. SEGUIMIENTO 2026'!$Q$14,INT((ROW()-13)/2),0)),"",OFFSET('11. SEGUIMIENTO 2026'!$Q$14,INT((ROW()-13)/2),0)),IF(ISBLANK(OFFSET('9. METAS'!$T$20,INT((ROW()-14)/2),0)),"",OFFSET('9. METAS'!$T$20,INT((ROW()-14)/2),0)))</f>
        <v>50</v>
      </c>
      <c r="N68" s="1003"/>
      <c r="O68" s="1005"/>
      <c r="P68" s="1007"/>
    </row>
    <row r="69" spans="3:16" ht="128.25" customHeight="1">
      <c r="C69" s="1008" t="str">
        <f ca="1">IF(ISBLANK(OFFSET('5. Pp (3 años)'!$C$46,INT((ROW()-13)/2),0)),"",OFFSET('5. Pp (3 años)'!$C$46,INT((ROW()-13)/2),0))</f>
        <v>Actividad</v>
      </c>
      <c r="D69" s="983" t="str">
        <f ca="1">IF(ISBLANK(OFFSET('5. Pp (3 años)'!$D$46,INT((ROW()-13)/2),0)),"",OFFSET('5. Pp (3 años)'!$D$46,INT((ROW()-13)/2),0))</f>
        <v>3.1.1.1.7.2 Otorgamiento de asesorías psicológicas a menores infractores y sus familias.</v>
      </c>
      <c r="E69" s="983" t="str">
        <f ca="1">IF(ISBLANK(OFFSET('5. Pp (3 años)'!$E$46,INT((ROW()-13)/2),0)),"",OFFSET('5. Pp (3 años)'!$E$46,INT((ROW()-13)/2),0))</f>
        <v xml:space="preserve">PAPO: Porcentaje de asesorías psicológicas otorgadas.   </v>
      </c>
      <c r="F69" s="985" t="str">
        <f ca="1">IF(ISBLANK(OFFSET('5. Pp (3 años)'!$K$46,INT((ROW()-13)/2),0)),"",OFFSET('5. Pp (3 años)'!$K$46,INT((ROW()-13)/2),0))</f>
        <v>Ascendente</v>
      </c>
      <c r="G69" s="987" t="str">
        <f ca="1">IF(ISBLANK(OFFSET('5. Pp (3 años)'!$H$46,INT((ROW()-13)/2),0)),"",OFFSET('5. Pp (3 años)'!$H$46,INT((ROW()-13)/2),0))</f>
        <v>Trimestral</v>
      </c>
      <c r="H69" s="999">
        <f ca="1">IF(ISBLANK(OFFSET('9. METAS'!$K$20,INT((ROW()-13)/2),0)),"",OFFSET('9. METAS'!$K$20,INT((ROW()-13)/2),0))</f>
        <v>300</v>
      </c>
      <c r="I69" s="1000" t="s">
        <v>1108</v>
      </c>
      <c r="J69" s="208">
        <f ca="1">IF(MOD(ROW()-13,2)=0,IF(ISBLANK(OFFSET('11. SEGUIMIENTO 2026'!$N$14,INT((ROW()-13)/2),0)),"",OFFSET('11. SEGUIMIENTO 2026'!$N$14,INT((ROW()-13)/2),0)),IF(ISBLANK(OFFSET('9. METAS'!$Q$20,INT((ROW()-14)/2),0)),"",OFFSET('9. METAS'!$Q$20,INT((ROW()-14)/2),0)))</f>
        <v>26</v>
      </c>
      <c r="K69" s="209" t="str">
        <f ca="1">IF(MOD(ROW()-13,2)=0,IF(ISBLANK(OFFSET('11. SEGUIMIENTO 2026'!$O$14,INT((ROW()-13)/2),0)),"",OFFSET('11. SEGUIMIENTO 2026'!$O$14,INT((ROW()-13)/2),0)),IF(ISBLANK(OFFSET('9. METAS'!$R$20,INT((ROW()-14)/2),0)),"",OFFSET('9. METAS'!$R$20,INT((ROW()-14)/2),0)))</f>
        <v/>
      </c>
      <c r="L69" s="209" t="str">
        <f ca="1">IF(MOD(ROW()-13,2)=0,IF(ISBLANK(OFFSET('11. SEGUIMIENTO 2026'!$P$14,INT((ROW()-13)/2),0)),"",OFFSET('11. SEGUIMIENTO 2026'!$P$14,INT((ROW()-13)/2),0)),IF(ISBLANK(OFFSET('9. METAS'!$S$20,INT((ROW()-14)/2),0)),"",OFFSET('9. METAS'!$S$20,INT((ROW()-14)/2),0)))</f>
        <v/>
      </c>
      <c r="M69" s="210" t="str">
        <f ca="1">IF(MOD(ROW()-13,2)=0,IF(ISBLANK(OFFSET('11. SEGUIMIENTO 2026'!$Q$14,INT((ROW()-13)/2),0)),"",OFFSET('11. SEGUIMIENTO 2026'!$Q$14,INT((ROW()-13)/2),0)),IF(ISBLANK(OFFSET('9. METAS'!$T$20,INT((ROW()-14)/2),0)),"",OFFSET('9. METAS'!$T$20,INT((ROW()-14)/2),0)))</f>
        <v/>
      </c>
      <c r="N69" s="1002" t="str">
        <f t="shared" ref="N69" ca="1" si="51">IFERROR(K69/K70,"ND")</f>
        <v>ND</v>
      </c>
      <c r="O69" s="1004" t="str">
        <f t="shared" ref="O69" ca="1" si="52">IFERROR(((J69+K69)/H69),"ND")</f>
        <v>ND</v>
      </c>
      <c r="P69" s="1006" t="s">
        <v>1522</v>
      </c>
    </row>
    <row r="70" spans="3:16" ht="128.25" customHeight="1">
      <c r="C70" s="981"/>
      <c r="D70" s="983"/>
      <c r="E70" s="983"/>
      <c r="F70" s="985"/>
      <c r="G70" s="987"/>
      <c r="H70" s="999"/>
      <c r="I70" s="1001"/>
      <c r="J70" s="208">
        <f ca="1">IF(MOD(ROW()-13,2)=0,IF(ISBLANK(OFFSET('11. SEGUIMIENTO 2026'!$N$14,INT((ROW()-13)/2),0)),"",OFFSET('11. SEGUIMIENTO 2026'!$N$14,INT((ROW()-13)/2),0)),IF(ISBLANK(OFFSET('9. METAS'!$Q$20,INT((ROW()-14)/2),0)),"",OFFSET('9. METAS'!$Q$20,INT((ROW()-14)/2),0)))</f>
        <v>75</v>
      </c>
      <c r="K70" s="209">
        <f ca="1">IF(MOD(ROW()-13,2)=0,IF(ISBLANK(OFFSET('11. SEGUIMIENTO 2026'!$O$14,INT((ROW()-13)/2),0)),"",OFFSET('11. SEGUIMIENTO 2026'!$O$14,INT((ROW()-13)/2),0)),IF(ISBLANK(OFFSET('9. METAS'!$R$20,INT((ROW()-14)/2),0)),"",OFFSET('9. METAS'!$R$20,INT((ROW()-14)/2),0)))</f>
        <v>75</v>
      </c>
      <c r="L70" s="209">
        <f ca="1">IF(MOD(ROW()-13,2)=0,IF(ISBLANK(OFFSET('11. SEGUIMIENTO 2026'!$P$14,INT((ROW()-13)/2),0)),"",OFFSET('11. SEGUIMIENTO 2026'!$P$14,INT((ROW()-13)/2),0)),IF(ISBLANK(OFFSET('9. METAS'!$S$20,INT((ROW()-14)/2),0)),"",OFFSET('9. METAS'!$S$20,INT((ROW()-14)/2),0)))</f>
        <v>75</v>
      </c>
      <c r="M70" s="210">
        <f ca="1">IF(MOD(ROW()-13,2)=0,IF(ISBLANK(OFFSET('11. SEGUIMIENTO 2026'!$Q$14,INT((ROW()-13)/2),0)),"",OFFSET('11. SEGUIMIENTO 2026'!$Q$14,INT((ROW()-13)/2),0)),IF(ISBLANK(OFFSET('9. METAS'!$T$20,INT((ROW()-14)/2),0)),"",OFFSET('9. METAS'!$T$20,INT((ROW()-14)/2),0)))</f>
        <v>75</v>
      </c>
      <c r="N70" s="1003"/>
      <c r="O70" s="1005"/>
      <c r="P70" s="1007"/>
    </row>
    <row r="71" spans="3:16" ht="128.25" customHeight="1">
      <c r="C71" s="1008" t="str">
        <f ca="1">IF(ISBLANK(OFFSET('5. Pp (3 años)'!$C$46,INT((ROW()-13)/2),0)),"",OFFSET('5. Pp (3 años)'!$C$46,INT((ROW()-13)/2),0))</f>
        <v>Actividad</v>
      </c>
      <c r="D71" s="983" t="str">
        <f ca="1">IF(ISBLANK(OFFSET('5. Pp (3 años)'!$D$46,INT((ROW()-13)/2),0)),"",OFFSET('5. Pp (3 años)'!$D$46,INT((ROW()-13)/2),0))</f>
        <v>3.1.1.1.7.3 Impartición de cursos de capacitación para el personal de la Dirección.</v>
      </c>
      <c r="E71" s="983" t="str">
        <f ca="1">IF(ISBLANK(OFFSET('5. Pp (3 años)'!$E$46,INT((ROW()-13)/2),0)),"",OFFSET('5. Pp (3 años)'!$E$46,INT((ROW()-13)/2),0))</f>
        <v>PACI: Porcentaje de cursos de capacitación impartidos.</v>
      </c>
      <c r="F71" s="985" t="str">
        <f ca="1">IF(ISBLANK(OFFSET('5. Pp (3 años)'!$K$46,INT((ROW()-13)/2),0)),"",OFFSET('5. Pp (3 años)'!$K$46,INT((ROW()-13)/2),0))</f>
        <v>Ascedente</v>
      </c>
      <c r="G71" s="987" t="str">
        <f ca="1">IF(ISBLANK(OFFSET('5. Pp (3 años)'!$H$46,INT((ROW()-13)/2),0)),"",OFFSET('5. Pp (3 años)'!$H$46,INT((ROW()-13)/2),0))</f>
        <v>Trimestral</v>
      </c>
      <c r="H71" s="999">
        <f ca="1">IF(ISBLANK(OFFSET('9. METAS'!$K$20,INT((ROW()-13)/2),0)),"",OFFSET('9. METAS'!$K$20,INT((ROW()-13)/2),0))</f>
        <v>6</v>
      </c>
      <c r="I71" s="1000" t="s">
        <v>1108</v>
      </c>
      <c r="J71" s="208">
        <f ca="1">IF(MOD(ROW()-13,2)=0,IF(ISBLANK(OFFSET('11. SEGUIMIENTO 2026'!$N$14,INT((ROW()-13)/2),0)),"",OFFSET('11. SEGUIMIENTO 2026'!$N$14,INT((ROW()-13)/2),0)),IF(ISBLANK(OFFSET('9. METAS'!$Q$20,INT((ROW()-14)/2),0)),"",OFFSET('9. METAS'!$Q$20,INT((ROW()-14)/2),0)))</f>
        <v>1</v>
      </c>
      <c r="K71" s="209" t="str">
        <f ca="1">IF(MOD(ROW()-13,2)=0,IF(ISBLANK(OFFSET('11. SEGUIMIENTO 2026'!$O$14,INT((ROW()-13)/2),0)),"",OFFSET('11. SEGUIMIENTO 2026'!$O$14,INT((ROW()-13)/2),0)),IF(ISBLANK(OFFSET('9. METAS'!$R$20,INT((ROW()-14)/2),0)),"",OFFSET('9. METAS'!$R$20,INT((ROW()-14)/2),0)))</f>
        <v/>
      </c>
      <c r="L71" s="209" t="str">
        <f ca="1">IF(MOD(ROW()-13,2)=0,IF(ISBLANK(OFFSET('11. SEGUIMIENTO 2026'!$P$14,INT((ROW()-13)/2),0)),"",OFFSET('11. SEGUIMIENTO 2026'!$P$14,INT((ROW()-13)/2),0)),IF(ISBLANK(OFFSET('9. METAS'!$S$20,INT((ROW()-14)/2),0)),"",OFFSET('9. METAS'!$S$20,INT((ROW()-14)/2),0)))</f>
        <v/>
      </c>
      <c r="M71" s="210" t="str">
        <f ca="1">IF(MOD(ROW()-13,2)=0,IF(ISBLANK(OFFSET('11. SEGUIMIENTO 2026'!$Q$14,INT((ROW()-13)/2),0)),"",OFFSET('11. SEGUIMIENTO 2026'!$Q$14,INT((ROW()-13)/2),0)),IF(ISBLANK(OFFSET('9. METAS'!$T$20,INT((ROW()-14)/2),0)),"",OFFSET('9. METAS'!$T$20,INT((ROW()-14)/2),0)))</f>
        <v/>
      </c>
      <c r="N71" s="1002" t="str">
        <f t="shared" ref="N71" ca="1" si="53">IFERROR(K71/K72,"ND")</f>
        <v>ND</v>
      </c>
      <c r="O71" s="1004" t="str">
        <f t="shared" ref="O71" ca="1" si="54">IFERROR(((J71+K71)/H71),"ND")</f>
        <v>ND</v>
      </c>
      <c r="P71" s="1006" t="s">
        <v>1523</v>
      </c>
    </row>
    <row r="72" spans="3:16" ht="128.25" customHeight="1">
      <c r="C72" s="981"/>
      <c r="D72" s="983"/>
      <c r="E72" s="983"/>
      <c r="F72" s="985"/>
      <c r="G72" s="987"/>
      <c r="H72" s="999"/>
      <c r="I72" s="1001"/>
      <c r="J72" s="208">
        <f ca="1">IF(MOD(ROW()-13,2)=0,IF(ISBLANK(OFFSET('11. SEGUIMIENTO 2026'!$N$14,INT((ROW()-13)/2),0)),"",OFFSET('11. SEGUIMIENTO 2026'!$N$14,INT((ROW()-13)/2),0)),IF(ISBLANK(OFFSET('9. METAS'!$Q$20,INT((ROW()-14)/2),0)),"",OFFSET('9. METAS'!$Q$20,INT((ROW()-14)/2),0)))</f>
        <v>1</v>
      </c>
      <c r="K72" s="209">
        <f ca="1">IF(MOD(ROW()-13,2)=0,IF(ISBLANK(OFFSET('11. SEGUIMIENTO 2026'!$O$14,INT((ROW()-13)/2),0)),"",OFFSET('11. SEGUIMIENTO 2026'!$O$14,INT((ROW()-13)/2),0)),IF(ISBLANK(OFFSET('9. METAS'!$R$20,INT((ROW()-14)/2),0)),"",OFFSET('9. METAS'!$R$20,INT((ROW()-14)/2),0)))</f>
        <v>2</v>
      </c>
      <c r="L72" s="209">
        <f ca="1">IF(MOD(ROW()-13,2)=0,IF(ISBLANK(OFFSET('11. SEGUIMIENTO 2026'!$P$14,INT((ROW()-13)/2),0)),"",OFFSET('11. SEGUIMIENTO 2026'!$P$14,INT((ROW()-13)/2),0)),IF(ISBLANK(OFFSET('9. METAS'!$S$20,INT((ROW()-14)/2),0)),"",OFFSET('9. METAS'!$S$20,INT((ROW()-14)/2),0)))</f>
        <v>1</v>
      </c>
      <c r="M72" s="210">
        <f ca="1">IF(MOD(ROW()-13,2)=0,IF(ISBLANK(OFFSET('11. SEGUIMIENTO 2026'!$Q$14,INT((ROW()-13)/2),0)),"",OFFSET('11. SEGUIMIENTO 2026'!$Q$14,INT((ROW()-13)/2),0)),IF(ISBLANK(OFFSET('9. METAS'!$T$20,INT((ROW()-14)/2),0)),"",OFFSET('9. METAS'!$T$20,INT((ROW()-14)/2),0)))</f>
        <v>2</v>
      </c>
      <c r="N72" s="1003"/>
      <c r="O72" s="1005"/>
      <c r="P72" s="1007"/>
    </row>
    <row r="73" spans="3:16" ht="92.25" customHeight="1">
      <c r="C73" s="1008" t="str">
        <f ca="1">IF(ISBLANK(OFFSET('5. Pp (3 años)'!$C$46,INT((ROW()-13)/2),0)),"",OFFSET('5. Pp (3 años)'!$C$46,INT((ROW()-13)/2),0))</f>
        <v>Actividad</v>
      </c>
      <c r="D73" s="983" t="str">
        <f ca="1">IF(ISBLANK(OFFSET('5. Pp (3 años)'!$D$46,INT((ROW()-13)/2),0)),"",OFFSET('5. Pp (3 años)'!$D$46,INT((ROW()-13)/2),0))</f>
        <v>3.1.1.1.7.4 Realización de Talleres para familias de menores infractores.</v>
      </c>
      <c r="E73" s="983" t="str">
        <f ca="1">IF(ISBLANK(OFFSET('5. Pp (3 años)'!$E$46,INT((ROW()-13)/2),0)),"",OFFSET('5. Pp (3 años)'!$E$46,INT((ROW()-13)/2),0))</f>
        <v xml:space="preserve">PTFR: Porcentaje de Talleres para familias realizados.         </v>
      </c>
      <c r="F73" s="985" t="str">
        <f ca="1">IF(ISBLANK(OFFSET('5. Pp (3 años)'!$K$46,INT((ROW()-13)/2),0)),"",OFFSET('5. Pp (3 años)'!$K$46,INT((ROW()-13)/2),0))</f>
        <v>Ascedente</v>
      </c>
      <c r="G73" s="987" t="str">
        <f ca="1">IF(ISBLANK(OFFSET('5. Pp (3 años)'!$H$46,INT((ROW()-13)/2),0)),"",OFFSET('5. Pp (3 años)'!$H$46,INT((ROW()-13)/2),0))</f>
        <v>Trimestral</v>
      </c>
      <c r="H73" s="999">
        <f ca="1">IF(ISBLANK(OFFSET('9. METAS'!$K$20,INT((ROW()-13)/2),0)),"",OFFSET('9. METAS'!$K$20,INT((ROW()-13)/2),0))</f>
        <v>4</v>
      </c>
      <c r="I73" s="1000" t="s">
        <v>1108</v>
      </c>
      <c r="J73" s="208">
        <f ca="1">IF(MOD(ROW()-13,2)=0,IF(ISBLANK(OFFSET('11. SEGUIMIENTO 2026'!$N$14,INT((ROW()-13)/2),0)),"",OFFSET('11. SEGUIMIENTO 2026'!$N$14,INT((ROW()-13)/2),0)),IF(ISBLANK(OFFSET('9. METAS'!$Q$20,INT((ROW()-14)/2),0)),"",OFFSET('9. METAS'!$Q$20,INT((ROW()-14)/2),0)))</f>
        <v>0</v>
      </c>
      <c r="K73" s="209" t="str">
        <f ca="1">IF(MOD(ROW()-13,2)=0,IF(ISBLANK(OFFSET('11. SEGUIMIENTO 2026'!$O$14,INT((ROW()-13)/2),0)),"",OFFSET('11. SEGUIMIENTO 2026'!$O$14,INT((ROW()-13)/2),0)),IF(ISBLANK(OFFSET('9. METAS'!$R$20,INT((ROW()-14)/2),0)),"",OFFSET('9. METAS'!$R$20,INT((ROW()-14)/2),0)))</f>
        <v/>
      </c>
      <c r="L73" s="209" t="str">
        <f ca="1">IF(MOD(ROW()-13,2)=0,IF(ISBLANK(OFFSET('11. SEGUIMIENTO 2026'!$P$14,INT((ROW()-13)/2),0)),"",OFFSET('11. SEGUIMIENTO 2026'!$P$14,INT((ROW()-13)/2),0)),IF(ISBLANK(OFFSET('9. METAS'!$S$20,INT((ROW()-14)/2),0)),"",OFFSET('9. METAS'!$S$20,INT((ROW()-14)/2),0)))</f>
        <v/>
      </c>
      <c r="M73" s="210" t="str">
        <f ca="1">IF(MOD(ROW()-13,2)=0,IF(ISBLANK(OFFSET('11. SEGUIMIENTO 2026'!$Q$14,INT((ROW()-13)/2),0)),"",OFFSET('11. SEGUIMIENTO 2026'!$Q$14,INT((ROW()-13)/2),0)),IF(ISBLANK(OFFSET('9. METAS'!$T$20,INT((ROW()-14)/2),0)),"",OFFSET('9. METAS'!$T$20,INT((ROW()-14)/2),0)))</f>
        <v/>
      </c>
      <c r="N73" s="1002" t="str">
        <f t="shared" ref="N73" ca="1" si="55">IFERROR(K73/K74,"ND")</f>
        <v>ND</v>
      </c>
      <c r="O73" s="1004" t="str">
        <f t="shared" ref="O73" ca="1" si="56">IFERROR(((J73+K73)/H73),"ND")</f>
        <v>ND</v>
      </c>
      <c r="P73" s="1006" t="s">
        <v>1524</v>
      </c>
    </row>
    <row r="74" spans="3:16" ht="92.25" customHeight="1">
      <c r="C74" s="981"/>
      <c r="D74" s="983"/>
      <c r="E74" s="983"/>
      <c r="F74" s="985"/>
      <c r="G74" s="987"/>
      <c r="H74" s="999"/>
      <c r="I74" s="1001"/>
      <c r="J74" s="208">
        <f ca="1">IF(MOD(ROW()-13,2)=0,IF(ISBLANK(OFFSET('11. SEGUIMIENTO 2026'!$N$14,INT((ROW()-13)/2),0)),"",OFFSET('11. SEGUIMIENTO 2026'!$N$14,INT((ROW()-13)/2),0)),IF(ISBLANK(OFFSET('9. METAS'!$Q$20,INT((ROW()-14)/2),0)),"",OFFSET('9. METAS'!$Q$20,INT((ROW()-14)/2),0)))</f>
        <v>1</v>
      </c>
      <c r="K74" s="209">
        <f ca="1">IF(MOD(ROW()-13,2)=0,IF(ISBLANK(OFFSET('11. SEGUIMIENTO 2026'!$O$14,INT((ROW()-13)/2),0)),"",OFFSET('11. SEGUIMIENTO 2026'!$O$14,INT((ROW()-13)/2),0)),IF(ISBLANK(OFFSET('9. METAS'!$R$20,INT((ROW()-14)/2),0)),"",OFFSET('9. METAS'!$R$20,INT((ROW()-14)/2),0)))</f>
        <v>1</v>
      </c>
      <c r="L74" s="209">
        <f ca="1">IF(MOD(ROW()-13,2)=0,IF(ISBLANK(OFFSET('11. SEGUIMIENTO 2026'!$P$14,INT((ROW()-13)/2),0)),"",OFFSET('11. SEGUIMIENTO 2026'!$P$14,INT((ROW()-13)/2),0)),IF(ISBLANK(OFFSET('9. METAS'!$S$20,INT((ROW()-14)/2),0)),"",OFFSET('9. METAS'!$S$20,INT((ROW()-14)/2),0)))</f>
        <v>1</v>
      </c>
      <c r="M74" s="210">
        <f ca="1">IF(MOD(ROW()-13,2)=0,IF(ISBLANK(OFFSET('11. SEGUIMIENTO 2026'!$Q$14,INT((ROW()-13)/2),0)),"",OFFSET('11. SEGUIMIENTO 2026'!$Q$14,INT((ROW()-13)/2),0)),IF(ISBLANK(OFFSET('9. METAS'!$T$20,INT((ROW()-14)/2),0)),"",OFFSET('9. METAS'!$T$20,INT((ROW()-14)/2),0)))</f>
        <v>1</v>
      </c>
      <c r="N74" s="1003"/>
      <c r="O74" s="1005"/>
      <c r="P74" s="1007"/>
    </row>
    <row r="75" spans="3:16" ht="92.25" customHeight="1">
      <c r="C75" s="1008" t="str">
        <f ca="1">IF(ISBLANK(OFFSET('5. Pp (3 años)'!$C$46,INT((ROW()-13)/2),0)),"",OFFSET('5. Pp (3 años)'!$C$46,INT((ROW()-13)/2),0))</f>
        <v>Componente</v>
      </c>
      <c r="D75" s="983" t="str">
        <f ca="1">IF(ISBLANK(OFFSET('5. Pp (3 años)'!$D$46,INT((ROW()-13)/2),0)),"",OFFSET('5. Pp (3 años)'!$D$46,INT((ROW()-13)/2),0))</f>
        <v>3.1.1.1.8 Supervisión de guarda y custodia de ciudadanos que infringen el Reglamento de Justicia Cívica realizada</v>
      </c>
      <c r="E75" s="983" t="str">
        <f ca="1">IF(ISBLANK(OFFSET('5. Pp (3 años)'!$E$46,INT((ROW()-13)/2),0)),"",OFFSET('5. Pp (3 años)'!$E$46,INT((ROW()-13)/2),0))</f>
        <v>PSA: Porcentaje de supervisiones aplicadas.</v>
      </c>
      <c r="F75" s="985" t="str">
        <f ca="1">IF(ISBLANK(OFFSET('5. Pp (3 años)'!$K$46,INT((ROW()-13)/2),0)),"",OFFSET('5. Pp (3 años)'!$K$46,INT((ROW()-13)/2),0))</f>
        <v>Ascendente</v>
      </c>
      <c r="G75" s="987" t="str">
        <f ca="1">IF(ISBLANK(OFFSET('5. Pp (3 años)'!$H$46,INT((ROW()-13)/2),0)),"",OFFSET('5. Pp (3 años)'!$H$46,INT((ROW()-13)/2),0))</f>
        <v>Trimestral</v>
      </c>
      <c r="H75" s="999">
        <f ca="1">IF(ISBLANK(OFFSET('9. METAS'!$K$20,INT((ROW()-13)/2),0)),"",OFFSET('9. METAS'!$K$20,INT((ROW()-13)/2),0))</f>
        <v>23666</v>
      </c>
      <c r="I75" s="1000" t="s">
        <v>1108</v>
      </c>
      <c r="J75" s="208">
        <f ca="1">IF(MOD(ROW()-13,2)=0,IF(ISBLANK(OFFSET('11. SEGUIMIENTO 2026'!$N$14,INT((ROW()-13)/2),0)),"",OFFSET('11. SEGUIMIENTO 2026'!$N$14,INT((ROW()-13)/2),0)),IF(ISBLANK(OFFSET('9. METAS'!$Q$20,INT((ROW()-14)/2),0)),"",OFFSET('9. METAS'!$Q$20,INT((ROW()-14)/2),0)))</f>
        <v>1189</v>
      </c>
      <c r="K75" s="209" t="str">
        <f ca="1">IF(MOD(ROW()-13,2)=0,IF(ISBLANK(OFFSET('11. SEGUIMIENTO 2026'!$O$14,INT((ROW()-13)/2),0)),"",OFFSET('11. SEGUIMIENTO 2026'!$O$14,INT((ROW()-13)/2),0)),IF(ISBLANK(OFFSET('9. METAS'!$R$20,INT((ROW()-14)/2),0)),"",OFFSET('9. METAS'!$R$20,INT((ROW()-14)/2),0)))</f>
        <v/>
      </c>
      <c r="L75" s="209" t="str">
        <f ca="1">IF(MOD(ROW()-13,2)=0,IF(ISBLANK(OFFSET('11. SEGUIMIENTO 2026'!$P$14,INT((ROW()-13)/2),0)),"",OFFSET('11. SEGUIMIENTO 2026'!$P$14,INT((ROW()-13)/2),0)),IF(ISBLANK(OFFSET('9. METAS'!$S$20,INT((ROW()-14)/2),0)),"",OFFSET('9. METAS'!$S$20,INT((ROW()-14)/2),0)))</f>
        <v/>
      </c>
      <c r="M75" s="210" t="str">
        <f ca="1">IF(MOD(ROW()-13,2)=0,IF(ISBLANK(OFFSET('11. SEGUIMIENTO 2026'!$Q$14,INT((ROW()-13)/2),0)),"",OFFSET('11. SEGUIMIENTO 2026'!$Q$14,INT((ROW()-13)/2),0)),IF(ISBLANK(OFFSET('9. METAS'!$T$20,INT((ROW()-14)/2),0)),"",OFFSET('9. METAS'!$T$20,INT((ROW()-14)/2),0)))</f>
        <v/>
      </c>
      <c r="N75" s="1002" t="str">
        <f t="shared" ref="N75" ca="1" si="57">IFERROR(K75/K76,"ND")</f>
        <v>ND</v>
      </c>
      <c r="O75" s="1004" t="str">
        <f t="shared" ref="O75" ca="1" si="58">IFERROR(((J75+K75)/H75),"ND")</f>
        <v>ND</v>
      </c>
      <c r="P75" s="1006" t="s">
        <v>1525</v>
      </c>
    </row>
    <row r="76" spans="3:16" ht="92.25" customHeight="1">
      <c r="C76" s="981"/>
      <c r="D76" s="983"/>
      <c r="E76" s="983"/>
      <c r="F76" s="985"/>
      <c r="G76" s="987"/>
      <c r="H76" s="999"/>
      <c r="I76" s="1001"/>
      <c r="J76" s="208">
        <f ca="1">IF(MOD(ROW()-13,2)=0,IF(ISBLANK(OFFSET('11. SEGUIMIENTO 2026'!$N$14,INT((ROW()-13)/2),0)),"",OFFSET('11. SEGUIMIENTO 2026'!$N$14,INT((ROW()-13)/2),0)),IF(ISBLANK(OFFSET('9. METAS'!$Q$20,INT((ROW()-14)/2),0)),"",OFFSET('9. METAS'!$Q$20,INT((ROW()-14)/2),0)))</f>
        <v>5916</v>
      </c>
      <c r="K76" s="209">
        <f ca="1">IF(MOD(ROW()-13,2)=0,IF(ISBLANK(OFFSET('11. SEGUIMIENTO 2026'!$O$14,INT((ROW()-13)/2),0)),"",OFFSET('11. SEGUIMIENTO 2026'!$O$14,INT((ROW()-13)/2),0)),IF(ISBLANK(OFFSET('9. METAS'!$R$20,INT((ROW()-14)/2),0)),"",OFFSET('9. METAS'!$R$20,INT((ROW()-14)/2),0)))</f>
        <v>5916</v>
      </c>
      <c r="L76" s="209">
        <f ca="1">IF(MOD(ROW()-13,2)=0,IF(ISBLANK(OFFSET('11. SEGUIMIENTO 2026'!$P$14,INT((ROW()-13)/2),0)),"",OFFSET('11. SEGUIMIENTO 2026'!$P$14,INT((ROW()-13)/2),0)),IF(ISBLANK(OFFSET('9. METAS'!$S$20,INT((ROW()-14)/2),0)),"",OFFSET('9. METAS'!$S$20,INT((ROW()-14)/2),0)))</f>
        <v>5917</v>
      </c>
      <c r="M76" s="210">
        <f ca="1">IF(MOD(ROW()-13,2)=0,IF(ISBLANK(OFFSET('11. SEGUIMIENTO 2026'!$Q$14,INT((ROW()-13)/2),0)),"",OFFSET('11. SEGUIMIENTO 2026'!$Q$14,INT((ROW()-13)/2),0)),IF(ISBLANK(OFFSET('9. METAS'!$T$20,INT((ROW()-14)/2),0)),"",OFFSET('9. METAS'!$T$20,INT((ROW()-14)/2),0)))</f>
        <v>5917</v>
      </c>
      <c r="N76" s="1003"/>
      <c r="O76" s="1005"/>
      <c r="P76" s="1007"/>
    </row>
    <row r="77" spans="3:16" ht="92.25" customHeight="1">
      <c r="C77" s="1008" t="str">
        <f ca="1">IF(ISBLANK(OFFSET('5. Pp (3 años)'!$C$46,INT((ROW()-13)/2),0)),"",OFFSET('5. Pp (3 años)'!$C$46,INT((ROW()-13)/2),0))</f>
        <v>Actividad</v>
      </c>
      <c r="D77" s="983" t="str">
        <f ca="1">IF(ISBLANK(OFFSET('5. Pp (3 años)'!$D$46,INT((ROW()-13)/2),0)),"",OFFSET('5. Pp (3 años)'!$D$46,INT((ROW()-13)/2),0))</f>
        <v>3.1.1.1.8.1 Supervisión de la integridad de los infractores</v>
      </c>
      <c r="E77" s="983" t="str">
        <f ca="1">IF(ISBLANK(OFFSET('5. Pp (3 años)'!$E$46,INT((ROW()-13)/2),0)),"",OFFSET('5. Pp (3 años)'!$E$46,INT((ROW()-13)/2),0))</f>
        <v>PIA: Porcentaje de Incidencias Atendidas.</v>
      </c>
      <c r="F77" s="985" t="str">
        <f ca="1">IF(ISBLANK(OFFSET('5. Pp (3 años)'!$K$46,INT((ROW()-13)/2),0)),"",OFFSET('5. Pp (3 años)'!$K$46,INT((ROW()-13)/2),0))</f>
        <v>Ascendente</v>
      </c>
      <c r="G77" s="987" t="str">
        <f ca="1">IF(ISBLANK(OFFSET('5. Pp (3 años)'!$H$46,INT((ROW()-13)/2),0)),"",OFFSET('5. Pp (3 años)'!$H$46,INT((ROW()-13)/2),0))</f>
        <v>Trimestral</v>
      </c>
      <c r="H77" s="999">
        <f ca="1">IF(ISBLANK(OFFSET('9. METAS'!$K$20,INT((ROW()-13)/2),0)),"",OFFSET('9. METAS'!$K$20,INT((ROW()-13)/2),0))</f>
        <v>12</v>
      </c>
      <c r="I77" s="1000" t="s">
        <v>1108</v>
      </c>
      <c r="J77" s="208">
        <f ca="1">IF(MOD(ROW()-13,2)=0,IF(ISBLANK(OFFSET('11. SEGUIMIENTO 2026'!$N$14,INT((ROW()-13)/2),0)),"",OFFSET('11. SEGUIMIENTO 2026'!$N$14,INT((ROW()-13)/2),0)),IF(ISBLANK(OFFSET('9. METAS'!$Q$20,INT((ROW()-14)/2),0)),"",OFFSET('9. METAS'!$Q$20,INT((ROW()-14)/2),0)))</f>
        <v>3</v>
      </c>
      <c r="K77" s="209" t="str">
        <f ca="1">IF(MOD(ROW()-13,2)=0,IF(ISBLANK(OFFSET('11. SEGUIMIENTO 2026'!$O$14,INT((ROW()-13)/2),0)),"",OFFSET('11. SEGUIMIENTO 2026'!$O$14,INT((ROW()-13)/2),0)),IF(ISBLANK(OFFSET('9. METAS'!$R$20,INT((ROW()-14)/2),0)),"",OFFSET('9. METAS'!$R$20,INT((ROW()-14)/2),0)))</f>
        <v/>
      </c>
      <c r="L77" s="209" t="str">
        <f ca="1">IF(MOD(ROW()-13,2)=0,IF(ISBLANK(OFFSET('11. SEGUIMIENTO 2026'!$P$14,INT((ROW()-13)/2),0)),"",OFFSET('11. SEGUIMIENTO 2026'!$P$14,INT((ROW()-13)/2),0)),IF(ISBLANK(OFFSET('9. METAS'!$S$20,INT((ROW()-14)/2),0)),"",OFFSET('9. METAS'!$S$20,INT((ROW()-14)/2),0)))</f>
        <v/>
      </c>
      <c r="M77" s="210" t="str">
        <f ca="1">IF(MOD(ROW()-13,2)=0,IF(ISBLANK(OFFSET('11. SEGUIMIENTO 2026'!$Q$14,INT((ROW()-13)/2),0)),"",OFFSET('11. SEGUIMIENTO 2026'!$Q$14,INT((ROW()-13)/2),0)),IF(ISBLANK(OFFSET('9. METAS'!$T$20,INT((ROW()-14)/2),0)),"",OFFSET('9. METAS'!$T$20,INT((ROW()-14)/2),0)))</f>
        <v/>
      </c>
      <c r="N77" s="1002" t="str">
        <f t="shared" ref="N77" ca="1" si="59">IFERROR(K77/K78,"ND")</f>
        <v>ND</v>
      </c>
      <c r="O77" s="1004" t="str">
        <f t="shared" ref="O77" ca="1" si="60">IFERROR(((J77+K77)/H77),"ND")</f>
        <v>ND</v>
      </c>
      <c r="P77" s="1006" t="s">
        <v>1526</v>
      </c>
    </row>
    <row r="78" spans="3:16" ht="92.25" customHeight="1">
      <c r="C78" s="981"/>
      <c r="D78" s="983"/>
      <c r="E78" s="983"/>
      <c r="F78" s="985"/>
      <c r="G78" s="987"/>
      <c r="H78" s="999"/>
      <c r="I78" s="1001"/>
      <c r="J78" s="208">
        <f ca="1">IF(MOD(ROW()-13,2)=0,IF(ISBLANK(OFFSET('11. SEGUIMIENTO 2026'!$N$14,INT((ROW()-13)/2),0)),"",OFFSET('11. SEGUIMIENTO 2026'!$N$14,INT((ROW()-13)/2),0)),IF(ISBLANK(OFFSET('9. METAS'!$Q$20,INT((ROW()-14)/2),0)),"",OFFSET('9. METAS'!$Q$20,INT((ROW()-14)/2),0)))</f>
        <v>3</v>
      </c>
      <c r="K78" s="209">
        <f ca="1">IF(MOD(ROW()-13,2)=0,IF(ISBLANK(OFFSET('11. SEGUIMIENTO 2026'!$O$14,INT((ROW()-13)/2),0)),"",OFFSET('11. SEGUIMIENTO 2026'!$O$14,INT((ROW()-13)/2),0)),IF(ISBLANK(OFFSET('9. METAS'!$R$20,INT((ROW()-14)/2),0)),"",OFFSET('9. METAS'!$R$20,INT((ROW()-14)/2),0)))</f>
        <v>3</v>
      </c>
      <c r="L78" s="209">
        <f ca="1">IF(MOD(ROW()-13,2)=0,IF(ISBLANK(OFFSET('11. SEGUIMIENTO 2026'!$P$14,INT((ROW()-13)/2),0)),"",OFFSET('11. SEGUIMIENTO 2026'!$P$14,INT((ROW()-13)/2),0)),IF(ISBLANK(OFFSET('9. METAS'!$S$20,INT((ROW()-14)/2),0)),"",OFFSET('9. METAS'!$S$20,INT((ROW()-14)/2),0)))</f>
        <v>3</v>
      </c>
      <c r="M78" s="210">
        <f ca="1">IF(MOD(ROW()-13,2)=0,IF(ISBLANK(OFFSET('11. SEGUIMIENTO 2026'!$Q$14,INT((ROW()-13)/2),0)),"",OFFSET('11. SEGUIMIENTO 2026'!$Q$14,INT((ROW()-13)/2),0)),IF(ISBLANK(OFFSET('9. METAS'!$T$20,INT((ROW()-14)/2),0)),"",OFFSET('9. METAS'!$T$20,INT((ROW()-14)/2),0)))</f>
        <v>3</v>
      </c>
      <c r="N78" s="1003"/>
      <c r="O78" s="1005"/>
      <c r="P78" s="1007"/>
    </row>
    <row r="79" spans="3:16" ht="92.25" customHeight="1">
      <c r="C79" s="1008" t="str">
        <f ca="1">IF(ISBLANK(OFFSET('5. Pp (3 años)'!$C$46,INT((ROW()-13)/2),0)),"",OFFSET('5. Pp (3 años)'!$C$46,INT((ROW()-13)/2),0))</f>
        <v>Actividad</v>
      </c>
      <c r="D79" s="983" t="str">
        <f ca="1">IF(ISBLANK(OFFSET('5. Pp (3 años)'!$D$46,INT((ROW()-13)/2),0)),"",OFFSET('5. Pp (3 años)'!$D$46,INT((ROW()-13)/2),0))</f>
        <v>3.1.1.1.8.2 Conservación y mantenimiento de equipos del Centro Retencion.</v>
      </c>
      <c r="E79" s="983" t="str">
        <f ca="1">IF(ISBLANK(OFFSET('5. Pp (3 años)'!$E$46,INT((ROW()-13)/2),0)),"",OFFSET('5. Pp (3 años)'!$E$46,INT((ROW()-13)/2),0))</f>
        <v>PEC: Porcentaje de Equipo Conservado.</v>
      </c>
      <c r="F79" s="985" t="str">
        <f ca="1">IF(ISBLANK(OFFSET('5. Pp (3 años)'!$K$46,INT((ROW()-13)/2),0)),"",OFFSET('5. Pp (3 años)'!$K$46,INT((ROW()-13)/2),0))</f>
        <v>Ascendente</v>
      </c>
      <c r="G79" s="987" t="str">
        <f ca="1">IF(ISBLANK(OFFSET('5. Pp (3 años)'!$H$46,INT((ROW()-13)/2),0)),"",OFFSET('5. Pp (3 años)'!$H$46,INT((ROW()-13)/2),0))</f>
        <v>Trimestral</v>
      </c>
      <c r="H79" s="999">
        <f ca="1">IF(ISBLANK(OFFSET('9. METAS'!$K$20,INT((ROW()-13)/2),0)),"",OFFSET('9. METAS'!$K$20,INT((ROW()-13)/2),0))</f>
        <v>7</v>
      </c>
      <c r="I79" s="1000" t="s">
        <v>1108</v>
      </c>
      <c r="J79" s="208">
        <f ca="1">IF(MOD(ROW()-13,2)=0,IF(ISBLANK(OFFSET('11. SEGUIMIENTO 2026'!$N$14,INT((ROW()-13)/2),0)),"",OFFSET('11. SEGUIMIENTO 2026'!$N$14,INT((ROW()-13)/2),0)),IF(ISBLANK(OFFSET('9. METAS'!$Q$20,INT((ROW()-14)/2),0)),"",OFFSET('9. METAS'!$Q$20,INT((ROW()-14)/2),0)))</f>
        <v>2</v>
      </c>
      <c r="K79" s="209" t="str">
        <f ca="1">IF(MOD(ROW()-13,2)=0,IF(ISBLANK(OFFSET('11. SEGUIMIENTO 2026'!$O$14,INT((ROW()-13)/2),0)),"",OFFSET('11. SEGUIMIENTO 2026'!$O$14,INT((ROW()-13)/2),0)),IF(ISBLANK(OFFSET('9. METAS'!$R$20,INT((ROW()-14)/2),0)),"",OFFSET('9. METAS'!$R$20,INT((ROW()-14)/2),0)))</f>
        <v/>
      </c>
      <c r="L79" s="209" t="str">
        <f ca="1">IF(MOD(ROW()-13,2)=0,IF(ISBLANK(OFFSET('11. SEGUIMIENTO 2026'!$P$14,INT((ROW()-13)/2),0)),"",OFFSET('11. SEGUIMIENTO 2026'!$P$14,INT((ROW()-13)/2),0)),IF(ISBLANK(OFFSET('9. METAS'!$S$20,INT((ROW()-14)/2),0)),"",OFFSET('9. METAS'!$S$20,INT((ROW()-14)/2),0)))</f>
        <v/>
      </c>
      <c r="M79" s="210" t="str">
        <f ca="1">IF(MOD(ROW()-13,2)=0,IF(ISBLANK(OFFSET('11. SEGUIMIENTO 2026'!$Q$14,INT((ROW()-13)/2),0)),"",OFFSET('11. SEGUIMIENTO 2026'!$Q$14,INT((ROW()-13)/2),0)),IF(ISBLANK(OFFSET('9. METAS'!$T$20,INT((ROW()-14)/2),0)),"",OFFSET('9. METAS'!$T$20,INT((ROW()-14)/2),0)))</f>
        <v/>
      </c>
      <c r="N79" s="1002" t="str">
        <f t="shared" ref="N79" ca="1" si="61">IFERROR(K79/K80,"ND")</f>
        <v>ND</v>
      </c>
      <c r="O79" s="1004" t="str">
        <f t="shared" ref="O79" ca="1" si="62">IFERROR(((J79+K79)/H79),"ND")</f>
        <v>ND</v>
      </c>
      <c r="P79" s="1006" t="s">
        <v>1527</v>
      </c>
    </row>
    <row r="80" spans="3:16" ht="92.25" customHeight="1">
      <c r="C80" s="981"/>
      <c r="D80" s="983"/>
      <c r="E80" s="983"/>
      <c r="F80" s="985"/>
      <c r="G80" s="987"/>
      <c r="H80" s="999"/>
      <c r="I80" s="1001"/>
      <c r="J80" s="208">
        <f ca="1">IF(MOD(ROW()-13,2)=0,IF(ISBLANK(OFFSET('11. SEGUIMIENTO 2026'!$N$14,INT((ROW()-13)/2),0)),"",OFFSET('11. SEGUIMIENTO 2026'!$N$14,INT((ROW()-13)/2),0)),IF(ISBLANK(OFFSET('9. METAS'!$Q$20,INT((ROW()-14)/2),0)),"",OFFSET('9. METAS'!$Q$20,INT((ROW()-14)/2),0)))</f>
        <v>2</v>
      </c>
      <c r="K80" s="209">
        <f ca="1">IF(MOD(ROW()-13,2)=0,IF(ISBLANK(OFFSET('11. SEGUIMIENTO 2026'!$O$14,INT((ROW()-13)/2),0)),"",OFFSET('11. SEGUIMIENTO 2026'!$O$14,INT((ROW()-13)/2),0)),IF(ISBLANK(OFFSET('9. METAS'!$R$20,INT((ROW()-14)/2),0)),"",OFFSET('9. METAS'!$R$20,INT((ROW()-14)/2),0)))</f>
        <v>2</v>
      </c>
      <c r="L80" s="209">
        <f ca="1">IF(MOD(ROW()-13,2)=0,IF(ISBLANK(OFFSET('11. SEGUIMIENTO 2026'!$P$14,INT((ROW()-13)/2),0)),"",OFFSET('11. SEGUIMIENTO 2026'!$P$14,INT((ROW()-13)/2),0)),IF(ISBLANK(OFFSET('9. METAS'!$S$20,INT((ROW()-14)/2),0)),"",OFFSET('9. METAS'!$S$20,INT((ROW()-14)/2),0)))</f>
        <v>2</v>
      </c>
      <c r="M80" s="210">
        <f ca="1">IF(MOD(ROW()-13,2)=0,IF(ISBLANK(OFFSET('11. SEGUIMIENTO 2026'!$Q$14,INT((ROW()-13)/2),0)),"",OFFSET('11. SEGUIMIENTO 2026'!$Q$14,INT((ROW()-13)/2),0)),IF(ISBLANK(OFFSET('9. METAS'!$T$20,INT((ROW()-14)/2),0)),"",OFFSET('9. METAS'!$T$20,INT((ROW()-14)/2),0)))</f>
        <v>1</v>
      </c>
      <c r="N80" s="1003"/>
      <c r="O80" s="1005"/>
      <c r="P80" s="1007"/>
    </row>
    <row r="81" spans="3:16" ht="92.25" customHeight="1">
      <c r="C81" s="1008" t="str">
        <f ca="1">IF(ISBLANK(OFFSET('5. Pp (3 años)'!$C$46,INT((ROW()-13)/2),0)),"",OFFSET('5. Pp (3 años)'!$C$46,INT((ROW()-13)/2),0))</f>
        <v>Actividad</v>
      </c>
      <c r="D81" s="983" t="str">
        <f ca="1">IF(ISBLANK(OFFSET('5. Pp (3 años)'!$D$46,INT((ROW()-13)/2),0)),"",OFFSET('5. Pp (3 años)'!$D$46,INT((ROW()-13)/2),0))</f>
        <v>3.1.1.1.8.3 Otorgamiento de alimentos  a infractores retenidos y personal Institucional</v>
      </c>
      <c r="E81" s="983" t="str">
        <f ca="1">IF(ISBLANK(OFFSET('5. Pp (3 años)'!$E$46,INT((ROW()-13)/2),0)),"",OFFSET('5. Pp (3 años)'!$E$46,INT((ROW()-13)/2),0))</f>
        <v>POAO: Porcentaje de Órdenes de Alimentos Otorgados</v>
      </c>
      <c r="F81" s="985" t="str">
        <f ca="1">IF(ISBLANK(OFFSET('5. Pp (3 años)'!$K$46,INT((ROW()-13)/2),0)),"",OFFSET('5. Pp (3 años)'!$K$46,INT((ROW()-13)/2),0))</f>
        <v>Ascendente</v>
      </c>
      <c r="G81" s="987" t="str">
        <f ca="1">IF(ISBLANK(OFFSET('5. Pp (3 años)'!$H$46,INT((ROW()-13)/2),0)),"",OFFSET('5. Pp (3 años)'!$H$46,INT((ROW()-13)/2),0))</f>
        <v>Trimestral</v>
      </c>
      <c r="H81" s="999">
        <f ca="1">IF(ISBLANK(OFFSET('9. METAS'!$K$20,INT((ROW()-13)/2),0)),"",OFFSET('9. METAS'!$K$20,INT((ROW()-13)/2),0))</f>
        <v>113333</v>
      </c>
      <c r="I81" s="1000" t="s">
        <v>1108</v>
      </c>
      <c r="J81" s="208">
        <f ca="1">IF(MOD(ROW()-13,2)=0,IF(ISBLANK(OFFSET('11. SEGUIMIENTO 2026'!$N$14,INT((ROW()-13)/2),0)),"",OFFSET('11. SEGUIMIENTO 2026'!$N$14,INT((ROW()-13)/2),0)),IF(ISBLANK(OFFSET('9. METAS'!$Q$20,INT((ROW()-14)/2),0)),"",OFFSET('9. METAS'!$Q$20,INT((ROW()-14)/2),0)))</f>
        <v>21786</v>
      </c>
      <c r="K81" s="209" t="str">
        <f ca="1">IF(MOD(ROW()-13,2)=0,IF(ISBLANK(OFFSET('11. SEGUIMIENTO 2026'!$O$14,INT((ROW()-13)/2),0)),"",OFFSET('11. SEGUIMIENTO 2026'!$O$14,INT((ROW()-13)/2),0)),IF(ISBLANK(OFFSET('9. METAS'!$R$20,INT((ROW()-14)/2),0)),"",OFFSET('9. METAS'!$R$20,INT((ROW()-14)/2),0)))</f>
        <v/>
      </c>
      <c r="L81" s="209" t="str">
        <f ca="1">IF(MOD(ROW()-13,2)=0,IF(ISBLANK(OFFSET('11. SEGUIMIENTO 2026'!$P$14,INT((ROW()-13)/2),0)),"",OFFSET('11. SEGUIMIENTO 2026'!$P$14,INT((ROW()-13)/2),0)),IF(ISBLANK(OFFSET('9. METAS'!$S$20,INT((ROW()-14)/2),0)),"",OFFSET('9. METAS'!$S$20,INT((ROW()-14)/2),0)))</f>
        <v/>
      </c>
      <c r="M81" s="210" t="str">
        <f ca="1">IF(MOD(ROW()-13,2)=0,IF(ISBLANK(OFFSET('11. SEGUIMIENTO 2026'!$Q$14,INT((ROW()-13)/2),0)),"",OFFSET('11. SEGUIMIENTO 2026'!$Q$14,INT((ROW()-13)/2),0)),IF(ISBLANK(OFFSET('9. METAS'!$T$20,INT((ROW()-14)/2),0)),"",OFFSET('9. METAS'!$T$20,INT((ROW()-14)/2),0)))</f>
        <v/>
      </c>
      <c r="N81" s="1002" t="str">
        <f t="shared" ref="N81" ca="1" si="63">IFERROR(K81/K82,"ND")</f>
        <v>ND</v>
      </c>
      <c r="O81" s="1004" t="str">
        <f t="shared" ref="O81" ca="1" si="64">IFERROR(((J81+K81)/H81),"ND")</f>
        <v>ND</v>
      </c>
      <c r="P81" s="1006" t="s">
        <v>1528</v>
      </c>
    </row>
    <row r="82" spans="3:16" ht="92.25" customHeight="1">
      <c r="C82" s="981"/>
      <c r="D82" s="983"/>
      <c r="E82" s="983"/>
      <c r="F82" s="985"/>
      <c r="G82" s="987"/>
      <c r="H82" s="999"/>
      <c r="I82" s="1001"/>
      <c r="J82" s="208">
        <f ca="1">IF(MOD(ROW()-13,2)=0,IF(ISBLANK(OFFSET('11. SEGUIMIENTO 2026'!$N$14,INT((ROW()-13)/2),0)),"",OFFSET('11. SEGUIMIENTO 2026'!$N$14,INT((ROW()-13)/2),0)),IF(ISBLANK(OFFSET('9. METAS'!$Q$20,INT((ROW()-14)/2),0)),"",OFFSET('9. METAS'!$Q$20,INT((ROW()-14)/2),0)))</f>
        <v>28333</v>
      </c>
      <c r="K82" s="209">
        <f ca="1">IF(MOD(ROW()-13,2)=0,IF(ISBLANK(OFFSET('11. SEGUIMIENTO 2026'!$O$14,INT((ROW()-13)/2),0)),"",OFFSET('11. SEGUIMIENTO 2026'!$O$14,INT((ROW()-13)/2),0)),IF(ISBLANK(OFFSET('9. METAS'!$R$20,INT((ROW()-14)/2),0)),"",OFFSET('9. METAS'!$R$20,INT((ROW()-14)/2),0)))</f>
        <v>28333</v>
      </c>
      <c r="L82" s="209">
        <f ca="1">IF(MOD(ROW()-13,2)=0,IF(ISBLANK(OFFSET('11. SEGUIMIENTO 2026'!$P$14,INT((ROW()-13)/2),0)),"",OFFSET('11. SEGUIMIENTO 2026'!$P$14,INT((ROW()-13)/2),0)),IF(ISBLANK(OFFSET('9. METAS'!$S$20,INT((ROW()-14)/2),0)),"",OFFSET('9. METAS'!$S$20,INT((ROW()-14)/2),0)))</f>
        <v>28333</v>
      </c>
      <c r="M82" s="210">
        <f ca="1">IF(MOD(ROW()-13,2)=0,IF(ISBLANK(OFFSET('11. SEGUIMIENTO 2026'!$Q$14,INT((ROW()-13)/2),0)),"",OFFSET('11. SEGUIMIENTO 2026'!$Q$14,INT((ROW()-13)/2),0)),IF(ISBLANK(OFFSET('9. METAS'!$T$20,INT((ROW()-14)/2),0)),"",OFFSET('9. METAS'!$T$20,INT((ROW()-14)/2),0)))</f>
        <v>28335</v>
      </c>
      <c r="N82" s="1003"/>
      <c r="O82" s="1005"/>
      <c r="P82" s="1007"/>
    </row>
    <row r="83" spans="3:16" ht="92.25" customHeight="1">
      <c r="C83" s="1008" t="str">
        <f ca="1">IF(ISBLANK(OFFSET('5. Pp (3 años)'!$C$46,INT((ROW()-13)/2),0)),"",OFFSET('5. Pp (3 años)'!$C$46,INT((ROW()-13)/2),0))</f>
        <v>Componente</v>
      </c>
      <c r="D83" s="983" t="str">
        <f ca="1">IF(ISBLANK(OFFSET('5. Pp (3 años)'!$D$46,INT((ROW()-13)/2),0)),"",OFFSET('5. Pp (3 años)'!$D$46,INT((ROW()-13)/2),0))</f>
        <v xml:space="preserve">3.1.1.1.9 Acciones de las políticas poblaciónales y demandas Sociales atendidas. </v>
      </c>
      <c r="E83" s="983" t="str">
        <f ca="1">IF(ISBLANK(OFFSET('5. Pp (3 años)'!$E$46,INT((ROW()-13)/2),0)),"",OFFSET('5. Pp (3 años)'!$E$46,INT((ROW()-13)/2),0))</f>
        <v>PADS: Porcentaje de Atención de las Demandas Sociales</v>
      </c>
      <c r="F83" s="985" t="str">
        <f ca="1">IF(ISBLANK(OFFSET('5. Pp (3 años)'!$K$46,INT((ROW()-13)/2),0)),"",OFFSET('5. Pp (3 años)'!$K$46,INT((ROW()-13)/2),0))</f>
        <v>Ascendente</v>
      </c>
      <c r="G83" s="987" t="str">
        <f ca="1">IF(ISBLANK(OFFSET('5. Pp (3 años)'!$H$46,INT((ROW()-13)/2),0)),"",OFFSET('5. Pp (3 años)'!$H$46,INT((ROW()-13)/2),0))</f>
        <v>Trimestral</v>
      </c>
      <c r="H83" s="999">
        <f ca="1">IF(ISBLANK(OFFSET('9. METAS'!$K$20,INT((ROW()-13)/2),0)),"",OFFSET('9. METAS'!$K$20,INT((ROW()-13)/2),0))</f>
        <v>1000</v>
      </c>
      <c r="I83" s="1000" t="s">
        <v>1108</v>
      </c>
      <c r="J83" s="208">
        <f ca="1">IF(MOD(ROW()-13,2)=0,IF(ISBLANK(OFFSET('11. SEGUIMIENTO 2026'!$N$14,INT((ROW()-13)/2),0)),"",OFFSET('11. SEGUIMIENTO 2026'!$N$14,INT((ROW()-13)/2),0)),IF(ISBLANK(OFFSET('9. METAS'!$Q$20,INT((ROW()-14)/2),0)),"",OFFSET('9. METAS'!$Q$20,INT((ROW()-14)/2),0)))</f>
        <v>313</v>
      </c>
      <c r="K83" s="209" t="str">
        <f ca="1">IF(MOD(ROW()-13,2)=0,IF(ISBLANK(OFFSET('11. SEGUIMIENTO 2026'!$O$14,INT((ROW()-13)/2),0)),"",OFFSET('11. SEGUIMIENTO 2026'!$O$14,INT((ROW()-13)/2),0)),IF(ISBLANK(OFFSET('9. METAS'!$R$20,INT((ROW()-14)/2),0)),"",OFFSET('9. METAS'!$R$20,INT((ROW()-14)/2),0)))</f>
        <v/>
      </c>
      <c r="L83" s="209" t="str">
        <f ca="1">IF(MOD(ROW()-13,2)=0,IF(ISBLANK(OFFSET('11. SEGUIMIENTO 2026'!$P$14,INT((ROW()-13)/2),0)),"",OFFSET('11. SEGUIMIENTO 2026'!$P$14,INT((ROW()-13)/2),0)),IF(ISBLANK(OFFSET('9. METAS'!$S$20,INT((ROW()-14)/2),0)),"",OFFSET('9. METAS'!$S$20,INT((ROW()-14)/2),0)))</f>
        <v/>
      </c>
      <c r="M83" s="210" t="str">
        <f ca="1">IF(MOD(ROW()-13,2)=0,IF(ISBLANK(OFFSET('11. SEGUIMIENTO 2026'!$Q$14,INT((ROW()-13)/2),0)),"",OFFSET('11. SEGUIMIENTO 2026'!$Q$14,INT((ROW()-13)/2),0)),IF(ISBLANK(OFFSET('9. METAS'!$T$20,INT((ROW()-14)/2),0)),"",OFFSET('9. METAS'!$T$20,INT((ROW()-14)/2),0)))</f>
        <v/>
      </c>
      <c r="N83" s="1002" t="str">
        <f t="shared" ref="N83" ca="1" si="65">IFERROR(K83/K84,"ND")</f>
        <v>ND</v>
      </c>
      <c r="O83" s="1004" t="str">
        <f t="shared" ref="O83" ca="1" si="66">IFERROR(((J83+K83)/H83),"ND")</f>
        <v>ND</v>
      </c>
      <c r="P83" s="1006" t="s">
        <v>1529</v>
      </c>
    </row>
    <row r="84" spans="3:16" ht="92.25" customHeight="1">
      <c r="C84" s="981"/>
      <c r="D84" s="983"/>
      <c r="E84" s="983"/>
      <c r="F84" s="985"/>
      <c r="G84" s="987"/>
      <c r="H84" s="999"/>
      <c r="I84" s="1001"/>
      <c r="J84" s="208">
        <f ca="1">IF(MOD(ROW()-13,2)=0,IF(ISBLANK(OFFSET('11. SEGUIMIENTO 2026'!$N$14,INT((ROW()-13)/2),0)),"",OFFSET('11. SEGUIMIENTO 2026'!$N$14,INT((ROW()-13)/2),0)),IF(ISBLANK(OFFSET('9. METAS'!$Q$20,INT((ROW()-14)/2),0)),"",OFFSET('9. METAS'!$Q$20,INT((ROW()-14)/2),0)))</f>
        <v>250</v>
      </c>
      <c r="K84" s="209">
        <f ca="1">IF(MOD(ROW()-13,2)=0,IF(ISBLANK(OFFSET('11. SEGUIMIENTO 2026'!$O$14,INT((ROW()-13)/2),0)),"",OFFSET('11. SEGUIMIENTO 2026'!$O$14,INT((ROW()-13)/2),0)),IF(ISBLANK(OFFSET('9. METAS'!$R$20,INT((ROW()-14)/2),0)),"",OFFSET('9. METAS'!$R$20,INT((ROW()-14)/2),0)))</f>
        <v>250</v>
      </c>
      <c r="L84" s="209">
        <f ca="1">IF(MOD(ROW()-13,2)=0,IF(ISBLANK(OFFSET('11. SEGUIMIENTO 2026'!$P$14,INT((ROW()-13)/2),0)),"",OFFSET('11. SEGUIMIENTO 2026'!$P$14,INT((ROW()-13)/2),0)),IF(ISBLANK(OFFSET('9. METAS'!$S$20,INT((ROW()-14)/2),0)),"",OFFSET('9. METAS'!$S$20,INT((ROW()-14)/2),0)))</f>
        <v>250</v>
      </c>
      <c r="M84" s="210">
        <f ca="1">IF(MOD(ROW()-13,2)=0,IF(ISBLANK(OFFSET('11. SEGUIMIENTO 2026'!$Q$14,INT((ROW()-13)/2),0)),"",OFFSET('11. SEGUIMIENTO 2026'!$Q$14,INT((ROW()-13)/2),0)),IF(ISBLANK(OFFSET('9. METAS'!$T$20,INT((ROW()-14)/2),0)),"",OFFSET('9. METAS'!$T$20,INT((ROW()-14)/2),0)))</f>
        <v>250</v>
      </c>
      <c r="N84" s="1003"/>
      <c r="O84" s="1005"/>
      <c r="P84" s="1007"/>
    </row>
    <row r="85" spans="3:16" ht="92.25" customHeight="1">
      <c r="C85" s="1008" t="str">
        <f ca="1">IF(ISBLANK(OFFSET('5. Pp (3 años)'!$C$46,INT((ROW()-13)/2),0)),"",OFFSET('5. Pp (3 años)'!$C$46,INT((ROW()-13)/2),0))</f>
        <v>Actividad</v>
      </c>
      <c r="D85" s="983" t="str">
        <f ca="1">IF(ISBLANK(OFFSET('5. Pp (3 años)'!$D$46,INT((ROW()-13)/2),0)),"",OFFSET('5. Pp (3 años)'!$D$46,INT((ROW()-13)/2),0))</f>
        <v>3.1.1.1.9.1 Realización del Sorteo del Servicio Nacional Clase correspondiente.</v>
      </c>
      <c r="E85" s="983" t="str">
        <f ca="1">IF(ISBLANK(OFFSET('5. Pp (3 años)'!$E$46,INT((ROW()-13)/2),0)),"",OFFSET('5. Pp (3 años)'!$E$46,INT((ROW()-13)/2),0))</f>
        <v>PCCM: Porcentaje  de cartillas militares entregadas.</v>
      </c>
      <c r="F85" s="985" t="str">
        <f ca="1">IF(ISBLANK(OFFSET('5. Pp (3 años)'!$K$46,INT((ROW()-13)/2),0)),"",OFFSET('5. Pp (3 años)'!$K$46,INT((ROW()-13)/2),0))</f>
        <v>Ascendente</v>
      </c>
      <c r="G85" s="987" t="str">
        <f ca="1">IF(ISBLANK(OFFSET('5. Pp (3 años)'!$H$46,INT((ROW()-13)/2),0)),"",OFFSET('5. Pp (3 años)'!$H$46,INT((ROW()-13)/2),0))</f>
        <v>Trimestral</v>
      </c>
      <c r="H85" s="999">
        <f ca="1">IF(ISBLANK(OFFSET('9. METAS'!$K$20,INT((ROW()-13)/2),0)),"",OFFSET('9. METAS'!$K$20,INT((ROW()-13)/2),0))</f>
        <v>1400</v>
      </c>
      <c r="I85" s="1000" t="s">
        <v>1108</v>
      </c>
      <c r="J85" s="208">
        <f ca="1">IF(MOD(ROW()-13,2)=0,IF(ISBLANK(OFFSET('11. SEGUIMIENTO 2026'!$N$14,INT((ROW()-13)/2),0)),"",OFFSET('11. SEGUIMIENTO 2026'!$N$14,INT((ROW()-13)/2),0)),IF(ISBLANK(OFFSET('9. METAS'!$Q$20,INT((ROW()-14)/2),0)),"",OFFSET('9. METAS'!$Q$20,INT((ROW()-14)/2),0)))</f>
        <v>705</v>
      </c>
      <c r="K85" s="209" t="str">
        <f ca="1">IF(MOD(ROW()-13,2)=0,IF(ISBLANK(OFFSET('11. SEGUIMIENTO 2026'!$O$14,INT((ROW()-13)/2),0)),"",OFFSET('11. SEGUIMIENTO 2026'!$O$14,INT((ROW()-13)/2),0)),IF(ISBLANK(OFFSET('9. METAS'!$R$20,INT((ROW()-14)/2),0)),"",OFFSET('9. METAS'!$R$20,INT((ROW()-14)/2),0)))</f>
        <v/>
      </c>
      <c r="L85" s="209" t="str">
        <f ca="1">IF(MOD(ROW()-13,2)=0,IF(ISBLANK(OFFSET('11. SEGUIMIENTO 2026'!$P$14,INT((ROW()-13)/2),0)),"",OFFSET('11. SEGUIMIENTO 2026'!$P$14,INT((ROW()-13)/2),0)),IF(ISBLANK(OFFSET('9. METAS'!$S$20,INT((ROW()-14)/2),0)),"",OFFSET('9. METAS'!$S$20,INT((ROW()-14)/2),0)))</f>
        <v/>
      </c>
      <c r="M85" s="210" t="str">
        <f ca="1">IF(MOD(ROW()-13,2)=0,IF(ISBLANK(OFFSET('11. SEGUIMIENTO 2026'!$Q$14,INT((ROW()-13)/2),0)),"",OFFSET('11. SEGUIMIENTO 2026'!$Q$14,INT((ROW()-13)/2),0)),IF(ISBLANK(OFFSET('9. METAS'!$T$20,INT((ROW()-14)/2),0)),"",OFFSET('9. METAS'!$T$20,INT((ROW()-14)/2),0)))</f>
        <v/>
      </c>
      <c r="N85" s="1002" t="str">
        <f t="shared" ref="N85" ca="1" si="67">IFERROR(K85/K86,"ND")</f>
        <v>ND</v>
      </c>
      <c r="O85" s="1004" t="str">
        <f t="shared" ref="O85" ca="1" si="68">IFERROR(((J85+K85)/H85),"ND")</f>
        <v>ND</v>
      </c>
      <c r="P85" s="1006" t="s">
        <v>1530</v>
      </c>
    </row>
    <row r="86" spans="3:16" ht="92.25" customHeight="1">
      <c r="C86" s="981"/>
      <c r="D86" s="983"/>
      <c r="E86" s="983"/>
      <c r="F86" s="985"/>
      <c r="G86" s="987"/>
      <c r="H86" s="999"/>
      <c r="I86" s="1001"/>
      <c r="J86" s="208">
        <f ca="1">IF(MOD(ROW()-13,2)=0,IF(ISBLANK(OFFSET('11. SEGUIMIENTO 2026'!$N$14,INT((ROW()-13)/2),0)),"",OFFSET('11. SEGUIMIENTO 2026'!$N$14,INT((ROW()-13)/2),0)),IF(ISBLANK(OFFSET('9. METAS'!$Q$20,INT((ROW()-14)/2),0)),"",OFFSET('9. METAS'!$Q$20,INT((ROW()-14)/2),0)))</f>
        <v>600</v>
      </c>
      <c r="K86" s="209">
        <f ca="1">IF(MOD(ROW()-13,2)=0,IF(ISBLANK(OFFSET('11. SEGUIMIENTO 2026'!$O$14,INT((ROW()-13)/2),0)),"",OFFSET('11. SEGUIMIENTO 2026'!$O$14,INT((ROW()-13)/2),0)),IF(ISBLANK(OFFSET('9. METAS'!$R$20,INT((ROW()-14)/2),0)),"",OFFSET('9. METAS'!$R$20,INT((ROW()-14)/2),0)))</f>
        <v>300</v>
      </c>
      <c r="L86" s="209">
        <f ca="1">IF(MOD(ROW()-13,2)=0,IF(ISBLANK(OFFSET('11. SEGUIMIENTO 2026'!$P$14,INT((ROW()-13)/2),0)),"",OFFSET('11. SEGUIMIENTO 2026'!$P$14,INT((ROW()-13)/2),0)),IF(ISBLANK(OFFSET('9. METAS'!$S$20,INT((ROW()-14)/2),0)),"",OFFSET('9. METAS'!$S$20,INT((ROW()-14)/2),0)))</f>
        <v>300</v>
      </c>
      <c r="M86" s="210">
        <f ca="1">IF(MOD(ROW()-13,2)=0,IF(ISBLANK(OFFSET('11. SEGUIMIENTO 2026'!$Q$14,INT((ROW()-13)/2),0)),"",OFFSET('11. SEGUIMIENTO 2026'!$Q$14,INT((ROW()-13)/2),0)),IF(ISBLANK(OFFSET('9. METAS'!$T$20,INT((ROW()-14)/2),0)),"",OFFSET('9. METAS'!$T$20,INT((ROW()-14)/2),0)))</f>
        <v>200</v>
      </c>
      <c r="N86" s="1003"/>
      <c r="O86" s="1005"/>
      <c r="P86" s="1007"/>
    </row>
    <row r="87" spans="3:16" ht="92.25" customHeight="1">
      <c r="C87" s="1008" t="str">
        <f ca="1">IF(ISBLANK(OFFSET('5. Pp (3 años)'!$C$46,INT((ROW()-13)/2),0)),"",OFFSET('5. Pp (3 años)'!$C$46,INT((ROW()-13)/2),0))</f>
        <v>Actividad</v>
      </c>
      <c r="D87" s="983" t="str">
        <f ca="1">IF(ISBLANK(OFFSET('5. Pp (3 años)'!$D$46,INT((ROW()-13)/2),0)),"",OFFSET('5. Pp (3 años)'!$D$46,INT((ROW()-13)/2),0))</f>
        <v>3.1.1.1.9.2 Participación en las Sesiones del COESPO referente a los temas representativos de la población y resoluciones del H. Ayuntamiento</v>
      </c>
      <c r="E87" s="983" t="str">
        <f ca="1">IF(ISBLANK(OFFSET('5. Pp (3 años)'!$E$46,INT((ROW()-13)/2),0)),"",OFFSET('5. Pp (3 años)'!$E$46,INT((ROW()-13)/2),0))</f>
        <v>PCSC: Porcentaje de Sesiones de COESPO participadas.</v>
      </c>
      <c r="F87" s="985" t="str">
        <f ca="1">IF(ISBLANK(OFFSET('5. Pp (3 años)'!$K$46,INT((ROW()-13)/2),0)),"",OFFSET('5. Pp (3 años)'!$K$46,INT((ROW()-13)/2),0))</f>
        <v>Ascendente</v>
      </c>
      <c r="G87" s="987" t="str">
        <f ca="1">IF(ISBLANK(OFFSET('5. Pp (3 años)'!$H$46,INT((ROW()-13)/2),0)),"",OFFSET('5. Pp (3 años)'!$H$46,INT((ROW()-13)/2),0))</f>
        <v>Trimestral</v>
      </c>
      <c r="H87" s="999">
        <f ca="1">IF(ISBLANK(OFFSET('9. METAS'!$K$20,INT((ROW()-13)/2),0)),"",OFFSET('9. METAS'!$K$20,INT((ROW()-13)/2),0))</f>
        <v>4</v>
      </c>
      <c r="I87" s="1000" t="s">
        <v>1108</v>
      </c>
      <c r="J87" s="208">
        <f ca="1">IF(MOD(ROW()-13,2)=0,IF(ISBLANK(OFFSET('11. SEGUIMIENTO 2026'!$N$14,INT((ROW()-13)/2),0)),"",OFFSET('11. SEGUIMIENTO 2026'!$N$14,INT((ROW()-13)/2),0)),IF(ISBLANK(OFFSET('9. METAS'!$Q$20,INT((ROW()-14)/2),0)),"",OFFSET('9. METAS'!$Q$20,INT((ROW()-14)/2),0)))</f>
        <v>1</v>
      </c>
      <c r="K87" s="209" t="str">
        <f ca="1">IF(MOD(ROW()-13,2)=0,IF(ISBLANK(OFFSET('11. SEGUIMIENTO 2026'!$O$14,INT((ROW()-13)/2),0)),"",OFFSET('11. SEGUIMIENTO 2026'!$O$14,INT((ROW()-13)/2),0)),IF(ISBLANK(OFFSET('9. METAS'!$R$20,INT((ROW()-14)/2),0)),"",OFFSET('9. METAS'!$R$20,INT((ROW()-14)/2),0)))</f>
        <v/>
      </c>
      <c r="L87" s="209" t="str">
        <f ca="1">IF(MOD(ROW()-13,2)=0,IF(ISBLANK(OFFSET('11. SEGUIMIENTO 2026'!$P$14,INT((ROW()-13)/2),0)),"",OFFSET('11. SEGUIMIENTO 2026'!$P$14,INT((ROW()-13)/2),0)),IF(ISBLANK(OFFSET('9. METAS'!$S$20,INT((ROW()-14)/2),0)),"",OFFSET('9. METAS'!$S$20,INT((ROW()-14)/2),0)))</f>
        <v/>
      </c>
      <c r="M87" s="210" t="str">
        <f ca="1">IF(MOD(ROW()-13,2)=0,IF(ISBLANK(OFFSET('11. SEGUIMIENTO 2026'!$Q$14,INT((ROW()-13)/2),0)),"",OFFSET('11. SEGUIMIENTO 2026'!$Q$14,INT((ROW()-13)/2),0)),IF(ISBLANK(OFFSET('9. METAS'!$T$20,INT((ROW()-14)/2),0)),"",OFFSET('9. METAS'!$T$20,INT((ROW()-14)/2),0)))</f>
        <v/>
      </c>
      <c r="N87" s="1002" t="str">
        <f t="shared" ref="N87" ca="1" si="69">IFERROR(K87/K88,"ND")</f>
        <v>ND</v>
      </c>
      <c r="O87" s="1004" t="str">
        <f t="shared" ref="O87" ca="1" si="70">IFERROR(((J87+K87)/H87),"ND")</f>
        <v>ND</v>
      </c>
      <c r="P87" s="1006" t="s">
        <v>1531</v>
      </c>
    </row>
    <row r="88" spans="3:16" ht="92.25" customHeight="1">
      <c r="C88" s="981"/>
      <c r="D88" s="983"/>
      <c r="E88" s="983"/>
      <c r="F88" s="985"/>
      <c r="G88" s="987"/>
      <c r="H88" s="999"/>
      <c r="I88" s="1001"/>
      <c r="J88" s="208">
        <f ca="1">IF(MOD(ROW()-13,2)=0,IF(ISBLANK(OFFSET('11. SEGUIMIENTO 2026'!$N$14,INT((ROW()-13)/2),0)),"",OFFSET('11. SEGUIMIENTO 2026'!$N$14,INT((ROW()-13)/2),0)),IF(ISBLANK(OFFSET('9. METAS'!$Q$20,INT((ROW()-14)/2),0)),"",OFFSET('9. METAS'!$Q$20,INT((ROW()-14)/2),0)))</f>
        <v>1</v>
      </c>
      <c r="K88" s="209">
        <f ca="1">IF(MOD(ROW()-13,2)=0,IF(ISBLANK(OFFSET('11. SEGUIMIENTO 2026'!$O$14,INT((ROW()-13)/2),0)),"",OFFSET('11. SEGUIMIENTO 2026'!$O$14,INT((ROW()-13)/2),0)),IF(ISBLANK(OFFSET('9. METAS'!$R$20,INT((ROW()-14)/2),0)),"",OFFSET('9. METAS'!$R$20,INT((ROW()-14)/2),0)))</f>
        <v>1</v>
      </c>
      <c r="L88" s="209">
        <f ca="1">IF(MOD(ROW()-13,2)=0,IF(ISBLANK(OFFSET('11. SEGUIMIENTO 2026'!$P$14,INT((ROW()-13)/2),0)),"",OFFSET('11. SEGUIMIENTO 2026'!$P$14,INT((ROW()-13)/2),0)),IF(ISBLANK(OFFSET('9. METAS'!$S$20,INT((ROW()-14)/2),0)),"",OFFSET('9. METAS'!$S$20,INT((ROW()-14)/2),0)))</f>
        <v>1</v>
      </c>
      <c r="M88" s="210">
        <f ca="1">IF(MOD(ROW()-13,2)=0,IF(ISBLANK(OFFSET('11. SEGUIMIENTO 2026'!$Q$14,INT((ROW()-13)/2),0)),"",OFFSET('11. SEGUIMIENTO 2026'!$Q$14,INT((ROW()-13)/2),0)),IF(ISBLANK(OFFSET('9. METAS'!$T$20,INT((ROW()-14)/2),0)),"",OFFSET('9. METAS'!$T$20,INT((ROW()-14)/2),0)))</f>
        <v>1</v>
      </c>
      <c r="N88" s="1003"/>
      <c r="O88" s="1005"/>
      <c r="P88" s="1007"/>
    </row>
    <row r="89" spans="3:16" ht="92.25" customHeight="1">
      <c r="C89" s="1008" t="str">
        <f ca="1">IF(ISBLANK(OFFSET('5. Pp (3 años)'!$C$46,INT((ROW()-13)/2),0)),"",OFFSET('5. Pp (3 años)'!$C$46,INT((ROW()-13)/2),0))</f>
        <v>Actividad</v>
      </c>
      <c r="D89" s="983" t="str">
        <f ca="1">IF(ISBLANK(OFFSET('5. Pp (3 años)'!$D$46,INT((ROW()-13)/2),0)),"",OFFSET('5. Pp (3 años)'!$D$46,INT((ROW()-13)/2),0))</f>
        <v>3.1.1.1.9.3 Atención y seguimiento a la Delegación Alfredo V. Bonfil y Sub Delegación de  Puerto Juárez</v>
      </c>
      <c r="E89" s="983" t="str">
        <f ca="1">IF(ISBLANK(OFFSET('5. Pp (3 años)'!$E$46,INT((ROW()-13)/2),0)),"",OFFSET('5. Pp (3 años)'!$E$46,INT((ROW()-13)/2),0))</f>
        <v xml:space="preserve">PRDS: Porcentaje de atenciones y seguimientos con DAVB y SbPJ realizadas. </v>
      </c>
      <c r="F89" s="985" t="str">
        <f ca="1">IF(ISBLANK(OFFSET('5. Pp (3 años)'!$K$46,INT((ROW()-13)/2),0)),"",OFFSET('5. Pp (3 años)'!$K$46,INT((ROW()-13)/2),0))</f>
        <v>Ascendente</v>
      </c>
      <c r="G89" s="987" t="str">
        <f ca="1">IF(ISBLANK(OFFSET('5. Pp (3 años)'!$H$46,INT((ROW()-13)/2),0)),"",OFFSET('5. Pp (3 años)'!$H$46,INT((ROW()-13)/2),0))</f>
        <v>Trimestral</v>
      </c>
      <c r="H89" s="999">
        <f ca="1">IF(ISBLANK(OFFSET('9. METAS'!$K$20,INT((ROW()-13)/2),0)),"",OFFSET('9. METAS'!$K$20,INT((ROW()-13)/2),0))</f>
        <v>12</v>
      </c>
      <c r="I89" s="1000" t="s">
        <v>1108</v>
      </c>
      <c r="J89" s="208">
        <f ca="1">IF(MOD(ROW()-13,2)=0,IF(ISBLANK(OFFSET('11. SEGUIMIENTO 2026'!$N$14,INT((ROW()-13)/2),0)),"",OFFSET('11. SEGUIMIENTO 2026'!$N$14,INT((ROW()-13)/2),0)),IF(ISBLANK(OFFSET('9. METAS'!$Q$20,INT((ROW()-14)/2),0)),"",OFFSET('9. METAS'!$Q$20,INT((ROW()-14)/2),0)))</f>
        <v>3</v>
      </c>
      <c r="K89" s="209" t="str">
        <f ca="1">IF(MOD(ROW()-13,2)=0,IF(ISBLANK(OFFSET('11. SEGUIMIENTO 2026'!$O$14,INT((ROW()-13)/2),0)),"",OFFSET('11. SEGUIMIENTO 2026'!$O$14,INT((ROW()-13)/2),0)),IF(ISBLANK(OFFSET('9. METAS'!$R$20,INT((ROW()-14)/2),0)),"",OFFSET('9. METAS'!$R$20,INT((ROW()-14)/2),0)))</f>
        <v/>
      </c>
      <c r="L89" s="209" t="str">
        <f ca="1">IF(MOD(ROW()-13,2)=0,IF(ISBLANK(OFFSET('11. SEGUIMIENTO 2026'!$P$14,INT((ROW()-13)/2),0)),"",OFFSET('11. SEGUIMIENTO 2026'!$P$14,INT((ROW()-13)/2),0)),IF(ISBLANK(OFFSET('9. METAS'!$S$20,INT((ROW()-14)/2),0)),"",OFFSET('9. METAS'!$S$20,INT((ROW()-14)/2),0)))</f>
        <v/>
      </c>
      <c r="M89" s="210" t="str">
        <f ca="1">IF(MOD(ROW()-13,2)=0,IF(ISBLANK(OFFSET('11. SEGUIMIENTO 2026'!$Q$14,INT((ROW()-13)/2),0)),"",OFFSET('11. SEGUIMIENTO 2026'!$Q$14,INT((ROW()-13)/2),0)),IF(ISBLANK(OFFSET('9. METAS'!$T$20,INT((ROW()-14)/2),0)),"",OFFSET('9. METAS'!$T$20,INT((ROW()-14)/2),0)))</f>
        <v/>
      </c>
      <c r="N89" s="1002" t="str">
        <f t="shared" ref="N89" ca="1" si="71">IFERROR(K89/K90,"ND")</f>
        <v>ND</v>
      </c>
      <c r="O89" s="1004" t="str">
        <f t="shared" ref="O89" ca="1" si="72">IFERROR(((J89+K89)/H89),"ND")</f>
        <v>ND</v>
      </c>
      <c r="P89" s="1006" t="s">
        <v>1532</v>
      </c>
    </row>
    <row r="90" spans="3:16" ht="92.25" customHeight="1">
      <c r="C90" s="981"/>
      <c r="D90" s="983"/>
      <c r="E90" s="983"/>
      <c r="F90" s="985"/>
      <c r="G90" s="987"/>
      <c r="H90" s="999"/>
      <c r="I90" s="1001"/>
      <c r="J90" s="208">
        <f ca="1">IF(MOD(ROW()-13,2)=0,IF(ISBLANK(OFFSET('11. SEGUIMIENTO 2026'!$N$14,INT((ROW()-13)/2),0)),"",OFFSET('11. SEGUIMIENTO 2026'!$N$14,INT((ROW()-13)/2),0)),IF(ISBLANK(OFFSET('9. METAS'!$Q$20,INT((ROW()-14)/2),0)),"",OFFSET('9. METAS'!$Q$20,INT((ROW()-14)/2),0)))</f>
        <v>3</v>
      </c>
      <c r="K90" s="209">
        <f ca="1">IF(MOD(ROW()-13,2)=0,IF(ISBLANK(OFFSET('11. SEGUIMIENTO 2026'!$O$14,INT((ROW()-13)/2),0)),"",OFFSET('11. SEGUIMIENTO 2026'!$O$14,INT((ROW()-13)/2),0)),IF(ISBLANK(OFFSET('9. METAS'!$R$20,INT((ROW()-14)/2),0)),"",OFFSET('9. METAS'!$R$20,INT((ROW()-14)/2),0)))</f>
        <v>3</v>
      </c>
      <c r="L90" s="209">
        <f ca="1">IF(MOD(ROW()-13,2)=0,IF(ISBLANK(OFFSET('11. SEGUIMIENTO 2026'!$P$14,INT((ROW()-13)/2),0)),"",OFFSET('11. SEGUIMIENTO 2026'!$P$14,INT((ROW()-13)/2),0)),IF(ISBLANK(OFFSET('9. METAS'!$S$20,INT((ROW()-14)/2),0)),"",OFFSET('9. METAS'!$S$20,INT((ROW()-14)/2),0)))</f>
        <v>3</v>
      </c>
      <c r="M90" s="210">
        <f ca="1">IF(MOD(ROW()-13,2)=0,IF(ISBLANK(OFFSET('11. SEGUIMIENTO 2026'!$Q$14,INT((ROW()-13)/2),0)),"",OFFSET('11. SEGUIMIENTO 2026'!$Q$14,INT((ROW()-13)/2),0)),IF(ISBLANK(OFFSET('9. METAS'!$T$20,INT((ROW()-14)/2),0)),"",OFFSET('9. METAS'!$T$20,INT((ROW()-14)/2),0)))</f>
        <v>3</v>
      </c>
      <c r="N90" s="1003"/>
      <c r="O90" s="1005"/>
      <c r="P90" s="1007"/>
    </row>
    <row r="91" spans="3:16" ht="92.25" customHeight="1">
      <c r="C91" s="1008" t="str">
        <f ca="1">IF(ISBLANK(OFFSET('5. Pp (3 años)'!$C$46,INT((ROW()-13)/2),0)),"",OFFSET('5. Pp (3 años)'!$C$46,INT((ROW()-13)/2),0))</f>
        <v>Actividad</v>
      </c>
      <c r="D91" s="983" t="str">
        <f ca="1">IF(ISBLANK(OFFSET('5. Pp (3 años)'!$D$46,INT((ROW()-13)/2),0)),"",OFFSET('5. Pp (3 años)'!$D$46,INT((ROW()-13)/2),0))</f>
        <v>3.1.1.1.9.4 Atención a manifestaciones y cierres de vias de comunicación en el Ambito Municipal</v>
      </c>
      <c r="E91" s="983" t="str">
        <f ca="1">IF(ISBLANK(OFFSET('5. Pp (3 años)'!$E$46,INT((ROW()-13)/2),0)),"",OFFSET('5. Pp (3 años)'!$E$46,INT((ROW()-13)/2),0))</f>
        <v>PRDS: Porcentaje de atenciones a manisfestaciones y cierres de vias de comunicación en el ambito municipal.</v>
      </c>
      <c r="F91" s="985" t="str">
        <f ca="1">IF(ISBLANK(OFFSET('5. Pp (3 años)'!$K$46,INT((ROW()-13)/2),0)),"",OFFSET('5. Pp (3 años)'!$K$46,INT((ROW()-13)/2),0))</f>
        <v>Ascendente</v>
      </c>
      <c r="G91" s="987" t="str">
        <f ca="1">IF(ISBLANK(OFFSET('5. Pp (3 años)'!$H$46,INT((ROW()-13)/2),0)),"",OFFSET('5. Pp (3 años)'!$H$46,INT((ROW()-13)/2),0))</f>
        <v>Trimestral</v>
      </c>
      <c r="H91" s="999">
        <f ca="1">IF(ISBLANK(OFFSET('9. METAS'!$K$20,INT((ROW()-13)/2),0)),"",OFFSET('9. METAS'!$K$20,INT((ROW()-13)/2),0))</f>
        <v>100</v>
      </c>
      <c r="I91" s="1000" t="s">
        <v>1108</v>
      </c>
      <c r="J91" s="208">
        <f ca="1">IF(MOD(ROW()-13,2)=0,IF(ISBLANK(OFFSET('11. SEGUIMIENTO 2026'!$N$14,INT((ROW()-13)/2),0)),"",OFFSET('11. SEGUIMIENTO 2026'!$N$14,INT((ROW()-13)/2),0)),IF(ISBLANK(OFFSET('9. METAS'!$Q$20,INT((ROW()-14)/2),0)),"",OFFSET('9. METAS'!$Q$20,INT((ROW()-14)/2),0)))</f>
        <v>50</v>
      </c>
      <c r="K91" s="209" t="str">
        <f ca="1">IF(MOD(ROW()-13,2)=0,IF(ISBLANK(OFFSET('11. SEGUIMIENTO 2026'!$O$14,INT((ROW()-13)/2),0)),"",OFFSET('11. SEGUIMIENTO 2026'!$O$14,INT((ROW()-13)/2),0)),IF(ISBLANK(OFFSET('9. METAS'!$R$20,INT((ROW()-14)/2),0)),"",OFFSET('9. METAS'!$R$20,INT((ROW()-14)/2),0)))</f>
        <v/>
      </c>
      <c r="L91" s="209" t="str">
        <f ca="1">IF(MOD(ROW()-13,2)=0,IF(ISBLANK(OFFSET('11. SEGUIMIENTO 2026'!$P$14,INT((ROW()-13)/2),0)),"",OFFSET('11. SEGUIMIENTO 2026'!$P$14,INT((ROW()-13)/2),0)),IF(ISBLANK(OFFSET('9. METAS'!$S$20,INT((ROW()-14)/2),0)),"",OFFSET('9. METAS'!$S$20,INT((ROW()-14)/2),0)))</f>
        <v/>
      </c>
      <c r="M91" s="210" t="str">
        <f ca="1">IF(MOD(ROW()-13,2)=0,IF(ISBLANK(OFFSET('11. SEGUIMIENTO 2026'!$Q$14,INT((ROW()-13)/2),0)),"",OFFSET('11. SEGUIMIENTO 2026'!$Q$14,INT((ROW()-13)/2),0)),IF(ISBLANK(OFFSET('9. METAS'!$T$20,INT((ROW()-14)/2),0)),"",OFFSET('9. METAS'!$T$20,INT((ROW()-14)/2),0)))</f>
        <v/>
      </c>
      <c r="N91" s="1002" t="str">
        <f t="shared" ref="N91" ca="1" si="73">IFERROR(K91/K92,"ND")</f>
        <v>ND</v>
      </c>
      <c r="O91" s="1004" t="str">
        <f t="shared" ref="O91" ca="1" si="74">IFERROR(((J91+K91)/H91),"ND")</f>
        <v>ND</v>
      </c>
      <c r="P91" s="1006" t="s">
        <v>1533</v>
      </c>
    </row>
    <row r="92" spans="3:16" ht="92.25" customHeight="1">
      <c r="C92" s="981"/>
      <c r="D92" s="983"/>
      <c r="E92" s="983"/>
      <c r="F92" s="985"/>
      <c r="G92" s="987"/>
      <c r="H92" s="999"/>
      <c r="I92" s="1001"/>
      <c r="J92" s="208">
        <f ca="1">IF(MOD(ROW()-13,2)=0,IF(ISBLANK(OFFSET('11. SEGUIMIENTO 2026'!$N$14,INT((ROW()-13)/2),0)),"",OFFSET('11. SEGUIMIENTO 2026'!$N$14,INT((ROW()-13)/2),0)),IF(ISBLANK(OFFSET('9. METAS'!$Q$20,INT((ROW()-14)/2),0)),"",OFFSET('9. METAS'!$Q$20,INT((ROW()-14)/2),0)))</f>
        <v>20</v>
      </c>
      <c r="K92" s="209">
        <f ca="1">IF(MOD(ROW()-13,2)=0,IF(ISBLANK(OFFSET('11. SEGUIMIENTO 2026'!$O$14,INT((ROW()-13)/2),0)),"",OFFSET('11. SEGUIMIENTO 2026'!$O$14,INT((ROW()-13)/2),0)),IF(ISBLANK(OFFSET('9. METAS'!$R$20,INT((ROW()-14)/2),0)),"",OFFSET('9. METAS'!$R$20,INT((ROW()-14)/2),0)))</f>
        <v>20</v>
      </c>
      <c r="L92" s="209">
        <f ca="1">IF(MOD(ROW()-13,2)=0,IF(ISBLANK(OFFSET('11. SEGUIMIENTO 2026'!$P$14,INT((ROW()-13)/2),0)),"",OFFSET('11. SEGUIMIENTO 2026'!$P$14,INT((ROW()-13)/2),0)),IF(ISBLANK(OFFSET('9. METAS'!$S$20,INT((ROW()-14)/2),0)),"",OFFSET('9. METAS'!$S$20,INT((ROW()-14)/2),0)))</f>
        <v>30</v>
      </c>
      <c r="M92" s="210">
        <f ca="1">IF(MOD(ROW()-13,2)=0,IF(ISBLANK(OFFSET('11. SEGUIMIENTO 2026'!$Q$14,INT((ROW()-13)/2),0)),"",OFFSET('11. SEGUIMIENTO 2026'!$Q$14,INT((ROW()-13)/2),0)),IF(ISBLANK(OFFSET('9. METAS'!$T$20,INT((ROW()-14)/2),0)),"",OFFSET('9. METAS'!$T$20,INT((ROW()-14)/2),0)))</f>
        <v>30</v>
      </c>
      <c r="N92" s="1003"/>
      <c r="O92" s="1005"/>
      <c r="P92" s="1007"/>
    </row>
    <row r="93" spans="3:16" ht="92.25" customHeight="1">
      <c r="C93" s="1008" t="str">
        <f ca="1">IF(ISBLANK(OFFSET('5. Pp (3 años)'!$C$46,INT((ROW()-13)/2),0)),"",OFFSET('5. Pp (3 años)'!$C$46,INT((ROW()-13)/2),0))</f>
        <v>Actividad</v>
      </c>
      <c r="D93" s="983" t="str">
        <f ca="1">IF(ISBLANK(OFFSET('5. Pp (3 años)'!$D$46,INT((ROW()-13)/2),0)),"",OFFSET('5. Pp (3 años)'!$D$46,INT((ROW()-13)/2),0))</f>
        <v>3.1.1.1.9.5 Atenciones en asuntos religiosos brindadas.</v>
      </c>
      <c r="E93" s="983" t="str">
        <f ca="1">IF(ISBLANK(OFFSET('5. Pp (3 años)'!$E$46,INT((ROW()-13)/2),0)),"",OFFSET('5. Pp (3 años)'!$E$46,INT((ROW()-13)/2),0))</f>
        <v xml:space="preserve">PARB: Porcentaje de Atenciones en Asuntos Religiosos brindadas. </v>
      </c>
      <c r="F93" s="985" t="str">
        <f ca="1">IF(ISBLANK(OFFSET('5. Pp (3 años)'!$K$46,INT((ROW()-13)/2),0)),"",OFFSET('5. Pp (3 años)'!$K$46,INT((ROW()-13)/2),0))</f>
        <v>Ascendente</v>
      </c>
      <c r="G93" s="987" t="str">
        <f ca="1">IF(ISBLANK(OFFSET('5. Pp (3 años)'!$H$46,INT((ROW()-13)/2),0)),"",OFFSET('5. Pp (3 años)'!$H$46,INT((ROW()-13)/2),0))</f>
        <v>Trimestral</v>
      </c>
      <c r="H93" s="999">
        <f ca="1">IF(ISBLANK(OFFSET('9. METAS'!$K$20,INT((ROW()-13)/2),0)),"",OFFSET('9. METAS'!$K$20,INT((ROW()-13)/2),0))</f>
        <v>2500</v>
      </c>
      <c r="I93" s="1000" t="s">
        <v>1108</v>
      </c>
      <c r="J93" s="208">
        <f ca="1">IF(MOD(ROW()-13,2)=0,IF(ISBLANK(OFFSET('11. SEGUIMIENTO 2026'!$N$14,INT((ROW()-13)/2),0)),"",OFFSET('11. SEGUIMIENTO 2026'!$N$14,INT((ROW()-13)/2),0)),IF(ISBLANK(OFFSET('9. METAS'!$Q$20,INT((ROW()-14)/2),0)),"",OFFSET('9. METAS'!$Q$20,INT((ROW()-14)/2),0)))</f>
        <v>743</v>
      </c>
      <c r="K93" s="209" t="str">
        <f ca="1">IF(MOD(ROW()-13,2)=0,IF(ISBLANK(OFFSET('11. SEGUIMIENTO 2026'!$O$14,INT((ROW()-13)/2),0)),"",OFFSET('11. SEGUIMIENTO 2026'!$O$14,INT((ROW()-13)/2),0)),IF(ISBLANK(OFFSET('9. METAS'!$R$20,INT((ROW()-14)/2),0)),"",OFFSET('9. METAS'!$R$20,INT((ROW()-14)/2),0)))</f>
        <v/>
      </c>
      <c r="L93" s="209" t="str">
        <f ca="1">IF(MOD(ROW()-13,2)=0,IF(ISBLANK(OFFSET('11. SEGUIMIENTO 2026'!$P$14,INT((ROW()-13)/2),0)),"",OFFSET('11. SEGUIMIENTO 2026'!$P$14,INT((ROW()-13)/2),0)),IF(ISBLANK(OFFSET('9. METAS'!$S$20,INT((ROW()-14)/2),0)),"",OFFSET('9. METAS'!$S$20,INT((ROW()-14)/2),0)))</f>
        <v/>
      </c>
      <c r="M93" s="210" t="str">
        <f ca="1">IF(MOD(ROW()-13,2)=0,IF(ISBLANK(OFFSET('11. SEGUIMIENTO 2026'!$Q$14,INT((ROW()-13)/2),0)),"",OFFSET('11. SEGUIMIENTO 2026'!$Q$14,INT((ROW()-13)/2),0)),IF(ISBLANK(OFFSET('9. METAS'!$T$20,INT((ROW()-14)/2),0)),"",OFFSET('9. METAS'!$T$20,INT((ROW()-14)/2),0)))</f>
        <v/>
      </c>
      <c r="N93" s="1002" t="str">
        <f t="shared" ref="N93" ca="1" si="75">IFERROR(K93/K94,"ND")</f>
        <v>ND</v>
      </c>
      <c r="O93" s="1004" t="str">
        <f t="shared" ref="O93" ca="1" si="76">IFERROR(((J93+K93)/H93),"ND")</f>
        <v>ND</v>
      </c>
      <c r="P93" s="1006" t="s">
        <v>1534</v>
      </c>
    </row>
    <row r="94" spans="3:16" ht="92.25" customHeight="1">
      <c r="C94" s="981"/>
      <c r="D94" s="983"/>
      <c r="E94" s="983"/>
      <c r="F94" s="985"/>
      <c r="G94" s="987"/>
      <c r="H94" s="999"/>
      <c r="I94" s="1001"/>
      <c r="J94" s="208">
        <f ca="1">IF(MOD(ROW()-13,2)=0,IF(ISBLANK(OFFSET('11. SEGUIMIENTO 2026'!$N$14,INT((ROW()-13)/2),0)),"",OFFSET('11. SEGUIMIENTO 2026'!$N$14,INT((ROW()-13)/2),0)),IF(ISBLANK(OFFSET('9. METAS'!$Q$20,INT((ROW()-14)/2),0)),"",OFFSET('9. METAS'!$Q$20,INT((ROW()-14)/2),0)))</f>
        <v>625</v>
      </c>
      <c r="K94" s="209">
        <f ca="1">IF(MOD(ROW()-13,2)=0,IF(ISBLANK(OFFSET('11. SEGUIMIENTO 2026'!$O$14,INT((ROW()-13)/2),0)),"",OFFSET('11. SEGUIMIENTO 2026'!$O$14,INT((ROW()-13)/2),0)),IF(ISBLANK(OFFSET('9. METAS'!$R$20,INT((ROW()-14)/2),0)),"",OFFSET('9. METAS'!$R$20,INT((ROW()-14)/2),0)))</f>
        <v>625</v>
      </c>
      <c r="L94" s="209">
        <f ca="1">IF(MOD(ROW()-13,2)=0,IF(ISBLANK(OFFSET('11. SEGUIMIENTO 2026'!$P$14,INT((ROW()-13)/2),0)),"",OFFSET('11. SEGUIMIENTO 2026'!$P$14,INT((ROW()-13)/2),0)),IF(ISBLANK(OFFSET('9. METAS'!$S$20,INT((ROW()-14)/2),0)),"",OFFSET('9. METAS'!$S$20,INT((ROW()-14)/2),0)))</f>
        <v>625</v>
      </c>
      <c r="M94" s="210">
        <f ca="1">IF(MOD(ROW()-13,2)=0,IF(ISBLANK(OFFSET('11. SEGUIMIENTO 2026'!$Q$14,INT((ROW()-13)/2),0)),"",OFFSET('11. SEGUIMIENTO 2026'!$Q$14,INT((ROW()-13)/2),0)),IF(ISBLANK(OFFSET('9. METAS'!$T$20,INT((ROW()-14)/2),0)),"",OFFSET('9. METAS'!$T$20,INT((ROW()-14)/2),0)))</f>
        <v>625</v>
      </c>
      <c r="N94" s="1003"/>
      <c r="O94" s="1005"/>
      <c r="P94" s="1007"/>
    </row>
    <row r="95" spans="3:16" ht="92.25" customHeight="1">
      <c r="C95" s="1008" t="str">
        <f ca="1">IF(ISBLANK(OFFSET('5. Pp (3 años)'!$C$46,INT((ROW()-13)/2),0)),"",OFFSET('5. Pp (3 años)'!$C$46,INT((ROW()-13)/2),0))</f>
        <v>Actividad</v>
      </c>
      <c r="D95" s="983" t="str">
        <f ca="1">IF(ISBLANK(OFFSET('5. Pp (3 años)'!$D$46,INT((ROW()-13)/2),0)),"",OFFSET('5. Pp (3 años)'!$D$46,INT((ROW()-13)/2),0))</f>
        <v xml:space="preserve">3.1.1.1.9.6 Realización de actividades comunitarias enfocadas a la construccion de paz con apoyo de grupos religiosos. (sinergia por la paz) </v>
      </c>
      <c r="E95" s="983" t="str">
        <f ca="1">IF(ISBLANK(OFFSET('5. Pp (3 años)'!$E$46,INT((ROW()-13)/2),0)),"",OFFSET('5. Pp (3 años)'!$E$46,INT((ROW()-13)/2),0))</f>
        <v>PPAC: Porcentaje de participantes  en actividades comunitarias enfocadas a la construccion de paz con apoyo de grupos religiosos. (sinergia por la paz) .</v>
      </c>
      <c r="F95" s="985" t="str">
        <f ca="1">IF(ISBLANK(OFFSET('5. Pp (3 años)'!$K$46,INT((ROW()-13)/2),0)),"",OFFSET('5. Pp (3 años)'!$K$46,INT((ROW()-13)/2),0))</f>
        <v>Ascendente</v>
      </c>
      <c r="G95" s="987" t="str">
        <f ca="1">IF(ISBLANK(OFFSET('5. Pp (3 años)'!$H$46,INT((ROW()-13)/2),0)),"",OFFSET('5. Pp (3 años)'!$H$46,INT((ROW()-13)/2),0))</f>
        <v>Trimestral</v>
      </c>
      <c r="H95" s="999">
        <f ca="1">IF(ISBLANK(OFFSET('9. METAS'!$K$20,INT((ROW()-13)/2),0)),"",OFFSET('9. METAS'!$K$20,INT((ROW()-13)/2),0))</f>
        <v>11000</v>
      </c>
      <c r="I95" s="1000" t="s">
        <v>1108</v>
      </c>
      <c r="J95" s="208">
        <f ca="1">IF(MOD(ROW()-13,2)=0,IF(ISBLANK(OFFSET('11. SEGUIMIENTO 2026'!$N$14,INT((ROW()-13)/2),0)),"",OFFSET('11. SEGUIMIENTO 2026'!$N$14,INT((ROW()-13)/2),0)),IF(ISBLANK(OFFSET('9. METAS'!$Q$20,INT((ROW()-14)/2),0)),"",OFFSET('9. METAS'!$Q$20,INT((ROW()-14)/2),0)))</f>
        <v>3073</v>
      </c>
      <c r="K95" s="209" t="str">
        <f ca="1">IF(MOD(ROW()-13,2)=0,IF(ISBLANK(OFFSET('11. SEGUIMIENTO 2026'!$O$14,INT((ROW()-13)/2),0)),"",OFFSET('11. SEGUIMIENTO 2026'!$O$14,INT((ROW()-13)/2),0)),IF(ISBLANK(OFFSET('9. METAS'!$R$20,INT((ROW()-14)/2),0)),"",OFFSET('9. METAS'!$R$20,INT((ROW()-14)/2),0)))</f>
        <v/>
      </c>
      <c r="L95" s="209" t="str">
        <f ca="1">IF(MOD(ROW()-13,2)=0,IF(ISBLANK(OFFSET('11. SEGUIMIENTO 2026'!$P$14,INT((ROW()-13)/2),0)),"",OFFSET('11. SEGUIMIENTO 2026'!$P$14,INT((ROW()-13)/2),0)),IF(ISBLANK(OFFSET('9. METAS'!$S$20,INT((ROW()-14)/2),0)),"",OFFSET('9. METAS'!$S$20,INT((ROW()-14)/2),0)))</f>
        <v/>
      </c>
      <c r="M95" s="210" t="str">
        <f ca="1">IF(MOD(ROW()-13,2)=0,IF(ISBLANK(OFFSET('11. SEGUIMIENTO 2026'!$Q$14,INT((ROW()-13)/2),0)),"",OFFSET('11. SEGUIMIENTO 2026'!$Q$14,INT((ROW()-13)/2),0)),IF(ISBLANK(OFFSET('9. METAS'!$T$20,INT((ROW()-14)/2),0)),"",OFFSET('9. METAS'!$T$20,INT((ROW()-14)/2),0)))</f>
        <v/>
      </c>
      <c r="N95" s="1002" t="str">
        <f t="shared" ref="N95" ca="1" si="77">IFERROR(K95/K96,"ND")</f>
        <v>ND</v>
      </c>
      <c r="O95" s="1004" t="str">
        <f t="shared" ref="O95" ca="1" si="78">IFERROR(((J95+K95)/H95),"ND")</f>
        <v>ND</v>
      </c>
      <c r="P95" s="1006" t="s">
        <v>1535</v>
      </c>
    </row>
    <row r="96" spans="3:16" ht="92.25" customHeight="1">
      <c r="C96" s="981"/>
      <c r="D96" s="983"/>
      <c r="E96" s="983"/>
      <c r="F96" s="985"/>
      <c r="G96" s="987"/>
      <c r="H96" s="999"/>
      <c r="I96" s="1001"/>
      <c r="J96" s="208">
        <f ca="1">IF(MOD(ROW()-13,2)=0,IF(ISBLANK(OFFSET('11. SEGUIMIENTO 2026'!$N$14,INT((ROW()-13)/2),0)),"",OFFSET('11. SEGUIMIENTO 2026'!$N$14,INT((ROW()-13)/2),0)),IF(ISBLANK(OFFSET('9. METAS'!$Q$20,INT((ROW()-14)/2),0)),"",OFFSET('9. METAS'!$Q$20,INT((ROW()-14)/2),0)))</f>
        <v>3000</v>
      </c>
      <c r="K96" s="209">
        <f ca="1">IF(MOD(ROW()-13,2)=0,IF(ISBLANK(OFFSET('11. SEGUIMIENTO 2026'!$O$14,INT((ROW()-13)/2),0)),"",OFFSET('11. SEGUIMIENTO 2026'!$O$14,INT((ROW()-13)/2),0)),IF(ISBLANK(OFFSET('9. METAS'!$R$20,INT((ROW()-14)/2),0)),"",OFFSET('9. METAS'!$R$20,INT((ROW()-14)/2),0)))</f>
        <v>3000</v>
      </c>
      <c r="L96" s="209">
        <f ca="1">IF(MOD(ROW()-13,2)=0,IF(ISBLANK(OFFSET('11. SEGUIMIENTO 2026'!$P$14,INT((ROW()-13)/2),0)),"",OFFSET('11. SEGUIMIENTO 2026'!$P$14,INT((ROW()-13)/2),0)),IF(ISBLANK(OFFSET('9. METAS'!$S$20,INT((ROW()-14)/2),0)),"",OFFSET('9. METAS'!$S$20,INT((ROW()-14)/2),0)))</f>
        <v>2000</v>
      </c>
      <c r="M96" s="210">
        <f ca="1">IF(MOD(ROW()-13,2)=0,IF(ISBLANK(OFFSET('11. SEGUIMIENTO 2026'!$Q$14,INT((ROW()-13)/2),0)),"",OFFSET('11. SEGUIMIENTO 2026'!$Q$14,INT((ROW()-13)/2),0)),IF(ISBLANK(OFFSET('9. METAS'!$T$20,INT((ROW()-14)/2),0)),"",OFFSET('9. METAS'!$T$20,INT((ROW()-14)/2),0)))</f>
        <v>3000</v>
      </c>
      <c r="N96" s="1003"/>
      <c r="O96" s="1005"/>
      <c r="P96" s="1007"/>
    </row>
    <row r="97" spans="3:16" ht="92.25" customHeight="1">
      <c r="C97" s="1008" t="str">
        <f ca="1">IF(ISBLANK(OFFSET('5. Pp (3 años)'!$C$46,INT((ROW()-13)/2),0)),"",OFFSET('5. Pp (3 años)'!$C$46,INT((ROW()-13)/2),0))</f>
        <v>Actividad</v>
      </c>
      <c r="D97" s="983" t="str">
        <f ca="1">IF(ISBLANK(OFFSET('5. Pp (3 años)'!$D$46,INT((ROW()-13)/2),0)),"",OFFSET('5. Pp (3 años)'!$D$46,INT((ROW()-13)/2),0))</f>
        <v>3.1.1.1.9.7 Capacitación en materia religiosa que fortalezcan la laicidad del municipio.</v>
      </c>
      <c r="E97" s="983" t="str">
        <f ca="1">IF(ISBLANK(OFFSET('5. Pp (3 años)'!$E$46,INT((ROW()-13)/2),0)),"",OFFSET('5. Pp (3 años)'!$E$46,INT((ROW()-13)/2),0))</f>
        <v>PCMR: Porcentaje de participantes en materia religiosa capacitados(as)</v>
      </c>
      <c r="F97" s="985" t="str">
        <f ca="1">IF(ISBLANK(OFFSET('5. Pp (3 años)'!$K$46,INT((ROW()-13)/2),0)),"",OFFSET('5. Pp (3 años)'!$K$46,INT((ROW()-13)/2),0))</f>
        <v>Ascendente</v>
      </c>
      <c r="G97" s="987" t="str">
        <f ca="1">IF(ISBLANK(OFFSET('5. Pp (3 años)'!$H$46,INT((ROW()-13)/2),0)),"",OFFSET('5. Pp (3 años)'!$H$46,INT((ROW()-13)/2),0))</f>
        <v>Trimestral</v>
      </c>
      <c r="H97" s="999">
        <f ca="1">IF(ISBLANK(OFFSET('9. METAS'!$K$20,INT((ROW()-13)/2),0)),"",OFFSET('9. METAS'!$K$20,INT((ROW()-13)/2),0))</f>
        <v>1300</v>
      </c>
      <c r="I97" s="1000" t="s">
        <v>1108</v>
      </c>
      <c r="J97" s="208">
        <f ca="1">IF(MOD(ROW()-13,2)=0,IF(ISBLANK(OFFSET('11. SEGUIMIENTO 2026'!$N$14,INT((ROW()-13)/2),0)),"",OFFSET('11. SEGUIMIENTO 2026'!$N$14,INT((ROW()-13)/2),0)),IF(ISBLANK(OFFSET('9. METAS'!$Q$20,INT((ROW()-14)/2),0)),"",OFFSET('9. METAS'!$Q$20,INT((ROW()-14)/2),0)))</f>
        <v>659</v>
      </c>
      <c r="K97" s="209" t="str">
        <f ca="1">IF(MOD(ROW()-13,2)=0,IF(ISBLANK(OFFSET('11. SEGUIMIENTO 2026'!$O$14,INT((ROW()-13)/2),0)),"",OFFSET('11. SEGUIMIENTO 2026'!$O$14,INT((ROW()-13)/2),0)),IF(ISBLANK(OFFSET('9. METAS'!$R$20,INT((ROW()-14)/2),0)),"",OFFSET('9. METAS'!$R$20,INT((ROW()-14)/2),0)))</f>
        <v/>
      </c>
      <c r="L97" s="209" t="str">
        <f ca="1">IF(MOD(ROW()-13,2)=0,IF(ISBLANK(OFFSET('11. SEGUIMIENTO 2026'!$P$14,INT((ROW()-13)/2),0)),"",OFFSET('11. SEGUIMIENTO 2026'!$P$14,INT((ROW()-13)/2),0)),IF(ISBLANK(OFFSET('9. METAS'!$S$20,INT((ROW()-14)/2),0)),"",OFFSET('9. METAS'!$S$20,INT((ROW()-14)/2),0)))</f>
        <v/>
      </c>
      <c r="M97" s="210" t="str">
        <f ca="1">IF(MOD(ROW()-13,2)=0,IF(ISBLANK(OFFSET('11. SEGUIMIENTO 2026'!$Q$14,INT((ROW()-13)/2),0)),"",OFFSET('11. SEGUIMIENTO 2026'!$Q$14,INT((ROW()-13)/2),0)),IF(ISBLANK(OFFSET('9. METAS'!$T$20,INT((ROW()-14)/2),0)),"",OFFSET('9. METAS'!$T$20,INT((ROW()-14)/2),0)))</f>
        <v/>
      </c>
      <c r="N97" s="1002" t="str">
        <f t="shared" ref="N97" ca="1" si="79">IFERROR(K97/K98,"ND")</f>
        <v>ND</v>
      </c>
      <c r="O97" s="1004" t="str">
        <f t="shared" ref="O97" ca="1" si="80">IFERROR(((J97+K97)/H97),"ND")</f>
        <v>ND</v>
      </c>
      <c r="P97" s="1006" t="s">
        <v>1536</v>
      </c>
    </row>
    <row r="98" spans="3:16" ht="92.25" customHeight="1">
      <c r="C98" s="981"/>
      <c r="D98" s="983"/>
      <c r="E98" s="983"/>
      <c r="F98" s="985"/>
      <c r="G98" s="987"/>
      <c r="H98" s="999"/>
      <c r="I98" s="1001"/>
      <c r="J98" s="208">
        <f ca="1">IF(MOD(ROW()-13,2)=0,IF(ISBLANK(OFFSET('11. SEGUIMIENTO 2026'!$N$14,INT((ROW()-13)/2),0)),"",OFFSET('11. SEGUIMIENTO 2026'!$N$14,INT((ROW()-13)/2),0)),IF(ISBLANK(OFFSET('9. METAS'!$Q$20,INT((ROW()-14)/2),0)),"",OFFSET('9. METAS'!$Q$20,INT((ROW()-14)/2),0)))</f>
        <v>550</v>
      </c>
      <c r="K98" s="209">
        <f ca="1">IF(MOD(ROW()-13,2)=0,IF(ISBLANK(OFFSET('11. SEGUIMIENTO 2026'!$O$14,INT((ROW()-13)/2),0)),"",OFFSET('11. SEGUIMIENTO 2026'!$O$14,INT((ROW()-13)/2),0)),IF(ISBLANK(OFFSET('9. METAS'!$R$20,INT((ROW()-14)/2),0)),"",OFFSET('9. METAS'!$R$20,INT((ROW()-14)/2),0)))</f>
        <v>250</v>
      </c>
      <c r="L98" s="209">
        <f ca="1">IF(MOD(ROW()-13,2)=0,IF(ISBLANK(OFFSET('11. SEGUIMIENTO 2026'!$P$14,INT((ROW()-13)/2),0)),"",OFFSET('11. SEGUIMIENTO 2026'!$P$14,INT((ROW()-13)/2),0)),IF(ISBLANK(OFFSET('9. METAS'!$S$20,INT((ROW()-14)/2),0)),"",OFFSET('9. METAS'!$S$20,INT((ROW()-14)/2),0)))</f>
        <v>250</v>
      </c>
      <c r="M98" s="210">
        <f ca="1">IF(MOD(ROW()-13,2)=0,IF(ISBLANK(OFFSET('11. SEGUIMIENTO 2026'!$Q$14,INT((ROW()-13)/2),0)),"",OFFSET('11. SEGUIMIENTO 2026'!$Q$14,INT((ROW()-13)/2),0)),IF(ISBLANK(OFFSET('9. METAS'!$T$20,INT((ROW()-14)/2),0)),"",OFFSET('9. METAS'!$T$20,INT((ROW()-14)/2),0)))</f>
        <v>250</v>
      </c>
      <c r="N98" s="1003"/>
      <c r="O98" s="1005"/>
      <c r="P98" s="1007"/>
    </row>
    <row r="99" spans="3:16" ht="92.25" customHeight="1">
      <c r="C99" s="1008" t="str">
        <f ca="1">IF(ISBLANK(OFFSET('5. Pp (3 años)'!$C$46,INT((ROW()-13)/2),0)),"",OFFSET('5. Pp (3 años)'!$C$46,INT((ROW()-13)/2),0))</f>
        <v>Actividad</v>
      </c>
      <c r="D99" s="983" t="str">
        <f ca="1">IF(ISBLANK(OFFSET('5. Pp (3 años)'!$D$46,INT((ROW()-13)/2),0)),"",OFFSET('5. Pp (3 años)'!$D$46,INT((ROW()-13)/2),0))</f>
        <v>3.1.1.1.9.8 Actualización del Padrón Municipal de Templos (PMT).</v>
      </c>
      <c r="E99" s="983" t="str">
        <f ca="1">IF(ISBLANK(OFFSET('5. Pp (3 años)'!$E$46,INT((ROW()-13)/2),0)),"",OFFSET('5. Pp (3 años)'!$E$46,INT((ROW()-13)/2),0))</f>
        <v>PAEX: Porcentaje de expedientes del Padrón Municipal de Templos actualizados.</v>
      </c>
      <c r="F99" s="985" t="str">
        <f ca="1">IF(ISBLANK(OFFSET('5. Pp (3 años)'!$K$46,INT((ROW()-13)/2),0)),"",OFFSET('5. Pp (3 años)'!$K$46,INT((ROW()-13)/2),0))</f>
        <v>Ascendente</v>
      </c>
      <c r="G99" s="987" t="str">
        <f ca="1">IF(ISBLANK(OFFSET('5. Pp (3 años)'!$H$46,INT((ROW()-13)/2),0)),"",OFFSET('5. Pp (3 años)'!$H$46,INT((ROW()-13)/2),0))</f>
        <v>Trimestral</v>
      </c>
      <c r="H99" s="999">
        <f ca="1">IF(ISBLANK(OFFSET('9. METAS'!$K$20,INT((ROW()-13)/2),0)),"",OFFSET('9. METAS'!$K$20,INT((ROW()-13)/2),0))</f>
        <v>720</v>
      </c>
      <c r="I99" s="1000" t="s">
        <v>1108</v>
      </c>
      <c r="J99" s="208">
        <f ca="1">IF(MOD(ROW()-13,2)=0,IF(ISBLANK(OFFSET('11. SEGUIMIENTO 2026'!$N$14,INT((ROW()-13)/2),0)),"",OFFSET('11. SEGUIMIENTO 2026'!$N$14,INT((ROW()-13)/2),0)),IF(ISBLANK(OFFSET('9. METAS'!$Q$20,INT((ROW()-14)/2),0)),"",OFFSET('9. METAS'!$Q$20,INT((ROW()-14)/2),0)))</f>
        <v>201</v>
      </c>
      <c r="K99" s="209" t="str">
        <f ca="1">IF(MOD(ROW()-13,2)=0,IF(ISBLANK(OFFSET('11. SEGUIMIENTO 2026'!$O$14,INT((ROW()-13)/2),0)),"",OFFSET('11. SEGUIMIENTO 2026'!$O$14,INT((ROW()-13)/2),0)),IF(ISBLANK(OFFSET('9. METAS'!$R$20,INT((ROW()-14)/2),0)),"",OFFSET('9. METAS'!$R$20,INT((ROW()-14)/2),0)))</f>
        <v/>
      </c>
      <c r="L99" s="209" t="str">
        <f ca="1">IF(MOD(ROW()-13,2)=0,IF(ISBLANK(OFFSET('11. SEGUIMIENTO 2026'!$P$14,INT((ROW()-13)/2),0)),"",OFFSET('11. SEGUIMIENTO 2026'!$P$14,INT((ROW()-13)/2),0)),IF(ISBLANK(OFFSET('9. METAS'!$S$20,INT((ROW()-14)/2),0)),"",OFFSET('9. METAS'!$S$20,INT((ROW()-14)/2),0)))</f>
        <v/>
      </c>
      <c r="M99" s="210" t="str">
        <f ca="1">IF(MOD(ROW()-13,2)=0,IF(ISBLANK(OFFSET('11. SEGUIMIENTO 2026'!$Q$14,INT((ROW()-13)/2),0)),"",OFFSET('11. SEGUIMIENTO 2026'!$Q$14,INT((ROW()-13)/2),0)),IF(ISBLANK(OFFSET('9. METAS'!$T$20,INT((ROW()-14)/2),0)),"",OFFSET('9. METAS'!$T$20,INT((ROW()-14)/2),0)))</f>
        <v/>
      </c>
      <c r="N99" s="1002" t="str">
        <f t="shared" ref="N99" ca="1" si="81">IFERROR(K99/K100,"ND")</f>
        <v>ND</v>
      </c>
      <c r="O99" s="1004" t="str">
        <f t="shared" ref="O99" ca="1" si="82">IFERROR(((J99+K99)/H99),"ND")</f>
        <v>ND</v>
      </c>
      <c r="P99" s="1006" t="s">
        <v>1537</v>
      </c>
    </row>
    <row r="100" spans="3:16" ht="92.25" customHeight="1">
      <c r="C100" s="981"/>
      <c r="D100" s="983"/>
      <c r="E100" s="983"/>
      <c r="F100" s="985"/>
      <c r="G100" s="987"/>
      <c r="H100" s="999"/>
      <c r="I100" s="1001"/>
      <c r="J100" s="208">
        <f ca="1">IF(MOD(ROW()-13,2)=0,IF(ISBLANK(OFFSET('11. SEGUIMIENTO 2026'!$N$14,INT((ROW()-13)/2),0)),"",OFFSET('11. SEGUIMIENTO 2026'!$N$14,INT((ROW()-13)/2),0)),IF(ISBLANK(OFFSET('9. METAS'!$Q$20,INT((ROW()-14)/2),0)),"",OFFSET('9. METAS'!$Q$20,INT((ROW()-14)/2),0)))</f>
        <v>180</v>
      </c>
      <c r="K100" s="209">
        <f ca="1">IF(MOD(ROW()-13,2)=0,IF(ISBLANK(OFFSET('11. SEGUIMIENTO 2026'!$O$14,INT((ROW()-13)/2),0)),"",OFFSET('11. SEGUIMIENTO 2026'!$O$14,INT((ROW()-13)/2),0)),IF(ISBLANK(OFFSET('9. METAS'!$R$20,INT((ROW()-14)/2),0)),"",OFFSET('9. METAS'!$R$20,INT((ROW()-14)/2),0)))</f>
        <v>180</v>
      </c>
      <c r="L100" s="209">
        <f ca="1">IF(MOD(ROW()-13,2)=0,IF(ISBLANK(OFFSET('11. SEGUIMIENTO 2026'!$P$14,INT((ROW()-13)/2),0)),"",OFFSET('11. SEGUIMIENTO 2026'!$P$14,INT((ROW()-13)/2),0)),IF(ISBLANK(OFFSET('9. METAS'!$S$20,INT((ROW()-14)/2),0)),"",OFFSET('9. METAS'!$S$20,INT((ROW()-14)/2),0)))</f>
        <v>180</v>
      </c>
      <c r="M100" s="210">
        <f ca="1">IF(MOD(ROW()-13,2)=0,IF(ISBLANK(OFFSET('11. SEGUIMIENTO 2026'!$Q$14,INT((ROW()-13)/2),0)),"",OFFSET('11. SEGUIMIENTO 2026'!$Q$14,INT((ROW()-13)/2),0)),IF(ISBLANK(OFFSET('9. METAS'!$T$20,INT((ROW()-14)/2),0)),"",OFFSET('9. METAS'!$T$20,INT((ROW()-14)/2),0)))</f>
        <v>180</v>
      </c>
      <c r="N100" s="1003"/>
      <c r="O100" s="1005"/>
      <c r="P100" s="1007"/>
    </row>
    <row r="101" spans="3:16" ht="92.25" customHeight="1">
      <c r="C101" s="1008" t="str">
        <f ca="1">IF(ISBLANK(OFFSET('5. Pp (3 años)'!$C$46,INT((ROW()-13)/2),0)),"",OFFSET('5. Pp (3 años)'!$C$46,INT((ROW()-13)/2),0))</f>
        <v>Actividad</v>
      </c>
      <c r="D101" s="983" t="str">
        <f ca="1">IF(ISBLANK(OFFSET('5. Pp (3 años)'!$D$46,INT((ROW()-13)/2),0)),"",OFFSET('5. Pp (3 años)'!$D$46,INT((ROW()-13)/2),0))</f>
        <v>3.1.1.1.9.10 Realización de los trámites solicitados por las asociaciones y agrupaciones religiosas.</v>
      </c>
      <c r="E101" s="983" t="str">
        <f ca="1">IF(ISBLANK(OFFSET('5. Pp (3 años)'!$E$46,INT((ROW()-13)/2),0)),"",OFFSET('5. Pp (3 años)'!$E$46,INT((ROW()-13)/2),0))</f>
        <v>PTSR: Porcentaje de trámites del sector religioso realizados.</v>
      </c>
      <c r="F101" s="985" t="str">
        <f ca="1">IF(ISBLANK(OFFSET('5. Pp (3 años)'!$K$46,INT((ROW()-13)/2),0)),"",OFFSET('5. Pp (3 años)'!$K$46,INT((ROW()-13)/2),0))</f>
        <v>Ascendente</v>
      </c>
      <c r="G101" s="987" t="str">
        <f ca="1">IF(ISBLANK(OFFSET('5. Pp (3 años)'!$H$46,INT((ROW()-13)/2),0)),"",OFFSET('5. Pp (3 años)'!$H$46,INT((ROW()-13)/2),0))</f>
        <v>Trimestral</v>
      </c>
      <c r="H101" s="999">
        <f ca="1">IF(ISBLANK(OFFSET('9. METAS'!$K$20,INT((ROW()-13)/2),0)),"",OFFSET('9. METAS'!$K$20,INT((ROW()-13)/2),0))</f>
        <v>700</v>
      </c>
      <c r="I101" s="1000" t="s">
        <v>1108</v>
      </c>
      <c r="J101" s="208">
        <f ca="1">IF(MOD(ROW()-13,2)=0,IF(ISBLANK(OFFSET('11. SEGUIMIENTO 2026'!$N$14,INT((ROW()-13)/2),0)),"",OFFSET('11. SEGUIMIENTO 2026'!$N$14,INT((ROW()-13)/2),0)),IF(ISBLANK(OFFSET('9. METAS'!$Q$20,INT((ROW()-14)/2),0)),"",OFFSET('9. METAS'!$Q$20,INT((ROW()-14)/2),0)))</f>
        <v>203</v>
      </c>
      <c r="K101" s="209" t="str">
        <f ca="1">IF(MOD(ROW()-13,2)=0,IF(ISBLANK(OFFSET('11. SEGUIMIENTO 2026'!$O$14,INT((ROW()-13)/2),0)),"",OFFSET('11. SEGUIMIENTO 2026'!$O$14,INT((ROW()-13)/2),0)),IF(ISBLANK(OFFSET('9. METAS'!$R$20,INT((ROW()-14)/2),0)),"",OFFSET('9. METAS'!$R$20,INT((ROW()-14)/2),0)))</f>
        <v/>
      </c>
      <c r="L101" s="209" t="str">
        <f ca="1">IF(MOD(ROW()-13,2)=0,IF(ISBLANK(OFFSET('11. SEGUIMIENTO 2026'!$P$14,INT((ROW()-13)/2),0)),"",OFFSET('11. SEGUIMIENTO 2026'!$P$14,INT((ROW()-13)/2),0)),IF(ISBLANK(OFFSET('9. METAS'!$S$20,INT((ROW()-14)/2),0)),"",OFFSET('9. METAS'!$S$20,INT((ROW()-14)/2),0)))</f>
        <v/>
      </c>
      <c r="M101" s="210" t="str">
        <f ca="1">IF(MOD(ROW()-13,2)=0,IF(ISBLANK(OFFSET('11. SEGUIMIENTO 2026'!$Q$14,INT((ROW()-13)/2),0)),"",OFFSET('11. SEGUIMIENTO 2026'!$Q$14,INT((ROW()-13)/2),0)),IF(ISBLANK(OFFSET('9. METAS'!$T$20,INT((ROW()-14)/2),0)),"",OFFSET('9. METAS'!$T$20,INT((ROW()-14)/2),0)))</f>
        <v/>
      </c>
      <c r="N101" s="1002" t="str">
        <f t="shared" ref="N101" ca="1" si="83">IFERROR(K101/K102,"ND")</f>
        <v>ND</v>
      </c>
      <c r="O101" s="1004" t="str">
        <f t="shared" ref="O101" ca="1" si="84">IFERROR(((J101+K101)/H101),"ND")</f>
        <v>ND</v>
      </c>
      <c r="P101" s="1006" t="s">
        <v>1538</v>
      </c>
    </row>
    <row r="102" spans="3:16" ht="92.25" customHeight="1">
      <c r="C102" s="981"/>
      <c r="D102" s="983"/>
      <c r="E102" s="983"/>
      <c r="F102" s="985"/>
      <c r="G102" s="987"/>
      <c r="H102" s="999"/>
      <c r="I102" s="1001"/>
      <c r="J102" s="208">
        <f ca="1">IF(MOD(ROW()-13,2)=0,IF(ISBLANK(OFFSET('11. SEGUIMIENTO 2026'!$N$14,INT((ROW()-13)/2),0)),"",OFFSET('11. SEGUIMIENTO 2026'!$N$14,INT((ROW()-13)/2),0)),IF(ISBLANK(OFFSET('9. METAS'!$Q$20,INT((ROW()-14)/2),0)),"",OFFSET('9. METAS'!$Q$20,INT((ROW()-14)/2),0)))</f>
        <v>200</v>
      </c>
      <c r="K102" s="209">
        <f ca="1">IF(MOD(ROW()-13,2)=0,IF(ISBLANK(OFFSET('11. SEGUIMIENTO 2026'!$O$14,INT((ROW()-13)/2),0)),"",OFFSET('11. SEGUIMIENTO 2026'!$O$14,INT((ROW()-13)/2),0)),IF(ISBLANK(OFFSET('9. METAS'!$R$20,INT((ROW()-14)/2),0)),"",OFFSET('9. METAS'!$R$20,INT((ROW()-14)/2),0)))</f>
        <v>200</v>
      </c>
      <c r="L102" s="209">
        <f ca="1">IF(MOD(ROW()-13,2)=0,IF(ISBLANK(OFFSET('11. SEGUIMIENTO 2026'!$P$14,INT((ROW()-13)/2),0)),"",OFFSET('11. SEGUIMIENTO 2026'!$P$14,INT((ROW()-13)/2),0)),IF(ISBLANK(OFFSET('9. METAS'!$S$20,INT((ROW()-14)/2),0)),"",OFFSET('9. METAS'!$S$20,INT((ROW()-14)/2),0)))</f>
        <v>150</v>
      </c>
      <c r="M102" s="210">
        <f ca="1">IF(MOD(ROW()-13,2)=0,IF(ISBLANK(OFFSET('11. SEGUIMIENTO 2026'!$Q$14,INT((ROW()-13)/2),0)),"",OFFSET('11. SEGUIMIENTO 2026'!$Q$14,INT((ROW()-13)/2),0)),IF(ISBLANK(OFFSET('9. METAS'!$T$20,INT((ROW()-14)/2),0)),"",OFFSET('9. METAS'!$T$20,INT((ROW()-14)/2),0)))</f>
        <v>150</v>
      </c>
      <c r="N102" s="1003"/>
      <c r="O102" s="1005"/>
      <c r="P102" s="1007"/>
    </row>
    <row r="103" spans="3:16" ht="92.25" customHeight="1">
      <c r="C103" s="1008" t="str">
        <f ca="1">IF(ISBLANK(OFFSET('5. Pp (3 años)'!$C$46,INT((ROW()-13)/2),0)),"",OFFSET('5. Pp (3 años)'!$C$46,INT((ROW()-13)/2),0))</f>
        <v>Actividad</v>
      </c>
      <c r="D103" s="983" t="str">
        <f ca="1">IF(ISBLANK(OFFSET('5. Pp (3 años)'!$D$46,INT((ROW()-13)/2),0)),"",OFFSET('5. Pp (3 años)'!$D$46,INT((ROW()-13)/2),0))</f>
        <v>3.1.1.1.9.11 Asesoramiento para el registro de las agrupaciones religiosas.</v>
      </c>
      <c r="E103" s="983" t="str">
        <f ca="1">IF(ISBLANK(OFFSET('5. Pp (3 años)'!$E$46,INT((ROW()-13)/2),0)),"",OFFSET('5. Pp (3 años)'!$E$46,INT((ROW()-13)/2),0))</f>
        <v>PAAC: Porcentaje de asesorías jurídicas hacia asociaciones y agrupaciones religiosas.</v>
      </c>
      <c r="F103" s="985" t="str">
        <f ca="1">IF(ISBLANK(OFFSET('5. Pp (3 años)'!$K$46,INT((ROW()-13)/2),0)),"",OFFSET('5. Pp (3 años)'!$K$46,INT((ROW()-13)/2),0))</f>
        <v>Ascendente</v>
      </c>
      <c r="G103" s="987" t="str">
        <f ca="1">IF(ISBLANK(OFFSET('5. Pp (3 años)'!$H$46,INT((ROW()-13)/2),0)),"",OFFSET('5. Pp (3 años)'!$H$46,INT((ROW()-13)/2),0))</f>
        <v>Trimestral</v>
      </c>
      <c r="H103" s="999">
        <f ca="1">IF(ISBLANK(OFFSET('9. METAS'!$K$20,INT((ROW()-13)/2),0)),"",OFFSET('9. METAS'!$K$20,INT((ROW()-13)/2),0))</f>
        <v>290</v>
      </c>
      <c r="I103" s="1000" t="s">
        <v>1108</v>
      </c>
      <c r="J103" s="208">
        <f ca="1">IF(MOD(ROW()-13,2)=0,IF(ISBLANK(OFFSET('11. SEGUIMIENTO 2026'!$N$14,INT((ROW()-13)/2),0)),"",OFFSET('11. SEGUIMIENTO 2026'!$N$14,INT((ROW()-13)/2),0)),IF(ISBLANK(OFFSET('9. METAS'!$Q$20,INT((ROW()-14)/2),0)),"",OFFSET('9. METAS'!$Q$20,INT((ROW()-14)/2),0)))</f>
        <v>56</v>
      </c>
      <c r="K103" s="209" t="str">
        <f ca="1">IF(MOD(ROW()-13,2)=0,IF(ISBLANK(OFFSET('11. SEGUIMIENTO 2026'!$O$14,INT((ROW()-13)/2),0)),"",OFFSET('11. SEGUIMIENTO 2026'!$O$14,INT((ROW()-13)/2),0)),IF(ISBLANK(OFFSET('9. METAS'!$R$20,INT((ROW()-14)/2),0)),"",OFFSET('9. METAS'!$R$20,INT((ROW()-14)/2),0)))</f>
        <v/>
      </c>
      <c r="L103" s="209" t="str">
        <f ca="1">IF(MOD(ROW()-13,2)=0,IF(ISBLANK(OFFSET('11. SEGUIMIENTO 2026'!$P$14,INT((ROW()-13)/2),0)),"",OFFSET('11. SEGUIMIENTO 2026'!$P$14,INT((ROW()-13)/2),0)),IF(ISBLANK(OFFSET('9. METAS'!$S$20,INT((ROW()-14)/2),0)),"",OFFSET('9. METAS'!$S$20,INT((ROW()-14)/2),0)))</f>
        <v/>
      </c>
      <c r="M103" s="210" t="str">
        <f ca="1">IF(MOD(ROW()-13,2)=0,IF(ISBLANK(OFFSET('11. SEGUIMIENTO 2026'!$Q$14,INT((ROW()-13)/2),0)),"",OFFSET('11. SEGUIMIENTO 2026'!$Q$14,INT((ROW()-13)/2),0)),IF(ISBLANK(OFFSET('9. METAS'!$T$20,INT((ROW()-14)/2),0)),"",OFFSET('9. METAS'!$T$20,INT((ROW()-14)/2),0)))</f>
        <v/>
      </c>
      <c r="N103" s="1002" t="str">
        <f t="shared" ref="N103" ca="1" si="85">IFERROR(K103/K104,"ND")</f>
        <v>ND</v>
      </c>
      <c r="O103" s="1004" t="str">
        <f ca="1">IFERROR(((J103+K103)/H103),"ND")</f>
        <v>ND</v>
      </c>
      <c r="P103" s="1006" t="s">
        <v>1539</v>
      </c>
    </row>
    <row r="104" spans="3:16" ht="92.25" customHeight="1">
      <c r="C104" s="981"/>
      <c r="D104" s="983"/>
      <c r="E104" s="983"/>
      <c r="F104" s="985"/>
      <c r="G104" s="987"/>
      <c r="H104" s="999"/>
      <c r="I104" s="1001"/>
      <c r="J104" s="208">
        <f ca="1">IF(MOD(ROW()-13,2)=0,IF(ISBLANK(OFFSET('11. SEGUIMIENTO 2026'!$N$14,INT((ROW()-13)/2),0)),"",OFFSET('11. SEGUIMIENTO 2026'!$N$14,INT((ROW()-13)/2),0)),IF(ISBLANK(OFFSET('9. METAS'!$Q$20,INT((ROW()-14)/2),0)),"",OFFSET('9. METAS'!$Q$20,INT((ROW()-14)/2),0)))</f>
        <v>60</v>
      </c>
      <c r="K104" s="209">
        <f ca="1">IF(MOD(ROW()-13,2)=0,IF(ISBLANK(OFFSET('11. SEGUIMIENTO 2026'!$O$14,INT((ROW()-13)/2),0)),"",OFFSET('11. SEGUIMIENTO 2026'!$O$14,INT((ROW()-13)/2),0)),IF(ISBLANK(OFFSET('9. METAS'!$R$20,INT((ROW()-14)/2),0)),"",OFFSET('9. METAS'!$R$20,INT((ROW()-14)/2),0)))</f>
        <v>70</v>
      </c>
      <c r="L104" s="209">
        <f ca="1">IF(MOD(ROW()-13,2)=0,IF(ISBLANK(OFFSET('11. SEGUIMIENTO 2026'!$P$14,INT((ROW()-13)/2),0)),"",OFFSET('11. SEGUIMIENTO 2026'!$P$14,INT((ROW()-13)/2),0)),IF(ISBLANK(OFFSET('9. METAS'!$S$20,INT((ROW()-14)/2),0)),"",OFFSET('9. METAS'!$S$20,INT((ROW()-14)/2),0)))</f>
        <v>80</v>
      </c>
      <c r="M104" s="210">
        <f ca="1">IF(MOD(ROW()-13,2)=0,IF(ISBLANK(OFFSET('11. SEGUIMIENTO 2026'!$Q$14,INT((ROW()-13)/2),0)),"",OFFSET('11. SEGUIMIENTO 2026'!$Q$14,INT((ROW()-13)/2),0)),IF(ISBLANK(OFFSET('9. METAS'!$T$20,INT((ROW()-14)/2),0)),"",OFFSET('9. METAS'!$T$20,INT((ROW()-14)/2),0)))</f>
        <v>80</v>
      </c>
      <c r="N104" s="1003"/>
      <c r="O104" s="1005"/>
      <c r="P104" s="1007"/>
    </row>
    <row r="105" spans="3:16" ht="92.25" customHeight="1">
      <c r="C105" s="1008" t="str">
        <f ca="1">IF(ISBLANK(OFFSET('5. Pp (3 años)'!$C$46,INT((ROW()-13)/2),0)),"",OFFSET('5. Pp (3 años)'!$C$46,INT((ROW()-13)/2),0))</f>
        <v>Actividad</v>
      </c>
      <c r="D105" s="983" t="str">
        <f ca="1">IF(ISBLANK(OFFSET('5. Pp (3 años)'!$D$46,INT((ROW()-13)/2),0)),"",OFFSET('5. Pp (3 años)'!$D$46,INT((ROW()-13)/2),0))</f>
        <v>3.1.1.1.1.9.12 Realización de actividades enfocadas a la Promoción, Respeto y Tolerancia Religiosa realizadas</v>
      </c>
      <c r="E105" s="983" t="str">
        <f ca="1">IF(ISBLANK(OFFSET('5. Pp (3 años)'!$E$46,INT((ROW()-13)/2),0)),"",OFFSET('5. Pp (3 años)'!$E$46,INT((ROW()-13)/2),0))</f>
        <v>PAPRT: Porcentaje de actividades  de Promoción, respeto y Tolerancia Religiosa, realizada</v>
      </c>
      <c r="F105" s="985" t="str">
        <f ca="1">IF(ISBLANK(OFFSET('5. Pp (3 años)'!$K$46,INT((ROW()-13)/2),0)),"",OFFSET('5. Pp (3 años)'!$K$46,INT((ROW()-13)/2),0))</f>
        <v>Ascendente</v>
      </c>
      <c r="G105" s="987" t="str">
        <f ca="1">IF(ISBLANK(OFFSET('5. Pp (3 años)'!$H$46,INT((ROW()-13)/2),0)),"",OFFSET('5. Pp (3 años)'!$H$46,INT((ROW()-13)/2),0))</f>
        <v>Trimestral</v>
      </c>
      <c r="H105" s="999">
        <f ca="1">IF(ISBLANK(OFFSET('9. METAS'!$K$20,INT((ROW()-13)/2),0)),"",OFFSET('9. METAS'!$K$20,INT((ROW()-13)/2),0))</f>
        <v>3</v>
      </c>
      <c r="I105" s="1000" t="s">
        <v>1108</v>
      </c>
      <c r="J105" s="208">
        <f ca="1">IF(MOD(ROW()-13,2)=0,IF(ISBLANK(OFFSET('11. SEGUIMIENTO 2026'!$N$14,INT((ROW()-13)/2),0)),"",OFFSET('11. SEGUIMIENTO 2026'!$N$14,INT((ROW()-13)/2),0)),IF(ISBLANK(OFFSET('9. METAS'!$Q$20,INT((ROW()-14)/2),0)),"",OFFSET('9. METAS'!$Q$20,INT((ROW()-14)/2),0)))</f>
        <v>1</v>
      </c>
      <c r="K105" s="209" t="str">
        <f ca="1">IF(MOD(ROW()-13,2)=0,IF(ISBLANK(OFFSET('11. SEGUIMIENTO 2026'!$O$14,INT((ROW()-13)/2),0)),"",OFFSET('11. SEGUIMIENTO 2026'!$O$14,INT((ROW()-13)/2),0)),IF(ISBLANK(OFFSET('9. METAS'!$R$20,INT((ROW()-14)/2),0)),"",OFFSET('9. METAS'!$R$20,INT((ROW()-14)/2),0)))</f>
        <v/>
      </c>
      <c r="L105" s="209" t="str">
        <f ca="1">IF(MOD(ROW()-13,2)=0,IF(ISBLANK(OFFSET('11. SEGUIMIENTO 2026'!$P$14,INT((ROW()-13)/2),0)),"",OFFSET('11. SEGUIMIENTO 2026'!$P$14,INT((ROW()-13)/2),0)),IF(ISBLANK(OFFSET('9. METAS'!$S$20,INT((ROW()-14)/2),0)),"",OFFSET('9. METAS'!$S$20,INT((ROW()-14)/2),0)))</f>
        <v/>
      </c>
      <c r="M105" s="210" t="str">
        <f ca="1">IF(MOD(ROW()-13,2)=0,IF(ISBLANK(OFFSET('11. SEGUIMIENTO 2026'!$Q$14,INT((ROW()-13)/2),0)),"",OFFSET('11. SEGUIMIENTO 2026'!$Q$14,INT((ROW()-13)/2),0)),IF(ISBLANK(OFFSET('9. METAS'!$T$20,INT((ROW()-14)/2),0)),"",OFFSET('9. METAS'!$T$20,INT((ROW()-14)/2),0)))</f>
        <v/>
      </c>
      <c r="N105" s="1002" t="str">
        <f t="shared" ref="N105" ca="1" si="86">IFERROR(K105/K106,"ND")</f>
        <v>ND</v>
      </c>
      <c r="O105" s="1004" t="str">
        <f t="shared" ref="O105" ca="1" si="87">IFERROR(((J105+K105)/H105),"ND")</f>
        <v>ND</v>
      </c>
      <c r="P105" s="1006" t="s">
        <v>1540</v>
      </c>
    </row>
    <row r="106" spans="3:16" ht="92.25" customHeight="1">
      <c r="C106" s="981"/>
      <c r="D106" s="983"/>
      <c r="E106" s="983"/>
      <c r="F106" s="985"/>
      <c r="G106" s="987"/>
      <c r="H106" s="999"/>
      <c r="I106" s="1001"/>
      <c r="J106" s="208">
        <f ca="1">IF(MOD(ROW()-13,2)=0,IF(ISBLANK(OFFSET('11. SEGUIMIENTO 2026'!$N$14,INT((ROW()-13)/2),0)),"",OFFSET('11. SEGUIMIENTO 2026'!$N$14,INT((ROW()-13)/2),0)),IF(ISBLANK(OFFSET('9. METAS'!$Q$20,INT((ROW()-14)/2),0)),"",OFFSET('9. METAS'!$Q$20,INT((ROW()-14)/2),0)))</f>
        <v>1</v>
      </c>
      <c r="K106" s="209">
        <f ca="1">IF(MOD(ROW()-13,2)=0,IF(ISBLANK(OFFSET('11. SEGUIMIENTO 2026'!$O$14,INT((ROW()-13)/2),0)),"",OFFSET('11. SEGUIMIENTO 2026'!$O$14,INT((ROW()-13)/2),0)),IF(ISBLANK(OFFSET('9. METAS'!$R$20,INT((ROW()-14)/2),0)),"",OFFSET('9. METAS'!$R$20,INT((ROW()-14)/2),0)))</f>
        <v>0</v>
      </c>
      <c r="L106" s="209">
        <f ca="1">IF(MOD(ROW()-13,2)=0,IF(ISBLANK(OFFSET('11. SEGUIMIENTO 2026'!$P$14,INT((ROW()-13)/2),0)),"",OFFSET('11. SEGUIMIENTO 2026'!$P$14,INT((ROW()-13)/2),0)),IF(ISBLANK(OFFSET('9. METAS'!$S$20,INT((ROW()-14)/2),0)),"",OFFSET('9. METAS'!$S$20,INT((ROW()-14)/2),0)))</f>
        <v>1</v>
      </c>
      <c r="M106" s="210">
        <f ca="1">IF(MOD(ROW()-13,2)=0,IF(ISBLANK(OFFSET('11. SEGUIMIENTO 2026'!$Q$14,INT((ROW()-13)/2),0)),"",OFFSET('11. SEGUIMIENTO 2026'!$Q$14,INT((ROW()-13)/2),0)),IF(ISBLANK(OFFSET('9. METAS'!$T$20,INT((ROW()-14)/2),0)),"",OFFSET('9. METAS'!$T$20,INT((ROW()-14)/2),0)))</f>
        <v>1</v>
      </c>
      <c r="N106" s="1003"/>
      <c r="O106" s="1005"/>
      <c r="P106" s="1007"/>
    </row>
    <row r="107" spans="3:16" ht="92.25" customHeight="1">
      <c r="C107" s="1008" t="str">
        <f ca="1">IF(ISBLANK(OFFSET('5. Pp (3 años)'!$C$46,INT((ROW()-13)/2),0)),"",OFFSET('5. Pp (3 años)'!$C$46,INT((ROW()-13)/2),0))</f>
        <v>Componente</v>
      </c>
      <c r="D107" s="983" t="str">
        <f ca="1">IF(ISBLANK(OFFSET('5. Pp (3 años)'!$D$46,INT((ROW()-13)/2),0)),"",OFFSET('5. Pp (3 años)'!$D$46,INT((ROW()-13)/2),0))</f>
        <v>3.1.1.1.10 Mecanismos de coordinación interinstitucional y capacidades del SIPINNA Municipal fortalecidos.</v>
      </c>
      <c r="E107" s="983" t="str">
        <f ca="1">IF(ISBLANK(OFFSET('5. Pp (3 años)'!$E$46,INT((ROW()-13)/2),0)),"",OFFSET('5. Pp (3 años)'!$E$46,INT((ROW()-13)/2),0))</f>
        <v xml:space="preserve">PCI: Porcentaje de mecanismos de coordinación interinstitucional y de fortalecimiento de capacidades implementados. </v>
      </c>
      <c r="F107" s="985" t="str">
        <f ca="1">IF(ISBLANK(OFFSET('5. Pp (3 años)'!$K$46,INT((ROW()-13)/2),0)),"",OFFSET('5. Pp (3 años)'!$K$46,INT((ROW()-13)/2),0))</f>
        <v>Ascendente</v>
      </c>
      <c r="G107" s="987" t="str">
        <f ca="1">IF(ISBLANK(OFFSET('5. Pp (3 años)'!$H$46,INT((ROW()-13)/2),0)),"",OFFSET('5. Pp (3 años)'!$H$46,INT((ROW()-13)/2),0))</f>
        <v>Trimestral</v>
      </c>
      <c r="H107" s="999">
        <f ca="1">IF(ISBLANK(OFFSET('9. METAS'!$K$20,INT((ROW()-13)/2),0)),"",OFFSET('9. METAS'!$K$20,INT((ROW()-13)/2),0))</f>
        <v>24</v>
      </c>
      <c r="I107" s="1000" t="s">
        <v>1108</v>
      </c>
      <c r="J107" s="208">
        <f ca="1">IF(MOD(ROW()-13,2)=0,IF(ISBLANK(OFFSET('11. SEGUIMIENTO 2026'!$N$14,INT((ROW()-13)/2),0)),"",OFFSET('11. SEGUIMIENTO 2026'!$N$14,INT((ROW()-13)/2),0)),IF(ISBLANK(OFFSET('9. METAS'!$Q$20,INT((ROW()-14)/2),0)),"",OFFSET('9. METAS'!$Q$20,INT((ROW()-14)/2),0)))</f>
        <v>2</v>
      </c>
      <c r="K107" s="209" t="str">
        <f ca="1">IF(MOD(ROW()-13,2)=0,IF(ISBLANK(OFFSET('11. SEGUIMIENTO 2026'!$O$14,INT((ROW()-13)/2),0)),"",OFFSET('11. SEGUIMIENTO 2026'!$O$14,INT((ROW()-13)/2),0)),IF(ISBLANK(OFFSET('9. METAS'!$R$20,INT((ROW()-14)/2),0)),"",OFFSET('9. METAS'!$R$20,INT((ROW()-14)/2),0)))</f>
        <v/>
      </c>
      <c r="L107" s="209" t="str">
        <f ca="1">IF(MOD(ROW()-13,2)=0,IF(ISBLANK(OFFSET('11. SEGUIMIENTO 2026'!$P$14,INT((ROW()-13)/2),0)),"",OFFSET('11. SEGUIMIENTO 2026'!$P$14,INT((ROW()-13)/2),0)),IF(ISBLANK(OFFSET('9. METAS'!$S$20,INT((ROW()-14)/2),0)),"",OFFSET('9. METAS'!$S$20,INT((ROW()-14)/2),0)))</f>
        <v/>
      </c>
      <c r="M107" s="210" t="str">
        <f ca="1">IF(MOD(ROW()-13,2)=0,IF(ISBLANK(OFFSET('11. SEGUIMIENTO 2026'!$Q$14,INT((ROW()-13)/2),0)),"",OFFSET('11. SEGUIMIENTO 2026'!$Q$14,INT((ROW()-13)/2),0)),IF(ISBLANK(OFFSET('9. METAS'!$T$20,INT((ROW()-14)/2),0)),"",OFFSET('9. METAS'!$T$20,INT((ROW()-14)/2),0)))</f>
        <v/>
      </c>
      <c r="N107" s="1002" t="str">
        <f t="shared" ref="N107" ca="1" si="88">IFERROR(K107/K108,"ND")</f>
        <v>ND</v>
      </c>
      <c r="O107" s="1004" t="str">
        <f t="shared" ref="O107" ca="1" si="89">IFERROR(((J107+K107)/H107),"ND")</f>
        <v>ND</v>
      </c>
      <c r="P107" s="1006" t="s">
        <v>1471</v>
      </c>
    </row>
    <row r="108" spans="3:16" ht="92.25" customHeight="1">
      <c r="C108" s="981"/>
      <c r="D108" s="983"/>
      <c r="E108" s="983"/>
      <c r="F108" s="985"/>
      <c r="G108" s="987"/>
      <c r="H108" s="999"/>
      <c r="I108" s="1001"/>
      <c r="J108" s="208">
        <f ca="1">IF(MOD(ROW()-13,2)=0,IF(ISBLANK(OFFSET('11. SEGUIMIENTO 2026'!$N$14,INT((ROW()-13)/2),0)),"",OFFSET('11. SEGUIMIENTO 2026'!$N$14,INT((ROW()-13)/2),0)),IF(ISBLANK(OFFSET('9. METAS'!$Q$20,INT((ROW()-14)/2),0)),"",OFFSET('9. METAS'!$Q$20,INT((ROW()-14)/2),0)))</f>
        <v>3</v>
      </c>
      <c r="K108" s="209">
        <f ca="1">IF(MOD(ROW()-13,2)=0,IF(ISBLANK(OFFSET('11. SEGUIMIENTO 2026'!$O$14,INT((ROW()-13)/2),0)),"",OFFSET('11. SEGUIMIENTO 2026'!$O$14,INT((ROW()-13)/2),0)),IF(ISBLANK(OFFSET('9. METAS'!$R$20,INT((ROW()-14)/2),0)),"",OFFSET('9. METAS'!$R$20,INT((ROW()-14)/2),0)))</f>
        <v>7</v>
      </c>
      <c r="L108" s="209">
        <f ca="1">IF(MOD(ROW()-13,2)=0,IF(ISBLANK(OFFSET('11. SEGUIMIENTO 2026'!$P$14,INT((ROW()-13)/2),0)),"",OFFSET('11. SEGUIMIENTO 2026'!$P$14,INT((ROW()-13)/2),0)),IF(ISBLANK(OFFSET('9. METAS'!$S$20,INT((ROW()-14)/2),0)),"",OFFSET('9. METAS'!$S$20,INT((ROW()-14)/2),0)))</f>
        <v>7</v>
      </c>
      <c r="M108" s="210">
        <f ca="1">IF(MOD(ROW()-13,2)=0,IF(ISBLANK(OFFSET('11. SEGUIMIENTO 2026'!$Q$14,INT((ROW()-13)/2),0)),"",OFFSET('11. SEGUIMIENTO 2026'!$Q$14,INT((ROW()-13)/2),0)),IF(ISBLANK(OFFSET('9. METAS'!$T$20,INT((ROW()-14)/2),0)),"",OFFSET('9. METAS'!$T$20,INT((ROW()-14)/2),0)))</f>
        <v>7</v>
      </c>
      <c r="N108" s="1003"/>
      <c r="O108" s="1005"/>
      <c r="P108" s="1007"/>
    </row>
    <row r="109" spans="3:16" ht="92.25" customHeight="1">
      <c r="C109" s="1008" t="str">
        <f ca="1">IF(ISBLANK(OFFSET('5. Pp (3 años)'!$C$46,INT((ROW()-13)/2),0)),"",OFFSET('5. Pp (3 años)'!$C$46,INT((ROW()-13)/2),0))</f>
        <v>Actividad</v>
      </c>
      <c r="D109" s="983" t="str">
        <f ca="1">IF(ISBLANK(OFFSET('5. Pp (3 años)'!$D$46,INT((ROW()-13)/2),0)),"",OFFSET('5. Pp (3 años)'!$D$46,INT((ROW()-13)/2),0))</f>
        <v>3.1.1.1.10.1  Organización de sesiones del Sistema Municipal y sus Comisiones.</v>
      </c>
      <c r="E109" s="983" t="str">
        <f ca="1">IF(ISBLANK(OFFSET('5. Pp (3 años)'!$E$46,INT((ROW()-13)/2),0)),"",OFFSET('5. Pp (3 años)'!$E$46,INT((ROW()-13)/2),0))</f>
        <v>PSO: Porcentaje de sesiones realizadas conforme al calendario.</v>
      </c>
      <c r="F109" s="985" t="str">
        <f ca="1">IF(ISBLANK(OFFSET('5. Pp (3 años)'!$K$46,INT((ROW()-13)/2),0)),"",OFFSET('5. Pp (3 años)'!$K$46,INT((ROW()-13)/2),0))</f>
        <v>Ascendente</v>
      </c>
      <c r="G109" s="987" t="str">
        <f ca="1">IF(ISBLANK(OFFSET('5. Pp (3 años)'!$H$46,INT((ROW()-13)/2),0)),"",OFFSET('5. Pp (3 años)'!$H$46,INT((ROW()-13)/2),0))</f>
        <v>Trimestral</v>
      </c>
      <c r="H109" s="999">
        <f ca="1">IF(ISBLANK(OFFSET('9. METAS'!$K$20,INT((ROW()-13)/2),0)),"",OFFSET('9. METAS'!$K$20,INT((ROW()-13)/2),0))</f>
        <v>16</v>
      </c>
      <c r="I109" s="1000" t="s">
        <v>1108</v>
      </c>
      <c r="J109" s="208">
        <f ca="1">IF(MOD(ROW()-13,2)=0,IF(ISBLANK(OFFSET('11. SEGUIMIENTO 2026'!$N$14,INT((ROW()-13)/2),0)),"",OFFSET('11. SEGUIMIENTO 2026'!$N$14,INT((ROW()-13)/2),0)),IF(ISBLANK(OFFSET('9. METAS'!$Q$20,INT((ROW()-14)/2),0)),"",OFFSET('9. METAS'!$Q$20,INT((ROW()-14)/2),0)))</f>
        <v>4</v>
      </c>
      <c r="K109" s="209" t="str">
        <f ca="1">IF(MOD(ROW()-13,2)=0,IF(ISBLANK(OFFSET('11. SEGUIMIENTO 2026'!$O$14,INT((ROW()-13)/2),0)),"",OFFSET('11. SEGUIMIENTO 2026'!$O$14,INT((ROW()-13)/2),0)),IF(ISBLANK(OFFSET('9. METAS'!$R$20,INT((ROW()-14)/2),0)),"",OFFSET('9. METAS'!$R$20,INT((ROW()-14)/2),0)))</f>
        <v/>
      </c>
      <c r="L109" s="209" t="str">
        <f ca="1">IF(MOD(ROW()-13,2)=0,IF(ISBLANK(OFFSET('11. SEGUIMIENTO 2026'!$P$14,INT((ROW()-13)/2),0)),"",OFFSET('11. SEGUIMIENTO 2026'!$P$14,INT((ROW()-13)/2),0)),IF(ISBLANK(OFFSET('9. METAS'!$S$20,INT((ROW()-14)/2),0)),"",OFFSET('9. METAS'!$S$20,INT((ROW()-14)/2),0)))</f>
        <v/>
      </c>
      <c r="M109" s="210" t="str">
        <f ca="1">IF(MOD(ROW()-13,2)=0,IF(ISBLANK(OFFSET('11. SEGUIMIENTO 2026'!$Q$14,INT((ROW()-13)/2),0)),"",OFFSET('11. SEGUIMIENTO 2026'!$Q$14,INT((ROW()-13)/2),0)),IF(ISBLANK(OFFSET('9. METAS'!$T$20,INT((ROW()-14)/2),0)),"",OFFSET('9. METAS'!$T$20,INT((ROW()-14)/2),0)))</f>
        <v/>
      </c>
      <c r="N109" s="1002" t="str">
        <f t="shared" ref="N109" ca="1" si="90">IFERROR(K109/K110,"ND")</f>
        <v>ND</v>
      </c>
      <c r="O109" s="1004" t="str">
        <f t="shared" ref="O109" ca="1" si="91">IFERROR(((J109+K109)/H109),"ND")</f>
        <v>ND</v>
      </c>
      <c r="P109" s="1006" t="s">
        <v>1472</v>
      </c>
    </row>
    <row r="110" spans="3:16" ht="92.25" customHeight="1">
      <c r="C110" s="981"/>
      <c r="D110" s="983"/>
      <c r="E110" s="983"/>
      <c r="F110" s="985"/>
      <c r="G110" s="987"/>
      <c r="H110" s="999"/>
      <c r="I110" s="1001"/>
      <c r="J110" s="208">
        <f ca="1">IF(MOD(ROW()-13,2)=0,IF(ISBLANK(OFFSET('11. SEGUIMIENTO 2026'!$N$14,INT((ROW()-13)/2),0)),"",OFFSET('11. SEGUIMIENTO 2026'!$N$14,INT((ROW()-13)/2),0)),IF(ISBLANK(OFFSET('9. METAS'!$Q$20,INT((ROW()-14)/2),0)),"",OFFSET('9. METAS'!$Q$20,INT((ROW()-14)/2),0)))</f>
        <v>4</v>
      </c>
      <c r="K110" s="209">
        <f ca="1">IF(MOD(ROW()-13,2)=0,IF(ISBLANK(OFFSET('11. SEGUIMIENTO 2026'!$O$14,INT((ROW()-13)/2),0)),"",OFFSET('11. SEGUIMIENTO 2026'!$O$14,INT((ROW()-13)/2),0)),IF(ISBLANK(OFFSET('9. METAS'!$R$20,INT((ROW()-14)/2),0)),"",OFFSET('9. METAS'!$R$20,INT((ROW()-14)/2),0)))</f>
        <v>4</v>
      </c>
      <c r="L110" s="209">
        <f ca="1">IF(MOD(ROW()-13,2)=0,IF(ISBLANK(OFFSET('11. SEGUIMIENTO 2026'!$P$14,INT((ROW()-13)/2),0)),"",OFFSET('11. SEGUIMIENTO 2026'!$P$14,INT((ROW()-13)/2),0)),IF(ISBLANK(OFFSET('9. METAS'!$S$20,INT((ROW()-14)/2),0)),"",OFFSET('9. METAS'!$S$20,INT((ROW()-14)/2),0)))</f>
        <v>4</v>
      </c>
      <c r="M110" s="210">
        <f ca="1">IF(MOD(ROW()-13,2)=0,IF(ISBLANK(OFFSET('11. SEGUIMIENTO 2026'!$Q$14,INT((ROW()-13)/2),0)),"",OFFSET('11. SEGUIMIENTO 2026'!$Q$14,INT((ROW()-13)/2),0)),IF(ISBLANK(OFFSET('9. METAS'!$T$20,INT((ROW()-14)/2),0)),"",OFFSET('9. METAS'!$T$20,INT((ROW()-14)/2),0)))</f>
        <v>4</v>
      </c>
      <c r="N110" s="1003"/>
      <c r="O110" s="1005"/>
      <c r="P110" s="1007"/>
    </row>
    <row r="111" spans="3:16" ht="92.25" customHeight="1">
      <c r="C111" s="1008" t="str">
        <f ca="1">IF(ISBLANK(OFFSET('5. Pp (3 años)'!$C$46,INT((ROW()-13)/2),0)),"",OFFSET('5. Pp (3 años)'!$C$46,INT((ROW()-13)/2),0))</f>
        <v>Actividad</v>
      </c>
      <c r="D111" s="983" t="str">
        <f ca="1">IF(ISBLANK(OFFSET('5. Pp (3 años)'!$D$46,INT((ROW()-13)/2),0)),"",OFFSET('5. Pp (3 años)'!$D$46,INT((ROW()-13)/2),0))</f>
        <v>3.1.1.1.10.2 Canalización y registro de reportes o posibles vulneraciones de derechos de NNA.</v>
      </c>
      <c r="E111" s="983" t="str">
        <f ca="1">IF(ISBLANK(OFFSET('5. Pp (3 años)'!$E$46,INT((ROW()-13)/2),0)),"",OFFSET('5. Pp (3 años)'!$E$46,INT((ROW()-13)/2),0))</f>
        <v>PCR: Porcentaje de reportes canalizados dentro de 48 horas.</v>
      </c>
      <c r="F111" s="985" t="str">
        <f ca="1">IF(ISBLANK(OFFSET('5. Pp (3 años)'!$K$46,INT((ROW()-13)/2),0)),"",OFFSET('5. Pp (3 años)'!$K$46,INT((ROW()-13)/2),0))</f>
        <v>Constante</v>
      </c>
      <c r="G111" s="987" t="str">
        <f ca="1">IF(ISBLANK(OFFSET('5. Pp (3 años)'!$H$46,INT((ROW()-13)/2),0)),"",OFFSET('5. Pp (3 años)'!$H$46,INT((ROW()-13)/2),0))</f>
        <v>Trimestral</v>
      </c>
      <c r="H111" s="999">
        <f ca="1">IF(ISBLANK(OFFSET('9. METAS'!$K$20,INT((ROW()-13)/2),0)),"",OFFSET('9. METAS'!$K$20,INT((ROW()-13)/2),0))</f>
        <v>1</v>
      </c>
      <c r="I111" s="1000" t="s">
        <v>1108</v>
      </c>
      <c r="J111" s="208">
        <f ca="1">IF(MOD(ROW()-13,2)=0,IF(ISBLANK(OFFSET('11. SEGUIMIENTO 2026'!$N$14,INT((ROW()-13)/2),0)),"",OFFSET('11. SEGUIMIENTO 2026'!$N$14,INT((ROW()-13)/2),0)),IF(ISBLANK(OFFSET('9. METAS'!$Q$20,INT((ROW()-14)/2),0)),"",OFFSET('9. METAS'!$Q$20,INT((ROW()-14)/2),0)))</f>
        <v>1</v>
      </c>
      <c r="K111" s="209" t="str">
        <f ca="1">IF(MOD(ROW()-13,2)=0,IF(ISBLANK(OFFSET('11. SEGUIMIENTO 2026'!$O$14,INT((ROW()-13)/2),0)),"",OFFSET('11. SEGUIMIENTO 2026'!$O$14,INT((ROW()-13)/2),0)),IF(ISBLANK(OFFSET('9. METAS'!$R$20,INT((ROW()-14)/2),0)),"",OFFSET('9. METAS'!$R$20,INT((ROW()-14)/2),0)))</f>
        <v/>
      </c>
      <c r="L111" s="209" t="str">
        <f ca="1">IF(MOD(ROW()-13,2)=0,IF(ISBLANK(OFFSET('11. SEGUIMIENTO 2026'!$P$14,INT((ROW()-13)/2),0)),"",OFFSET('11. SEGUIMIENTO 2026'!$P$14,INT((ROW()-13)/2),0)),IF(ISBLANK(OFFSET('9. METAS'!$S$20,INT((ROW()-14)/2),0)),"",OFFSET('9. METAS'!$S$20,INT((ROW()-14)/2),0)))</f>
        <v/>
      </c>
      <c r="M111" s="210" t="str">
        <f ca="1">IF(MOD(ROW()-13,2)=0,IF(ISBLANK(OFFSET('11. SEGUIMIENTO 2026'!$Q$14,INT((ROW()-13)/2),0)),"",OFFSET('11. SEGUIMIENTO 2026'!$Q$14,INT((ROW()-13)/2),0)),IF(ISBLANK(OFFSET('9. METAS'!$T$20,INT((ROW()-14)/2),0)),"",OFFSET('9. METAS'!$T$20,INT((ROW()-14)/2),0)))</f>
        <v/>
      </c>
      <c r="N111" s="1002" t="str">
        <f t="shared" ref="N111" ca="1" si="92">IFERROR(K111/K112,"ND")</f>
        <v>ND</v>
      </c>
      <c r="O111" s="1004" t="str">
        <f t="shared" ref="O111" ca="1" si="93">IFERROR(((J111+K111)/H111),"ND")</f>
        <v>ND</v>
      </c>
      <c r="P111" s="1006" t="s">
        <v>1473</v>
      </c>
    </row>
    <row r="112" spans="3:16" ht="92.25" customHeight="1">
      <c r="C112" s="981"/>
      <c r="D112" s="983"/>
      <c r="E112" s="983"/>
      <c r="F112" s="985"/>
      <c r="G112" s="987"/>
      <c r="H112" s="999"/>
      <c r="I112" s="1001"/>
      <c r="J112" s="208">
        <f ca="1">IF(MOD(ROW()-13,2)=0,IF(ISBLANK(OFFSET('11. SEGUIMIENTO 2026'!$N$14,INT((ROW()-13)/2),0)),"",OFFSET('11. SEGUIMIENTO 2026'!$N$14,INT((ROW()-13)/2),0)),IF(ISBLANK(OFFSET('9. METAS'!$Q$20,INT((ROW()-14)/2),0)),"",OFFSET('9. METAS'!$Q$20,INT((ROW()-14)/2),0)))</f>
        <v>1</v>
      </c>
      <c r="K112" s="209">
        <f ca="1">IF(MOD(ROW()-13,2)=0,IF(ISBLANK(OFFSET('11. SEGUIMIENTO 2026'!$O$14,INT((ROW()-13)/2),0)),"",OFFSET('11. SEGUIMIENTO 2026'!$O$14,INT((ROW()-13)/2),0)),IF(ISBLANK(OFFSET('9. METAS'!$R$20,INT((ROW()-14)/2),0)),"",OFFSET('9. METAS'!$R$20,INT((ROW()-14)/2),0)))</f>
        <v>1</v>
      </c>
      <c r="L112" s="209">
        <f ca="1">IF(MOD(ROW()-13,2)=0,IF(ISBLANK(OFFSET('11. SEGUIMIENTO 2026'!$P$14,INT((ROW()-13)/2),0)),"",OFFSET('11. SEGUIMIENTO 2026'!$P$14,INT((ROW()-13)/2),0)),IF(ISBLANK(OFFSET('9. METAS'!$S$20,INT((ROW()-14)/2),0)),"",OFFSET('9. METAS'!$S$20,INT((ROW()-14)/2),0)))</f>
        <v>1</v>
      </c>
      <c r="M112" s="210">
        <f ca="1">IF(MOD(ROW()-13,2)=0,IF(ISBLANK(OFFSET('11. SEGUIMIENTO 2026'!$Q$14,INT((ROW()-13)/2),0)),"",OFFSET('11. SEGUIMIENTO 2026'!$Q$14,INT((ROW()-13)/2),0)),IF(ISBLANK(OFFSET('9. METAS'!$T$20,INT((ROW()-14)/2),0)),"",OFFSET('9. METAS'!$T$20,INT((ROW()-14)/2),0)))</f>
        <v>1</v>
      </c>
      <c r="N112" s="1003"/>
      <c r="O112" s="1005"/>
      <c r="P112" s="1007"/>
    </row>
    <row r="113" spans="3:16" ht="92.25" customHeight="1">
      <c r="C113" s="1008" t="str">
        <f ca="1">IF(ISBLANK(OFFSET('5. Pp (3 años)'!$C$46,INT((ROW()-13)/2),0)),"",OFFSET('5. Pp (3 años)'!$C$46,INT((ROW()-13)/2),0))</f>
        <v>Actividad</v>
      </c>
      <c r="D113" s="983" t="str">
        <f ca="1">IF(ISBLANK(OFFSET('5. Pp (3 años)'!$D$46,INT((ROW()-13)/2),0)),"",OFFSET('5. Pp (3 años)'!$D$46,INT((ROW()-13)/2),0))</f>
        <v>3.1.1.1.10.3 Convocatoria y organización de actividades de participación dirigidas a niñas, niños y adolescentes.</v>
      </c>
      <c r="E113" s="983" t="str">
        <f ca="1">IF(ISBLANK(OFFSET('5. Pp (3 años)'!$E$46,INT((ROW()-13)/2),0)),"",OFFSET('5. Pp (3 años)'!$E$46,INT((ROW()-13)/2),0))</f>
        <v>PPA: Porcentaje de participación de NNA en actividades convocadas.</v>
      </c>
      <c r="F113" s="985" t="str">
        <f ca="1">IF(ISBLANK(OFFSET('5. Pp (3 años)'!$K$46,INT((ROW()-13)/2),0)),"",OFFSET('5. Pp (3 años)'!$K$46,INT((ROW()-13)/2),0))</f>
        <v>Ascendente</v>
      </c>
      <c r="G113" s="987" t="str">
        <f ca="1">IF(ISBLANK(OFFSET('5. Pp (3 años)'!$H$46,INT((ROW()-13)/2),0)),"",OFFSET('5. Pp (3 años)'!$H$46,INT((ROW()-13)/2),0))</f>
        <v>Trimestral</v>
      </c>
      <c r="H113" s="1014">
        <f ca="1">IF(ISBLANK(OFFSET('9. METAS'!$K$20,INT((ROW()-13)/2),0)),"",OFFSET('9. METAS'!$K$20,INT((ROW()-13)/2),0))</f>
        <v>3230</v>
      </c>
      <c r="I113" s="1000" t="s">
        <v>1108</v>
      </c>
      <c r="J113" s="558">
        <f ca="1">IF(MOD(ROW()-13,2)=0,IF(ISBLANK(OFFSET('11. SEGUIMIENTO 2026'!$N$14,INT((ROW()-13)/2),0)),"",OFFSET('11. SEGUIMIENTO 2026'!$N$14,INT((ROW()-13)/2),0)),IF(ISBLANK(OFFSET('9. METAS'!$Q$20,INT((ROW()-14)/2),0)),"",OFFSET('9. METAS'!$Q$20,INT((ROW()-14)/2),0)))</f>
        <v>938</v>
      </c>
      <c r="K113" s="786" t="str">
        <f ca="1">IF(MOD(ROW()-13,2)=0,IF(ISBLANK(OFFSET('11. SEGUIMIENTO 2026'!$O$14,INT((ROW()-13)/2),0)),"",OFFSET('11. SEGUIMIENTO 2026'!$O$14,INT((ROW()-13)/2),0)),IF(ISBLANK(OFFSET('9. METAS'!$R$20,INT((ROW()-14)/2),0)),"",OFFSET('9. METAS'!$R$20,INT((ROW()-14)/2),0)))</f>
        <v/>
      </c>
      <c r="L113" s="786" t="str">
        <f ca="1">IF(MOD(ROW()-13,2)=0,IF(ISBLANK(OFFSET('11. SEGUIMIENTO 2026'!$P$14,INT((ROW()-13)/2),0)),"",OFFSET('11. SEGUIMIENTO 2026'!$P$14,INT((ROW()-13)/2),0)),IF(ISBLANK(OFFSET('9. METAS'!$S$20,INT((ROW()-14)/2),0)),"",OFFSET('9. METAS'!$S$20,INT((ROW()-14)/2),0)))</f>
        <v/>
      </c>
      <c r="M113" s="787" t="str">
        <f ca="1">IF(MOD(ROW()-13,2)=0,IF(ISBLANK(OFFSET('11. SEGUIMIENTO 2026'!$Q$14,INT((ROW()-13)/2),0)),"",OFFSET('11. SEGUIMIENTO 2026'!$Q$14,INT((ROW()-13)/2),0)),IF(ISBLANK(OFFSET('9. METAS'!$T$20,INT((ROW()-14)/2),0)),"",OFFSET('9. METAS'!$T$20,INT((ROW()-14)/2),0)))</f>
        <v/>
      </c>
      <c r="N113" s="1002" t="str">
        <f t="shared" ref="N113" ca="1" si="94">IFERROR(K113/K114,"ND")</f>
        <v>ND</v>
      </c>
      <c r="O113" s="1004" t="str">
        <f t="shared" ref="O113" ca="1" si="95">IFERROR(((J113+K113)/H113),"ND")</f>
        <v>ND</v>
      </c>
      <c r="P113" s="1006" t="s">
        <v>1474</v>
      </c>
    </row>
    <row r="114" spans="3:16" ht="92.25" customHeight="1">
      <c r="C114" s="981"/>
      <c r="D114" s="983"/>
      <c r="E114" s="983"/>
      <c r="F114" s="985"/>
      <c r="G114" s="987"/>
      <c r="H114" s="1014"/>
      <c r="I114" s="1001"/>
      <c r="J114" s="558">
        <f ca="1">IF(MOD(ROW()-13,2)=0,IF(ISBLANK(OFFSET('11. SEGUIMIENTO 2026'!$N$14,INT((ROW()-13)/2),0)),"",OFFSET('11. SEGUIMIENTO 2026'!$N$14,INT((ROW()-13)/2),0)),IF(ISBLANK(OFFSET('9. METAS'!$Q$20,INT((ROW()-14)/2),0)),"",OFFSET('9. METAS'!$Q$20,INT((ROW()-14)/2),0)))</f>
        <v>800</v>
      </c>
      <c r="K114" s="786">
        <f ca="1">IF(MOD(ROW()-13,2)=0,IF(ISBLANK(OFFSET('11. SEGUIMIENTO 2026'!$O$14,INT((ROW()-13)/2),0)),"",OFFSET('11. SEGUIMIENTO 2026'!$O$14,INT((ROW()-13)/2),0)),IF(ISBLANK(OFFSET('9. METAS'!$R$20,INT((ROW()-14)/2),0)),"",OFFSET('9. METAS'!$R$20,INT((ROW()-14)/2),0)))</f>
        <v>965</v>
      </c>
      <c r="L114" s="786">
        <f ca="1">IF(MOD(ROW()-13,2)=0,IF(ISBLANK(OFFSET('11. SEGUIMIENTO 2026'!$P$14,INT((ROW()-13)/2),0)),"",OFFSET('11. SEGUIMIENTO 2026'!$P$14,INT((ROW()-13)/2),0)),IF(ISBLANK(OFFSET('9. METAS'!$S$20,INT((ROW()-14)/2),0)),"",OFFSET('9. METAS'!$S$20,INT((ROW()-14)/2),0)))</f>
        <v>965</v>
      </c>
      <c r="M114" s="787">
        <f ca="1">IF(MOD(ROW()-13,2)=0,IF(ISBLANK(OFFSET('11. SEGUIMIENTO 2026'!$Q$14,INT((ROW()-13)/2),0)),"",OFFSET('11. SEGUIMIENTO 2026'!$Q$14,INT((ROW()-13)/2),0)),IF(ISBLANK(OFFSET('9. METAS'!$T$20,INT((ROW()-14)/2),0)),"",OFFSET('9. METAS'!$T$20,INT((ROW()-14)/2),0)))</f>
        <v>500</v>
      </c>
      <c r="N114" s="1003"/>
      <c r="O114" s="1005"/>
      <c r="P114" s="1007"/>
    </row>
    <row r="115" spans="3:16" ht="92.25" customHeight="1">
      <c r="C115" s="1008" t="str">
        <f ca="1">IF(ISBLANK(OFFSET('5. Pp (3 años)'!$C$46,INT((ROW()-13)/2),0)),"",OFFSET('5. Pp (3 años)'!$C$46,INT((ROW()-13)/2),0))</f>
        <v>Actividad</v>
      </c>
      <c r="D115" s="983" t="str">
        <f ca="1">IF(ISBLANK(OFFSET('5. Pp (3 años)'!$D$46,INT((ROW()-13)/2),0)),"",OFFSET('5. Pp (3 años)'!$D$46,INT((ROW()-13)/2),0))</f>
        <v>3.1.1.1.10.4 Difusión digital y realización de campañas en redes sociales sobre los derechos de NNA.</v>
      </c>
      <c r="E115" s="983" t="str">
        <f ca="1">IF(ISBLANK(OFFSET('5. Pp (3 años)'!$E$46,INT((ROW()-13)/2),0)),"",OFFSET('5. Pp (3 años)'!$E$46,INT((ROW()-13)/2),0))</f>
        <v>PDR: Porcentaje de campañas realizadas conforme a la planeación.</v>
      </c>
      <c r="F115" s="985" t="str">
        <f ca="1">IF(ISBLANK(OFFSET('5. Pp (3 años)'!$K$46,INT((ROW()-13)/2),0)),"",OFFSET('5. Pp (3 años)'!$K$46,INT((ROW()-13)/2),0))</f>
        <v>Ascendente</v>
      </c>
      <c r="G115" s="987" t="str">
        <f ca="1">IF(ISBLANK(OFFSET('5. Pp (3 años)'!$H$46,INT((ROW()-13)/2),0)),"",OFFSET('5. Pp (3 años)'!$H$46,INT((ROW()-13)/2),0))</f>
        <v>Trimestral</v>
      </c>
      <c r="H115" s="999">
        <f ca="1">IF(ISBLANK(OFFSET('9. METAS'!$K$20,INT((ROW()-13)/2),0)),"",OFFSET('9. METAS'!$K$20,INT((ROW()-13)/2),0))</f>
        <v>24</v>
      </c>
      <c r="I115" s="1000" t="s">
        <v>1108</v>
      </c>
      <c r="J115" s="208">
        <f ca="1">IF(MOD(ROW()-13,2)=0,IF(ISBLANK(OFFSET('11. SEGUIMIENTO 2026'!$N$14,INT((ROW()-13)/2),0)),"",OFFSET('11. SEGUIMIENTO 2026'!$N$14,INT((ROW()-13)/2),0)),IF(ISBLANK(OFFSET('9. METAS'!$Q$20,INT((ROW()-14)/2),0)),"",OFFSET('9. METAS'!$Q$20,INT((ROW()-14)/2),0)))</f>
        <v>3</v>
      </c>
      <c r="K115" s="209" t="str">
        <f ca="1">IF(MOD(ROW()-13,2)=0,IF(ISBLANK(OFFSET('11. SEGUIMIENTO 2026'!$O$14,INT((ROW()-13)/2),0)),"",OFFSET('11. SEGUIMIENTO 2026'!$O$14,INT((ROW()-13)/2),0)),IF(ISBLANK(OFFSET('9. METAS'!$R$20,INT((ROW()-14)/2),0)),"",OFFSET('9. METAS'!$R$20,INT((ROW()-14)/2),0)))</f>
        <v/>
      </c>
      <c r="L115" s="209" t="str">
        <f ca="1">IF(MOD(ROW()-13,2)=0,IF(ISBLANK(OFFSET('11. SEGUIMIENTO 2026'!$P$14,INT((ROW()-13)/2),0)),"",OFFSET('11. SEGUIMIENTO 2026'!$P$14,INT((ROW()-13)/2),0)),IF(ISBLANK(OFFSET('9. METAS'!$S$20,INT((ROW()-14)/2),0)),"",OFFSET('9. METAS'!$S$20,INT((ROW()-14)/2),0)))</f>
        <v/>
      </c>
      <c r="M115" s="210" t="str">
        <f ca="1">IF(MOD(ROW()-13,2)=0,IF(ISBLANK(OFFSET('11. SEGUIMIENTO 2026'!$Q$14,INT((ROW()-13)/2),0)),"",OFFSET('11. SEGUIMIENTO 2026'!$Q$14,INT((ROW()-13)/2),0)),IF(ISBLANK(OFFSET('9. METAS'!$T$20,INT((ROW()-14)/2),0)),"",OFFSET('9. METAS'!$T$20,INT((ROW()-14)/2),0)))</f>
        <v/>
      </c>
      <c r="N115" s="1002" t="str">
        <f t="shared" ref="N115" ca="1" si="96">IFERROR(K115/K116,"ND")</f>
        <v>ND</v>
      </c>
      <c r="O115" s="1004" t="str">
        <f t="shared" ref="O115" ca="1" si="97">IFERROR(((J115+K115)/H115),"ND")</f>
        <v>ND</v>
      </c>
      <c r="P115" s="1006" t="s">
        <v>1475</v>
      </c>
    </row>
    <row r="116" spans="3:16" ht="92.25" customHeight="1">
      <c r="C116" s="981"/>
      <c r="D116" s="983"/>
      <c r="E116" s="983"/>
      <c r="F116" s="985"/>
      <c r="G116" s="987"/>
      <c r="H116" s="999"/>
      <c r="I116" s="1001"/>
      <c r="J116" s="208">
        <f ca="1">IF(MOD(ROW()-13,2)=0,IF(ISBLANK(OFFSET('11. SEGUIMIENTO 2026'!$N$14,INT((ROW()-13)/2),0)),"",OFFSET('11. SEGUIMIENTO 2026'!$N$14,INT((ROW()-13)/2),0)),IF(ISBLANK(OFFSET('9. METAS'!$Q$20,INT((ROW()-14)/2),0)),"",OFFSET('9. METAS'!$Q$20,INT((ROW()-14)/2),0)))</f>
        <v>6</v>
      </c>
      <c r="K116" s="209">
        <f ca="1">IF(MOD(ROW()-13,2)=0,IF(ISBLANK(OFFSET('11. SEGUIMIENTO 2026'!$O$14,INT((ROW()-13)/2),0)),"",OFFSET('11. SEGUIMIENTO 2026'!$O$14,INT((ROW()-13)/2),0)),IF(ISBLANK(OFFSET('9. METAS'!$R$20,INT((ROW()-14)/2),0)),"",OFFSET('9. METAS'!$R$20,INT((ROW()-14)/2),0)))</f>
        <v>6</v>
      </c>
      <c r="L116" s="209">
        <f ca="1">IF(MOD(ROW()-13,2)=0,IF(ISBLANK(OFFSET('11. SEGUIMIENTO 2026'!$P$14,INT((ROW()-13)/2),0)),"",OFFSET('11. SEGUIMIENTO 2026'!$P$14,INT((ROW()-13)/2),0)),IF(ISBLANK(OFFSET('9. METAS'!$S$20,INT((ROW()-14)/2),0)),"",OFFSET('9. METAS'!$S$20,INT((ROW()-14)/2),0)))</f>
        <v>6</v>
      </c>
      <c r="M116" s="210">
        <f ca="1">IF(MOD(ROW()-13,2)=0,IF(ISBLANK(OFFSET('11. SEGUIMIENTO 2026'!$Q$14,INT((ROW()-13)/2),0)),"",OFFSET('11. SEGUIMIENTO 2026'!$Q$14,INT((ROW()-13)/2),0)),IF(ISBLANK(OFFSET('9. METAS'!$T$20,INT((ROW()-14)/2),0)),"",OFFSET('9. METAS'!$T$20,INT((ROW()-14)/2),0)))</f>
        <v>6</v>
      </c>
      <c r="N116" s="1003"/>
      <c r="O116" s="1005"/>
      <c r="P116" s="1007"/>
    </row>
    <row r="117" spans="3:16" ht="92.25" customHeight="1">
      <c r="C117" s="1008" t="str">
        <f ca="1">IF(ISBLANK(OFFSET('5. Pp (3 años)'!$C$46,INT((ROW()-13)/2),0)),"",OFFSET('5. Pp (3 años)'!$C$46,INT((ROW()-13)/2),0))</f>
        <v>Componente</v>
      </c>
      <c r="D117" s="983" t="str">
        <f ca="1">IF(ISBLANK(OFFSET('5. Pp (3 años)'!$D$46,INT((ROW()-13)/2),0)),"",OFFSET('5. Pp (3 años)'!$D$46,INT((ROW()-13)/2),0))</f>
        <v>3.1.1.1.11 Proyectos de estructuración vial revisados interinstitucionalmente.</v>
      </c>
      <c r="E117" s="983" t="str">
        <f ca="1">IF(ISBLANK(OFFSET('5. Pp (3 años)'!$E$46,INT((ROW()-13)/2),0)),"",OFFSET('5. Pp (3 años)'!$E$46,INT((ROW()-13)/2),0))</f>
        <v>PREV: Porcentaje de proyectos de estructuración vial revisados</v>
      </c>
      <c r="F117" s="985" t="str">
        <f ca="1">IF(ISBLANK(OFFSET('5. Pp (3 años)'!$K$46,INT((ROW()-13)/2),0)),"",OFFSET('5. Pp (3 años)'!$K$46,INT((ROW()-13)/2),0))</f>
        <v>Ascendente</v>
      </c>
      <c r="G117" s="987" t="str">
        <f ca="1">IF(ISBLANK(OFFSET('5. Pp (3 años)'!$H$46,INT((ROW()-13)/2),0)),"",OFFSET('5. Pp (3 años)'!$H$46,INT((ROW()-13)/2),0))</f>
        <v>Trimestral</v>
      </c>
      <c r="H117" s="999">
        <f ca="1">IF(ISBLANK(OFFSET('9. METAS'!$K$20,INT((ROW()-13)/2),0)),"",OFFSET('9. METAS'!$K$20,INT((ROW()-13)/2),0))</f>
        <v>20</v>
      </c>
      <c r="I117" s="1000" t="s">
        <v>1108</v>
      </c>
      <c r="J117" s="208">
        <f ca="1">IF(MOD(ROW()-13,2)=0,IF(ISBLANK(OFFSET('11. SEGUIMIENTO 2026'!$N$14,INT((ROW()-13)/2),0)),"",OFFSET('11. SEGUIMIENTO 2026'!$N$14,INT((ROW()-13)/2),0)),IF(ISBLANK(OFFSET('9. METAS'!$Q$20,INT((ROW()-14)/2),0)),"",OFFSET('9. METAS'!$Q$20,INT((ROW()-14)/2),0)))</f>
        <v>5</v>
      </c>
      <c r="K117" s="209" t="str">
        <f ca="1">IF(MOD(ROW()-13,2)=0,IF(ISBLANK(OFFSET('11. SEGUIMIENTO 2026'!$O$14,INT((ROW()-13)/2),0)),"",OFFSET('11. SEGUIMIENTO 2026'!$O$14,INT((ROW()-13)/2),0)),IF(ISBLANK(OFFSET('9. METAS'!$R$20,INT((ROW()-14)/2),0)),"",OFFSET('9. METAS'!$R$20,INT((ROW()-14)/2),0)))</f>
        <v/>
      </c>
      <c r="L117" s="209" t="str">
        <f ca="1">IF(MOD(ROW()-13,2)=0,IF(ISBLANK(OFFSET('11. SEGUIMIENTO 2026'!$P$14,INT((ROW()-13)/2),0)),"",OFFSET('11. SEGUIMIENTO 2026'!$P$14,INT((ROW()-13)/2),0)),IF(ISBLANK(OFFSET('9. METAS'!$S$20,INT((ROW()-14)/2),0)),"",OFFSET('9. METAS'!$S$20,INT((ROW()-14)/2),0)))</f>
        <v/>
      </c>
      <c r="M117" s="210" t="str">
        <f ca="1">IF(MOD(ROW()-13,2)=0,IF(ISBLANK(OFFSET('11. SEGUIMIENTO 2026'!$Q$14,INT((ROW()-13)/2),0)),"",OFFSET('11. SEGUIMIENTO 2026'!$Q$14,INT((ROW()-13)/2),0)),IF(ISBLANK(OFFSET('9. METAS'!$T$20,INT((ROW()-14)/2),0)),"",OFFSET('9. METAS'!$T$20,INT((ROW()-14)/2),0)))</f>
        <v/>
      </c>
      <c r="N117" s="1002" t="str">
        <f t="shared" ref="N117" ca="1" si="98">IFERROR(K117/K118,"ND")</f>
        <v>ND</v>
      </c>
      <c r="O117" s="1004" t="str">
        <f t="shared" ref="O117" ca="1" si="99">IFERROR(((J117+K117)/H117),"ND")</f>
        <v>ND</v>
      </c>
      <c r="P117" s="1006" t="s">
        <v>1476</v>
      </c>
    </row>
    <row r="118" spans="3:16" ht="92.25" customHeight="1">
      <c r="C118" s="981"/>
      <c r="D118" s="983"/>
      <c r="E118" s="983"/>
      <c r="F118" s="985"/>
      <c r="G118" s="987"/>
      <c r="H118" s="999"/>
      <c r="I118" s="1001"/>
      <c r="J118" s="208">
        <f ca="1">IF(MOD(ROW()-13,2)=0,IF(ISBLANK(OFFSET('11. SEGUIMIENTO 2026'!$N$14,INT((ROW()-13)/2),0)),"",OFFSET('11. SEGUIMIENTO 2026'!$N$14,INT((ROW()-13)/2),0)),IF(ISBLANK(OFFSET('9. METAS'!$Q$20,INT((ROW()-14)/2),0)),"",OFFSET('9. METAS'!$Q$20,INT((ROW()-14)/2),0)))</f>
        <v>5</v>
      </c>
      <c r="K118" s="209">
        <f ca="1">IF(MOD(ROW()-13,2)=0,IF(ISBLANK(OFFSET('11. SEGUIMIENTO 2026'!$O$14,INT((ROW()-13)/2),0)),"",OFFSET('11. SEGUIMIENTO 2026'!$O$14,INT((ROW()-13)/2),0)),IF(ISBLANK(OFFSET('9. METAS'!$R$20,INT((ROW()-14)/2),0)),"",OFFSET('9. METAS'!$R$20,INT((ROW()-14)/2),0)))</f>
        <v>10</v>
      </c>
      <c r="L118" s="209">
        <f ca="1">IF(MOD(ROW()-13,2)=0,IF(ISBLANK(OFFSET('11. SEGUIMIENTO 2026'!$P$14,INT((ROW()-13)/2),0)),"",OFFSET('11. SEGUIMIENTO 2026'!$P$14,INT((ROW()-13)/2),0)),IF(ISBLANK(OFFSET('9. METAS'!$S$20,INT((ROW()-14)/2),0)),"",OFFSET('9. METAS'!$S$20,INT((ROW()-14)/2),0)))</f>
        <v>3</v>
      </c>
      <c r="M118" s="210">
        <f ca="1">IF(MOD(ROW()-13,2)=0,IF(ISBLANK(OFFSET('11. SEGUIMIENTO 2026'!$Q$14,INT((ROW()-13)/2),0)),"",OFFSET('11. SEGUIMIENTO 2026'!$Q$14,INT((ROW()-13)/2),0)),IF(ISBLANK(OFFSET('9. METAS'!$T$20,INT((ROW()-14)/2),0)),"",OFFSET('9. METAS'!$T$20,INT((ROW()-14)/2),0)))</f>
        <v>2</v>
      </c>
      <c r="N118" s="1003"/>
      <c r="O118" s="1005"/>
      <c r="P118" s="1007"/>
    </row>
    <row r="119" spans="3:16" ht="92.25" customHeight="1">
      <c r="C119" s="1008" t="str">
        <f ca="1">IF(ISBLANK(OFFSET('5. Pp (3 años)'!$C$46,INT((ROW()-13)/2),0)),"",OFFSET('5. Pp (3 años)'!$C$46,INT((ROW()-13)/2),0))</f>
        <v>Actividad</v>
      </c>
      <c r="D119" s="983" t="str">
        <f ca="1">IF(ISBLANK(OFFSET('5. Pp (3 años)'!$D$46,INT((ROW()-13)/2),0)),"",OFFSET('5. Pp (3 años)'!$D$46,INT((ROW()-13)/2),0))</f>
        <v>3.1.1.1.11.1 Instalación de señalización vial horizontal y vertical en la infraestructura urbana.</v>
      </c>
      <c r="E119" s="983" t="str">
        <f ca="1">IF(ISBLANK(OFFSET('5. Pp (3 años)'!$E$46,INT((ROW()-13)/2),0)),"",OFFSET('5. Pp (3 años)'!$E$46,INT((ROW()-13)/2),0))</f>
        <v>PSHV: Porcentaje de señalización vial horizontal y vertical instalada</v>
      </c>
      <c r="F119" s="985" t="str">
        <f ca="1">IF(ISBLANK(OFFSET('5. Pp (3 años)'!$K$46,INT((ROW()-13)/2),0)),"",OFFSET('5. Pp (3 años)'!$K$46,INT((ROW()-13)/2),0))</f>
        <v>Ascendente</v>
      </c>
      <c r="G119" s="987" t="str">
        <f ca="1">IF(ISBLANK(OFFSET('5. Pp (3 años)'!$H$46,INT((ROW()-13)/2),0)),"",OFFSET('5. Pp (3 años)'!$H$46,INT((ROW()-13)/2),0))</f>
        <v>Trimestral</v>
      </c>
      <c r="H119" s="999">
        <f ca="1">IF(ISBLANK(OFFSET('9. METAS'!$K$20,INT((ROW()-13)/2),0)),"",OFFSET('9. METAS'!$K$20,INT((ROW()-13)/2),0))</f>
        <v>120</v>
      </c>
      <c r="I119" s="1000" t="s">
        <v>1108</v>
      </c>
      <c r="J119" s="208">
        <f ca="1">IF(MOD(ROW()-13,2)=0,IF(ISBLANK(OFFSET('11. SEGUIMIENTO 2026'!$N$14,INT((ROW()-13)/2),0)),"",OFFSET('11. SEGUIMIENTO 2026'!$N$14,INT((ROW()-13)/2),0)),IF(ISBLANK(OFFSET('9. METAS'!$Q$20,INT((ROW()-14)/2),0)),"",OFFSET('9. METAS'!$Q$20,INT((ROW()-14)/2),0)))</f>
        <v>47</v>
      </c>
      <c r="K119" s="209" t="str">
        <f ca="1">IF(MOD(ROW()-13,2)=0,IF(ISBLANK(OFFSET('11. SEGUIMIENTO 2026'!$O$14,INT((ROW()-13)/2),0)),"",OFFSET('11. SEGUIMIENTO 2026'!$O$14,INT((ROW()-13)/2),0)),IF(ISBLANK(OFFSET('9. METAS'!$R$20,INT((ROW()-14)/2),0)),"",OFFSET('9. METAS'!$R$20,INT((ROW()-14)/2),0)))</f>
        <v/>
      </c>
      <c r="L119" s="209" t="str">
        <f ca="1">IF(MOD(ROW()-13,2)=0,IF(ISBLANK(OFFSET('11. SEGUIMIENTO 2026'!$P$14,INT((ROW()-13)/2),0)),"",OFFSET('11. SEGUIMIENTO 2026'!$P$14,INT((ROW()-13)/2),0)),IF(ISBLANK(OFFSET('9. METAS'!$S$20,INT((ROW()-14)/2),0)),"",OFFSET('9. METAS'!$S$20,INT((ROW()-14)/2),0)))</f>
        <v/>
      </c>
      <c r="M119" s="210" t="str">
        <f ca="1">IF(MOD(ROW()-13,2)=0,IF(ISBLANK(OFFSET('11. SEGUIMIENTO 2026'!$Q$14,INT((ROW()-13)/2),0)),"",OFFSET('11. SEGUIMIENTO 2026'!$Q$14,INT((ROW()-13)/2),0)),IF(ISBLANK(OFFSET('9. METAS'!$T$20,INT((ROW()-14)/2),0)),"",OFFSET('9. METAS'!$T$20,INT((ROW()-14)/2),0)))</f>
        <v/>
      </c>
      <c r="N119" s="1002" t="str">
        <f t="shared" ref="N119" ca="1" si="100">IFERROR(K119/K120,"ND")</f>
        <v>ND</v>
      </c>
      <c r="O119" s="1004" t="str">
        <f t="shared" ref="O119" ca="1" si="101">IFERROR(((J119+K119)/H119),"ND")</f>
        <v>ND</v>
      </c>
      <c r="P119" s="1006" t="s">
        <v>1477</v>
      </c>
    </row>
    <row r="120" spans="3:16" ht="92.25" customHeight="1">
      <c r="C120" s="981"/>
      <c r="D120" s="983"/>
      <c r="E120" s="983"/>
      <c r="F120" s="985"/>
      <c r="G120" s="987"/>
      <c r="H120" s="999"/>
      <c r="I120" s="1001"/>
      <c r="J120" s="208">
        <f ca="1">IF(MOD(ROW()-13,2)=0,IF(ISBLANK(OFFSET('11. SEGUIMIENTO 2026'!$N$14,INT((ROW()-13)/2),0)),"",OFFSET('11. SEGUIMIENTO 2026'!$N$14,INT((ROW()-13)/2),0)),IF(ISBLANK(OFFSET('9. METAS'!$Q$20,INT((ROW()-14)/2),0)),"",OFFSET('9. METAS'!$Q$20,INT((ROW()-14)/2),0)))</f>
        <v>30</v>
      </c>
      <c r="K120" s="209">
        <f ca="1">IF(MOD(ROW()-13,2)=0,IF(ISBLANK(OFFSET('11. SEGUIMIENTO 2026'!$O$14,INT((ROW()-13)/2),0)),"",OFFSET('11. SEGUIMIENTO 2026'!$O$14,INT((ROW()-13)/2),0)),IF(ISBLANK(OFFSET('9. METAS'!$R$20,INT((ROW()-14)/2),0)),"",OFFSET('9. METAS'!$R$20,INT((ROW()-14)/2),0)))</f>
        <v>30</v>
      </c>
      <c r="L120" s="209">
        <f ca="1">IF(MOD(ROW()-13,2)=0,IF(ISBLANK(OFFSET('11. SEGUIMIENTO 2026'!$P$14,INT((ROW()-13)/2),0)),"",OFFSET('11. SEGUIMIENTO 2026'!$P$14,INT((ROW()-13)/2),0)),IF(ISBLANK(OFFSET('9. METAS'!$S$20,INT((ROW()-14)/2),0)),"",OFFSET('9. METAS'!$S$20,INT((ROW()-14)/2),0)))</f>
        <v>30</v>
      </c>
      <c r="M120" s="210">
        <f ca="1">IF(MOD(ROW()-13,2)=0,IF(ISBLANK(OFFSET('11. SEGUIMIENTO 2026'!$Q$14,INT((ROW()-13)/2),0)),"",OFFSET('11. SEGUIMIENTO 2026'!$Q$14,INT((ROW()-13)/2),0)),IF(ISBLANK(OFFSET('9. METAS'!$T$20,INT((ROW()-14)/2),0)),"",OFFSET('9. METAS'!$T$20,INT((ROW()-14)/2),0)))</f>
        <v>30</v>
      </c>
      <c r="N120" s="1003"/>
      <c r="O120" s="1005"/>
      <c r="P120" s="1007"/>
    </row>
    <row r="121" spans="3:16" ht="92.25" customHeight="1">
      <c r="C121" s="1008" t="str">
        <f ca="1">IF(ISBLANK(OFFSET('5. Pp (3 años)'!$C$46,INT((ROW()-13)/2),0)),"",OFFSET('5. Pp (3 años)'!$C$46,INT((ROW()-13)/2),0))</f>
        <v>Actividad</v>
      </c>
      <c r="D121" s="983" t="str">
        <f ca="1">IF(ISBLANK(OFFSET('5. Pp (3 años)'!$D$46,INT((ROW()-13)/2),0)),"",OFFSET('5. Pp (3 años)'!$D$46,INT((ROW()-13)/2),0))</f>
        <v>3.1.1.1.11.2. Elaboración de propuestas de Seguridad Vial y de Movilidad Urbana.</v>
      </c>
      <c r="E121" s="983" t="str">
        <f ca="1">IF(ISBLANK(OFFSET('5. Pp (3 años)'!$E$46,INT((ROW()-13)/2),0)),"",OFFSET('5. Pp (3 años)'!$E$46,INT((ROW()-13)/2),0))</f>
        <v>PASMG: Porcentaje de anuencias de seguridad vial y movilidad urbana gestionadas</v>
      </c>
      <c r="F121" s="985" t="str">
        <f ca="1">IF(ISBLANK(OFFSET('5. Pp (3 años)'!$K$46,INT((ROW()-13)/2),0)),"",OFFSET('5. Pp (3 años)'!$K$46,INT((ROW()-13)/2),0))</f>
        <v>Ascendente</v>
      </c>
      <c r="G121" s="987" t="str">
        <f ca="1">IF(ISBLANK(OFFSET('5. Pp (3 años)'!$H$46,INT((ROW()-13)/2),0)),"",OFFSET('5. Pp (3 años)'!$H$46,INT((ROW()-13)/2),0))</f>
        <v>Trimestral</v>
      </c>
      <c r="H121" s="999">
        <f ca="1">IF(ISBLANK(OFFSET('9. METAS'!$K$20,INT((ROW()-13)/2),0)),"",OFFSET('9. METAS'!$K$20,INT((ROW()-13)/2),0))</f>
        <v>60</v>
      </c>
      <c r="I121" s="1000" t="s">
        <v>1108</v>
      </c>
      <c r="J121" s="208">
        <f ca="1">IF(MOD(ROW()-13,2)=0,IF(ISBLANK(OFFSET('11. SEGUIMIENTO 2026'!$N$14,INT((ROW()-13)/2),0)),"",OFFSET('11. SEGUIMIENTO 2026'!$N$14,INT((ROW()-13)/2),0)),IF(ISBLANK(OFFSET('9. METAS'!$Q$20,INT((ROW()-14)/2),0)),"",OFFSET('9. METAS'!$Q$20,INT((ROW()-14)/2),0)))</f>
        <v>49</v>
      </c>
      <c r="K121" s="209" t="str">
        <f ca="1">IF(MOD(ROW()-13,2)=0,IF(ISBLANK(OFFSET('11. SEGUIMIENTO 2026'!$O$14,INT((ROW()-13)/2),0)),"",OFFSET('11. SEGUIMIENTO 2026'!$O$14,INT((ROW()-13)/2),0)),IF(ISBLANK(OFFSET('9. METAS'!$R$20,INT((ROW()-14)/2),0)),"",OFFSET('9. METAS'!$R$20,INT((ROW()-14)/2),0)))</f>
        <v/>
      </c>
      <c r="L121" s="209" t="str">
        <f ca="1">IF(MOD(ROW()-13,2)=0,IF(ISBLANK(OFFSET('11. SEGUIMIENTO 2026'!$P$14,INT((ROW()-13)/2),0)),"",OFFSET('11. SEGUIMIENTO 2026'!$P$14,INT((ROW()-13)/2),0)),IF(ISBLANK(OFFSET('9. METAS'!$S$20,INT((ROW()-14)/2),0)),"",OFFSET('9. METAS'!$S$20,INT((ROW()-14)/2),0)))</f>
        <v/>
      </c>
      <c r="M121" s="210" t="str">
        <f ca="1">IF(MOD(ROW()-13,2)=0,IF(ISBLANK(OFFSET('11. SEGUIMIENTO 2026'!$Q$14,INT((ROW()-13)/2),0)),"",OFFSET('11. SEGUIMIENTO 2026'!$Q$14,INT((ROW()-13)/2),0)),IF(ISBLANK(OFFSET('9. METAS'!$T$20,INT((ROW()-14)/2),0)),"",OFFSET('9. METAS'!$T$20,INT((ROW()-14)/2),0)))</f>
        <v/>
      </c>
      <c r="N121" s="1002" t="str">
        <f t="shared" ref="N121" ca="1" si="102">IFERROR(K121/K122,"ND")</f>
        <v>ND</v>
      </c>
      <c r="O121" s="1004" t="str">
        <f t="shared" ref="O121" ca="1" si="103">IFERROR(((J121+K121)/H121),"ND")</f>
        <v>ND</v>
      </c>
      <c r="P121" s="1006" t="s">
        <v>1478</v>
      </c>
    </row>
    <row r="122" spans="3:16" ht="92.25" customHeight="1">
      <c r="C122" s="981"/>
      <c r="D122" s="983"/>
      <c r="E122" s="983"/>
      <c r="F122" s="985"/>
      <c r="G122" s="987"/>
      <c r="H122" s="999"/>
      <c r="I122" s="1001"/>
      <c r="J122" s="208">
        <f ca="1">IF(MOD(ROW()-13,2)=0,IF(ISBLANK(OFFSET('11. SEGUIMIENTO 2026'!$N$14,INT((ROW()-13)/2),0)),"",OFFSET('11. SEGUIMIENTO 2026'!$N$14,INT((ROW()-13)/2),0)),IF(ISBLANK(OFFSET('9. METAS'!$Q$20,INT((ROW()-14)/2),0)),"",OFFSET('9. METAS'!$Q$20,INT((ROW()-14)/2),0)))</f>
        <v>15</v>
      </c>
      <c r="K122" s="209">
        <f ca="1">IF(MOD(ROW()-13,2)=0,IF(ISBLANK(OFFSET('11. SEGUIMIENTO 2026'!$O$14,INT((ROW()-13)/2),0)),"",OFFSET('11. SEGUIMIENTO 2026'!$O$14,INT((ROW()-13)/2),0)),IF(ISBLANK(OFFSET('9. METAS'!$R$20,INT((ROW()-14)/2),0)),"",OFFSET('9. METAS'!$R$20,INT((ROW()-14)/2),0)))</f>
        <v>15</v>
      </c>
      <c r="L122" s="209">
        <f ca="1">IF(MOD(ROW()-13,2)=0,IF(ISBLANK(OFFSET('11. SEGUIMIENTO 2026'!$P$14,INT((ROW()-13)/2),0)),"",OFFSET('11. SEGUIMIENTO 2026'!$P$14,INT((ROW()-13)/2),0)),IF(ISBLANK(OFFSET('9. METAS'!$S$20,INT((ROW()-14)/2),0)),"",OFFSET('9. METAS'!$S$20,INT((ROW()-14)/2),0)))</f>
        <v>15</v>
      </c>
      <c r="M122" s="210">
        <f ca="1">IF(MOD(ROW()-13,2)=0,IF(ISBLANK(OFFSET('11. SEGUIMIENTO 2026'!$Q$14,INT((ROW()-13)/2),0)),"",OFFSET('11. SEGUIMIENTO 2026'!$Q$14,INT((ROW()-13)/2),0)),IF(ISBLANK(OFFSET('9. METAS'!$T$20,INT((ROW()-14)/2),0)),"",OFFSET('9. METAS'!$T$20,INT((ROW()-14)/2),0)))</f>
        <v>15</v>
      </c>
      <c r="N122" s="1003"/>
      <c r="O122" s="1005"/>
      <c r="P122" s="1007"/>
    </row>
    <row r="123" spans="3:16" ht="92.25" customHeight="1">
      <c r="C123" s="1008" t="str">
        <f ca="1">IF(ISBLANK(OFFSET('5. Pp (3 años)'!$C$46,INT((ROW()-13)/2),0)),"",OFFSET('5. Pp (3 años)'!$C$46,INT((ROW()-13)/2),0))</f>
        <v>Actividad</v>
      </c>
      <c r="D123" s="983" t="str">
        <f ca="1">IF(ISBLANK(OFFSET('5. Pp (3 años)'!$D$46,INT((ROW()-13)/2),0)),"",OFFSET('5. Pp (3 años)'!$D$46,INT((ROW()-13)/2),0))</f>
        <v>3.1.1.1.11.3 Supervisión del funcionamiento de la red semafórica en la infraestructura vial.</v>
      </c>
      <c r="E123" s="983" t="str">
        <f ca="1">IF(ISBLANK(OFFSET('5. Pp (3 años)'!$E$46,INT((ROW()-13)/2),0)),"",OFFSET('5. Pp (3 años)'!$E$46,INT((ROW()-13)/2),0))</f>
        <v>PSRS: Porcentaje de supervisiones realizadas a la red semafórica</v>
      </c>
      <c r="F123" s="985" t="str">
        <f ca="1">IF(ISBLANK(OFFSET('5. Pp (3 años)'!$K$46,INT((ROW()-13)/2),0)),"",OFFSET('5. Pp (3 años)'!$K$46,INT((ROW()-13)/2),0))</f>
        <v>Ascendente</v>
      </c>
      <c r="G123" s="987" t="str">
        <f ca="1">IF(ISBLANK(OFFSET('5. Pp (3 años)'!$H$46,INT((ROW()-13)/2),0)),"",OFFSET('5. Pp (3 años)'!$H$46,INT((ROW()-13)/2),0))</f>
        <v>Trimestral</v>
      </c>
      <c r="H123" s="999">
        <f ca="1">IF(ISBLANK(OFFSET('9. METAS'!$K$20,INT((ROW()-13)/2),0)),"",OFFSET('9. METAS'!$K$20,INT((ROW()-13)/2),0))</f>
        <v>120</v>
      </c>
      <c r="I123" s="1000" t="s">
        <v>1108</v>
      </c>
      <c r="J123" s="208">
        <f ca="1">IF(MOD(ROW()-13,2)=0,IF(ISBLANK(OFFSET('11. SEGUIMIENTO 2026'!$N$14,INT((ROW()-13)/2),0)),"",OFFSET('11. SEGUIMIENTO 2026'!$N$14,INT((ROW()-13)/2),0)),IF(ISBLANK(OFFSET('9. METAS'!$Q$20,INT((ROW()-14)/2),0)),"",OFFSET('9. METAS'!$Q$20,INT((ROW()-14)/2),0)))</f>
        <v>30</v>
      </c>
      <c r="K123" s="209" t="str">
        <f ca="1">IF(MOD(ROW()-13,2)=0,IF(ISBLANK(OFFSET('11. SEGUIMIENTO 2026'!$O$14,INT((ROW()-13)/2),0)),"",OFFSET('11. SEGUIMIENTO 2026'!$O$14,INT((ROW()-13)/2),0)),IF(ISBLANK(OFFSET('9. METAS'!$R$20,INT((ROW()-14)/2),0)),"",OFFSET('9. METAS'!$R$20,INT((ROW()-14)/2),0)))</f>
        <v/>
      </c>
      <c r="L123" s="209" t="str">
        <f ca="1">IF(MOD(ROW()-13,2)=0,IF(ISBLANK(OFFSET('11. SEGUIMIENTO 2026'!$P$14,INT((ROW()-13)/2),0)),"",OFFSET('11. SEGUIMIENTO 2026'!$P$14,INT((ROW()-13)/2),0)),IF(ISBLANK(OFFSET('9. METAS'!$S$20,INT((ROW()-14)/2),0)),"",OFFSET('9. METAS'!$S$20,INT((ROW()-14)/2),0)))</f>
        <v/>
      </c>
      <c r="M123" s="210" t="str">
        <f ca="1">IF(MOD(ROW()-13,2)=0,IF(ISBLANK(OFFSET('11. SEGUIMIENTO 2026'!$Q$14,INT((ROW()-13)/2),0)),"",OFFSET('11. SEGUIMIENTO 2026'!$Q$14,INT((ROW()-13)/2),0)),IF(ISBLANK(OFFSET('9. METAS'!$T$20,INT((ROW()-14)/2),0)),"",OFFSET('9. METAS'!$T$20,INT((ROW()-14)/2),0)))</f>
        <v/>
      </c>
      <c r="N123" s="1002" t="str">
        <f t="shared" ref="N123" ca="1" si="104">IFERROR(K123/K124,"ND")</f>
        <v>ND</v>
      </c>
      <c r="O123" s="1004" t="str">
        <f t="shared" ref="O123" ca="1" si="105">IFERROR(((J123+K123)/H123),"ND")</f>
        <v>ND</v>
      </c>
      <c r="P123" s="1006" t="s">
        <v>1479</v>
      </c>
    </row>
    <row r="124" spans="3:16" ht="92.25" customHeight="1">
      <c r="C124" s="981"/>
      <c r="D124" s="983"/>
      <c r="E124" s="983"/>
      <c r="F124" s="985"/>
      <c r="G124" s="987"/>
      <c r="H124" s="999"/>
      <c r="I124" s="1001"/>
      <c r="J124" s="208">
        <f ca="1">IF(MOD(ROW()-13,2)=0,IF(ISBLANK(OFFSET('11. SEGUIMIENTO 2026'!$N$14,INT((ROW()-13)/2),0)),"",OFFSET('11. SEGUIMIENTO 2026'!$N$14,INT((ROW()-13)/2),0)),IF(ISBLANK(OFFSET('9. METAS'!$Q$20,INT((ROW()-14)/2),0)),"",OFFSET('9. METAS'!$Q$20,INT((ROW()-14)/2),0)))</f>
        <v>30</v>
      </c>
      <c r="K124" s="209">
        <f ca="1">IF(MOD(ROW()-13,2)=0,IF(ISBLANK(OFFSET('11. SEGUIMIENTO 2026'!$O$14,INT((ROW()-13)/2),0)),"",OFFSET('11. SEGUIMIENTO 2026'!$O$14,INT((ROW()-13)/2),0)),IF(ISBLANK(OFFSET('9. METAS'!$R$20,INT((ROW()-14)/2),0)),"",OFFSET('9. METAS'!$R$20,INT((ROW()-14)/2),0)))</f>
        <v>30</v>
      </c>
      <c r="L124" s="209">
        <f ca="1">IF(MOD(ROW()-13,2)=0,IF(ISBLANK(OFFSET('11. SEGUIMIENTO 2026'!$P$14,INT((ROW()-13)/2),0)),"",OFFSET('11. SEGUIMIENTO 2026'!$P$14,INT((ROW()-13)/2),0)),IF(ISBLANK(OFFSET('9. METAS'!$S$20,INT((ROW()-14)/2),0)),"",OFFSET('9. METAS'!$S$20,INT((ROW()-14)/2),0)))</f>
        <v>30</v>
      </c>
      <c r="M124" s="210">
        <f ca="1">IF(MOD(ROW()-13,2)=0,IF(ISBLANK(OFFSET('11. SEGUIMIENTO 2026'!$Q$14,INT((ROW()-13)/2),0)),"",OFFSET('11. SEGUIMIENTO 2026'!$Q$14,INT((ROW()-13)/2),0)),IF(ISBLANK(OFFSET('9. METAS'!$T$20,INT((ROW()-14)/2),0)),"",OFFSET('9. METAS'!$T$20,INT((ROW()-14)/2),0)))</f>
        <v>30</v>
      </c>
      <c r="N124" s="1003"/>
      <c r="O124" s="1005"/>
      <c r="P124" s="1007"/>
    </row>
    <row r="125" spans="3:16" ht="92.25" customHeight="1">
      <c r="C125" s="1008" t="str">
        <f ca="1">IF(ISBLANK(OFFSET('5. Pp (3 años)'!$C$46,INT((ROW()-13)/2),0)),"",OFFSET('5. Pp (3 años)'!$C$46,INT((ROW()-13)/2),0))</f>
        <v>Componente</v>
      </c>
      <c r="D125" s="983" t="str">
        <f ca="1">IF(ISBLANK(OFFSET('5. Pp (3 años)'!$D$46,INT((ROW()-13)/2),0)),"",OFFSET('5. Pp (3 años)'!$D$46,INT((ROW()-13)/2),0))</f>
        <v>3.1.1.1.12 Atención de emergencias a la población, mediante acciones de prevención, auxilio y combate de incendios.</v>
      </c>
      <c r="E125" s="983" t="str">
        <f ca="1">IF(ISBLANK(OFFSET('5. Pp (3 años)'!$E$46,INT((ROW()-13)/2),0)),"",OFFSET('5. Pp (3 años)'!$E$46,INT((ROW()-13)/2),0))</f>
        <v>PPAE: Porcentaje de personas atendidas en emergencias.</v>
      </c>
      <c r="F125" s="985" t="str">
        <f ca="1">IF(ISBLANK(OFFSET('5. Pp (3 años)'!$K$46,INT((ROW()-13)/2),0)),"",OFFSET('5. Pp (3 años)'!$K$46,INT((ROW()-13)/2),0))</f>
        <v>Ascendente</v>
      </c>
      <c r="G125" s="987" t="str">
        <f ca="1">IF(ISBLANK(OFFSET('5. Pp (3 años)'!$H$46,INT((ROW()-13)/2),0)),"",OFFSET('5. Pp (3 años)'!$H$46,INT((ROW()-13)/2),0))</f>
        <v>Trimestral</v>
      </c>
      <c r="H125" s="999">
        <f ca="1">IF(ISBLANK(OFFSET('9. METAS'!$K$20,INT((ROW()-13)/2),0)),"",OFFSET('9. METAS'!$K$20,INT((ROW()-13)/2),0))</f>
        <v>10000</v>
      </c>
      <c r="I125" s="1000" t="s">
        <v>1108</v>
      </c>
      <c r="J125" s="208">
        <f ca="1">IF(MOD(ROW()-13,2)=0,IF(ISBLANK(OFFSET('11. SEGUIMIENTO 2026'!$N$14,INT((ROW()-13)/2),0)),"",OFFSET('11. SEGUIMIENTO 2026'!$N$14,INT((ROW()-13)/2),0)),IF(ISBLANK(OFFSET('9. METAS'!$Q$20,INT((ROW()-14)/2),0)),"",OFFSET('9. METAS'!$Q$20,INT((ROW()-14)/2),0)))</f>
        <v>3200</v>
      </c>
      <c r="K125" s="209" t="str">
        <f ca="1">IF(MOD(ROW()-13,2)=0,IF(ISBLANK(OFFSET('11. SEGUIMIENTO 2026'!$O$14,INT((ROW()-13)/2),0)),"",OFFSET('11. SEGUIMIENTO 2026'!$O$14,INT((ROW()-13)/2),0)),IF(ISBLANK(OFFSET('9. METAS'!$R$20,INT((ROW()-14)/2),0)),"",OFFSET('9. METAS'!$R$20,INT((ROW()-14)/2),0)))</f>
        <v/>
      </c>
      <c r="L125" s="209" t="str">
        <f ca="1">IF(MOD(ROW()-13,2)=0,IF(ISBLANK(OFFSET('11. SEGUIMIENTO 2026'!$P$14,INT((ROW()-13)/2),0)),"",OFFSET('11. SEGUIMIENTO 2026'!$P$14,INT((ROW()-13)/2),0)),IF(ISBLANK(OFFSET('9. METAS'!$S$20,INT((ROW()-14)/2),0)),"",OFFSET('9. METAS'!$S$20,INT((ROW()-14)/2),0)))</f>
        <v/>
      </c>
      <c r="M125" s="210" t="str">
        <f ca="1">IF(MOD(ROW()-13,2)=0,IF(ISBLANK(OFFSET('11. SEGUIMIENTO 2026'!$Q$14,INT((ROW()-13)/2),0)),"",OFFSET('11. SEGUIMIENTO 2026'!$Q$14,INT((ROW()-13)/2),0)),IF(ISBLANK(OFFSET('9. METAS'!$T$20,INT((ROW()-14)/2),0)),"",OFFSET('9. METAS'!$T$20,INT((ROW()-14)/2),0)))</f>
        <v/>
      </c>
      <c r="N125" s="1002" t="str">
        <f t="shared" ref="N125" ca="1" si="106">IFERROR(K125/K126,"ND")</f>
        <v>ND</v>
      </c>
      <c r="O125" s="1004" t="str">
        <f t="shared" ref="O125" ca="1" si="107">IFERROR(((J125+K125)/H125),"ND")</f>
        <v>ND</v>
      </c>
      <c r="P125" s="1006" t="s">
        <v>1480</v>
      </c>
    </row>
    <row r="126" spans="3:16" ht="92.25" customHeight="1">
      <c r="C126" s="981"/>
      <c r="D126" s="983"/>
      <c r="E126" s="983"/>
      <c r="F126" s="985"/>
      <c r="G126" s="987"/>
      <c r="H126" s="999"/>
      <c r="I126" s="1001"/>
      <c r="J126" s="208">
        <f ca="1">IF(MOD(ROW()-13,2)=0,IF(ISBLANK(OFFSET('11. SEGUIMIENTO 2026'!$N$14,INT((ROW()-13)/2),0)),"",OFFSET('11. SEGUIMIENTO 2026'!$N$14,INT((ROW()-13)/2),0)),IF(ISBLANK(OFFSET('9. METAS'!$Q$20,INT((ROW()-14)/2),0)),"",OFFSET('9. METAS'!$Q$20,INT((ROW()-14)/2),0)))</f>
        <v>2500</v>
      </c>
      <c r="K126" s="209">
        <f ca="1">IF(MOD(ROW()-13,2)=0,IF(ISBLANK(OFFSET('11. SEGUIMIENTO 2026'!$O$14,INT((ROW()-13)/2),0)),"",OFFSET('11. SEGUIMIENTO 2026'!$O$14,INT((ROW()-13)/2),0)),IF(ISBLANK(OFFSET('9. METAS'!$R$20,INT((ROW()-14)/2),0)),"",OFFSET('9. METAS'!$R$20,INT((ROW()-14)/2),0)))</f>
        <v>2500</v>
      </c>
      <c r="L126" s="209">
        <f ca="1">IF(MOD(ROW()-13,2)=0,IF(ISBLANK(OFFSET('11. SEGUIMIENTO 2026'!$P$14,INT((ROW()-13)/2),0)),"",OFFSET('11. SEGUIMIENTO 2026'!$P$14,INT((ROW()-13)/2),0)),IF(ISBLANK(OFFSET('9. METAS'!$S$20,INT((ROW()-14)/2),0)),"",OFFSET('9. METAS'!$S$20,INT((ROW()-14)/2),0)))</f>
        <v>2500</v>
      </c>
      <c r="M126" s="210">
        <f ca="1">IF(MOD(ROW()-13,2)=0,IF(ISBLANK(OFFSET('11. SEGUIMIENTO 2026'!$Q$14,INT((ROW()-13)/2),0)),"",OFFSET('11. SEGUIMIENTO 2026'!$Q$14,INT((ROW()-13)/2),0)),IF(ISBLANK(OFFSET('9. METAS'!$T$20,INT((ROW()-14)/2),0)),"",OFFSET('9. METAS'!$T$20,INT((ROW()-14)/2),0)))</f>
        <v>2500</v>
      </c>
      <c r="N126" s="1003"/>
      <c r="O126" s="1005"/>
      <c r="P126" s="1007"/>
    </row>
    <row r="127" spans="3:16" ht="92.25" customHeight="1">
      <c r="C127" s="1008" t="str">
        <f ca="1">IF(ISBLANK(OFFSET('5. Pp (3 años)'!$C$46,INT((ROW()-13)/2),0)),"",OFFSET('5. Pp (3 años)'!$C$46,INT((ROW()-13)/2),0))</f>
        <v>Actividad</v>
      </c>
      <c r="D127" s="983" t="str">
        <f ca="1">IF(ISBLANK(OFFSET('5. Pp (3 años)'!$D$46,INT((ROW()-13)/2),0)),"",OFFSET('5. Pp (3 años)'!$D$46,INT((ROW()-13)/2),0))</f>
        <v>3.1.1.1.12.1 Capacitación en prevención de riesgos al personal organizaciones del sector público y privado.</v>
      </c>
      <c r="E127" s="983" t="str">
        <f ca="1">IF(ISBLANK(OFFSET('5. Pp (3 años)'!$E$46,INT((ROW()-13)/2),0)),"",OFFSET('5. Pp (3 años)'!$E$46,INT((ROW()-13)/2),0))</f>
        <v>POPC: Porcentaje de personal de organizaciones públicas y privadas capacitadas.</v>
      </c>
      <c r="F127" s="985" t="str">
        <f ca="1">IF(ISBLANK(OFFSET('5. Pp (3 años)'!$K$46,INT((ROW()-13)/2),0)),"",OFFSET('5. Pp (3 años)'!$K$46,INT((ROW()-13)/2),0))</f>
        <v>Ascendente</v>
      </c>
      <c r="G127" s="987" t="str">
        <f ca="1">IF(ISBLANK(OFFSET('5. Pp (3 años)'!$H$46,INT((ROW()-13)/2),0)),"",OFFSET('5. Pp (3 años)'!$H$46,INT((ROW()-13)/2),0))</f>
        <v>Trimestral</v>
      </c>
      <c r="H127" s="999">
        <f ca="1">IF(ISBLANK(OFFSET('9. METAS'!$K$20,INT((ROW()-13)/2),0)),"",OFFSET('9. METAS'!$K$20,INT((ROW()-13)/2),0))</f>
        <v>4000</v>
      </c>
      <c r="I127" s="1000" t="s">
        <v>1108</v>
      </c>
      <c r="J127" s="208">
        <f ca="1">IF(MOD(ROW()-13,2)=0,IF(ISBLANK(OFFSET('11. SEGUIMIENTO 2026'!$N$14,INT((ROW()-13)/2),0)),"",OFFSET('11. SEGUIMIENTO 2026'!$N$14,INT((ROW()-13)/2),0)),IF(ISBLANK(OFFSET('9. METAS'!$Q$20,INT((ROW()-14)/2),0)),"",OFFSET('9. METAS'!$Q$20,INT((ROW()-14)/2),0)))</f>
        <v>2001</v>
      </c>
      <c r="K127" s="209" t="str">
        <f ca="1">IF(MOD(ROW()-13,2)=0,IF(ISBLANK(OFFSET('11. SEGUIMIENTO 2026'!$O$14,INT((ROW()-13)/2),0)),"",OFFSET('11. SEGUIMIENTO 2026'!$O$14,INT((ROW()-13)/2),0)),IF(ISBLANK(OFFSET('9. METAS'!$R$20,INT((ROW()-14)/2),0)),"",OFFSET('9. METAS'!$R$20,INT((ROW()-14)/2),0)))</f>
        <v/>
      </c>
      <c r="L127" s="209" t="str">
        <f ca="1">IF(MOD(ROW()-13,2)=0,IF(ISBLANK(OFFSET('11. SEGUIMIENTO 2026'!$P$14,INT((ROW()-13)/2),0)),"",OFFSET('11. SEGUIMIENTO 2026'!$P$14,INT((ROW()-13)/2),0)),IF(ISBLANK(OFFSET('9. METAS'!$S$20,INT((ROW()-14)/2),0)),"",OFFSET('9. METAS'!$S$20,INT((ROW()-14)/2),0)))</f>
        <v/>
      </c>
      <c r="M127" s="210" t="str">
        <f ca="1">IF(MOD(ROW()-13,2)=0,IF(ISBLANK(OFFSET('11. SEGUIMIENTO 2026'!$Q$14,INT((ROW()-13)/2),0)),"",OFFSET('11. SEGUIMIENTO 2026'!$Q$14,INT((ROW()-13)/2),0)),IF(ISBLANK(OFFSET('9. METAS'!$T$20,INT((ROW()-14)/2),0)),"",OFFSET('9. METAS'!$T$20,INT((ROW()-14)/2),0)))</f>
        <v/>
      </c>
      <c r="N127" s="1002" t="str">
        <f t="shared" ref="N127" ca="1" si="108">IFERROR(K127/K128,"ND")</f>
        <v>ND</v>
      </c>
      <c r="O127" s="1004" t="str">
        <f t="shared" ref="O127" ca="1" si="109">IFERROR(((J127+K127)/H127),"ND")</f>
        <v>ND</v>
      </c>
      <c r="P127" s="1006" t="s">
        <v>1481</v>
      </c>
    </row>
    <row r="128" spans="3:16" ht="92.25" customHeight="1">
      <c r="C128" s="981"/>
      <c r="D128" s="983"/>
      <c r="E128" s="983"/>
      <c r="F128" s="985"/>
      <c r="G128" s="987"/>
      <c r="H128" s="999"/>
      <c r="I128" s="1001"/>
      <c r="J128" s="208">
        <f ca="1">IF(MOD(ROW()-13,2)=0,IF(ISBLANK(OFFSET('11. SEGUIMIENTO 2026'!$N$14,INT((ROW()-13)/2),0)),"",OFFSET('11. SEGUIMIENTO 2026'!$N$14,INT((ROW()-13)/2),0)),IF(ISBLANK(OFFSET('9. METAS'!$Q$20,INT((ROW()-14)/2),0)),"",OFFSET('9. METAS'!$Q$20,INT((ROW()-14)/2),0)))</f>
        <v>1000</v>
      </c>
      <c r="K128" s="209">
        <f ca="1">IF(MOD(ROW()-13,2)=0,IF(ISBLANK(OFFSET('11. SEGUIMIENTO 2026'!$O$14,INT((ROW()-13)/2),0)),"",OFFSET('11. SEGUIMIENTO 2026'!$O$14,INT((ROW()-13)/2),0)),IF(ISBLANK(OFFSET('9. METAS'!$R$20,INT((ROW()-14)/2),0)),"",OFFSET('9. METAS'!$R$20,INT((ROW()-14)/2),0)))</f>
        <v>1000</v>
      </c>
      <c r="L128" s="209">
        <f ca="1">IF(MOD(ROW()-13,2)=0,IF(ISBLANK(OFFSET('11. SEGUIMIENTO 2026'!$P$14,INT((ROW()-13)/2),0)),"",OFFSET('11. SEGUIMIENTO 2026'!$P$14,INT((ROW()-13)/2),0)),IF(ISBLANK(OFFSET('9. METAS'!$S$20,INT((ROW()-14)/2),0)),"",OFFSET('9. METAS'!$S$20,INT((ROW()-14)/2),0)))</f>
        <v>1000</v>
      </c>
      <c r="M128" s="210">
        <f ca="1">IF(MOD(ROW()-13,2)=0,IF(ISBLANK(OFFSET('11. SEGUIMIENTO 2026'!$Q$14,INT((ROW()-13)/2),0)),"",OFFSET('11. SEGUIMIENTO 2026'!$Q$14,INT((ROW()-13)/2),0)),IF(ISBLANK(OFFSET('9. METAS'!$T$20,INT((ROW()-14)/2),0)),"",OFFSET('9. METAS'!$T$20,INT((ROW()-14)/2),0)))</f>
        <v>1000</v>
      </c>
      <c r="N128" s="1003"/>
      <c r="O128" s="1005"/>
      <c r="P128" s="1007"/>
    </row>
    <row r="129" spans="3:16" ht="92.25" customHeight="1">
      <c r="C129" s="1008" t="str">
        <f ca="1">IF(ISBLANK(OFFSET('5. Pp (3 años)'!$C$46,INT((ROW()-13)/2),0)),"",OFFSET('5. Pp (3 años)'!$C$46,INT((ROW()-13)/2),0))</f>
        <v>Actividad</v>
      </c>
      <c r="D129" s="983" t="str">
        <f ca="1">IF(ISBLANK(OFFSET('5. Pp (3 años)'!$D$46,INT((ROW()-13)/2),0)),"",OFFSET('5. Pp (3 años)'!$D$46,INT((ROW()-13)/2),0))</f>
        <v>3.1.1.1.12.2 Supervisión y prevención de riesgos en eventos masivos, espacios públicos y operativos especiales.</v>
      </c>
      <c r="E129" s="983" t="str">
        <f ca="1">IF(ISBLANK(OFFSET('5. Pp (3 años)'!$E$46,INT((ROW()-13)/2),0)),"",OFFSET('5. Pp (3 años)'!$E$46,INT((ROW()-13)/2),0))</f>
        <v>PSPR: Porcentaje de servicios de supervisión y prevención de riesgos realizados.</v>
      </c>
      <c r="F129" s="985" t="str">
        <f ca="1">IF(ISBLANK(OFFSET('5. Pp (3 años)'!$K$46,INT((ROW()-13)/2),0)),"",OFFSET('5. Pp (3 años)'!$K$46,INT((ROW()-13)/2),0))</f>
        <v>Ascendente</v>
      </c>
      <c r="G129" s="987" t="str">
        <f ca="1">IF(ISBLANK(OFFSET('5. Pp (3 años)'!$H$46,INT((ROW()-13)/2),0)),"",OFFSET('5. Pp (3 años)'!$H$46,INT((ROW()-13)/2),0))</f>
        <v>Trimestral</v>
      </c>
      <c r="H129" s="999">
        <f ca="1">IF(ISBLANK(OFFSET('9. METAS'!$K$20,INT((ROW()-13)/2),0)),"",OFFSET('9. METAS'!$K$20,INT((ROW()-13)/2),0))</f>
        <v>1900</v>
      </c>
      <c r="I129" s="1000" t="s">
        <v>1108</v>
      </c>
      <c r="J129" s="208">
        <f ca="1">IF(MOD(ROW()-13,2)=0,IF(ISBLANK(OFFSET('11. SEGUIMIENTO 2026'!$N$14,INT((ROW()-13)/2),0)),"",OFFSET('11. SEGUIMIENTO 2026'!$N$14,INT((ROW()-13)/2),0)),IF(ISBLANK(OFFSET('9. METAS'!$Q$20,INT((ROW()-14)/2),0)),"",OFFSET('9. METAS'!$Q$20,INT((ROW()-14)/2),0)))</f>
        <v>441</v>
      </c>
      <c r="K129" s="209" t="str">
        <f ca="1">IF(MOD(ROW()-13,2)=0,IF(ISBLANK(OFFSET('11. SEGUIMIENTO 2026'!$O$14,INT((ROW()-13)/2),0)),"",OFFSET('11. SEGUIMIENTO 2026'!$O$14,INT((ROW()-13)/2),0)),IF(ISBLANK(OFFSET('9. METAS'!$R$20,INT((ROW()-14)/2),0)),"",OFFSET('9. METAS'!$R$20,INT((ROW()-14)/2),0)))</f>
        <v/>
      </c>
      <c r="L129" s="209" t="str">
        <f ca="1">IF(MOD(ROW()-13,2)=0,IF(ISBLANK(OFFSET('11. SEGUIMIENTO 2026'!$P$14,INT((ROW()-13)/2),0)),"",OFFSET('11. SEGUIMIENTO 2026'!$P$14,INT((ROW()-13)/2),0)),IF(ISBLANK(OFFSET('9. METAS'!$S$20,INT((ROW()-14)/2),0)),"",OFFSET('9. METAS'!$S$20,INT((ROW()-14)/2),0)))</f>
        <v/>
      </c>
      <c r="M129" s="210" t="str">
        <f ca="1">IF(MOD(ROW()-13,2)=0,IF(ISBLANK(OFFSET('11. SEGUIMIENTO 2026'!$Q$14,INT((ROW()-13)/2),0)),"",OFFSET('11. SEGUIMIENTO 2026'!$Q$14,INT((ROW()-13)/2),0)),IF(ISBLANK(OFFSET('9. METAS'!$T$20,INT((ROW()-14)/2),0)),"",OFFSET('9. METAS'!$T$20,INT((ROW()-14)/2),0)))</f>
        <v/>
      </c>
      <c r="N129" s="1002" t="str">
        <f t="shared" ref="N129" ca="1" si="110">IFERROR(K129/K130,"ND")</f>
        <v>ND</v>
      </c>
      <c r="O129" s="1004" t="str">
        <f t="shared" ref="O129" ca="1" si="111">IFERROR(((J129+K129)/H129),"ND")</f>
        <v>ND</v>
      </c>
      <c r="P129" s="1006" t="s">
        <v>1482</v>
      </c>
    </row>
    <row r="130" spans="3:16" ht="92.25" customHeight="1">
      <c r="C130" s="981"/>
      <c r="D130" s="983"/>
      <c r="E130" s="983"/>
      <c r="F130" s="985"/>
      <c r="G130" s="987"/>
      <c r="H130" s="999"/>
      <c r="I130" s="1001"/>
      <c r="J130" s="208">
        <f ca="1">IF(MOD(ROW()-13,2)=0,IF(ISBLANK(OFFSET('11. SEGUIMIENTO 2026'!$N$14,INT((ROW()-13)/2),0)),"",OFFSET('11. SEGUIMIENTO 2026'!$N$14,INT((ROW()-13)/2),0)),IF(ISBLANK(OFFSET('9. METAS'!$Q$20,INT((ROW()-14)/2),0)),"",OFFSET('9. METAS'!$Q$20,INT((ROW()-14)/2),0)))</f>
        <v>475</v>
      </c>
      <c r="K130" s="209">
        <f ca="1">IF(MOD(ROW()-13,2)=0,IF(ISBLANK(OFFSET('11. SEGUIMIENTO 2026'!$O$14,INT((ROW()-13)/2),0)),"",OFFSET('11. SEGUIMIENTO 2026'!$O$14,INT((ROW()-13)/2),0)),IF(ISBLANK(OFFSET('9. METAS'!$R$20,INT((ROW()-14)/2),0)),"",OFFSET('9. METAS'!$R$20,INT((ROW()-14)/2),0)))</f>
        <v>475</v>
      </c>
      <c r="L130" s="209">
        <f ca="1">IF(MOD(ROW()-13,2)=0,IF(ISBLANK(OFFSET('11. SEGUIMIENTO 2026'!$P$14,INT((ROW()-13)/2),0)),"",OFFSET('11. SEGUIMIENTO 2026'!$P$14,INT((ROW()-13)/2),0)),IF(ISBLANK(OFFSET('9. METAS'!$S$20,INT((ROW()-14)/2),0)),"",OFFSET('9. METAS'!$S$20,INT((ROW()-14)/2),0)))</f>
        <v>475</v>
      </c>
      <c r="M130" s="210">
        <f ca="1">IF(MOD(ROW()-13,2)=0,IF(ISBLANK(OFFSET('11. SEGUIMIENTO 2026'!$Q$14,INT((ROW()-13)/2),0)),"",OFFSET('11. SEGUIMIENTO 2026'!$Q$14,INT((ROW()-13)/2),0)),IF(ISBLANK(OFFSET('9. METAS'!$T$20,INT((ROW()-14)/2),0)),"",OFFSET('9. METAS'!$T$20,INT((ROW()-14)/2),0)))</f>
        <v>475</v>
      </c>
      <c r="N130" s="1003"/>
      <c r="O130" s="1005"/>
      <c r="P130" s="1007"/>
    </row>
    <row r="131" spans="3:16" ht="92.25" customHeight="1">
      <c r="C131" s="1008" t="str">
        <f ca="1">IF(ISBLANK(OFFSET('5. Pp (3 años)'!$C$46,INT((ROW()-13)/2),0)),"",OFFSET('5. Pp (3 años)'!$C$46,INT((ROW()-13)/2),0))</f>
        <v>Actividad</v>
      </c>
      <c r="D131" s="983" t="str">
        <f ca="1">IF(ISBLANK(OFFSET('5. Pp (3 años)'!$D$46,INT((ROW()-13)/2),0)),"",OFFSET('5. Pp (3 años)'!$D$46,INT((ROW()-13)/2),0))</f>
        <v>3.1.1.1.12.3 Capacitación en prevención de riesgos dirigida a niñas y niños.</v>
      </c>
      <c r="E131" s="983" t="str">
        <f ca="1">IF(ISBLANK(OFFSET('5. Pp (3 años)'!$E$46,INT((ROW()-13)/2),0)),"",OFFSET('5. Pp (3 años)'!$E$46,INT((ROW()-13)/2),0))</f>
        <v>PNNC: Porcentaje de niñas y niños capacitados.</v>
      </c>
      <c r="F131" s="985" t="str">
        <f ca="1">IF(ISBLANK(OFFSET('5. Pp (3 años)'!$K$46,INT((ROW()-13)/2),0)),"",OFFSET('5. Pp (3 años)'!$K$46,INT((ROW()-13)/2),0))</f>
        <v>Ascendente</v>
      </c>
      <c r="G131" s="987" t="str">
        <f ca="1">IF(ISBLANK(OFFSET('5. Pp (3 años)'!$H$46,INT((ROW()-13)/2),0)),"",OFFSET('5. Pp (3 años)'!$H$46,INT((ROW()-13)/2),0))</f>
        <v>Trimestral</v>
      </c>
      <c r="H131" s="999">
        <f ca="1">IF(ISBLANK(OFFSET('9. METAS'!$K$20,INT((ROW()-13)/2),0)),"",OFFSET('9. METAS'!$K$20,INT((ROW()-13)/2),0))</f>
        <v>8000</v>
      </c>
      <c r="I131" s="1000" t="s">
        <v>1108</v>
      </c>
      <c r="J131" s="208">
        <f ca="1">IF(MOD(ROW()-13,2)=0,IF(ISBLANK(OFFSET('11. SEGUIMIENTO 2026'!$N$14,INT((ROW()-13)/2),0)),"",OFFSET('11. SEGUIMIENTO 2026'!$N$14,INT((ROW()-13)/2),0)),IF(ISBLANK(OFFSET('9. METAS'!$Q$20,INT((ROW()-14)/2),0)),"",OFFSET('9. METAS'!$Q$20,INT((ROW()-14)/2),0)))</f>
        <v>1493</v>
      </c>
      <c r="K131" s="209" t="str">
        <f ca="1">IF(MOD(ROW()-13,2)=0,IF(ISBLANK(OFFSET('11. SEGUIMIENTO 2026'!$O$14,INT((ROW()-13)/2),0)),"",OFFSET('11. SEGUIMIENTO 2026'!$O$14,INT((ROW()-13)/2),0)),IF(ISBLANK(OFFSET('9. METAS'!$R$20,INT((ROW()-14)/2),0)),"",OFFSET('9. METAS'!$R$20,INT((ROW()-14)/2),0)))</f>
        <v/>
      </c>
      <c r="L131" s="209" t="str">
        <f ca="1">IF(MOD(ROW()-13,2)=0,IF(ISBLANK(OFFSET('11. SEGUIMIENTO 2026'!$P$14,INT((ROW()-13)/2),0)),"",OFFSET('11. SEGUIMIENTO 2026'!$P$14,INT((ROW()-13)/2),0)),IF(ISBLANK(OFFSET('9. METAS'!$S$20,INT((ROW()-14)/2),0)),"",OFFSET('9. METAS'!$S$20,INT((ROW()-14)/2),0)))</f>
        <v/>
      </c>
      <c r="M131" s="210" t="str">
        <f ca="1">IF(MOD(ROW()-13,2)=0,IF(ISBLANK(OFFSET('11. SEGUIMIENTO 2026'!$Q$14,INT((ROW()-13)/2),0)),"",OFFSET('11. SEGUIMIENTO 2026'!$Q$14,INT((ROW()-13)/2),0)),IF(ISBLANK(OFFSET('9. METAS'!$T$20,INT((ROW()-14)/2),0)),"",OFFSET('9. METAS'!$T$20,INT((ROW()-14)/2),0)))</f>
        <v/>
      </c>
      <c r="N131" s="1002" t="str">
        <f t="shared" ref="N131" ca="1" si="112">IFERROR(K131/K132,"ND")</f>
        <v>ND</v>
      </c>
      <c r="O131" s="1004" t="str">
        <f t="shared" ref="O131" ca="1" si="113">IFERROR(((J131+K131)/H131),"ND")</f>
        <v>ND</v>
      </c>
      <c r="P131" s="1006" t="s">
        <v>1483</v>
      </c>
    </row>
    <row r="132" spans="3:16" ht="92.25" customHeight="1">
      <c r="C132" s="981"/>
      <c r="D132" s="983"/>
      <c r="E132" s="983"/>
      <c r="F132" s="985"/>
      <c r="G132" s="987"/>
      <c r="H132" s="999"/>
      <c r="I132" s="1001"/>
      <c r="J132" s="208">
        <f ca="1">IF(MOD(ROW()-13,2)=0,IF(ISBLANK(OFFSET('11. SEGUIMIENTO 2026'!$N$14,INT((ROW()-13)/2),0)),"",OFFSET('11. SEGUIMIENTO 2026'!$N$14,INT((ROW()-13)/2),0)),IF(ISBLANK(OFFSET('9. METAS'!$Q$20,INT((ROW()-14)/2),0)),"",OFFSET('9. METAS'!$Q$20,INT((ROW()-14)/2),0)))</f>
        <v>2000</v>
      </c>
      <c r="K132" s="209">
        <f ca="1">IF(MOD(ROW()-13,2)=0,IF(ISBLANK(OFFSET('11. SEGUIMIENTO 2026'!$O$14,INT((ROW()-13)/2),0)),"",OFFSET('11. SEGUIMIENTO 2026'!$O$14,INT((ROW()-13)/2),0)),IF(ISBLANK(OFFSET('9. METAS'!$R$20,INT((ROW()-14)/2),0)),"",OFFSET('9. METAS'!$R$20,INT((ROW()-14)/2),0)))</f>
        <v>2000</v>
      </c>
      <c r="L132" s="209">
        <f ca="1">IF(MOD(ROW()-13,2)=0,IF(ISBLANK(OFFSET('11. SEGUIMIENTO 2026'!$P$14,INT((ROW()-13)/2),0)),"",OFFSET('11. SEGUIMIENTO 2026'!$P$14,INT((ROW()-13)/2),0)),IF(ISBLANK(OFFSET('9. METAS'!$S$20,INT((ROW()-14)/2),0)),"",OFFSET('9. METAS'!$S$20,INT((ROW()-14)/2),0)))</f>
        <v>2000</v>
      </c>
      <c r="M132" s="210">
        <f ca="1">IF(MOD(ROW()-13,2)=0,IF(ISBLANK(OFFSET('11. SEGUIMIENTO 2026'!$Q$14,INT((ROW()-13)/2),0)),"",OFFSET('11. SEGUIMIENTO 2026'!$Q$14,INT((ROW()-13)/2),0)),IF(ISBLANK(OFFSET('9. METAS'!$T$20,INT((ROW()-14)/2),0)),"",OFFSET('9. METAS'!$T$20,INT((ROW()-14)/2),0)))</f>
        <v>2000</v>
      </c>
      <c r="N132" s="1003"/>
      <c r="O132" s="1005"/>
      <c r="P132" s="1007"/>
    </row>
    <row r="133" spans="3:16" ht="92.25" customHeight="1">
      <c r="C133" s="1008" t="str">
        <f ca="1">IF(ISBLANK(OFFSET('5. Pp (3 años)'!$C$46,INT((ROW()-13)/2),0)),"",OFFSET('5. Pp (3 años)'!$C$46,INT((ROW()-13)/2),0))</f>
        <v>Actividad</v>
      </c>
      <c r="D133" s="983" t="str">
        <f ca="1">IF(ISBLANK(OFFSET('5. Pp (3 años)'!$D$46,INT((ROW()-13)/2),0)),"",OFFSET('5. Pp (3 años)'!$D$46,INT((ROW()-13)/2),0))</f>
        <v>3.1.1.1.12.4 Revisión de medidas de seguridad en establecimientos hoteleros, restauranteros y comerciales</v>
      </c>
      <c r="E133" s="983" t="str">
        <f ca="1">IF(ISBLANK(OFFSET('5. Pp (3 años)'!$E$46,INT((ROW()-13)/2),0)),"",OFFSET('5. Pp (3 años)'!$E$46,INT((ROW()-13)/2),0))</f>
        <v>PEMS: Porcentaje de establecimientos con medidas de seguridad revisados.</v>
      </c>
      <c r="F133" s="985" t="str">
        <f ca="1">IF(ISBLANK(OFFSET('5. Pp (3 años)'!$K$46,INT((ROW()-13)/2),0)),"",OFFSET('5. Pp (3 años)'!$K$46,INT((ROW()-13)/2),0))</f>
        <v>Ascendente</v>
      </c>
      <c r="G133" s="987" t="str">
        <f ca="1">IF(ISBLANK(OFFSET('5. Pp (3 años)'!$H$46,INT((ROW()-13)/2),0)),"",OFFSET('5. Pp (3 años)'!$H$46,INT((ROW()-13)/2),0))</f>
        <v>Trimestral</v>
      </c>
      <c r="H133" s="999">
        <f ca="1">IF(ISBLANK(OFFSET('9. METAS'!$K$20,INT((ROW()-13)/2),0)),"",OFFSET('9. METAS'!$K$20,INT((ROW()-13)/2),0))</f>
        <v>80</v>
      </c>
      <c r="I133" s="1000" t="s">
        <v>1108</v>
      </c>
      <c r="J133" s="208">
        <f ca="1">IF(MOD(ROW()-13,2)=0,IF(ISBLANK(OFFSET('11. SEGUIMIENTO 2026'!$N$14,INT((ROW()-13)/2),0)),"",OFFSET('11. SEGUIMIENTO 2026'!$N$14,INT((ROW()-13)/2),0)),IF(ISBLANK(OFFSET('9. METAS'!$Q$20,INT((ROW()-14)/2),0)),"",OFFSET('9. METAS'!$Q$20,INT((ROW()-14)/2),0)))</f>
        <v>4</v>
      </c>
      <c r="K133" s="209" t="str">
        <f ca="1">IF(MOD(ROW()-13,2)=0,IF(ISBLANK(OFFSET('11. SEGUIMIENTO 2026'!$O$14,INT((ROW()-13)/2),0)),"",OFFSET('11. SEGUIMIENTO 2026'!$O$14,INT((ROW()-13)/2),0)),IF(ISBLANK(OFFSET('9. METAS'!$R$20,INT((ROW()-14)/2),0)),"",OFFSET('9. METAS'!$R$20,INT((ROW()-14)/2),0)))</f>
        <v/>
      </c>
      <c r="L133" s="209" t="str">
        <f ca="1">IF(MOD(ROW()-13,2)=0,IF(ISBLANK(OFFSET('11. SEGUIMIENTO 2026'!$P$14,INT((ROW()-13)/2),0)),"",OFFSET('11. SEGUIMIENTO 2026'!$P$14,INT((ROW()-13)/2),0)),IF(ISBLANK(OFFSET('9. METAS'!$S$20,INT((ROW()-14)/2),0)),"",OFFSET('9. METAS'!$S$20,INT((ROW()-14)/2),0)))</f>
        <v/>
      </c>
      <c r="M133" s="210" t="str">
        <f ca="1">IF(MOD(ROW()-13,2)=0,IF(ISBLANK(OFFSET('11. SEGUIMIENTO 2026'!$Q$14,INT((ROW()-13)/2),0)),"",OFFSET('11. SEGUIMIENTO 2026'!$Q$14,INT((ROW()-13)/2),0)),IF(ISBLANK(OFFSET('9. METAS'!$T$20,INT((ROW()-14)/2),0)),"",OFFSET('9. METAS'!$T$20,INT((ROW()-14)/2),0)))</f>
        <v/>
      </c>
      <c r="N133" s="1002" t="str">
        <f t="shared" ref="N133" ca="1" si="114">IFERROR(K133/K134,"ND")</f>
        <v>ND</v>
      </c>
      <c r="O133" s="1004" t="str">
        <f t="shared" ref="O133" ca="1" si="115">IFERROR(((J133+K133)/H133),"ND")</f>
        <v>ND</v>
      </c>
      <c r="P133" s="1006" t="s">
        <v>1484</v>
      </c>
    </row>
    <row r="134" spans="3:16" ht="92.25" customHeight="1">
      <c r="C134" s="981"/>
      <c r="D134" s="983"/>
      <c r="E134" s="983"/>
      <c r="F134" s="985"/>
      <c r="G134" s="987"/>
      <c r="H134" s="999"/>
      <c r="I134" s="1001"/>
      <c r="J134" s="208">
        <f ca="1">IF(MOD(ROW()-13,2)=0,IF(ISBLANK(OFFSET('11. SEGUIMIENTO 2026'!$N$14,INT((ROW()-13)/2),0)),"",OFFSET('11. SEGUIMIENTO 2026'!$N$14,INT((ROW()-13)/2),0)),IF(ISBLANK(OFFSET('9. METAS'!$Q$20,INT((ROW()-14)/2),0)),"",OFFSET('9. METAS'!$Q$20,INT((ROW()-14)/2),0)))</f>
        <v>20</v>
      </c>
      <c r="K134" s="209">
        <f ca="1">IF(MOD(ROW()-13,2)=0,IF(ISBLANK(OFFSET('11. SEGUIMIENTO 2026'!$O$14,INT((ROW()-13)/2),0)),"",OFFSET('11. SEGUIMIENTO 2026'!$O$14,INT((ROW()-13)/2),0)),IF(ISBLANK(OFFSET('9. METAS'!$R$20,INT((ROW()-14)/2),0)),"",OFFSET('9. METAS'!$R$20,INT((ROW()-14)/2),0)))</f>
        <v>20</v>
      </c>
      <c r="L134" s="209">
        <f ca="1">IF(MOD(ROW()-13,2)=0,IF(ISBLANK(OFFSET('11. SEGUIMIENTO 2026'!$P$14,INT((ROW()-13)/2),0)),"",OFFSET('11. SEGUIMIENTO 2026'!$P$14,INT((ROW()-13)/2),0)),IF(ISBLANK(OFFSET('9. METAS'!$S$20,INT((ROW()-14)/2),0)),"",OFFSET('9. METAS'!$S$20,INT((ROW()-14)/2),0)))</f>
        <v>20</v>
      </c>
      <c r="M134" s="210">
        <f ca="1">IF(MOD(ROW()-13,2)=0,IF(ISBLANK(OFFSET('11. SEGUIMIENTO 2026'!$Q$14,INT((ROW()-13)/2),0)),"",OFFSET('11. SEGUIMIENTO 2026'!$Q$14,INT((ROW()-13)/2),0)),IF(ISBLANK(OFFSET('9. METAS'!$T$20,INT((ROW()-14)/2),0)),"",OFFSET('9. METAS'!$T$20,INT((ROW()-14)/2),0)))</f>
        <v>20</v>
      </c>
      <c r="N134" s="1003"/>
      <c r="O134" s="1005"/>
      <c r="P134" s="1007"/>
    </row>
    <row r="135" spans="3:16" ht="92.25" customHeight="1">
      <c r="C135" s="1008" t="str">
        <f ca="1">IF(ISBLANK(OFFSET('5. Pp (3 años)'!$C$46,INT((ROW()-13)/2),0)),"",OFFSET('5. Pp (3 años)'!$C$46,INT((ROW()-13)/2),0))</f>
        <v>Actividad</v>
      </c>
      <c r="D135" s="983" t="str">
        <f ca="1">IF(ISBLANK(OFFSET('5. Pp (3 años)'!$D$46,INT((ROW()-13)/2),0)),"",OFFSET('5. Pp (3 años)'!$D$46,INT((ROW()-13)/2),0))</f>
        <v>3.1.1.1.12.5 Atención, coordinación y seguimiento de llamadas de auxilio en servicios de emergencia.</v>
      </c>
      <c r="E135" s="983" t="str">
        <f ca="1">IF(ISBLANK(OFFSET('5. Pp (3 años)'!$E$46,INT((ROW()-13)/2),0)),"",OFFSET('5. Pp (3 años)'!$E$46,INT((ROW()-13)/2),0))</f>
        <v>PLLA: Porcentaje de Llamadas de auxilio atendidas</v>
      </c>
      <c r="F135" s="985" t="str">
        <f ca="1">IF(ISBLANK(OFFSET('5. Pp (3 años)'!$K$46,INT((ROW()-13)/2),0)),"",OFFSET('5. Pp (3 años)'!$K$46,INT((ROW()-13)/2),0))</f>
        <v>Ascendente</v>
      </c>
      <c r="G135" s="987" t="str">
        <f ca="1">IF(ISBLANK(OFFSET('5. Pp (3 años)'!$H$46,INT((ROW()-13)/2),0)),"",OFFSET('5. Pp (3 años)'!$H$46,INT((ROW()-13)/2),0))</f>
        <v>Trimestral</v>
      </c>
      <c r="H135" s="999">
        <f ca="1">IF(ISBLANK(OFFSET('9. METAS'!$K$20,INT((ROW()-13)/2),0)),"",OFFSET('9. METAS'!$K$20,INT((ROW()-13)/2),0))</f>
        <v>9000</v>
      </c>
      <c r="I135" s="1000" t="s">
        <v>1108</v>
      </c>
      <c r="J135" s="208">
        <f ca="1">IF(MOD(ROW()-13,2)=0,IF(ISBLANK(OFFSET('11. SEGUIMIENTO 2026'!$N$14,INT((ROW()-13)/2),0)),"",OFFSET('11. SEGUIMIENTO 2026'!$N$14,INT((ROW()-13)/2),0)),IF(ISBLANK(OFFSET('9. METAS'!$Q$20,INT((ROW()-14)/2),0)),"",OFFSET('9. METAS'!$Q$20,INT((ROW()-14)/2),0)))</f>
        <v>2446</v>
      </c>
      <c r="K135" s="209" t="str">
        <f ca="1">IF(MOD(ROW()-13,2)=0,IF(ISBLANK(OFFSET('11. SEGUIMIENTO 2026'!$O$14,INT((ROW()-13)/2),0)),"",OFFSET('11. SEGUIMIENTO 2026'!$O$14,INT((ROW()-13)/2),0)),IF(ISBLANK(OFFSET('9. METAS'!$R$20,INT((ROW()-14)/2),0)),"",OFFSET('9. METAS'!$R$20,INT((ROW()-14)/2),0)))</f>
        <v/>
      </c>
      <c r="L135" s="209" t="str">
        <f ca="1">IF(MOD(ROW()-13,2)=0,IF(ISBLANK(OFFSET('11. SEGUIMIENTO 2026'!$P$14,INT((ROW()-13)/2),0)),"",OFFSET('11. SEGUIMIENTO 2026'!$P$14,INT((ROW()-13)/2),0)),IF(ISBLANK(OFFSET('9. METAS'!$S$20,INT((ROW()-14)/2),0)),"",OFFSET('9. METAS'!$S$20,INT((ROW()-14)/2),0)))</f>
        <v/>
      </c>
      <c r="M135" s="210" t="str">
        <f ca="1">IF(MOD(ROW()-13,2)=0,IF(ISBLANK(OFFSET('11. SEGUIMIENTO 2026'!$Q$14,INT((ROW()-13)/2),0)),"",OFFSET('11. SEGUIMIENTO 2026'!$Q$14,INT((ROW()-13)/2),0)),IF(ISBLANK(OFFSET('9. METAS'!$T$20,INT((ROW()-14)/2),0)),"",OFFSET('9. METAS'!$T$20,INT((ROW()-14)/2),0)))</f>
        <v/>
      </c>
      <c r="N135" s="1002" t="str">
        <f t="shared" ref="N135" ca="1" si="116">IFERROR(K135/K136,"ND")</f>
        <v>ND</v>
      </c>
      <c r="O135" s="1004" t="str">
        <f t="shared" ref="O135" ca="1" si="117">IFERROR(((J135+K135)/H135),"ND")</f>
        <v>ND</v>
      </c>
      <c r="P135" s="1006" t="s">
        <v>1485</v>
      </c>
    </row>
    <row r="136" spans="3:16" ht="92.25" customHeight="1">
      <c r="C136" s="981"/>
      <c r="D136" s="983"/>
      <c r="E136" s="983"/>
      <c r="F136" s="985"/>
      <c r="G136" s="987"/>
      <c r="H136" s="999"/>
      <c r="I136" s="1001"/>
      <c r="J136" s="208">
        <f ca="1">IF(MOD(ROW()-13,2)=0,IF(ISBLANK(OFFSET('11. SEGUIMIENTO 2026'!$N$14,INT((ROW()-13)/2),0)),"",OFFSET('11. SEGUIMIENTO 2026'!$N$14,INT((ROW()-13)/2),0)),IF(ISBLANK(OFFSET('9. METAS'!$Q$20,INT((ROW()-14)/2),0)),"",OFFSET('9. METAS'!$Q$20,INT((ROW()-14)/2),0)))</f>
        <v>2250</v>
      </c>
      <c r="K136" s="209">
        <f ca="1">IF(MOD(ROW()-13,2)=0,IF(ISBLANK(OFFSET('11. SEGUIMIENTO 2026'!$O$14,INT((ROW()-13)/2),0)),"",OFFSET('11. SEGUIMIENTO 2026'!$O$14,INT((ROW()-13)/2),0)),IF(ISBLANK(OFFSET('9. METAS'!$R$20,INT((ROW()-14)/2),0)),"",OFFSET('9. METAS'!$R$20,INT((ROW()-14)/2),0)))</f>
        <v>2250</v>
      </c>
      <c r="L136" s="209">
        <f ca="1">IF(MOD(ROW()-13,2)=0,IF(ISBLANK(OFFSET('11. SEGUIMIENTO 2026'!$P$14,INT((ROW()-13)/2),0)),"",OFFSET('11. SEGUIMIENTO 2026'!$P$14,INT((ROW()-13)/2),0)),IF(ISBLANK(OFFSET('9. METAS'!$S$20,INT((ROW()-14)/2),0)),"",OFFSET('9. METAS'!$S$20,INT((ROW()-14)/2),0)))</f>
        <v>2250</v>
      </c>
      <c r="M136" s="210">
        <f ca="1">IF(MOD(ROW()-13,2)=0,IF(ISBLANK(OFFSET('11. SEGUIMIENTO 2026'!$Q$14,INT((ROW()-13)/2),0)),"",OFFSET('11. SEGUIMIENTO 2026'!$Q$14,INT((ROW()-13)/2),0)),IF(ISBLANK(OFFSET('9. METAS'!$T$20,INT((ROW()-14)/2),0)),"",OFFSET('9. METAS'!$T$20,INT((ROW()-14)/2),0)))</f>
        <v>2250</v>
      </c>
      <c r="N136" s="1003"/>
      <c r="O136" s="1005"/>
      <c r="P136" s="1007"/>
    </row>
    <row r="137" spans="3:16" ht="92.25" customHeight="1">
      <c r="C137" s="1008" t="str">
        <f ca="1">IF(ISBLANK(OFFSET('5. Pp (3 años)'!$C$46,INT((ROW()-13)/2),0)),"",OFFSET('5. Pp (3 años)'!$C$46,INT((ROW()-13)/2),0))</f>
        <v>Actividad</v>
      </c>
      <c r="D137" s="983" t="str">
        <f ca="1">IF(ISBLANK(OFFSET('5. Pp (3 años)'!$D$46,INT((ROW()-13)/2),0)),"",OFFSET('5. Pp (3 años)'!$D$46,INT((ROW()-13)/2),0))</f>
        <v>3.1.1.1.12.6 Capacitación a elementos del H. Cuerpo de Bomberos, rescate, Emergencias Medicas y Desastres.</v>
      </c>
      <c r="E137" s="983" t="str">
        <f ca="1">IF(ISBLANK(OFFSET('5. Pp (3 años)'!$E$46,INT((ROW()-13)/2),0)),"",OFFSET('5. Pp (3 años)'!$E$46,INT((ROW()-13)/2),0))</f>
        <v>PHBC: Porcentaje de elementos del Honorable Cuerpo de Bomberos capacitados.</v>
      </c>
      <c r="F137" s="985" t="str">
        <f ca="1">IF(ISBLANK(OFFSET('5. Pp (3 años)'!$K$46,INT((ROW()-13)/2),0)),"",OFFSET('5. Pp (3 años)'!$K$46,INT((ROW()-13)/2),0))</f>
        <v>Ascendente</v>
      </c>
      <c r="G137" s="987" t="str">
        <f ca="1">IF(ISBLANK(OFFSET('5. Pp (3 años)'!$H$46,INT((ROW()-13)/2),0)),"",OFFSET('5. Pp (3 años)'!$H$46,INT((ROW()-13)/2),0))</f>
        <v>Trimestral</v>
      </c>
      <c r="H137" s="999">
        <f ca="1">IF(ISBLANK(OFFSET('9. METAS'!$K$20,INT((ROW()-13)/2),0)),"",OFFSET('9. METAS'!$K$20,INT((ROW()-13)/2),0))</f>
        <v>160</v>
      </c>
      <c r="I137" s="1000" t="s">
        <v>1108</v>
      </c>
      <c r="J137" s="208">
        <f ca="1">IF(MOD(ROW()-13,2)=0,IF(ISBLANK(OFFSET('11. SEGUIMIENTO 2026'!$N$14,INT((ROW()-13)/2),0)),"",OFFSET('11. SEGUIMIENTO 2026'!$N$14,INT((ROW()-13)/2),0)),IF(ISBLANK(OFFSET('9. METAS'!$Q$20,INT((ROW()-14)/2),0)),"",OFFSET('9. METAS'!$Q$20,INT((ROW()-14)/2),0)))</f>
        <v>18</v>
      </c>
      <c r="K137" s="209" t="str">
        <f ca="1">IF(MOD(ROW()-13,2)=0,IF(ISBLANK(OFFSET('11. SEGUIMIENTO 2026'!$O$14,INT((ROW()-13)/2),0)),"",OFFSET('11. SEGUIMIENTO 2026'!$O$14,INT((ROW()-13)/2),0)),IF(ISBLANK(OFFSET('9. METAS'!$R$20,INT((ROW()-14)/2),0)),"",OFFSET('9. METAS'!$R$20,INT((ROW()-14)/2),0)))</f>
        <v/>
      </c>
      <c r="L137" s="209" t="str">
        <f ca="1">IF(MOD(ROW()-13,2)=0,IF(ISBLANK(OFFSET('11. SEGUIMIENTO 2026'!$P$14,INT((ROW()-13)/2),0)),"",OFFSET('11. SEGUIMIENTO 2026'!$P$14,INT((ROW()-13)/2),0)),IF(ISBLANK(OFFSET('9. METAS'!$S$20,INT((ROW()-14)/2),0)),"",OFFSET('9. METAS'!$S$20,INT((ROW()-14)/2),0)))</f>
        <v/>
      </c>
      <c r="M137" s="210" t="str">
        <f ca="1">IF(MOD(ROW()-13,2)=0,IF(ISBLANK(OFFSET('11. SEGUIMIENTO 2026'!$Q$14,INT((ROW()-13)/2),0)),"",OFFSET('11. SEGUIMIENTO 2026'!$Q$14,INT((ROW()-13)/2),0)),IF(ISBLANK(OFFSET('9. METAS'!$T$20,INT((ROW()-14)/2),0)),"",OFFSET('9. METAS'!$T$20,INT((ROW()-14)/2),0)))</f>
        <v/>
      </c>
      <c r="N137" s="1002" t="str">
        <f t="shared" ref="N137" ca="1" si="118">IFERROR(K137/K138,"ND")</f>
        <v>ND</v>
      </c>
      <c r="O137" s="1004" t="str">
        <f t="shared" ref="O137" ca="1" si="119">IFERROR(((J137+K137)/H137),"ND")</f>
        <v>ND</v>
      </c>
      <c r="P137" s="1006" t="s">
        <v>1486</v>
      </c>
    </row>
    <row r="138" spans="3:16" ht="92.25" customHeight="1">
      <c r="C138" s="981"/>
      <c r="D138" s="983"/>
      <c r="E138" s="983"/>
      <c r="F138" s="985"/>
      <c r="G138" s="987"/>
      <c r="H138" s="999"/>
      <c r="I138" s="1001"/>
      <c r="J138" s="208">
        <f ca="1">IF(MOD(ROW()-13,2)=0,IF(ISBLANK(OFFSET('11. SEGUIMIENTO 2026'!$N$14,INT((ROW()-13)/2),0)),"",OFFSET('11. SEGUIMIENTO 2026'!$N$14,INT((ROW()-13)/2),0)),IF(ISBLANK(OFFSET('9. METAS'!$Q$20,INT((ROW()-14)/2),0)),"",OFFSET('9. METAS'!$Q$20,INT((ROW()-14)/2),0)))</f>
        <v>40</v>
      </c>
      <c r="K138" s="209">
        <f ca="1">IF(MOD(ROW()-13,2)=0,IF(ISBLANK(OFFSET('11. SEGUIMIENTO 2026'!$O$14,INT((ROW()-13)/2),0)),"",OFFSET('11. SEGUIMIENTO 2026'!$O$14,INT((ROW()-13)/2),0)),IF(ISBLANK(OFFSET('9. METAS'!$R$20,INT((ROW()-14)/2),0)),"",OFFSET('9. METAS'!$R$20,INT((ROW()-14)/2),0)))</f>
        <v>40</v>
      </c>
      <c r="L138" s="209">
        <f ca="1">IF(MOD(ROW()-13,2)=0,IF(ISBLANK(OFFSET('11. SEGUIMIENTO 2026'!$P$14,INT((ROW()-13)/2),0)),"",OFFSET('11. SEGUIMIENTO 2026'!$P$14,INT((ROW()-13)/2),0)),IF(ISBLANK(OFFSET('9. METAS'!$S$20,INT((ROW()-14)/2),0)),"",OFFSET('9. METAS'!$S$20,INT((ROW()-14)/2),0)))</f>
        <v>40</v>
      </c>
      <c r="M138" s="210">
        <f ca="1">IF(MOD(ROW()-13,2)=0,IF(ISBLANK(OFFSET('11. SEGUIMIENTO 2026'!$Q$14,INT((ROW()-13)/2),0)),"",OFFSET('11. SEGUIMIENTO 2026'!$Q$14,INT((ROW()-13)/2),0)),IF(ISBLANK(OFFSET('9. METAS'!$T$20,INT((ROW()-14)/2),0)),"",OFFSET('9. METAS'!$T$20,INT((ROW()-14)/2),0)))</f>
        <v>40</v>
      </c>
      <c r="N138" s="1003"/>
      <c r="O138" s="1005"/>
      <c r="P138" s="1007"/>
    </row>
    <row r="139" spans="3:16" ht="92.25" customHeight="1">
      <c r="C139" s="1008" t="str">
        <f ca="1">IF(ISBLANK(OFFSET('5. Pp (3 años)'!$C$46,INT((ROW()-13)/2),0)),"",OFFSET('5. Pp (3 años)'!$C$46,INT((ROW()-13)/2),0))</f>
        <v>Actividad</v>
      </c>
      <c r="D139" s="983" t="str">
        <f ca="1">IF(ISBLANK(OFFSET('5. Pp (3 años)'!$D$46,INT((ROW()-13)/2),0)),"",OFFSET('5. Pp (3 años)'!$D$46,INT((ROW()-13)/2),0))</f>
        <v>3.1.1.1.12.7 Dotación de equipos de protección personal a elementos del H. Cuerpo de Bomberos, rescate, Emergencias Medicas y Desastres.</v>
      </c>
      <c r="E139" s="983" t="str">
        <f ca="1">IF(ISBLANK(OFFSET('5. Pp (3 años)'!$E$46,INT((ROW()-13)/2),0)),"",OFFSET('5. Pp (3 años)'!$E$46,INT((ROW()-13)/2),0))</f>
        <v>PEPP: Porcentaje de equipos de protección personal entregados.</v>
      </c>
      <c r="F139" s="985" t="str">
        <f ca="1">IF(ISBLANK(OFFSET('5. Pp (3 años)'!$K$46,INT((ROW()-13)/2),0)),"",OFFSET('5. Pp (3 años)'!$K$46,INT((ROW()-13)/2),0))</f>
        <v>Ascendente</v>
      </c>
      <c r="G139" s="987" t="str">
        <f ca="1">IF(ISBLANK(OFFSET('5. Pp (3 años)'!$H$46,INT((ROW()-13)/2),0)),"",OFFSET('5. Pp (3 años)'!$H$46,INT((ROW()-13)/2),0))</f>
        <v>Trimestral</v>
      </c>
      <c r="H139" s="999">
        <f ca="1">IF(ISBLANK(OFFSET('9. METAS'!$K$20,INT((ROW()-13)/2),0)),"",OFFSET('9. METAS'!$K$20,INT((ROW()-13)/2),0))</f>
        <v>175</v>
      </c>
      <c r="I139" s="1000" t="s">
        <v>1108</v>
      </c>
      <c r="J139" s="208">
        <f ca="1">IF(MOD(ROW()-13,2)=0,IF(ISBLANK(OFFSET('11. SEGUIMIENTO 2026'!$N$14,INT((ROW()-13)/2),0)),"",OFFSET('11. SEGUIMIENTO 2026'!$N$14,INT((ROW()-13)/2),0)),IF(ISBLANK(OFFSET('9. METAS'!$Q$20,INT((ROW()-14)/2),0)),"",OFFSET('9. METAS'!$Q$20,INT((ROW()-14)/2),0)))</f>
        <v>0</v>
      </c>
      <c r="K139" s="209" t="str">
        <f ca="1">IF(MOD(ROW()-13,2)=0,IF(ISBLANK(OFFSET('11. SEGUIMIENTO 2026'!$O$14,INT((ROW()-13)/2),0)),"",OFFSET('11. SEGUIMIENTO 2026'!$O$14,INT((ROW()-13)/2),0)),IF(ISBLANK(OFFSET('9. METAS'!$R$20,INT((ROW()-14)/2),0)),"",OFFSET('9. METAS'!$R$20,INT((ROW()-14)/2),0)))</f>
        <v/>
      </c>
      <c r="L139" s="209" t="str">
        <f ca="1">IF(MOD(ROW()-13,2)=0,IF(ISBLANK(OFFSET('11. SEGUIMIENTO 2026'!$P$14,INT((ROW()-13)/2),0)),"",OFFSET('11. SEGUIMIENTO 2026'!$P$14,INT((ROW()-13)/2),0)),IF(ISBLANK(OFFSET('9. METAS'!$S$20,INT((ROW()-14)/2),0)),"",OFFSET('9. METAS'!$S$20,INT((ROW()-14)/2),0)))</f>
        <v/>
      </c>
      <c r="M139" s="210" t="str">
        <f ca="1">IF(MOD(ROW()-13,2)=0,IF(ISBLANK(OFFSET('11. SEGUIMIENTO 2026'!$Q$14,INT((ROW()-13)/2),0)),"",OFFSET('11. SEGUIMIENTO 2026'!$Q$14,INT((ROW()-13)/2),0)),IF(ISBLANK(OFFSET('9. METAS'!$T$20,INT((ROW()-14)/2),0)),"",OFFSET('9. METAS'!$T$20,INT((ROW()-14)/2),0)))</f>
        <v/>
      </c>
      <c r="N139" s="1002" t="str">
        <f t="shared" ref="N139" ca="1" si="120">IFERROR(K139/K140,"ND")</f>
        <v>ND</v>
      </c>
      <c r="O139" s="1004" t="str">
        <f t="shared" ref="O139" ca="1" si="121">IFERROR(((J139+K139)/H139),"ND")</f>
        <v>ND</v>
      </c>
      <c r="P139" s="1006" t="s">
        <v>1487</v>
      </c>
    </row>
    <row r="140" spans="3:16" ht="92.25" customHeight="1">
      <c r="C140" s="981"/>
      <c r="D140" s="983"/>
      <c r="E140" s="983"/>
      <c r="F140" s="985"/>
      <c r="G140" s="987"/>
      <c r="H140" s="999"/>
      <c r="I140" s="1001"/>
      <c r="J140" s="208">
        <f ca="1">IF(MOD(ROW()-13,2)=0,IF(ISBLANK(OFFSET('11. SEGUIMIENTO 2026'!$N$14,INT((ROW()-13)/2),0)),"",OFFSET('11. SEGUIMIENTO 2026'!$N$14,INT((ROW()-13)/2),0)),IF(ISBLANK(OFFSET('9. METAS'!$Q$20,INT((ROW()-14)/2),0)),"",OFFSET('9. METAS'!$Q$20,INT((ROW()-14)/2),0)))</f>
        <v>43</v>
      </c>
      <c r="K140" s="209">
        <f ca="1">IF(MOD(ROW()-13,2)=0,IF(ISBLANK(OFFSET('11. SEGUIMIENTO 2026'!$O$14,INT((ROW()-13)/2),0)),"",OFFSET('11. SEGUIMIENTO 2026'!$O$14,INT((ROW()-13)/2),0)),IF(ISBLANK(OFFSET('9. METAS'!$R$20,INT((ROW()-14)/2),0)),"",OFFSET('9. METAS'!$R$20,INT((ROW()-14)/2),0)))</f>
        <v>43</v>
      </c>
      <c r="L140" s="209">
        <f ca="1">IF(MOD(ROW()-13,2)=0,IF(ISBLANK(OFFSET('11. SEGUIMIENTO 2026'!$P$14,INT((ROW()-13)/2),0)),"",OFFSET('11. SEGUIMIENTO 2026'!$P$14,INT((ROW()-13)/2),0)),IF(ISBLANK(OFFSET('9. METAS'!$S$20,INT((ROW()-14)/2),0)),"",OFFSET('9. METAS'!$S$20,INT((ROW()-14)/2),0)))</f>
        <v>44</v>
      </c>
      <c r="M140" s="210">
        <f ca="1">IF(MOD(ROW()-13,2)=0,IF(ISBLANK(OFFSET('11. SEGUIMIENTO 2026'!$Q$14,INT((ROW()-13)/2),0)),"",OFFSET('11. SEGUIMIENTO 2026'!$Q$14,INT((ROW()-13)/2),0)),IF(ISBLANK(OFFSET('9. METAS'!$T$20,INT((ROW()-14)/2),0)),"",OFFSET('9. METAS'!$T$20,INT((ROW()-14)/2),0)))</f>
        <v>45</v>
      </c>
      <c r="N140" s="1003"/>
      <c r="O140" s="1005"/>
      <c r="P140" s="1007"/>
    </row>
    <row r="141" spans="3:16" ht="92.25" customHeight="1">
      <c r="C141" s="1008" t="str">
        <f ca="1">IF(ISBLANK(OFFSET('5. Pp (3 años)'!$C$46,INT((ROW()-13)/2),0)),"",OFFSET('5. Pp (3 años)'!$C$46,INT((ROW()-13)/2),0))</f>
        <v>Componente</v>
      </c>
      <c r="D141" s="983" t="str">
        <f ca="1">IF(ISBLANK(OFFSET('5. Pp (3 años)'!$D$46,INT((ROW()-13)/2),0)),"",OFFSET('5. Pp (3 años)'!$D$46,INT((ROW()-13)/2),0))</f>
        <v>3.1.1.1.13 Sesiones de cabildo para la aprobación de los temas y resoluciones del Ayuntamiento celebradas.</v>
      </c>
      <c r="E141" s="983" t="str">
        <f ca="1">IF(ISBLANK(OFFSET('5. Pp (3 años)'!$E$46,INT((ROW()-13)/2),0)),"",OFFSET('5. Pp (3 años)'!$E$46,INT((ROW()-13)/2),0))</f>
        <v>PSCC: Porcentaje de sesiones de cabildo celebradas.</v>
      </c>
      <c r="F141" s="985" t="str">
        <f ca="1">IF(ISBLANK(OFFSET('5. Pp (3 años)'!$K$46,INT((ROW()-13)/2),0)),"",OFFSET('5. Pp (3 años)'!$K$46,INT((ROW()-13)/2),0))</f>
        <v>Ascendente</v>
      </c>
      <c r="G141" s="987" t="str">
        <f ca="1">IF(ISBLANK(OFFSET('5. Pp (3 años)'!$H$46,INT((ROW()-13)/2),0)),"",OFFSET('5. Pp (3 años)'!$H$46,INT((ROW()-13)/2),0))</f>
        <v>Trimestral</v>
      </c>
      <c r="H141" s="999">
        <f ca="1">IF(ISBLANK(OFFSET('9. METAS'!$K$20,INT((ROW()-13)/2),0)),"",OFFSET('9. METAS'!$K$20,INT((ROW()-13)/2),0))</f>
        <v>38</v>
      </c>
      <c r="I141" s="1000" t="s">
        <v>1108</v>
      </c>
      <c r="J141" s="208">
        <f ca="1">IF(MOD(ROW()-13,2)=0,IF(ISBLANK(OFFSET('11. SEGUIMIENTO 2026'!$N$14,INT((ROW()-13)/2),0)),"",OFFSET('11. SEGUIMIENTO 2026'!$N$14,INT((ROW()-13)/2),0)),IF(ISBLANK(OFFSET('9. METAS'!$Q$20,INT((ROW()-14)/2),0)),"",OFFSET('9. METAS'!$Q$20,INT((ROW()-14)/2),0)))</f>
        <v>8</v>
      </c>
      <c r="K141" s="209" t="str">
        <f ca="1">IF(MOD(ROW()-13,2)=0,IF(ISBLANK(OFFSET('11. SEGUIMIENTO 2026'!$O$14,INT((ROW()-13)/2),0)),"",OFFSET('11. SEGUIMIENTO 2026'!$O$14,INT((ROW()-13)/2),0)),IF(ISBLANK(OFFSET('9. METAS'!$R$20,INT((ROW()-14)/2),0)),"",OFFSET('9. METAS'!$R$20,INT((ROW()-14)/2),0)))</f>
        <v/>
      </c>
      <c r="L141" s="209" t="str">
        <f ca="1">IF(MOD(ROW()-13,2)=0,IF(ISBLANK(OFFSET('11. SEGUIMIENTO 2026'!$P$14,INT((ROW()-13)/2),0)),"",OFFSET('11. SEGUIMIENTO 2026'!$P$14,INT((ROW()-13)/2),0)),IF(ISBLANK(OFFSET('9. METAS'!$S$20,INT((ROW()-14)/2),0)),"",OFFSET('9. METAS'!$S$20,INT((ROW()-14)/2),0)))</f>
        <v/>
      </c>
      <c r="M141" s="210" t="str">
        <f ca="1">IF(MOD(ROW()-13,2)=0,IF(ISBLANK(OFFSET('11. SEGUIMIENTO 2026'!$Q$14,INT((ROW()-13)/2),0)),"",OFFSET('11. SEGUIMIENTO 2026'!$Q$14,INT((ROW()-13)/2),0)),IF(ISBLANK(OFFSET('9. METAS'!$T$20,INT((ROW()-14)/2),0)),"",OFFSET('9. METAS'!$T$20,INT((ROW()-14)/2),0)))</f>
        <v/>
      </c>
      <c r="N141" s="1002" t="str">
        <f t="shared" ref="N141" ca="1" si="122">IFERROR(K141/K142,"ND")</f>
        <v>ND</v>
      </c>
      <c r="O141" s="1004" t="str">
        <f t="shared" ref="O141" ca="1" si="123">IFERROR(((J141+K141)/H141),"ND")</f>
        <v>ND</v>
      </c>
      <c r="P141" s="1006" t="s">
        <v>1541</v>
      </c>
    </row>
    <row r="142" spans="3:16" ht="92.25" customHeight="1">
      <c r="C142" s="981"/>
      <c r="D142" s="983"/>
      <c r="E142" s="983"/>
      <c r="F142" s="985"/>
      <c r="G142" s="987"/>
      <c r="H142" s="999"/>
      <c r="I142" s="1001"/>
      <c r="J142" s="208">
        <f ca="1">IF(MOD(ROW()-13,2)=0,IF(ISBLANK(OFFSET('11. SEGUIMIENTO 2026'!$N$14,INT((ROW()-13)/2),0)),"",OFFSET('11. SEGUIMIENTO 2026'!$N$14,INT((ROW()-13)/2),0)),IF(ISBLANK(OFFSET('9. METAS'!$Q$20,INT((ROW()-14)/2),0)),"",OFFSET('9. METAS'!$Q$20,INT((ROW()-14)/2),0)))</f>
        <v>8</v>
      </c>
      <c r="K142" s="209">
        <f ca="1">IF(MOD(ROW()-13,2)=0,IF(ISBLANK(OFFSET('11. SEGUIMIENTO 2026'!$O$14,INT((ROW()-13)/2),0)),"",OFFSET('11. SEGUIMIENTO 2026'!$O$14,INT((ROW()-13)/2),0)),IF(ISBLANK(OFFSET('9. METAS'!$R$20,INT((ROW()-14)/2),0)),"",OFFSET('9. METAS'!$R$20,INT((ROW()-14)/2),0)))</f>
        <v>10</v>
      </c>
      <c r="L142" s="209">
        <f ca="1">IF(MOD(ROW()-13,2)=0,IF(ISBLANK(OFFSET('11. SEGUIMIENTO 2026'!$P$14,INT((ROW()-13)/2),0)),"",OFFSET('11. SEGUIMIENTO 2026'!$P$14,INT((ROW()-13)/2),0)),IF(ISBLANK(OFFSET('9. METAS'!$S$20,INT((ROW()-14)/2),0)),"",OFFSET('9. METAS'!$S$20,INT((ROW()-14)/2),0)))</f>
        <v>10</v>
      </c>
      <c r="M142" s="210">
        <f ca="1">IF(MOD(ROW()-13,2)=0,IF(ISBLANK(OFFSET('11. SEGUIMIENTO 2026'!$Q$14,INT((ROW()-13)/2),0)),"",OFFSET('11. SEGUIMIENTO 2026'!$Q$14,INT((ROW()-13)/2),0)),IF(ISBLANK(OFFSET('9. METAS'!$T$20,INT((ROW()-14)/2),0)),"",OFFSET('9. METAS'!$T$20,INT((ROW()-14)/2),0)))</f>
        <v>10</v>
      </c>
      <c r="N142" s="1003"/>
      <c r="O142" s="1005"/>
      <c r="P142" s="1007"/>
    </row>
    <row r="143" spans="3:16" ht="92.25" customHeight="1">
      <c r="C143" s="1008" t="str">
        <f ca="1">IF(ISBLANK(OFFSET('5. Pp (3 años)'!$C$46,INT((ROW()-13)/2),0)),"",OFFSET('5. Pp (3 años)'!$C$46,INT((ROW()-13)/2),0))</f>
        <v>Actividad</v>
      </c>
      <c r="D143" s="983" t="str">
        <f ca="1">IF(ISBLANK(OFFSET('5. Pp (3 años)'!$D$46,INT((ROW()-13)/2),0)),"",OFFSET('5. Pp (3 años)'!$D$46,INT((ROW()-13)/2),0))</f>
        <v>3.1.1.1.13.1 Verificación de la asistencia de quienes presiden las Regidurias del H. Ayuntamiento de Benito Juárez.</v>
      </c>
      <c r="E143" s="983" t="str">
        <f ca="1">IF(ISBLANK(OFFSET('5. Pp (3 años)'!$E$46,INT((ROW()-13)/2),0)),"",OFFSET('5. Pp (3 años)'!$E$46,INT((ROW()-13)/2),0))</f>
        <v xml:space="preserve">PRAS: Porcentaje de asistencias a sesiones verificadas. </v>
      </c>
      <c r="F143" s="985" t="str">
        <f ca="1">IF(ISBLANK(OFFSET('5. Pp (3 años)'!$K$46,INT((ROW()-13)/2),0)),"",OFFSET('5. Pp (3 años)'!$K$46,INT((ROW()-13)/2),0))</f>
        <v>Ascendente</v>
      </c>
      <c r="G143" s="987" t="str">
        <f ca="1">IF(ISBLANK(OFFSET('5. Pp (3 años)'!$H$46,INT((ROW()-13)/2),0)),"",OFFSET('5. Pp (3 años)'!$H$46,INT((ROW()-13)/2),0))</f>
        <v>Trimestral</v>
      </c>
      <c r="H143" s="999">
        <f ca="1">IF(ISBLANK(OFFSET('9. METAS'!$K$20,INT((ROW()-13)/2),0)),"",OFFSET('9. METAS'!$K$20,INT((ROW()-13)/2),0))</f>
        <v>405</v>
      </c>
      <c r="I143" s="1000" t="s">
        <v>1108</v>
      </c>
      <c r="J143" s="208">
        <f ca="1">IF(MOD(ROW()-13,2)=0,IF(ISBLANK(OFFSET('11. SEGUIMIENTO 2026'!$N$14,INT((ROW()-13)/2),0)),"",OFFSET('11. SEGUIMIENTO 2026'!$N$14,INT((ROW()-13)/2),0)),IF(ISBLANK(OFFSET('9. METAS'!$Q$20,INT((ROW()-14)/2),0)),"",OFFSET('9. METAS'!$Q$20,INT((ROW()-14)/2),0)))</f>
        <v>105</v>
      </c>
      <c r="K143" s="209" t="str">
        <f ca="1">IF(MOD(ROW()-13,2)=0,IF(ISBLANK(OFFSET('11. SEGUIMIENTO 2026'!$O$14,INT((ROW()-13)/2),0)),"",OFFSET('11. SEGUIMIENTO 2026'!$O$14,INT((ROW()-13)/2),0)),IF(ISBLANK(OFFSET('9. METAS'!$R$20,INT((ROW()-14)/2),0)),"",OFFSET('9. METAS'!$R$20,INT((ROW()-14)/2),0)))</f>
        <v/>
      </c>
      <c r="L143" s="209" t="str">
        <f ca="1">IF(MOD(ROW()-13,2)=0,IF(ISBLANK(OFFSET('11. SEGUIMIENTO 2026'!$P$14,INT((ROW()-13)/2),0)),"",OFFSET('11. SEGUIMIENTO 2026'!$P$14,INT((ROW()-13)/2),0)),IF(ISBLANK(OFFSET('9. METAS'!$S$20,INT((ROW()-14)/2),0)),"",OFFSET('9. METAS'!$S$20,INT((ROW()-14)/2),0)))</f>
        <v/>
      </c>
      <c r="M143" s="210" t="str">
        <f ca="1">IF(MOD(ROW()-13,2)=0,IF(ISBLANK(OFFSET('11. SEGUIMIENTO 2026'!$Q$14,INT((ROW()-13)/2),0)),"",OFFSET('11. SEGUIMIENTO 2026'!$Q$14,INT((ROW()-13)/2),0)),IF(ISBLANK(OFFSET('9. METAS'!$T$20,INT((ROW()-14)/2),0)),"",OFFSET('9. METAS'!$T$20,INT((ROW()-14)/2),0)))</f>
        <v/>
      </c>
      <c r="N143" s="1002" t="str">
        <f t="shared" ref="N143" ca="1" si="124">IFERROR(K143/K144,"ND")</f>
        <v>ND</v>
      </c>
      <c r="O143" s="1004" t="str">
        <f t="shared" ref="O143" ca="1" si="125">IFERROR(((J143+K143)/H143),"ND")</f>
        <v>ND</v>
      </c>
      <c r="P143" s="1006" t="s">
        <v>1542</v>
      </c>
    </row>
    <row r="144" spans="3:16" ht="92.25" customHeight="1">
      <c r="C144" s="981"/>
      <c r="D144" s="983"/>
      <c r="E144" s="983"/>
      <c r="F144" s="985"/>
      <c r="G144" s="987"/>
      <c r="H144" s="999"/>
      <c r="I144" s="1001"/>
      <c r="J144" s="208">
        <f ca="1">IF(MOD(ROW()-13,2)=0,IF(ISBLANK(OFFSET('11. SEGUIMIENTO 2026'!$N$14,INT((ROW()-13)/2),0)),"",OFFSET('11. SEGUIMIENTO 2026'!$N$14,INT((ROW()-13)/2),0)),IF(ISBLANK(OFFSET('9. METAS'!$Q$20,INT((ROW()-14)/2),0)),"",OFFSET('9. METAS'!$Q$20,INT((ROW()-14)/2),0)))</f>
        <v>105</v>
      </c>
      <c r="K144" s="209">
        <f ca="1">IF(MOD(ROW()-13,2)=0,IF(ISBLANK(OFFSET('11. SEGUIMIENTO 2026'!$O$14,INT((ROW()-13)/2),0)),"",OFFSET('11. SEGUIMIENTO 2026'!$O$14,INT((ROW()-13)/2),0)),IF(ISBLANK(OFFSET('9. METAS'!$R$20,INT((ROW()-14)/2),0)),"",OFFSET('9. METAS'!$R$20,INT((ROW()-14)/2),0)))</f>
        <v>100</v>
      </c>
      <c r="L144" s="209">
        <f ca="1">IF(MOD(ROW()-13,2)=0,IF(ISBLANK(OFFSET('11. SEGUIMIENTO 2026'!$P$14,INT((ROW()-13)/2),0)),"",OFFSET('11. SEGUIMIENTO 2026'!$P$14,INT((ROW()-13)/2),0)),IF(ISBLANK(OFFSET('9. METAS'!$S$20,INT((ROW()-14)/2),0)),"",OFFSET('9. METAS'!$S$20,INT((ROW()-14)/2),0)))</f>
        <v>100</v>
      </c>
      <c r="M144" s="210">
        <f ca="1">IF(MOD(ROW()-13,2)=0,IF(ISBLANK(OFFSET('11. SEGUIMIENTO 2026'!$Q$14,INT((ROW()-13)/2),0)),"",OFFSET('11. SEGUIMIENTO 2026'!$Q$14,INT((ROW()-13)/2),0)),IF(ISBLANK(OFFSET('9. METAS'!$T$20,INT((ROW()-14)/2),0)),"",OFFSET('9. METAS'!$T$20,INT((ROW()-14)/2),0)))</f>
        <v>100</v>
      </c>
      <c r="N144" s="1003"/>
      <c r="O144" s="1005"/>
      <c r="P144" s="1007"/>
    </row>
    <row r="145" spans="3:16" ht="92.25" customHeight="1">
      <c r="C145" s="1008" t="str">
        <f ca="1">IF(ISBLANK(OFFSET('5. Pp (3 años)'!$C$46,INT((ROW()-13)/2),0)),"",OFFSET('5. Pp (3 años)'!$C$46,INT((ROW()-13)/2),0))</f>
        <v>Actividad</v>
      </c>
      <c r="D145" s="983" t="str">
        <f ca="1">IF(ISBLANK(OFFSET('5. Pp (3 años)'!$D$46,INT((ROW()-13)/2),0)),"",OFFSET('5. Pp (3 años)'!$D$46,INT((ROW()-13)/2),0))</f>
        <v>3.1.1.1.13.2 Elaboración y encuadernación de las actas de cabildo.</v>
      </c>
      <c r="E145" s="983" t="str">
        <f ca="1">IF(ISBLANK(OFFSET('5. Pp (3 años)'!$E$46,INT((ROW()-13)/2),0)),"",OFFSET('5. Pp (3 años)'!$E$46,INT((ROW()-13)/2),0))</f>
        <v xml:space="preserve">PACE: Porcentaje de actas de cabildo encuadernadas.  </v>
      </c>
      <c r="F145" s="985" t="str">
        <f ca="1">IF(ISBLANK(OFFSET('5. Pp (3 años)'!$K$46,INT((ROW()-13)/2),0)),"",OFFSET('5. Pp (3 años)'!$K$46,INT((ROW()-13)/2),0))</f>
        <v>Ascendente</v>
      </c>
      <c r="G145" s="987" t="str">
        <f ca="1">IF(ISBLANK(OFFSET('5. Pp (3 años)'!$H$46,INT((ROW()-13)/2),0)),"",OFFSET('5. Pp (3 años)'!$H$46,INT((ROW()-13)/2),0))</f>
        <v>Trimestral</v>
      </c>
      <c r="H145" s="999">
        <f ca="1">IF(ISBLANK(OFFSET('9. METAS'!$K$20,INT((ROW()-13)/2),0)),"",OFFSET('9. METAS'!$K$20,INT((ROW()-13)/2),0))</f>
        <v>15</v>
      </c>
      <c r="I145" s="1000" t="s">
        <v>1108</v>
      </c>
      <c r="J145" s="208">
        <f ca="1">IF(MOD(ROW()-13,2)=0,IF(ISBLANK(OFFSET('11. SEGUIMIENTO 2026'!$N$14,INT((ROW()-13)/2),0)),"",OFFSET('11. SEGUIMIENTO 2026'!$N$14,INT((ROW()-13)/2),0)),IF(ISBLANK(OFFSET('9. METAS'!$Q$20,INT((ROW()-14)/2),0)),"",OFFSET('9. METAS'!$Q$20,INT((ROW()-14)/2),0)))</f>
        <v>0</v>
      </c>
      <c r="K145" s="209" t="str">
        <f ca="1">IF(MOD(ROW()-13,2)=0,IF(ISBLANK(OFFSET('11. SEGUIMIENTO 2026'!$O$14,INT((ROW()-13)/2),0)),"",OFFSET('11. SEGUIMIENTO 2026'!$O$14,INT((ROW()-13)/2),0)),IF(ISBLANK(OFFSET('9. METAS'!$R$20,INT((ROW()-14)/2),0)),"",OFFSET('9. METAS'!$R$20,INT((ROW()-14)/2),0)))</f>
        <v/>
      </c>
      <c r="L145" s="209" t="str">
        <f ca="1">IF(MOD(ROW()-13,2)=0,IF(ISBLANK(OFFSET('11. SEGUIMIENTO 2026'!$P$14,INT((ROW()-13)/2),0)),"",OFFSET('11. SEGUIMIENTO 2026'!$P$14,INT((ROW()-13)/2),0)),IF(ISBLANK(OFFSET('9. METAS'!$S$20,INT((ROW()-14)/2),0)),"",OFFSET('9. METAS'!$S$20,INT((ROW()-14)/2),0)))</f>
        <v/>
      </c>
      <c r="M145" s="210" t="str">
        <f ca="1">IF(MOD(ROW()-13,2)=0,IF(ISBLANK(OFFSET('11. SEGUIMIENTO 2026'!$Q$14,INT((ROW()-13)/2),0)),"",OFFSET('11. SEGUIMIENTO 2026'!$Q$14,INT((ROW()-13)/2),0)),IF(ISBLANK(OFFSET('9. METAS'!$T$20,INT((ROW()-14)/2),0)),"",OFFSET('9. METAS'!$T$20,INT((ROW()-14)/2),0)))</f>
        <v/>
      </c>
      <c r="N145" s="1002" t="str">
        <f t="shared" ref="N145" ca="1" si="126">IFERROR(K145/K146,"ND")</f>
        <v>ND</v>
      </c>
      <c r="O145" s="1004" t="str">
        <f t="shared" ref="O145" ca="1" si="127">IFERROR(((J145+K145)/H145),"ND")</f>
        <v>ND</v>
      </c>
      <c r="P145" s="1006" t="s">
        <v>1543</v>
      </c>
    </row>
    <row r="146" spans="3:16" ht="92.25" customHeight="1">
      <c r="C146" s="981"/>
      <c r="D146" s="983"/>
      <c r="E146" s="983"/>
      <c r="F146" s="985"/>
      <c r="G146" s="987"/>
      <c r="H146" s="999"/>
      <c r="I146" s="1001"/>
      <c r="J146" s="208">
        <f ca="1">IF(MOD(ROW()-13,2)=0,IF(ISBLANK(OFFSET('11. SEGUIMIENTO 2026'!$N$14,INT((ROW()-13)/2),0)),"",OFFSET('11. SEGUIMIENTO 2026'!$N$14,INT((ROW()-13)/2),0)),IF(ISBLANK(OFFSET('9. METAS'!$Q$20,INT((ROW()-14)/2),0)),"",OFFSET('9. METAS'!$Q$20,INT((ROW()-14)/2),0)))</f>
        <v>0</v>
      </c>
      <c r="K146" s="209">
        <f ca="1">IF(MOD(ROW()-13,2)=0,IF(ISBLANK(OFFSET('11. SEGUIMIENTO 2026'!$O$14,INT((ROW()-13)/2),0)),"",OFFSET('11. SEGUIMIENTO 2026'!$O$14,INT((ROW()-13)/2),0)),IF(ISBLANK(OFFSET('9. METAS'!$R$20,INT((ROW()-14)/2),0)),"",OFFSET('9. METAS'!$R$20,INT((ROW()-14)/2),0)))</f>
        <v>5</v>
      </c>
      <c r="L146" s="209">
        <f ca="1">IF(MOD(ROW()-13,2)=0,IF(ISBLANK(OFFSET('11. SEGUIMIENTO 2026'!$P$14,INT((ROW()-13)/2),0)),"",OFFSET('11. SEGUIMIENTO 2026'!$P$14,INT((ROW()-13)/2),0)),IF(ISBLANK(OFFSET('9. METAS'!$S$20,INT((ROW()-14)/2),0)),"",OFFSET('9. METAS'!$S$20,INT((ROW()-14)/2),0)))</f>
        <v>5</v>
      </c>
      <c r="M146" s="210">
        <f ca="1">IF(MOD(ROW()-13,2)=0,IF(ISBLANK(OFFSET('11. SEGUIMIENTO 2026'!$Q$14,INT((ROW()-13)/2),0)),"",OFFSET('11. SEGUIMIENTO 2026'!$Q$14,INT((ROW()-13)/2),0)),IF(ISBLANK(OFFSET('9. METAS'!$T$20,INT((ROW()-14)/2),0)),"",OFFSET('9. METAS'!$T$20,INT((ROW()-14)/2),0)))</f>
        <v>5</v>
      </c>
      <c r="N146" s="1003"/>
      <c r="O146" s="1005"/>
      <c r="P146" s="1007"/>
    </row>
    <row r="147" spans="3:16" ht="92.25" customHeight="1">
      <c r="C147" s="1008" t="str">
        <f ca="1">IF(ISBLANK(OFFSET('5. Pp (3 años)'!$C$46,INT((ROW()-13)/2),0)),"",OFFSET('5. Pp (3 años)'!$C$46,INT((ROW()-13)/2),0))</f>
        <v>Actividad</v>
      </c>
      <c r="D147" s="983" t="str">
        <f ca="1">IF(ISBLANK(OFFSET('5. Pp (3 años)'!$D$46,INT((ROW()-13)/2),0)),"",OFFSET('5. Pp (3 años)'!$D$46,INT((ROW()-13)/2),0))</f>
        <v>3.1.1.1.13.3 Publicación de los acuerdos en la Gaceta del ayuntamiento y en el Periódico Oficial del Estado.</v>
      </c>
      <c r="E147" s="983" t="str">
        <f ca="1">IF(ISBLANK(OFFSET('5. Pp (3 años)'!$E$46,INT((ROW()-13)/2),0)),"",OFFSET('5. Pp (3 años)'!$E$46,INT((ROW()-13)/2),0))</f>
        <v xml:space="preserve">PAP: Porcentaje de Acuerdos de Cabildo publicados. </v>
      </c>
      <c r="F147" s="985" t="str">
        <f ca="1">IF(ISBLANK(OFFSET('5. Pp (3 años)'!$K$46,INT((ROW()-13)/2),0)),"",OFFSET('5. Pp (3 años)'!$K$46,INT((ROW()-13)/2),0))</f>
        <v>Ascendente</v>
      </c>
      <c r="G147" s="987" t="str">
        <f ca="1">IF(ISBLANK(OFFSET('5. Pp (3 años)'!$H$46,INT((ROW()-13)/2),0)),"",OFFSET('5. Pp (3 años)'!$H$46,INT((ROW()-13)/2),0))</f>
        <v>Trimestral</v>
      </c>
      <c r="H147" s="999">
        <f ca="1">IF(ISBLANK(OFFSET('9. METAS'!$K$20,INT((ROW()-13)/2),0)),"",OFFSET('9. METAS'!$K$20,INT((ROW()-13)/2),0))</f>
        <v>133</v>
      </c>
      <c r="I147" s="1000" t="s">
        <v>1108</v>
      </c>
      <c r="J147" s="208">
        <f ca="1">IF(MOD(ROW()-13,2)=0,IF(ISBLANK(OFFSET('11. SEGUIMIENTO 2026'!$N$14,INT((ROW()-13)/2),0)),"",OFFSET('11. SEGUIMIENTO 2026'!$N$14,INT((ROW()-13)/2),0)),IF(ISBLANK(OFFSET('9. METAS'!$Q$20,INT((ROW()-14)/2),0)),"",OFFSET('9. METAS'!$Q$20,INT((ROW()-14)/2),0)))</f>
        <v>47</v>
      </c>
      <c r="K147" s="209" t="str">
        <f ca="1">IF(MOD(ROW()-13,2)=0,IF(ISBLANK(OFFSET('11. SEGUIMIENTO 2026'!$O$14,INT((ROW()-13)/2),0)),"",OFFSET('11. SEGUIMIENTO 2026'!$O$14,INT((ROW()-13)/2),0)),IF(ISBLANK(OFFSET('9. METAS'!$R$20,INT((ROW()-14)/2),0)),"",OFFSET('9. METAS'!$R$20,INT((ROW()-14)/2),0)))</f>
        <v/>
      </c>
      <c r="L147" s="209" t="str">
        <f ca="1">IF(MOD(ROW()-13,2)=0,IF(ISBLANK(OFFSET('11. SEGUIMIENTO 2026'!$P$14,INT((ROW()-13)/2),0)),"",OFFSET('11. SEGUIMIENTO 2026'!$P$14,INT((ROW()-13)/2),0)),IF(ISBLANK(OFFSET('9. METAS'!$S$20,INT((ROW()-14)/2),0)),"",OFFSET('9. METAS'!$S$20,INT((ROW()-14)/2),0)))</f>
        <v/>
      </c>
      <c r="M147" s="210" t="str">
        <f ca="1">IF(MOD(ROW()-13,2)=0,IF(ISBLANK(OFFSET('11. SEGUIMIENTO 2026'!$Q$14,INT((ROW()-13)/2),0)),"",OFFSET('11. SEGUIMIENTO 2026'!$Q$14,INT((ROW()-13)/2),0)),IF(ISBLANK(OFFSET('9. METAS'!$T$20,INT((ROW()-14)/2),0)),"",OFFSET('9. METAS'!$T$20,INT((ROW()-14)/2),0)))</f>
        <v/>
      </c>
      <c r="N147" s="1002" t="str">
        <f t="shared" ref="N147" ca="1" si="128">IFERROR(K147/K148,"ND")</f>
        <v>ND</v>
      </c>
      <c r="O147" s="1004" t="str">
        <f t="shared" ref="O147" ca="1" si="129">IFERROR(((J147+K147)/H147),"ND")</f>
        <v>ND</v>
      </c>
      <c r="P147" s="1006" t="s">
        <v>1544</v>
      </c>
    </row>
    <row r="148" spans="3:16" ht="92.25" customHeight="1">
      <c r="C148" s="981"/>
      <c r="D148" s="983"/>
      <c r="E148" s="983"/>
      <c r="F148" s="985"/>
      <c r="G148" s="987"/>
      <c r="H148" s="999"/>
      <c r="I148" s="1001"/>
      <c r="J148" s="208">
        <f ca="1">IF(MOD(ROW()-13,2)=0,IF(ISBLANK(OFFSET('11. SEGUIMIENTO 2026'!$N$14,INT((ROW()-13)/2),0)),"",OFFSET('11. SEGUIMIENTO 2026'!$N$14,INT((ROW()-13)/2),0)),IF(ISBLANK(OFFSET('9. METAS'!$Q$20,INT((ROW()-14)/2),0)),"",OFFSET('9. METAS'!$Q$20,INT((ROW()-14)/2),0)))</f>
        <v>47</v>
      </c>
      <c r="K148" s="209">
        <f ca="1">IF(MOD(ROW()-13,2)=0,IF(ISBLANK(OFFSET('11. SEGUIMIENTO 2026'!$O$14,INT((ROW()-13)/2),0)),"",OFFSET('11. SEGUIMIENTO 2026'!$O$14,INT((ROW()-13)/2),0)),IF(ISBLANK(OFFSET('9. METAS'!$R$20,INT((ROW()-14)/2),0)),"",OFFSET('9. METAS'!$R$20,INT((ROW()-14)/2),0)))</f>
        <v>28</v>
      </c>
      <c r="L148" s="209">
        <f ca="1">IF(MOD(ROW()-13,2)=0,IF(ISBLANK(OFFSET('11. SEGUIMIENTO 2026'!$P$14,INT((ROW()-13)/2),0)),"",OFFSET('11. SEGUIMIENTO 2026'!$P$14,INT((ROW()-13)/2),0)),IF(ISBLANK(OFFSET('9. METAS'!$S$20,INT((ROW()-14)/2),0)),"",OFFSET('9. METAS'!$S$20,INT((ROW()-14)/2),0)))</f>
        <v>29</v>
      </c>
      <c r="M148" s="210">
        <f ca="1">IF(MOD(ROW()-13,2)=0,IF(ISBLANK(OFFSET('11. SEGUIMIENTO 2026'!$Q$14,INT((ROW()-13)/2),0)),"",OFFSET('11. SEGUIMIENTO 2026'!$Q$14,INT((ROW()-13)/2),0)),IF(ISBLANK(OFFSET('9. METAS'!$T$20,INT((ROW()-14)/2),0)),"",OFFSET('9. METAS'!$T$20,INT((ROW()-14)/2),0)))</f>
        <v>29</v>
      </c>
      <c r="N148" s="1003"/>
      <c r="O148" s="1005"/>
      <c r="P148" s="1007"/>
    </row>
    <row r="149" spans="3:16" ht="92.25" customHeight="1">
      <c r="C149" s="1008" t="str">
        <f ca="1">IF(ISBLANK(OFFSET('5. Pp (3 años)'!$C$46,INT((ROW()-13)/2),0)),"",OFFSET('5. Pp (3 años)'!$C$46,INT((ROW()-13)/2),0))</f>
        <v>Actividad</v>
      </c>
      <c r="D149" s="983" t="str">
        <f ca="1">IF(ISBLANK(OFFSET('5. Pp (3 años)'!$D$46,INT((ROW()-13)/2),0)),"",OFFSET('5. Pp (3 años)'!$D$46,INT((ROW()-13)/2),0))</f>
        <v xml:space="preserve">3.1.1.1.13.4 Realización de Precabildeos para dar a conocer los temas más relevantes según el Cabildo. </v>
      </c>
      <c r="E149" s="983" t="str">
        <f ca="1">IF(ISBLANK(OFFSET('5. Pp (3 años)'!$E$46,INT((ROW()-13)/2),0)),"",OFFSET('5. Pp (3 años)'!$E$46,INT((ROW()-13)/2),0))</f>
        <v xml:space="preserve">PPR: Porcentaje de precabildeos realizados </v>
      </c>
      <c r="F149" s="985" t="str">
        <f ca="1">IF(ISBLANK(OFFSET('5. Pp (3 años)'!$K$46,INT((ROW()-13)/2),0)),"",OFFSET('5. Pp (3 años)'!$K$46,INT((ROW()-13)/2),0))</f>
        <v>Ascendente</v>
      </c>
      <c r="G149" s="987" t="str">
        <f ca="1">IF(ISBLANK(OFFSET('5. Pp (3 años)'!$H$46,INT((ROW()-13)/2),0)),"",OFFSET('5. Pp (3 años)'!$H$46,INT((ROW()-13)/2),0))</f>
        <v>Trimestral</v>
      </c>
      <c r="H149" s="999">
        <f ca="1">IF(ISBLANK(OFFSET('9. METAS'!$K$20,INT((ROW()-13)/2),0)),"",OFFSET('9. METAS'!$K$20,INT((ROW()-13)/2),0))</f>
        <v>38</v>
      </c>
      <c r="I149" s="1000" t="s">
        <v>1108</v>
      </c>
      <c r="J149" s="208">
        <f ca="1">IF(MOD(ROW()-13,2)=0,IF(ISBLANK(OFFSET('11. SEGUIMIENTO 2026'!$N$14,INT((ROW()-13)/2),0)),"",OFFSET('11. SEGUIMIENTO 2026'!$N$14,INT((ROW()-13)/2),0)),IF(ISBLANK(OFFSET('9. METAS'!$Q$20,INT((ROW()-14)/2),0)),"",OFFSET('9. METAS'!$Q$20,INT((ROW()-14)/2),0)))</f>
        <v>8</v>
      </c>
      <c r="K149" s="209" t="str">
        <f ca="1">IF(MOD(ROW()-13,2)=0,IF(ISBLANK(OFFSET('11. SEGUIMIENTO 2026'!$O$14,INT((ROW()-13)/2),0)),"",OFFSET('11. SEGUIMIENTO 2026'!$O$14,INT((ROW()-13)/2),0)),IF(ISBLANK(OFFSET('9. METAS'!$R$20,INT((ROW()-14)/2),0)),"",OFFSET('9. METAS'!$R$20,INT((ROW()-14)/2),0)))</f>
        <v/>
      </c>
      <c r="L149" s="209" t="str">
        <f ca="1">IF(MOD(ROW()-13,2)=0,IF(ISBLANK(OFFSET('11. SEGUIMIENTO 2026'!$P$14,INT((ROW()-13)/2),0)),"",OFFSET('11. SEGUIMIENTO 2026'!$P$14,INT((ROW()-13)/2),0)),IF(ISBLANK(OFFSET('9. METAS'!$S$20,INT((ROW()-14)/2),0)),"",OFFSET('9. METAS'!$S$20,INT((ROW()-14)/2),0)))</f>
        <v/>
      </c>
      <c r="M149" s="210" t="str">
        <f ca="1">IF(MOD(ROW()-13,2)=0,IF(ISBLANK(OFFSET('11. SEGUIMIENTO 2026'!$Q$14,INT((ROW()-13)/2),0)),"",OFFSET('11. SEGUIMIENTO 2026'!$Q$14,INT((ROW()-13)/2),0)),IF(ISBLANK(OFFSET('9. METAS'!$T$20,INT((ROW()-14)/2),0)),"",OFFSET('9. METAS'!$T$20,INT((ROW()-14)/2),0)))</f>
        <v/>
      </c>
      <c r="N149" s="1002" t="str">
        <f t="shared" ref="N149" ca="1" si="130">IFERROR(K149/K150,"ND")</f>
        <v>ND</v>
      </c>
      <c r="O149" s="1004" t="str">
        <f t="shared" ref="O149" ca="1" si="131">IFERROR(((J149+K149)/H149),"ND")</f>
        <v>ND</v>
      </c>
      <c r="P149" s="1006" t="s">
        <v>1545</v>
      </c>
    </row>
    <row r="150" spans="3:16" ht="92.25" customHeight="1">
      <c r="C150" s="981"/>
      <c r="D150" s="983"/>
      <c r="E150" s="983"/>
      <c r="F150" s="985"/>
      <c r="G150" s="987"/>
      <c r="H150" s="999"/>
      <c r="I150" s="1001"/>
      <c r="J150" s="208">
        <f ca="1">IF(MOD(ROW()-13,2)=0,IF(ISBLANK(OFFSET('11. SEGUIMIENTO 2026'!$N$14,INT((ROW()-13)/2),0)),"",OFFSET('11. SEGUIMIENTO 2026'!$N$14,INT((ROW()-13)/2),0)),IF(ISBLANK(OFFSET('9. METAS'!$Q$20,INT((ROW()-14)/2),0)),"",OFFSET('9. METAS'!$Q$20,INT((ROW()-14)/2),0)))</f>
        <v>8</v>
      </c>
      <c r="K150" s="209">
        <f ca="1">IF(MOD(ROW()-13,2)=0,IF(ISBLANK(OFFSET('11. SEGUIMIENTO 2026'!$O$14,INT((ROW()-13)/2),0)),"",OFFSET('11. SEGUIMIENTO 2026'!$O$14,INT((ROW()-13)/2),0)),IF(ISBLANK(OFFSET('9. METAS'!$R$20,INT((ROW()-14)/2),0)),"",OFFSET('9. METAS'!$R$20,INT((ROW()-14)/2),0)))</f>
        <v>10</v>
      </c>
      <c r="L150" s="209">
        <f ca="1">IF(MOD(ROW()-13,2)=0,IF(ISBLANK(OFFSET('11. SEGUIMIENTO 2026'!$P$14,INT((ROW()-13)/2),0)),"",OFFSET('11. SEGUIMIENTO 2026'!$P$14,INT((ROW()-13)/2),0)),IF(ISBLANK(OFFSET('9. METAS'!$S$20,INT((ROW()-14)/2),0)),"",OFFSET('9. METAS'!$S$20,INT((ROW()-14)/2),0)))</f>
        <v>10</v>
      </c>
      <c r="M150" s="210">
        <f ca="1">IF(MOD(ROW()-13,2)=0,IF(ISBLANK(OFFSET('11. SEGUIMIENTO 2026'!$Q$14,INT((ROW()-13)/2),0)),"",OFFSET('11. SEGUIMIENTO 2026'!$Q$14,INT((ROW()-13)/2),0)),IF(ISBLANK(OFFSET('9. METAS'!$T$20,INT((ROW()-14)/2),0)),"",OFFSET('9. METAS'!$T$20,INT((ROW()-14)/2),0)))</f>
        <v>10</v>
      </c>
      <c r="N150" s="1003"/>
      <c r="O150" s="1005"/>
      <c r="P150" s="1007"/>
    </row>
    <row r="151" spans="3:16" ht="92.25" customHeight="1">
      <c r="C151" s="1008" t="str">
        <f ca="1">IF(ISBLANK(OFFSET('5. Pp (3 años)'!$C$46,INT((ROW()-13)/2),0)),"",OFFSET('5. Pp (3 años)'!$C$46,INT((ROW()-13)/2),0))</f>
        <v>Actividad</v>
      </c>
      <c r="D151" s="983" t="str">
        <f ca="1">IF(ISBLANK(OFFSET('5. Pp (3 años)'!$D$46,INT((ROW()-13)/2),0)),"",OFFSET('5. Pp (3 años)'!$D$46,INT((ROW()-13)/2),0))</f>
        <v>3.1.1.1.13.5 Aprobación de los proyectos de acuerdos en las sesiones de Cabildo</v>
      </c>
      <c r="E151" s="983" t="str">
        <f ca="1">IF(ISBLANK(OFFSET('5. Pp (3 años)'!$E$46,INT((ROW()-13)/2),0)),"",OFFSET('5. Pp (3 años)'!$E$46,INT((ROW()-13)/2),0))</f>
        <v xml:space="preserve">PAA: Porcentaje de proyectos de acuerdos aprobados.   </v>
      </c>
      <c r="F151" s="985" t="str">
        <f ca="1">IF(ISBLANK(OFFSET('5. Pp (3 años)'!$K$46,INT((ROW()-13)/2),0)),"",OFFSET('5. Pp (3 años)'!$K$46,INT((ROW()-13)/2),0))</f>
        <v>Ascendente</v>
      </c>
      <c r="G151" s="987" t="str">
        <f ca="1">IF(ISBLANK(OFFSET('5. Pp (3 años)'!$H$46,INT((ROW()-13)/2),0)),"",OFFSET('5. Pp (3 años)'!$H$46,INT((ROW()-13)/2),0))</f>
        <v>Trimestral</v>
      </c>
      <c r="H151" s="999">
        <f ca="1">IF(ISBLANK(OFFSET('9. METAS'!$K$20,INT((ROW()-13)/2),0)),"",OFFSET('9. METAS'!$K$20,INT((ROW()-13)/2),0))</f>
        <v>91</v>
      </c>
      <c r="I151" s="1000" t="s">
        <v>1108</v>
      </c>
      <c r="J151" s="208">
        <f ca="1">IF(MOD(ROW()-13,2)=0,IF(ISBLANK(OFFSET('11. SEGUIMIENTO 2026'!$N$14,INT((ROW()-13)/2),0)),"",OFFSET('11. SEGUIMIENTO 2026'!$N$14,INT((ROW()-13)/2),0)),IF(ISBLANK(OFFSET('9. METAS'!$Q$20,INT((ROW()-14)/2),0)),"",OFFSET('9. METAS'!$Q$20,INT((ROW()-14)/2),0)))</f>
        <v>21</v>
      </c>
      <c r="K151" s="209" t="str">
        <f ca="1">IF(MOD(ROW()-13,2)=0,IF(ISBLANK(OFFSET('11. SEGUIMIENTO 2026'!$O$14,INT((ROW()-13)/2),0)),"",OFFSET('11. SEGUIMIENTO 2026'!$O$14,INT((ROW()-13)/2),0)),IF(ISBLANK(OFFSET('9. METAS'!$R$20,INT((ROW()-14)/2),0)),"",OFFSET('9. METAS'!$R$20,INT((ROW()-14)/2),0)))</f>
        <v/>
      </c>
      <c r="L151" s="209" t="str">
        <f ca="1">IF(MOD(ROW()-13,2)=0,IF(ISBLANK(OFFSET('11. SEGUIMIENTO 2026'!$P$14,INT((ROW()-13)/2),0)),"",OFFSET('11. SEGUIMIENTO 2026'!$P$14,INT((ROW()-13)/2),0)),IF(ISBLANK(OFFSET('9. METAS'!$S$20,INT((ROW()-14)/2),0)),"",OFFSET('9. METAS'!$S$20,INT((ROW()-14)/2),0)))</f>
        <v/>
      </c>
      <c r="M151" s="210" t="str">
        <f ca="1">IF(MOD(ROW()-13,2)=0,IF(ISBLANK(OFFSET('11. SEGUIMIENTO 2026'!$Q$14,INT((ROW()-13)/2),0)),"",OFFSET('11. SEGUIMIENTO 2026'!$Q$14,INT((ROW()-13)/2),0)),IF(ISBLANK(OFFSET('9. METAS'!$T$20,INT((ROW()-14)/2),0)),"",OFFSET('9. METAS'!$T$20,INT((ROW()-14)/2),0)))</f>
        <v/>
      </c>
      <c r="N151" s="1002" t="str">
        <f t="shared" ref="N151" ca="1" si="132">IFERROR(K151/K152,"ND")</f>
        <v>ND</v>
      </c>
      <c r="O151" s="1004" t="str">
        <f t="shared" ref="O151" ca="1" si="133">IFERROR(((J151+K151)/H151),"ND")</f>
        <v>ND</v>
      </c>
      <c r="P151" s="1006" t="s">
        <v>1546</v>
      </c>
    </row>
    <row r="152" spans="3:16" ht="92.25" customHeight="1">
      <c r="C152" s="981"/>
      <c r="D152" s="983"/>
      <c r="E152" s="983"/>
      <c r="F152" s="985"/>
      <c r="G152" s="987"/>
      <c r="H152" s="999"/>
      <c r="I152" s="1001"/>
      <c r="J152" s="208">
        <f ca="1">IF(MOD(ROW()-13,2)=0,IF(ISBLANK(OFFSET('11. SEGUIMIENTO 2026'!$N$14,INT((ROW()-13)/2),0)),"",OFFSET('11. SEGUIMIENTO 2026'!$N$14,INT((ROW()-13)/2),0)),IF(ISBLANK(OFFSET('9. METAS'!$Q$20,INT((ROW()-14)/2),0)),"",OFFSET('9. METAS'!$Q$20,INT((ROW()-14)/2),0)))</f>
        <v>21</v>
      </c>
      <c r="K152" s="209">
        <f ca="1">IF(MOD(ROW()-13,2)=0,IF(ISBLANK(OFFSET('11. SEGUIMIENTO 2026'!$O$14,INT((ROW()-13)/2),0)),"",OFFSET('11. SEGUIMIENTO 2026'!$O$14,INT((ROW()-13)/2),0)),IF(ISBLANK(OFFSET('9. METAS'!$R$20,INT((ROW()-14)/2),0)),"",OFFSET('9. METAS'!$R$20,INT((ROW()-14)/2),0)))</f>
        <v>20</v>
      </c>
      <c r="L152" s="209">
        <f ca="1">IF(MOD(ROW()-13,2)=0,IF(ISBLANK(OFFSET('11. SEGUIMIENTO 2026'!$P$14,INT((ROW()-13)/2),0)),"",OFFSET('11. SEGUIMIENTO 2026'!$P$14,INT((ROW()-13)/2),0)),IF(ISBLANK(OFFSET('9. METAS'!$S$20,INT((ROW()-14)/2),0)),"",OFFSET('9. METAS'!$S$20,INT((ROW()-14)/2),0)))</f>
        <v>25</v>
      </c>
      <c r="M152" s="210">
        <f ca="1">IF(MOD(ROW()-13,2)=0,IF(ISBLANK(OFFSET('11. SEGUIMIENTO 2026'!$Q$14,INT((ROW()-13)/2),0)),"",OFFSET('11. SEGUIMIENTO 2026'!$Q$14,INT((ROW()-13)/2),0)),IF(ISBLANK(OFFSET('9. METAS'!$T$20,INT((ROW()-14)/2),0)),"",OFFSET('9. METAS'!$T$20,INT((ROW()-14)/2),0)))</f>
        <v>25</v>
      </c>
      <c r="N152" s="1003"/>
      <c r="O152" s="1005"/>
      <c r="P152" s="1007"/>
    </row>
    <row r="153" spans="3:16" ht="92.25" customHeight="1">
      <c r="C153" s="1008" t="str">
        <f ca="1">IF(ISBLANK(OFFSET('5. Pp (3 años)'!$C$46,INT((ROW()-13)/2),0)),"",OFFSET('5. Pp (3 años)'!$C$46,INT((ROW()-13)/2),0))</f>
        <v>Componente</v>
      </c>
      <c r="D153" s="983" t="str">
        <f ca="1">IF(ISBLANK(OFFSET('5. Pp (3 años)'!$D$46,INT((ROW()-13)/2),0)),"",OFFSET('5. Pp (3 años)'!$D$46,INT((ROW()-13)/2),0))</f>
        <v xml:space="preserve">3.1.1.1.14  Organizar, conservar y gestionar la documentacion oficial, generada por las unidades administrativas, transferidas al archivo Municipal realizadas
</v>
      </c>
      <c r="E153" s="983" t="str">
        <f ca="1">IF(ISBLANK(OFFSET('5. Pp (3 años)'!$E$46,INT((ROW()-13)/2),0)),"",OFFSET('5. Pp (3 años)'!$E$46,INT((ROW()-13)/2),0))</f>
        <v>PAMC: Porcentaje de Archivos Municipales en concentración.</v>
      </c>
      <c r="F153" s="985" t="str">
        <f ca="1">IF(ISBLANK(OFFSET('5. Pp (3 años)'!$K$46,INT((ROW()-13)/2),0)),"",OFFSET('5. Pp (3 años)'!$K$46,INT((ROW()-13)/2),0))</f>
        <v>Ascendente</v>
      </c>
      <c r="G153" s="987" t="str">
        <f ca="1">IF(ISBLANK(OFFSET('5. Pp (3 años)'!$H$46,INT((ROW()-13)/2),0)),"",OFFSET('5. Pp (3 años)'!$H$46,INT((ROW()-13)/2),0))</f>
        <v>Trimestral</v>
      </c>
      <c r="H153" s="999">
        <f ca="1">IF(ISBLANK(OFFSET('9. METAS'!$K$20,INT((ROW()-13)/2),0)),"",OFFSET('9. METAS'!$K$20,INT((ROW()-13)/2),0))</f>
        <v>1500</v>
      </c>
      <c r="I153" s="1000" t="s">
        <v>1108</v>
      </c>
      <c r="J153" s="208">
        <f ca="1">IF(MOD(ROW()-13,2)=0,IF(ISBLANK(OFFSET('11. SEGUIMIENTO 2026'!$N$14,INT((ROW()-13)/2),0)),"",OFFSET('11. SEGUIMIENTO 2026'!$N$14,INT((ROW()-13)/2),0)),IF(ISBLANK(OFFSET('9. METAS'!$Q$20,INT((ROW()-14)/2),0)),"",OFFSET('9. METAS'!$Q$20,INT((ROW()-14)/2),0)))</f>
        <v>40</v>
      </c>
      <c r="K153" s="209" t="str">
        <f ca="1">IF(MOD(ROW()-13,2)=0,IF(ISBLANK(OFFSET('11. SEGUIMIENTO 2026'!$O$14,INT((ROW()-13)/2),0)),"",OFFSET('11. SEGUIMIENTO 2026'!$O$14,INT((ROW()-13)/2),0)),IF(ISBLANK(OFFSET('9. METAS'!$R$20,INT((ROW()-14)/2),0)),"",OFFSET('9. METAS'!$R$20,INT((ROW()-14)/2),0)))</f>
        <v/>
      </c>
      <c r="L153" s="209" t="str">
        <f ca="1">IF(MOD(ROW()-13,2)=0,IF(ISBLANK(OFFSET('11. SEGUIMIENTO 2026'!$P$14,INT((ROW()-13)/2),0)),"",OFFSET('11. SEGUIMIENTO 2026'!$P$14,INT((ROW()-13)/2),0)),IF(ISBLANK(OFFSET('9. METAS'!$S$20,INT((ROW()-14)/2),0)),"",OFFSET('9. METAS'!$S$20,INT((ROW()-14)/2),0)))</f>
        <v/>
      </c>
      <c r="M153" s="210" t="str">
        <f ca="1">IF(MOD(ROW()-13,2)=0,IF(ISBLANK(OFFSET('11. SEGUIMIENTO 2026'!$Q$14,INT((ROW()-13)/2),0)),"",OFFSET('11. SEGUIMIENTO 2026'!$Q$14,INT((ROW()-13)/2),0)),IF(ISBLANK(OFFSET('9. METAS'!$T$20,INT((ROW()-14)/2),0)),"",OFFSET('9. METAS'!$T$20,INT((ROW()-14)/2),0)))</f>
        <v/>
      </c>
      <c r="N153" s="1002" t="str">
        <f t="shared" ref="N153" ca="1" si="134">IFERROR(K153/K154,"ND")</f>
        <v>ND</v>
      </c>
      <c r="O153" s="1004" t="str">
        <f t="shared" ref="O153" ca="1" si="135">IFERROR(((J153+K153)/H153),"ND")</f>
        <v>ND</v>
      </c>
      <c r="P153" s="1006" t="s">
        <v>1547</v>
      </c>
    </row>
    <row r="154" spans="3:16" ht="92.25" customHeight="1">
      <c r="C154" s="981"/>
      <c r="D154" s="983"/>
      <c r="E154" s="983"/>
      <c r="F154" s="985"/>
      <c r="G154" s="987"/>
      <c r="H154" s="999"/>
      <c r="I154" s="1001"/>
      <c r="J154" s="208">
        <f ca="1">IF(MOD(ROW()-13,2)=0,IF(ISBLANK(OFFSET('11. SEGUIMIENTO 2026'!$N$14,INT((ROW()-13)/2),0)),"",OFFSET('11. SEGUIMIENTO 2026'!$N$14,INT((ROW()-13)/2),0)),IF(ISBLANK(OFFSET('9. METAS'!$Q$20,INT((ROW()-14)/2),0)),"",OFFSET('9. METAS'!$Q$20,INT((ROW()-14)/2),0)))</f>
        <v>375</v>
      </c>
      <c r="K154" s="209">
        <f ca="1">IF(MOD(ROW()-13,2)=0,IF(ISBLANK(OFFSET('11. SEGUIMIENTO 2026'!$O$14,INT((ROW()-13)/2),0)),"",OFFSET('11. SEGUIMIENTO 2026'!$O$14,INT((ROW()-13)/2),0)),IF(ISBLANK(OFFSET('9. METAS'!$R$20,INT((ROW()-14)/2),0)),"",OFFSET('9. METAS'!$R$20,INT((ROW()-14)/2),0)))</f>
        <v>375</v>
      </c>
      <c r="L154" s="209">
        <f ca="1">IF(MOD(ROW()-13,2)=0,IF(ISBLANK(OFFSET('11. SEGUIMIENTO 2026'!$P$14,INT((ROW()-13)/2),0)),"",OFFSET('11. SEGUIMIENTO 2026'!$P$14,INT((ROW()-13)/2),0)),IF(ISBLANK(OFFSET('9. METAS'!$S$20,INT((ROW()-14)/2),0)),"",OFFSET('9. METAS'!$S$20,INT((ROW()-14)/2),0)))</f>
        <v>375</v>
      </c>
      <c r="M154" s="210">
        <f ca="1">IF(MOD(ROW()-13,2)=0,IF(ISBLANK(OFFSET('11. SEGUIMIENTO 2026'!$Q$14,INT((ROW()-13)/2),0)),"",OFFSET('11. SEGUIMIENTO 2026'!$Q$14,INT((ROW()-13)/2),0)),IF(ISBLANK(OFFSET('9. METAS'!$T$20,INT((ROW()-14)/2),0)),"",OFFSET('9. METAS'!$T$20,INT((ROW()-14)/2),0)))</f>
        <v>375</v>
      </c>
      <c r="N154" s="1003"/>
      <c r="O154" s="1005"/>
      <c r="P154" s="1007"/>
    </row>
    <row r="155" spans="3:16" ht="92.25" customHeight="1">
      <c r="C155" s="1008" t="str">
        <f ca="1">IF(ISBLANK(OFFSET('5. Pp (3 años)'!$C$46,INT((ROW()-13)/2),0)),"",OFFSET('5. Pp (3 años)'!$C$46,INT((ROW()-13)/2),0))</f>
        <v>Actividad</v>
      </c>
      <c r="D155" s="983" t="str">
        <f ca="1">IF(ISBLANK(OFFSET('5. Pp (3 años)'!$D$46,INT((ROW()-13)/2),0)),"",OFFSET('5. Pp (3 años)'!$D$46,INT((ROW()-13)/2),0))</f>
        <v>3.1.1.1.14.1 Atención a las solicitudes de las Unidades Administrativas para bajas documentales de Archivo de Concentración.</v>
      </c>
      <c r="E155" s="983" t="str">
        <f ca="1">IF(ISBLANK(OFFSET('5. Pp (3 años)'!$E$46,INT((ROW()-13)/2),0)),"",OFFSET('5. Pp (3 años)'!$E$46,INT((ROW()-13)/2),0))</f>
        <v xml:space="preserve">PSBD: Porcentaje de solicitudes de bajas documentales atendidas. </v>
      </c>
      <c r="F155" s="985" t="str">
        <f ca="1">IF(ISBLANK(OFFSET('5. Pp (3 años)'!$K$46,INT((ROW()-13)/2),0)),"",OFFSET('5. Pp (3 años)'!$K$46,INT((ROW()-13)/2),0))</f>
        <v>Ascendente</v>
      </c>
      <c r="G155" s="987" t="str">
        <f ca="1">IF(ISBLANK(OFFSET('5. Pp (3 años)'!$H$46,INT((ROW()-13)/2),0)),"",OFFSET('5. Pp (3 años)'!$H$46,INT((ROW()-13)/2),0))</f>
        <v>Trimestral</v>
      </c>
      <c r="H155" s="999">
        <f ca="1">IF(ISBLANK(OFFSET('9. METAS'!$K$20,INT((ROW()-13)/2),0)),"",OFFSET('9. METAS'!$K$20,INT((ROW()-13)/2),0))</f>
        <v>4</v>
      </c>
      <c r="I155" s="1000" t="s">
        <v>1108</v>
      </c>
      <c r="J155" s="208">
        <f ca="1">IF(MOD(ROW()-13,2)=0,IF(ISBLANK(OFFSET('11. SEGUIMIENTO 2026'!$N$14,INT((ROW()-13)/2),0)),"",OFFSET('11. SEGUIMIENTO 2026'!$N$14,INT((ROW()-13)/2),0)),IF(ISBLANK(OFFSET('9. METAS'!$Q$20,INT((ROW()-14)/2),0)),"",OFFSET('9. METAS'!$Q$20,INT((ROW()-14)/2),0)))</f>
        <v>20</v>
      </c>
      <c r="K155" s="209" t="str">
        <f ca="1">IF(MOD(ROW()-13,2)=0,IF(ISBLANK(OFFSET('11. SEGUIMIENTO 2026'!$O$14,INT((ROW()-13)/2),0)),"",OFFSET('11. SEGUIMIENTO 2026'!$O$14,INT((ROW()-13)/2),0)),IF(ISBLANK(OFFSET('9. METAS'!$R$20,INT((ROW()-14)/2),0)),"",OFFSET('9. METAS'!$R$20,INT((ROW()-14)/2),0)))</f>
        <v/>
      </c>
      <c r="L155" s="209" t="str">
        <f ca="1">IF(MOD(ROW()-13,2)=0,IF(ISBLANK(OFFSET('11. SEGUIMIENTO 2026'!$P$14,INT((ROW()-13)/2),0)),"",OFFSET('11. SEGUIMIENTO 2026'!$P$14,INT((ROW()-13)/2),0)),IF(ISBLANK(OFFSET('9. METAS'!$S$20,INT((ROW()-14)/2),0)),"",OFFSET('9. METAS'!$S$20,INT((ROW()-14)/2),0)))</f>
        <v/>
      </c>
      <c r="M155" s="210" t="str">
        <f ca="1">IF(MOD(ROW()-13,2)=0,IF(ISBLANK(OFFSET('11. SEGUIMIENTO 2026'!$Q$14,INT((ROW()-13)/2),0)),"",OFFSET('11. SEGUIMIENTO 2026'!$Q$14,INT((ROW()-13)/2),0)),IF(ISBLANK(OFFSET('9. METAS'!$T$20,INT((ROW()-14)/2),0)),"",OFFSET('9. METAS'!$T$20,INT((ROW()-14)/2),0)))</f>
        <v/>
      </c>
      <c r="N155" s="1002" t="str">
        <f t="shared" ref="N155" ca="1" si="136">IFERROR(K155/K156,"ND")</f>
        <v>ND</v>
      </c>
      <c r="O155" s="1004" t="str">
        <f t="shared" ref="O155" ca="1" si="137">IFERROR(((J155+K155)/H155),"ND")</f>
        <v>ND</v>
      </c>
      <c r="P155" s="1006" t="s">
        <v>1548</v>
      </c>
    </row>
    <row r="156" spans="3:16" ht="92.25" customHeight="1">
      <c r="C156" s="981"/>
      <c r="D156" s="983"/>
      <c r="E156" s="983"/>
      <c r="F156" s="985"/>
      <c r="G156" s="987"/>
      <c r="H156" s="999"/>
      <c r="I156" s="1001"/>
      <c r="J156" s="208">
        <f ca="1">IF(MOD(ROW()-13,2)=0,IF(ISBLANK(OFFSET('11. SEGUIMIENTO 2026'!$N$14,INT((ROW()-13)/2),0)),"",OFFSET('11. SEGUIMIENTO 2026'!$N$14,INT((ROW()-13)/2),0)),IF(ISBLANK(OFFSET('9. METAS'!$Q$20,INT((ROW()-14)/2),0)),"",OFFSET('9. METAS'!$Q$20,INT((ROW()-14)/2),0)))</f>
        <v>1</v>
      </c>
      <c r="K156" s="209">
        <f ca="1">IF(MOD(ROW()-13,2)=0,IF(ISBLANK(OFFSET('11. SEGUIMIENTO 2026'!$O$14,INT((ROW()-13)/2),0)),"",OFFSET('11. SEGUIMIENTO 2026'!$O$14,INT((ROW()-13)/2),0)),IF(ISBLANK(OFFSET('9. METAS'!$R$20,INT((ROW()-14)/2),0)),"",OFFSET('9. METAS'!$R$20,INT((ROW()-14)/2),0)))</f>
        <v>1</v>
      </c>
      <c r="L156" s="209">
        <f ca="1">IF(MOD(ROW()-13,2)=0,IF(ISBLANK(OFFSET('11. SEGUIMIENTO 2026'!$P$14,INT((ROW()-13)/2),0)),"",OFFSET('11. SEGUIMIENTO 2026'!$P$14,INT((ROW()-13)/2),0)),IF(ISBLANK(OFFSET('9. METAS'!$S$20,INT((ROW()-14)/2),0)),"",OFFSET('9. METAS'!$S$20,INT((ROW()-14)/2),0)))</f>
        <v>1</v>
      </c>
      <c r="M156" s="210">
        <f ca="1">IF(MOD(ROW()-13,2)=0,IF(ISBLANK(OFFSET('11. SEGUIMIENTO 2026'!$Q$14,INT((ROW()-13)/2),0)),"",OFFSET('11. SEGUIMIENTO 2026'!$Q$14,INT((ROW()-13)/2),0)),IF(ISBLANK(OFFSET('9. METAS'!$T$20,INT((ROW()-14)/2),0)),"",OFFSET('9. METAS'!$T$20,INT((ROW()-14)/2),0)))</f>
        <v>1</v>
      </c>
      <c r="N156" s="1003"/>
      <c r="O156" s="1005"/>
      <c r="P156" s="1007"/>
    </row>
    <row r="157" spans="3:16" ht="92.25" customHeight="1">
      <c r="C157" s="1008" t="str">
        <f ca="1">IF(ISBLANK(OFFSET('5. Pp (3 años)'!$C$46,INT((ROW()-13)/2),0)),"",OFFSET('5. Pp (3 años)'!$C$46,INT((ROW()-13)/2),0))</f>
        <v>Actividad</v>
      </c>
      <c r="D157" s="983" t="str">
        <f ca="1">IF(ISBLANK(OFFSET('5. Pp (3 años)'!$D$46,INT((ROW()-13)/2),0)),"",OFFSET('5. Pp (3 años)'!$D$46,INT((ROW()-13)/2),0))</f>
        <v>3.1.1.1.14.2 Solicitudes de transferencias primarias de los Archivos de Tramite de las Unidades Administrativas Municipales al Archivo de Concentración.</v>
      </c>
      <c r="E157" s="983" t="str">
        <f ca="1">IF(ISBLANK(OFFSET('5. Pp (3 años)'!$E$46,INT((ROW()-13)/2),0)),"",OFFSET('5. Pp (3 años)'!$E$46,INT((ROW()-13)/2),0))</f>
        <v xml:space="preserve">PTPA: Porcentaje de Transferencias Primarias aprobadas.  </v>
      </c>
      <c r="F157" s="985" t="str">
        <f ca="1">IF(ISBLANK(OFFSET('5. Pp (3 años)'!$K$46,INT((ROW()-13)/2),0)),"",OFFSET('5. Pp (3 años)'!$K$46,INT((ROW()-13)/2),0))</f>
        <v>Ascendente</v>
      </c>
      <c r="G157" s="987" t="str">
        <f ca="1">IF(ISBLANK(OFFSET('5. Pp (3 años)'!$H$46,INT((ROW()-13)/2),0)),"",OFFSET('5. Pp (3 años)'!$H$46,INT((ROW()-13)/2),0))</f>
        <v>Trimestral</v>
      </c>
      <c r="H157" s="999">
        <f ca="1">IF(ISBLANK(OFFSET('9. METAS'!$K$20,INT((ROW()-13)/2),0)),"",OFFSET('9. METAS'!$K$20,INT((ROW()-13)/2),0))</f>
        <v>545</v>
      </c>
      <c r="I157" s="1000" t="s">
        <v>1108</v>
      </c>
      <c r="J157" s="208">
        <f ca="1">IF(MOD(ROW()-13,2)=0,IF(ISBLANK(OFFSET('11. SEGUIMIENTO 2026'!$N$14,INT((ROW()-13)/2),0)),"",OFFSET('11. SEGUIMIENTO 2026'!$N$14,INT((ROW()-13)/2),0)),IF(ISBLANK(OFFSET('9. METAS'!$Q$20,INT((ROW()-14)/2),0)),"",OFFSET('9. METAS'!$Q$20,INT((ROW()-14)/2),0)))</f>
        <v>3</v>
      </c>
      <c r="K157" s="209" t="str">
        <f ca="1">IF(MOD(ROW()-13,2)=0,IF(ISBLANK(OFFSET('11. SEGUIMIENTO 2026'!$O$14,INT((ROW()-13)/2),0)),"",OFFSET('11. SEGUIMIENTO 2026'!$O$14,INT((ROW()-13)/2),0)),IF(ISBLANK(OFFSET('9. METAS'!$R$20,INT((ROW()-14)/2),0)),"",OFFSET('9. METAS'!$R$20,INT((ROW()-14)/2),0)))</f>
        <v/>
      </c>
      <c r="L157" s="209" t="str">
        <f ca="1">IF(MOD(ROW()-13,2)=0,IF(ISBLANK(OFFSET('11. SEGUIMIENTO 2026'!$P$14,INT((ROW()-13)/2),0)),"",OFFSET('11. SEGUIMIENTO 2026'!$P$14,INT((ROW()-13)/2),0)),IF(ISBLANK(OFFSET('9. METAS'!$S$20,INT((ROW()-14)/2),0)),"",OFFSET('9. METAS'!$S$20,INT((ROW()-14)/2),0)))</f>
        <v/>
      </c>
      <c r="M157" s="210" t="str">
        <f ca="1">IF(MOD(ROW()-13,2)=0,IF(ISBLANK(OFFSET('11. SEGUIMIENTO 2026'!$Q$14,INT((ROW()-13)/2),0)),"",OFFSET('11. SEGUIMIENTO 2026'!$Q$14,INT((ROW()-13)/2),0)),IF(ISBLANK(OFFSET('9. METAS'!$T$20,INT((ROW()-14)/2),0)),"",OFFSET('9. METAS'!$T$20,INT((ROW()-14)/2),0)))</f>
        <v/>
      </c>
      <c r="N157" s="1002" t="str">
        <f t="shared" ref="N157" ca="1" si="138">IFERROR(K157/K158,"ND")</f>
        <v>ND</v>
      </c>
      <c r="O157" s="1004" t="str">
        <f t="shared" ref="O157" ca="1" si="139">IFERROR(((J157+K157)/H157),"ND")</f>
        <v>ND</v>
      </c>
      <c r="P157" s="1006" t="s">
        <v>1549</v>
      </c>
    </row>
    <row r="158" spans="3:16" ht="92.25" customHeight="1">
      <c r="C158" s="981"/>
      <c r="D158" s="983"/>
      <c r="E158" s="983"/>
      <c r="F158" s="985"/>
      <c r="G158" s="987"/>
      <c r="H158" s="999"/>
      <c r="I158" s="1001"/>
      <c r="J158" s="208">
        <f ca="1">IF(MOD(ROW()-13,2)=0,IF(ISBLANK(OFFSET('11. SEGUIMIENTO 2026'!$N$14,INT((ROW()-13)/2),0)),"",OFFSET('11. SEGUIMIENTO 2026'!$N$14,INT((ROW()-13)/2),0)),IF(ISBLANK(OFFSET('9. METAS'!$Q$20,INT((ROW()-14)/2),0)),"",OFFSET('9. METAS'!$Q$20,INT((ROW()-14)/2),0)))</f>
        <v>181</v>
      </c>
      <c r="K158" s="209">
        <f ca="1">IF(MOD(ROW()-13,2)=0,IF(ISBLANK(OFFSET('11. SEGUIMIENTO 2026'!$O$14,INT((ROW()-13)/2),0)),"",OFFSET('11. SEGUIMIENTO 2026'!$O$14,INT((ROW()-13)/2),0)),IF(ISBLANK(OFFSET('9. METAS'!$R$20,INT((ROW()-14)/2),0)),"",OFFSET('9. METAS'!$R$20,INT((ROW()-14)/2),0)))</f>
        <v>181</v>
      </c>
      <c r="L158" s="209">
        <f ca="1">IF(MOD(ROW()-13,2)=0,IF(ISBLANK(OFFSET('11. SEGUIMIENTO 2026'!$P$14,INT((ROW()-13)/2),0)),"",OFFSET('11. SEGUIMIENTO 2026'!$P$14,INT((ROW()-13)/2),0)),IF(ISBLANK(OFFSET('9. METAS'!$S$20,INT((ROW()-14)/2),0)),"",OFFSET('9. METAS'!$S$20,INT((ROW()-14)/2),0)))</f>
        <v>181</v>
      </c>
      <c r="M158" s="210">
        <f ca="1">IF(MOD(ROW()-13,2)=0,IF(ISBLANK(OFFSET('11. SEGUIMIENTO 2026'!$Q$14,INT((ROW()-13)/2),0)),"",OFFSET('11. SEGUIMIENTO 2026'!$Q$14,INT((ROW()-13)/2),0)),IF(ISBLANK(OFFSET('9. METAS'!$T$20,INT((ROW()-14)/2),0)),"",OFFSET('9. METAS'!$T$20,INT((ROW()-14)/2),0)))</f>
        <v>2</v>
      </c>
      <c r="N158" s="1003"/>
      <c r="O158" s="1005"/>
      <c r="P158" s="1007"/>
    </row>
    <row r="159" spans="3:16" ht="92.25" customHeight="1">
      <c r="C159" s="1008" t="str">
        <f ca="1">IF(ISBLANK(OFFSET('5. Pp (3 años)'!$C$46,INT((ROW()-13)/2),0)),"",OFFSET('5. Pp (3 años)'!$C$46,INT((ROW()-13)/2),0))</f>
        <v>Actividad</v>
      </c>
      <c r="D159" s="983" t="str">
        <f ca="1">IF(ISBLANK(OFFSET('5. Pp (3 años)'!$D$46,INT((ROW()-13)/2),0)),"",OFFSET('5. Pp (3 años)'!$D$46,INT((ROW()-13)/2),0))</f>
        <v>3.1.1.1.14.3 Elaboración de los Instrumentos para control y consulta del Archivo Municipal.</v>
      </c>
      <c r="E159" s="983" t="str">
        <f ca="1">IF(ISBLANK(OFFSET('5. Pp (3 años)'!$E$46,INT((ROW()-13)/2),0)),"",OFFSET('5. Pp (3 años)'!$E$46,INT((ROW()-13)/2),0))</f>
        <v xml:space="preserve">PICCE: Porcentaje de instrumentos de control y consulta elaborados </v>
      </c>
      <c r="F159" s="985" t="str">
        <f ca="1">IF(ISBLANK(OFFSET('5. Pp (3 años)'!$K$46,INT((ROW()-13)/2),0)),"",OFFSET('5. Pp (3 años)'!$K$46,INT((ROW()-13)/2),0))</f>
        <v>Ascendente</v>
      </c>
      <c r="G159" s="987" t="str">
        <f ca="1">IF(ISBLANK(OFFSET('5. Pp (3 años)'!$H$46,INT((ROW()-13)/2),0)),"",OFFSET('5. Pp (3 años)'!$H$46,INT((ROW()-13)/2),0))</f>
        <v>Trimestral</v>
      </c>
      <c r="H159" s="999">
        <f ca="1">IF(ISBLANK(OFFSET('9. METAS'!$K$20,INT((ROW()-13)/2),0)),"",OFFSET('9. METAS'!$K$20,INT((ROW()-13)/2),0))</f>
        <v>600</v>
      </c>
      <c r="I159" s="1000" t="s">
        <v>1108</v>
      </c>
      <c r="J159" s="208">
        <f ca="1">IF(MOD(ROW()-13,2)=0,IF(ISBLANK(OFFSET('11. SEGUIMIENTO 2026'!$N$14,INT((ROW()-13)/2),0)),"",OFFSET('11. SEGUIMIENTO 2026'!$N$14,INT((ROW()-13)/2),0)),IF(ISBLANK(OFFSET('9. METAS'!$Q$20,INT((ROW()-14)/2),0)),"",OFFSET('9. METAS'!$Q$20,INT((ROW()-14)/2),0)))</f>
        <v>529</v>
      </c>
      <c r="K159" s="209" t="str">
        <f ca="1">IF(MOD(ROW()-13,2)=0,IF(ISBLANK(OFFSET('11. SEGUIMIENTO 2026'!$O$14,INT((ROW()-13)/2),0)),"",OFFSET('11. SEGUIMIENTO 2026'!$O$14,INT((ROW()-13)/2),0)),IF(ISBLANK(OFFSET('9. METAS'!$R$20,INT((ROW()-14)/2),0)),"",OFFSET('9. METAS'!$R$20,INT((ROW()-14)/2),0)))</f>
        <v/>
      </c>
      <c r="L159" s="209" t="str">
        <f ca="1">IF(MOD(ROW()-13,2)=0,IF(ISBLANK(OFFSET('11. SEGUIMIENTO 2026'!$P$14,INT((ROW()-13)/2),0)),"",OFFSET('11. SEGUIMIENTO 2026'!$P$14,INT((ROW()-13)/2),0)),IF(ISBLANK(OFFSET('9. METAS'!$S$20,INT((ROW()-14)/2),0)),"",OFFSET('9. METAS'!$S$20,INT((ROW()-14)/2),0)))</f>
        <v/>
      </c>
      <c r="M159" s="210" t="str">
        <f ca="1">IF(MOD(ROW()-13,2)=0,IF(ISBLANK(OFFSET('11. SEGUIMIENTO 2026'!$Q$14,INT((ROW()-13)/2),0)),"",OFFSET('11. SEGUIMIENTO 2026'!$Q$14,INT((ROW()-13)/2),0)),IF(ISBLANK(OFFSET('9. METAS'!$T$20,INT((ROW()-14)/2),0)),"",OFFSET('9. METAS'!$T$20,INT((ROW()-14)/2),0)))</f>
        <v/>
      </c>
      <c r="N159" s="1002" t="str">
        <f t="shared" ref="N159" ca="1" si="140">IFERROR(K159/K160,"ND")</f>
        <v>ND</v>
      </c>
      <c r="O159" s="1004" t="str">
        <f t="shared" ref="O159" ca="1" si="141">IFERROR(((J159+K159)/H159),"ND")</f>
        <v>ND</v>
      </c>
      <c r="P159" s="1006" t="s">
        <v>1550</v>
      </c>
    </row>
    <row r="160" spans="3:16" ht="92.25" customHeight="1">
      <c r="C160" s="981"/>
      <c r="D160" s="983"/>
      <c r="E160" s="983"/>
      <c r="F160" s="985"/>
      <c r="G160" s="987"/>
      <c r="H160" s="999"/>
      <c r="I160" s="1001"/>
      <c r="J160" s="208">
        <f ca="1">IF(MOD(ROW()-13,2)=0,IF(ISBLANK(OFFSET('11. SEGUIMIENTO 2026'!$N$14,INT((ROW()-13)/2),0)),"",OFFSET('11. SEGUIMIENTO 2026'!$N$14,INT((ROW()-13)/2),0)),IF(ISBLANK(OFFSET('9. METAS'!$Q$20,INT((ROW()-14)/2),0)),"",OFFSET('9. METAS'!$Q$20,INT((ROW()-14)/2),0)))</f>
        <v>150</v>
      </c>
      <c r="K160" s="209">
        <f ca="1">IF(MOD(ROW()-13,2)=0,IF(ISBLANK(OFFSET('11. SEGUIMIENTO 2026'!$O$14,INT((ROW()-13)/2),0)),"",OFFSET('11. SEGUIMIENTO 2026'!$O$14,INT((ROW()-13)/2),0)),IF(ISBLANK(OFFSET('9. METAS'!$R$20,INT((ROW()-14)/2),0)),"",OFFSET('9. METAS'!$R$20,INT((ROW()-14)/2),0)))</f>
        <v>150</v>
      </c>
      <c r="L160" s="209">
        <f ca="1">IF(MOD(ROW()-13,2)=0,IF(ISBLANK(OFFSET('11. SEGUIMIENTO 2026'!$P$14,INT((ROW()-13)/2),0)),"",OFFSET('11. SEGUIMIENTO 2026'!$P$14,INT((ROW()-13)/2),0)),IF(ISBLANK(OFFSET('9. METAS'!$S$20,INT((ROW()-14)/2),0)),"",OFFSET('9. METAS'!$S$20,INT((ROW()-14)/2),0)))</f>
        <v>150</v>
      </c>
      <c r="M160" s="210">
        <f ca="1">IF(MOD(ROW()-13,2)=0,IF(ISBLANK(OFFSET('11. SEGUIMIENTO 2026'!$Q$14,INT((ROW()-13)/2),0)),"",OFFSET('11. SEGUIMIENTO 2026'!$Q$14,INT((ROW()-13)/2),0)),IF(ISBLANK(OFFSET('9. METAS'!$T$20,INT((ROW()-14)/2),0)),"",OFFSET('9. METAS'!$T$20,INT((ROW()-14)/2),0)))</f>
        <v>150</v>
      </c>
      <c r="N160" s="1003"/>
      <c r="O160" s="1005"/>
      <c r="P160" s="1007"/>
    </row>
    <row r="161" spans="3:16" ht="92.25" customHeight="1">
      <c r="C161" s="1008" t="str">
        <f ca="1">IF(ISBLANK(OFFSET('5. Pp (3 años)'!$C$46,INT((ROW()-13)/2),0)),"",OFFSET('5. Pp (3 años)'!$C$46,INT((ROW()-13)/2),0))</f>
        <v>Actividad</v>
      </c>
      <c r="D161" s="983" t="str">
        <f ca="1">IF(ISBLANK(OFFSET('5. Pp (3 años)'!$D$46,INT((ROW()-13)/2),0)),"",OFFSET('5. Pp (3 años)'!$D$46,INT((ROW()-13)/2),0))</f>
        <v>3.1.1.1.14.4 Capacitaciónes desarrolladas a las unidades administravias en materia de gestión documental y administración de los archivos.</v>
      </c>
      <c r="E161" s="983" t="str">
        <f ca="1">IF(ISBLANK(OFFSET('5. Pp (3 años)'!$E$46,INT((ROW()-13)/2),0)),"",OFFSET('5. Pp (3 años)'!$E$46,INT((ROW()-13)/2),0))</f>
        <v>PAMAT: Porcentaje de capacitaciones en materia de archivo de tramite.</v>
      </c>
      <c r="F161" s="985" t="str">
        <f ca="1">IF(ISBLANK(OFFSET('5. Pp (3 años)'!$K$46,INT((ROW()-13)/2),0)),"",OFFSET('5. Pp (3 años)'!$K$46,INT((ROW()-13)/2),0))</f>
        <v>Ascendente</v>
      </c>
      <c r="G161" s="987" t="str">
        <f ca="1">IF(ISBLANK(OFFSET('5. Pp (3 años)'!$H$46,INT((ROW()-13)/2),0)),"",OFFSET('5. Pp (3 años)'!$H$46,INT((ROW()-13)/2),0))</f>
        <v>Trimestral</v>
      </c>
      <c r="H161" s="999">
        <f ca="1">IF(ISBLANK(OFFSET('9. METAS'!$K$20,INT((ROW()-13)/2),0)),"",OFFSET('9. METAS'!$K$20,INT((ROW()-13)/2),0))</f>
        <v>200</v>
      </c>
      <c r="I161" s="1000" t="s">
        <v>1108</v>
      </c>
      <c r="J161" s="208">
        <f ca="1">IF(MOD(ROW()-13,2)=0,IF(ISBLANK(OFFSET('11. SEGUIMIENTO 2026'!$N$14,INT((ROW()-13)/2),0)),"",OFFSET('11. SEGUIMIENTO 2026'!$N$14,INT((ROW()-13)/2),0)),IF(ISBLANK(OFFSET('9. METAS'!$Q$20,INT((ROW()-14)/2),0)),"",OFFSET('9. METAS'!$Q$20,INT((ROW()-14)/2),0)))</f>
        <v>2</v>
      </c>
      <c r="K161" s="209" t="str">
        <f ca="1">IF(MOD(ROW()-13,2)=0,IF(ISBLANK(OFFSET('11. SEGUIMIENTO 2026'!$O$14,INT((ROW()-13)/2),0)),"",OFFSET('11. SEGUIMIENTO 2026'!$O$14,INT((ROW()-13)/2),0)),IF(ISBLANK(OFFSET('9. METAS'!$R$20,INT((ROW()-14)/2),0)),"",OFFSET('9. METAS'!$R$20,INT((ROW()-14)/2),0)))</f>
        <v/>
      </c>
      <c r="L161" s="209" t="str">
        <f ca="1">IF(MOD(ROW()-13,2)=0,IF(ISBLANK(OFFSET('11. SEGUIMIENTO 2026'!$P$14,INT((ROW()-13)/2),0)),"",OFFSET('11. SEGUIMIENTO 2026'!$P$14,INT((ROW()-13)/2),0)),IF(ISBLANK(OFFSET('9. METAS'!$S$20,INT((ROW()-14)/2),0)),"",OFFSET('9. METAS'!$S$20,INT((ROW()-14)/2),0)))</f>
        <v/>
      </c>
      <c r="M161" s="210" t="str">
        <f ca="1">IF(MOD(ROW()-13,2)=0,IF(ISBLANK(OFFSET('11. SEGUIMIENTO 2026'!$Q$14,INT((ROW()-13)/2),0)),"",OFFSET('11. SEGUIMIENTO 2026'!$Q$14,INT((ROW()-13)/2),0)),IF(ISBLANK(OFFSET('9. METAS'!$T$20,INT((ROW()-14)/2),0)),"",OFFSET('9. METAS'!$T$20,INT((ROW()-14)/2),0)))</f>
        <v/>
      </c>
      <c r="N161" s="1002" t="str">
        <f t="shared" ref="N161" ca="1" si="142">IFERROR(K161/K162,"ND")</f>
        <v>ND</v>
      </c>
      <c r="O161" s="1004" t="str">
        <f t="shared" ref="O161" ca="1" si="143">IFERROR(((J161+K161)/H161),"ND")</f>
        <v>ND</v>
      </c>
      <c r="P161" s="1006" t="s">
        <v>1551</v>
      </c>
    </row>
    <row r="162" spans="3:16" ht="92.25" customHeight="1">
      <c r="C162" s="981"/>
      <c r="D162" s="983"/>
      <c r="E162" s="983"/>
      <c r="F162" s="985"/>
      <c r="G162" s="987"/>
      <c r="H162" s="999"/>
      <c r="I162" s="1001"/>
      <c r="J162" s="208">
        <f ca="1">IF(MOD(ROW()-13,2)=0,IF(ISBLANK(OFFSET('11. SEGUIMIENTO 2026'!$N$14,INT((ROW()-13)/2),0)),"",OFFSET('11. SEGUIMIENTO 2026'!$N$14,INT((ROW()-13)/2),0)),IF(ISBLANK(OFFSET('9. METAS'!$Q$20,INT((ROW()-14)/2),0)),"",OFFSET('9. METAS'!$Q$20,INT((ROW()-14)/2),0)))</f>
        <v>50</v>
      </c>
      <c r="K162" s="209">
        <f ca="1">IF(MOD(ROW()-13,2)=0,IF(ISBLANK(OFFSET('11. SEGUIMIENTO 2026'!$O$14,INT((ROW()-13)/2),0)),"",OFFSET('11. SEGUIMIENTO 2026'!$O$14,INT((ROW()-13)/2),0)),IF(ISBLANK(OFFSET('9. METAS'!$R$20,INT((ROW()-14)/2),0)),"",OFFSET('9. METAS'!$R$20,INT((ROW()-14)/2),0)))</f>
        <v>50</v>
      </c>
      <c r="L162" s="209">
        <f ca="1">IF(MOD(ROW()-13,2)=0,IF(ISBLANK(OFFSET('11. SEGUIMIENTO 2026'!$P$14,INT((ROW()-13)/2),0)),"",OFFSET('11. SEGUIMIENTO 2026'!$P$14,INT((ROW()-13)/2),0)),IF(ISBLANK(OFFSET('9. METAS'!$S$20,INT((ROW()-14)/2),0)),"",OFFSET('9. METAS'!$S$20,INT((ROW()-14)/2),0)))</f>
        <v>50</v>
      </c>
      <c r="M162" s="210">
        <f ca="1">IF(MOD(ROW()-13,2)=0,IF(ISBLANK(OFFSET('11. SEGUIMIENTO 2026'!$Q$14,INT((ROW()-13)/2),0)),"",OFFSET('11. SEGUIMIENTO 2026'!$Q$14,INT((ROW()-13)/2),0)),IF(ISBLANK(OFFSET('9. METAS'!$T$20,INT((ROW()-14)/2),0)),"",OFFSET('9. METAS'!$T$20,INT((ROW()-14)/2),0)))</f>
        <v>50</v>
      </c>
      <c r="N162" s="1003"/>
      <c r="O162" s="1005"/>
      <c r="P162" s="1007"/>
    </row>
    <row r="163" spans="3:16" ht="92.25" customHeight="1">
      <c r="C163" s="1008" t="str">
        <f ca="1">IF(ISBLANK(OFFSET('5. Pp (3 años)'!$C$46,INT((ROW()-13)/2),0)),"",OFFSET('5. Pp (3 años)'!$C$46,INT((ROW()-13)/2),0))</f>
        <v>Actividad</v>
      </c>
      <c r="D163" s="983" t="str">
        <f ca="1">IF(ISBLANK(OFFSET('5. Pp (3 años)'!$D$46,INT((ROW()-13)/2),0)),"",OFFSET('5. Pp (3 años)'!$D$46,INT((ROW()-13)/2),0))</f>
        <v>3.1.1.1.14.5 Eliminación de Documentos de apoyo informativo.</v>
      </c>
      <c r="E163" s="983" t="str">
        <f ca="1">IF(ISBLANK(OFFSET('5. Pp (3 años)'!$E$46,INT((ROW()-13)/2),0)),"",OFFSET('5. Pp (3 años)'!$E$46,INT((ROW()-13)/2),0))</f>
        <v>PEDAI: Porcentaje de eliminación de Documentos de Apoyo informativo.</v>
      </c>
      <c r="F163" s="985" t="str">
        <f ca="1">IF(ISBLANK(OFFSET('5. Pp (3 años)'!$K$46,INT((ROW()-13)/2),0)),"",OFFSET('5. Pp (3 años)'!$K$46,INT((ROW()-13)/2),0))</f>
        <v>Ascendente</v>
      </c>
      <c r="G163" s="987" t="str">
        <f ca="1">IF(ISBLANK(OFFSET('5. Pp (3 años)'!$H$46,INT((ROW()-13)/2),0)),"",OFFSET('5. Pp (3 años)'!$H$46,INT((ROW()-13)/2),0))</f>
        <v>Trimestral</v>
      </c>
      <c r="H163" s="999">
        <f ca="1">IF(ISBLANK(OFFSET('9. METAS'!$K$20,INT((ROW()-13)/2),0)),"",OFFSET('9. METAS'!$K$20,INT((ROW()-13)/2),0))</f>
        <v>40</v>
      </c>
      <c r="I163" s="1000" t="s">
        <v>1108</v>
      </c>
      <c r="J163" s="208">
        <f ca="1">IF(MOD(ROW()-13,2)=0,IF(ISBLANK(OFFSET('11. SEGUIMIENTO 2026'!$N$14,INT((ROW()-13)/2),0)),"",OFFSET('11. SEGUIMIENTO 2026'!$N$14,INT((ROW()-13)/2),0)),IF(ISBLANK(OFFSET('9. METAS'!$Q$20,INT((ROW()-14)/2),0)),"",OFFSET('9. METAS'!$Q$20,INT((ROW()-14)/2),0)))</f>
        <v>5</v>
      </c>
      <c r="K163" s="209" t="str">
        <f ca="1">IF(MOD(ROW()-13,2)=0,IF(ISBLANK(OFFSET('11. SEGUIMIENTO 2026'!$O$14,INT((ROW()-13)/2),0)),"",OFFSET('11. SEGUIMIENTO 2026'!$O$14,INT((ROW()-13)/2),0)),IF(ISBLANK(OFFSET('9. METAS'!$R$20,INT((ROW()-14)/2),0)),"",OFFSET('9. METAS'!$R$20,INT((ROW()-14)/2),0)))</f>
        <v/>
      </c>
      <c r="L163" s="209" t="str">
        <f ca="1">IF(MOD(ROW()-13,2)=0,IF(ISBLANK(OFFSET('11. SEGUIMIENTO 2026'!$P$14,INT((ROW()-13)/2),0)),"",OFFSET('11. SEGUIMIENTO 2026'!$P$14,INT((ROW()-13)/2),0)),IF(ISBLANK(OFFSET('9. METAS'!$S$20,INT((ROW()-14)/2),0)),"",OFFSET('9. METAS'!$S$20,INT((ROW()-14)/2),0)))</f>
        <v/>
      </c>
      <c r="M163" s="210" t="str">
        <f ca="1">IF(MOD(ROW()-13,2)=0,IF(ISBLANK(OFFSET('11. SEGUIMIENTO 2026'!$Q$14,INT((ROW()-13)/2),0)),"",OFFSET('11. SEGUIMIENTO 2026'!$Q$14,INT((ROW()-13)/2),0)),IF(ISBLANK(OFFSET('9. METAS'!$T$20,INT((ROW()-14)/2),0)),"",OFFSET('9. METAS'!$T$20,INT((ROW()-14)/2),0)))</f>
        <v/>
      </c>
      <c r="N163" s="1002" t="str">
        <f t="shared" ref="N163" ca="1" si="144">IFERROR(K163/K164,"ND")</f>
        <v>ND</v>
      </c>
      <c r="O163" s="1004" t="str">
        <f t="shared" ref="O163" ca="1" si="145">IFERROR(((J163+K163)/H163),"ND")</f>
        <v>ND</v>
      </c>
      <c r="P163" s="1006" t="s">
        <v>1492</v>
      </c>
    </row>
    <row r="164" spans="3:16" ht="92.25" customHeight="1">
      <c r="C164" s="981"/>
      <c r="D164" s="983"/>
      <c r="E164" s="983"/>
      <c r="F164" s="985"/>
      <c r="G164" s="987"/>
      <c r="H164" s="999"/>
      <c r="I164" s="1001"/>
      <c r="J164" s="208">
        <f ca="1">IF(MOD(ROW()-13,2)=0,IF(ISBLANK(OFFSET('11. SEGUIMIENTO 2026'!$N$14,INT((ROW()-13)/2),0)),"",OFFSET('11. SEGUIMIENTO 2026'!$N$14,INT((ROW()-13)/2),0)),IF(ISBLANK(OFFSET('9. METAS'!$Q$20,INT((ROW()-14)/2),0)),"",OFFSET('9. METAS'!$Q$20,INT((ROW()-14)/2),0)))</f>
        <v>10</v>
      </c>
      <c r="K164" s="209">
        <f ca="1">IF(MOD(ROW()-13,2)=0,IF(ISBLANK(OFFSET('11. SEGUIMIENTO 2026'!$O$14,INT((ROW()-13)/2),0)),"",OFFSET('11. SEGUIMIENTO 2026'!$O$14,INT((ROW()-13)/2),0)),IF(ISBLANK(OFFSET('9. METAS'!$R$20,INT((ROW()-14)/2),0)),"",OFFSET('9. METAS'!$R$20,INT((ROW()-14)/2),0)))</f>
        <v>10</v>
      </c>
      <c r="L164" s="209">
        <f ca="1">IF(MOD(ROW()-13,2)=0,IF(ISBLANK(OFFSET('11. SEGUIMIENTO 2026'!$P$14,INT((ROW()-13)/2),0)),"",OFFSET('11. SEGUIMIENTO 2026'!$P$14,INT((ROW()-13)/2),0)),IF(ISBLANK(OFFSET('9. METAS'!$S$20,INT((ROW()-14)/2),0)),"",OFFSET('9. METAS'!$S$20,INT((ROW()-14)/2),0)))</f>
        <v>10</v>
      </c>
      <c r="M164" s="210">
        <f ca="1">IF(MOD(ROW()-13,2)=0,IF(ISBLANK(OFFSET('11. SEGUIMIENTO 2026'!$Q$14,INT((ROW()-13)/2),0)),"",OFFSET('11. SEGUIMIENTO 2026'!$Q$14,INT((ROW()-13)/2),0)),IF(ISBLANK(OFFSET('9. METAS'!$T$20,INT((ROW()-14)/2),0)),"",OFFSET('9. METAS'!$T$20,INT((ROW()-14)/2),0)))</f>
        <v>10</v>
      </c>
      <c r="N164" s="1003"/>
      <c r="O164" s="1005"/>
      <c r="P164" s="1007"/>
    </row>
    <row r="165" spans="3:16" ht="92.25" customHeight="1">
      <c r="C165" s="1008" t="str">
        <f ca="1">IF(ISBLANK(OFFSET('5. Pp (3 años)'!$C$46,INT((ROW()-13)/2),0)),"",OFFSET('5. Pp (3 años)'!$C$46,INT((ROW()-13)/2),0))</f>
        <v>Actividad</v>
      </c>
      <c r="D165" s="983" t="str">
        <f ca="1">IF(ISBLANK(OFFSET('5. Pp (3 años)'!$D$46,INT((ROW()-13)/2),0)),"",OFFSET('5. Pp (3 años)'!$D$46,INT((ROW()-13)/2),0))</f>
        <v>3.1.1.1.14.6 Visitas agendadas a las unidades administrativas para el proceso de baja documental.</v>
      </c>
      <c r="E165" s="983" t="str">
        <f ca="1">IF(ISBLANK(OFFSET('5. Pp (3 años)'!$E$46,INT((ROW()-13)/2),0)),"",OFFSET('5. Pp (3 años)'!$E$46,INT((ROW()-13)/2),0))</f>
        <v>PVAUAPBD: Porcentaje de visitas agendadas a las unidades administrativas para el proceso de baja documental.</v>
      </c>
      <c r="F165" s="985" t="str">
        <f ca="1">IF(ISBLANK(OFFSET('5. Pp (3 años)'!$K$46,INT((ROW()-13)/2),0)),"",OFFSET('5. Pp (3 años)'!$K$46,INT((ROW()-13)/2),0))</f>
        <v>Ascendente</v>
      </c>
      <c r="G165" s="987" t="str">
        <f ca="1">IF(ISBLANK(OFFSET('5. Pp (3 años)'!$H$46,INT((ROW()-13)/2),0)),"",OFFSET('5. Pp (3 años)'!$H$46,INT((ROW()-13)/2),0))</f>
        <v>Trimestral</v>
      </c>
      <c r="H165" s="999">
        <f ca="1">IF(ISBLANK(OFFSET('9. METAS'!$K$20,INT((ROW()-13)/2),0)),"",OFFSET('9. METAS'!$K$20,INT((ROW()-13)/2),0))</f>
        <v>5</v>
      </c>
      <c r="I165" s="1000" t="s">
        <v>1108</v>
      </c>
      <c r="J165" s="208">
        <f ca="1">IF(MOD(ROW()-13,2)=0,IF(ISBLANK(OFFSET('11. SEGUIMIENTO 2026'!$N$14,INT((ROW()-13)/2),0)),"",OFFSET('11. SEGUIMIENTO 2026'!$N$14,INT((ROW()-13)/2),0)),IF(ISBLANK(OFFSET('9. METAS'!$Q$20,INT((ROW()-14)/2),0)),"",OFFSET('9. METAS'!$Q$20,INT((ROW()-14)/2),0)))</f>
        <v>30</v>
      </c>
      <c r="K165" s="209" t="str">
        <f ca="1">IF(MOD(ROW()-13,2)=0,IF(ISBLANK(OFFSET('11. SEGUIMIENTO 2026'!$O$14,INT((ROW()-13)/2),0)),"",OFFSET('11. SEGUIMIENTO 2026'!$O$14,INT((ROW()-13)/2),0)),IF(ISBLANK(OFFSET('9. METAS'!$R$20,INT((ROW()-14)/2),0)),"",OFFSET('9. METAS'!$R$20,INT((ROW()-14)/2),0)))</f>
        <v/>
      </c>
      <c r="L165" s="209" t="str">
        <f ca="1">IF(MOD(ROW()-13,2)=0,IF(ISBLANK(OFFSET('11. SEGUIMIENTO 2026'!$P$14,INT((ROW()-13)/2),0)),"",OFFSET('11. SEGUIMIENTO 2026'!$P$14,INT((ROW()-13)/2),0)),IF(ISBLANK(OFFSET('9. METAS'!$S$20,INT((ROW()-14)/2),0)),"",OFFSET('9. METAS'!$S$20,INT((ROW()-14)/2),0)))</f>
        <v/>
      </c>
      <c r="M165" s="210" t="str">
        <f ca="1">IF(MOD(ROW()-13,2)=0,IF(ISBLANK(OFFSET('11. SEGUIMIENTO 2026'!$Q$14,INT((ROW()-13)/2),0)),"",OFFSET('11. SEGUIMIENTO 2026'!$Q$14,INT((ROW()-13)/2),0)),IF(ISBLANK(OFFSET('9. METAS'!$T$20,INT((ROW()-14)/2),0)),"",OFFSET('9. METAS'!$T$20,INT((ROW()-14)/2),0)))</f>
        <v/>
      </c>
      <c r="N165" s="1002" t="str">
        <f t="shared" ref="N165" ca="1" si="146">IFERROR(K165/K166,"ND")</f>
        <v>ND</v>
      </c>
      <c r="O165" s="1004" t="str">
        <f t="shared" ref="O165" ca="1" si="147">IFERROR(((J165+K165)/H165),"ND")</f>
        <v>ND</v>
      </c>
      <c r="P165" s="1006" t="s">
        <v>1493</v>
      </c>
    </row>
    <row r="166" spans="3:16" ht="92.25" customHeight="1">
      <c r="C166" s="981"/>
      <c r="D166" s="983"/>
      <c r="E166" s="983"/>
      <c r="F166" s="985"/>
      <c r="G166" s="987"/>
      <c r="H166" s="999"/>
      <c r="I166" s="1001"/>
      <c r="J166" s="208">
        <f ca="1">IF(MOD(ROW()-13,2)=0,IF(ISBLANK(OFFSET('11. SEGUIMIENTO 2026'!$N$14,INT((ROW()-13)/2),0)),"",OFFSET('11. SEGUIMIENTO 2026'!$N$14,INT((ROW()-13)/2),0)),IF(ISBLANK(OFFSET('9. METAS'!$Q$20,INT((ROW()-14)/2),0)),"",OFFSET('9. METAS'!$Q$20,INT((ROW()-14)/2),0)))</f>
        <v>1</v>
      </c>
      <c r="K166" s="209">
        <f ca="1">IF(MOD(ROW()-13,2)=0,IF(ISBLANK(OFFSET('11. SEGUIMIENTO 2026'!$O$14,INT((ROW()-13)/2),0)),"",OFFSET('11. SEGUIMIENTO 2026'!$O$14,INT((ROW()-13)/2),0)),IF(ISBLANK(OFFSET('9. METAS'!$R$20,INT((ROW()-14)/2),0)),"",OFFSET('9. METAS'!$R$20,INT((ROW()-14)/2),0)))</f>
        <v>2</v>
      </c>
      <c r="L166" s="209">
        <f ca="1">IF(MOD(ROW()-13,2)=0,IF(ISBLANK(OFFSET('11. SEGUIMIENTO 2026'!$P$14,INT((ROW()-13)/2),0)),"",OFFSET('11. SEGUIMIENTO 2026'!$P$14,INT((ROW()-13)/2),0)),IF(ISBLANK(OFFSET('9. METAS'!$S$20,INT((ROW()-14)/2),0)),"",OFFSET('9. METAS'!$S$20,INT((ROW()-14)/2),0)))</f>
        <v>1</v>
      </c>
      <c r="M166" s="210">
        <f ca="1">IF(MOD(ROW()-13,2)=0,IF(ISBLANK(OFFSET('11. SEGUIMIENTO 2026'!$Q$14,INT((ROW()-13)/2),0)),"",OFFSET('11. SEGUIMIENTO 2026'!$Q$14,INT((ROW()-13)/2),0)),IF(ISBLANK(OFFSET('9. METAS'!$T$20,INT((ROW()-14)/2),0)),"",OFFSET('9. METAS'!$T$20,INT((ROW()-14)/2),0)))</f>
        <v>1</v>
      </c>
      <c r="N166" s="1003"/>
      <c r="O166" s="1005"/>
      <c r="P166" s="1007"/>
    </row>
    <row r="167" spans="3:16" ht="92.25" customHeight="1">
      <c r="C167" s="1008" t="str">
        <f ca="1">IF(ISBLANK(OFFSET('5. Pp (3 años)'!$C$46,INT((ROW()-13)/2),0)),"",OFFSET('5. Pp (3 años)'!$C$46,INT((ROW()-13)/2),0))</f>
        <v>Actividad</v>
      </c>
      <c r="D167" s="983" t="str">
        <f ca="1">IF(ISBLANK(OFFSET('5. Pp (3 años)'!$D$46,INT((ROW()-13)/2),0)),"",OFFSET('5. Pp (3 años)'!$D$46,INT((ROW()-13)/2),0))</f>
        <v>3.1.1.1.14.7 Total de Bajas documentales concluidas (Actas de baja documental)</v>
      </c>
      <c r="E167" s="983" t="str">
        <f ca="1">IF(ISBLANK(OFFSET('5. Pp (3 años)'!$E$46,INT((ROW()-13)/2),0)),"",OFFSET('5. Pp (3 años)'!$E$46,INT((ROW()-13)/2),0))</f>
        <v>PTBDC: Porcentaje de Total de Bajas documentales concluidas (Actas de baja documental).</v>
      </c>
      <c r="F167" s="985" t="str">
        <f ca="1">IF(ISBLANK(OFFSET('5. Pp (3 años)'!$K$46,INT((ROW()-13)/2),0)),"",OFFSET('5. Pp (3 años)'!$K$46,INT((ROW()-13)/2),0))</f>
        <v>Ascendente</v>
      </c>
      <c r="G167" s="987" t="str">
        <f ca="1">IF(ISBLANK(OFFSET('5. Pp (3 años)'!$H$46,INT((ROW()-13)/2),0)),"",OFFSET('5. Pp (3 años)'!$H$46,INT((ROW()-13)/2),0))</f>
        <v>Trimestral</v>
      </c>
      <c r="H167" s="999">
        <f ca="1">IF(ISBLANK(OFFSET('9. METAS'!$K$20,INT((ROW()-13)/2),0)),"",OFFSET('9. METAS'!$K$20,INT((ROW()-13)/2),0))</f>
        <v>120</v>
      </c>
      <c r="I167" s="1000" t="s">
        <v>1108</v>
      </c>
      <c r="J167" s="208">
        <f ca="1">IF(MOD(ROW()-13,2)=0,IF(ISBLANK(OFFSET('11. SEGUIMIENTO 2026'!$N$14,INT((ROW()-13)/2),0)),"",OFFSET('11. SEGUIMIENTO 2026'!$N$14,INT((ROW()-13)/2),0)),IF(ISBLANK(OFFSET('9. METAS'!$Q$20,INT((ROW()-14)/2),0)),"",OFFSET('9. METAS'!$Q$20,INT((ROW()-14)/2),0)))</f>
        <v>0</v>
      </c>
      <c r="K167" s="209" t="str">
        <f ca="1">IF(MOD(ROW()-13,2)=0,IF(ISBLANK(OFFSET('11. SEGUIMIENTO 2026'!$O$14,INT((ROW()-13)/2),0)),"",OFFSET('11. SEGUIMIENTO 2026'!$O$14,INT((ROW()-13)/2),0)),IF(ISBLANK(OFFSET('9. METAS'!$R$20,INT((ROW()-14)/2),0)),"",OFFSET('9. METAS'!$R$20,INT((ROW()-14)/2),0)))</f>
        <v/>
      </c>
      <c r="L167" s="209" t="str">
        <f ca="1">IF(MOD(ROW()-13,2)=0,IF(ISBLANK(OFFSET('11. SEGUIMIENTO 2026'!$P$14,INT((ROW()-13)/2),0)),"",OFFSET('11. SEGUIMIENTO 2026'!$P$14,INT((ROW()-13)/2),0)),IF(ISBLANK(OFFSET('9. METAS'!$S$20,INT((ROW()-14)/2),0)),"",OFFSET('9. METAS'!$S$20,INT((ROW()-14)/2),0)))</f>
        <v/>
      </c>
      <c r="M167" s="210" t="str">
        <f ca="1">IF(MOD(ROW()-13,2)=0,IF(ISBLANK(OFFSET('11. SEGUIMIENTO 2026'!$Q$14,INT((ROW()-13)/2),0)),"",OFFSET('11. SEGUIMIENTO 2026'!$Q$14,INT((ROW()-13)/2),0)),IF(ISBLANK(OFFSET('9. METAS'!$T$20,INT((ROW()-14)/2),0)),"",OFFSET('9. METAS'!$T$20,INT((ROW()-14)/2),0)))</f>
        <v/>
      </c>
      <c r="N167" s="1002" t="str">
        <f t="shared" ref="N167" ca="1" si="148">IFERROR(K167/K168,"ND")</f>
        <v>ND</v>
      </c>
      <c r="O167" s="1004" t="str">
        <f t="shared" ref="O167" ca="1" si="149">IFERROR(((J167+K167)/H167),"ND")</f>
        <v>ND</v>
      </c>
      <c r="P167" s="1006" t="s">
        <v>1494</v>
      </c>
    </row>
    <row r="168" spans="3:16" ht="92.25" customHeight="1">
      <c r="C168" s="981"/>
      <c r="D168" s="983"/>
      <c r="E168" s="983"/>
      <c r="F168" s="985"/>
      <c r="G168" s="987"/>
      <c r="H168" s="999"/>
      <c r="I168" s="1001"/>
      <c r="J168" s="208">
        <f ca="1">IF(MOD(ROW()-13,2)=0,IF(ISBLANK(OFFSET('11. SEGUIMIENTO 2026'!$N$14,INT((ROW()-13)/2),0)),"",OFFSET('11. SEGUIMIENTO 2026'!$N$14,INT((ROW()-13)/2),0)),IF(ISBLANK(OFFSET('9. METAS'!$Q$20,INT((ROW()-14)/2),0)),"",OFFSET('9. METAS'!$Q$20,INT((ROW()-14)/2),0)))</f>
        <v>30</v>
      </c>
      <c r="K168" s="209">
        <f ca="1">IF(MOD(ROW()-13,2)=0,IF(ISBLANK(OFFSET('11. SEGUIMIENTO 2026'!$O$14,INT((ROW()-13)/2),0)),"",OFFSET('11. SEGUIMIENTO 2026'!$O$14,INT((ROW()-13)/2),0)),IF(ISBLANK(OFFSET('9. METAS'!$R$20,INT((ROW()-14)/2),0)),"",OFFSET('9. METAS'!$R$20,INT((ROW()-14)/2),0)))</f>
        <v>30</v>
      </c>
      <c r="L168" s="209">
        <f ca="1">IF(MOD(ROW()-13,2)=0,IF(ISBLANK(OFFSET('11. SEGUIMIENTO 2026'!$P$14,INT((ROW()-13)/2),0)),"",OFFSET('11. SEGUIMIENTO 2026'!$P$14,INT((ROW()-13)/2),0)),IF(ISBLANK(OFFSET('9. METAS'!$S$20,INT((ROW()-14)/2),0)),"",OFFSET('9. METAS'!$S$20,INT((ROW()-14)/2),0)))</f>
        <v>30</v>
      </c>
      <c r="M168" s="210">
        <f ca="1">IF(MOD(ROW()-13,2)=0,IF(ISBLANK(OFFSET('11. SEGUIMIENTO 2026'!$Q$14,INT((ROW()-13)/2),0)),"",OFFSET('11. SEGUIMIENTO 2026'!$Q$14,INT((ROW()-13)/2),0)),IF(ISBLANK(OFFSET('9. METAS'!$T$20,INT((ROW()-14)/2),0)),"",OFFSET('9. METAS'!$T$20,INT((ROW()-14)/2),0)))</f>
        <v>30</v>
      </c>
      <c r="N168" s="1003"/>
      <c r="O168" s="1005"/>
      <c r="P168" s="1007"/>
    </row>
    <row r="169" spans="3:16" ht="92.25" customHeight="1">
      <c r="C169" s="1008" t="str">
        <f ca="1">IF(ISBLANK(OFFSET('5. Pp (3 años)'!$C$46,INT((ROW()-13)/2),0)),"",OFFSET('5. Pp (3 años)'!$C$46,INT((ROW()-13)/2),0))</f>
        <v>Actividad</v>
      </c>
      <c r="D169" s="983" t="str">
        <f ca="1">IF(ISBLANK(OFFSET('5. Pp (3 años)'!$D$46,INT((ROW()-13)/2),0)),"",OFFSET('5. Pp (3 años)'!$D$46,INT((ROW()-13)/2),0))</f>
        <v>3.1.1.1.14.8 Asesorias en materia de bajas documentales.</v>
      </c>
      <c r="E169" s="983" t="str">
        <f ca="1">IF(ISBLANK(OFFSET('5. Pp (3 años)'!$E$46,INT((ROW()-13)/2),0)),"",OFFSET('5. Pp (3 años)'!$E$46,INT((ROW()-13)/2),0))</f>
        <v>PAMBD: Porcentaje de Asesorias en materia de bajas documentales.</v>
      </c>
      <c r="F169" s="985" t="str">
        <f ca="1">IF(ISBLANK(OFFSET('5. Pp (3 años)'!$K$46,INT((ROW()-13)/2),0)),"",OFFSET('5. Pp (3 años)'!$K$46,INT((ROW()-13)/2),0))</f>
        <v>Ascendente</v>
      </c>
      <c r="G169" s="987" t="str">
        <f ca="1">IF(ISBLANK(OFFSET('5. Pp (3 años)'!$H$46,INT((ROW()-13)/2),0)),"",OFFSET('5. Pp (3 años)'!$H$46,INT((ROW()-13)/2),0))</f>
        <v>Trimestral</v>
      </c>
      <c r="H169" s="999">
        <f ca="1">IF(ISBLANK(OFFSET('9. METAS'!$K$20,INT((ROW()-13)/2),0)),"",OFFSET('9. METAS'!$K$20,INT((ROW()-13)/2),0))</f>
        <v>120</v>
      </c>
      <c r="I169" s="1000" t="s">
        <v>1108</v>
      </c>
      <c r="J169" s="208">
        <f ca="1">IF(MOD(ROW()-13,2)=0,IF(ISBLANK(OFFSET('11. SEGUIMIENTO 2026'!$N$14,INT((ROW()-13)/2),0)),"",OFFSET('11. SEGUIMIENTO 2026'!$N$14,INT((ROW()-13)/2),0)),IF(ISBLANK(OFFSET('9. METAS'!$Q$20,INT((ROW()-14)/2),0)),"",OFFSET('9. METAS'!$Q$20,INT((ROW()-14)/2),0)))</f>
        <v>40</v>
      </c>
      <c r="K169" s="209" t="str">
        <f ca="1">IF(MOD(ROW()-13,2)=0,IF(ISBLANK(OFFSET('11. SEGUIMIENTO 2026'!$O$14,INT((ROW()-13)/2),0)),"",OFFSET('11. SEGUIMIENTO 2026'!$O$14,INT((ROW()-13)/2),0)),IF(ISBLANK(OFFSET('9. METAS'!$R$20,INT((ROW()-14)/2),0)),"",OFFSET('9. METAS'!$R$20,INT((ROW()-14)/2),0)))</f>
        <v/>
      </c>
      <c r="L169" s="209" t="str">
        <f ca="1">IF(MOD(ROW()-13,2)=0,IF(ISBLANK(OFFSET('11. SEGUIMIENTO 2026'!$P$14,INT((ROW()-13)/2),0)),"",OFFSET('11. SEGUIMIENTO 2026'!$P$14,INT((ROW()-13)/2),0)),IF(ISBLANK(OFFSET('9. METAS'!$S$20,INT((ROW()-14)/2),0)),"",OFFSET('9. METAS'!$S$20,INT((ROW()-14)/2),0)))</f>
        <v/>
      </c>
      <c r="M169" s="210" t="str">
        <f ca="1">IF(MOD(ROW()-13,2)=0,IF(ISBLANK(OFFSET('11. SEGUIMIENTO 2026'!$Q$14,INT((ROW()-13)/2),0)),"",OFFSET('11. SEGUIMIENTO 2026'!$Q$14,INT((ROW()-13)/2),0)),IF(ISBLANK(OFFSET('9. METAS'!$T$20,INT((ROW()-14)/2),0)),"",OFFSET('9. METAS'!$T$20,INT((ROW()-14)/2),0)))</f>
        <v/>
      </c>
      <c r="N169" s="1002" t="str">
        <f t="shared" ref="N169" ca="1" si="150">IFERROR(K169/K170,"ND")</f>
        <v>ND</v>
      </c>
      <c r="O169" s="1004" t="str">
        <f t="shared" ref="O169" ca="1" si="151">IFERROR(((J169+K169)/H169),"ND")</f>
        <v>ND</v>
      </c>
      <c r="P169" s="1006" t="s">
        <v>1552</v>
      </c>
    </row>
    <row r="170" spans="3:16" ht="92.25" customHeight="1">
      <c r="C170" s="981"/>
      <c r="D170" s="983"/>
      <c r="E170" s="983"/>
      <c r="F170" s="985"/>
      <c r="G170" s="987"/>
      <c r="H170" s="999"/>
      <c r="I170" s="1001"/>
      <c r="J170" s="208">
        <f ca="1">IF(MOD(ROW()-13,2)=0,IF(ISBLANK(OFFSET('11. SEGUIMIENTO 2026'!$N$14,INT((ROW()-13)/2),0)),"",OFFSET('11. SEGUIMIENTO 2026'!$N$14,INT((ROW()-13)/2),0)),IF(ISBLANK(OFFSET('9. METAS'!$Q$20,INT((ROW()-14)/2),0)),"",OFFSET('9. METAS'!$Q$20,INT((ROW()-14)/2),0)))</f>
        <v>30</v>
      </c>
      <c r="K170" s="209">
        <f ca="1">IF(MOD(ROW()-13,2)=0,IF(ISBLANK(OFFSET('11. SEGUIMIENTO 2026'!$O$14,INT((ROW()-13)/2),0)),"",OFFSET('11. SEGUIMIENTO 2026'!$O$14,INT((ROW()-13)/2),0)),IF(ISBLANK(OFFSET('9. METAS'!$R$20,INT((ROW()-14)/2),0)),"",OFFSET('9. METAS'!$R$20,INT((ROW()-14)/2),0)))</f>
        <v>30</v>
      </c>
      <c r="L170" s="209">
        <f ca="1">IF(MOD(ROW()-13,2)=0,IF(ISBLANK(OFFSET('11. SEGUIMIENTO 2026'!$P$14,INT((ROW()-13)/2),0)),"",OFFSET('11. SEGUIMIENTO 2026'!$P$14,INT((ROW()-13)/2),0)),IF(ISBLANK(OFFSET('9. METAS'!$S$20,INT((ROW()-14)/2),0)),"",OFFSET('9. METAS'!$S$20,INT((ROW()-14)/2),0)))</f>
        <v>30</v>
      </c>
      <c r="M170" s="210">
        <f ca="1">IF(MOD(ROW()-13,2)=0,IF(ISBLANK(OFFSET('11. SEGUIMIENTO 2026'!$Q$14,INT((ROW()-13)/2),0)),"",OFFSET('11. SEGUIMIENTO 2026'!$Q$14,INT((ROW()-13)/2),0)),IF(ISBLANK(OFFSET('9. METAS'!$T$20,INT((ROW()-14)/2),0)),"",OFFSET('9. METAS'!$T$20,INT((ROW()-14)/2),0)))</f>
        <v>30</v>
      </c>
      <c r="N170" s="1003"/>
      <c r="O170" s="1005"/>
      <c r="P170" s="1007"/>
    </row>
    <row r="171" spans="3:16" ht="92.25" customHeight="1">
      <c r="C171" s="1008" t="str">
        <f ca="1">IF(ISBLANK(OFFSET('5. Pp (3 años)'!$C$46,INT((ROW()-13)/2),0)),"",OFFSET('5. Pp (3 años)'!$C$46,INT((ROW()-13)/2),0))</f>
        <v>Actividad</v>
      </c>
      <c r="D171" s="983" t="str">
        <f ca="1">IF(ISBLANK(OFFSET('5. Pp (3 años)'!$D$46,INT((ROW()-13)/2),0)),"",OFFSET('5. Pp (3 años)'!$D$46,INT((ROW()-13)/2),0))</f>
        <v>3.1.1.1.14.9 Exposición y actividades historicas en eventos.</v>
      </c>
      <c r="E171" s="983" t="str">
        <f ca="1">IF(ISBLANK(OFFSET('5. Pp (3 años)'!$E$46,INT((ROW()-13)/2),0)),"",OFFSET('5. Pp (3 años)'!$E$46,INT((ROW()-13)/2),0))</f>
        <v>PAMBD: Porcentaje de Exposiciónes y actividades historicas en eventos.</v>
      </c>
      <c r="F171" s="985" t="str">
        <f ca="1">IF(ISBLANK(OFFSET('5. Pp (3 años)'!$K$46,INT((ROW()-13)/2),0)),"",OFFSET('5. Pp (3 años)'!$K$46,INT((ROW()-13)/2),0))</f>
        <v>Ascendente</v>
      </c>
      <c r="G171" s="987" t="str">
        <f ca="1">IF(ISBLANK(OFFSET('5. Pp (3 años)'!$H$46,INT((ROW()-13)/2),0)),"",OFFSET('5. Pp (3 años)'!$H$46,INT((ROW()-13)/2),0))</f>
        <v>Trimestral</v>
      </c>
      <c r="H171" s="999">
        <f ca="1">IF(ISBLANK(OFFSET('9. METAS'!$K$20,INT((ROW()-13)/2),0)),"",OFFSET('9. METAS'!$K$20,INT((ROW()-13)/2),0))</f>
        <v>200</v>
      </c>
      <c r="I171" s="1000" t="s">
        <v>1108</v>
      </c>
      <c r="J171" s="208">
        <f ca="1">IF(MOD(ROW()-13,2)=0,IF(ISBLANK(OFFSET('11. SEGUIMIENTO 2026'!$N$14,INT((ROW()-13)/2),0)),"",OFFSET('11. SEGUIMIENTO 2026'!$N$14,INT((ROW()-13)/2),0)),IF(ISBLANK(OFFSET('9. METAS'!$Q$20,INT((ROW()-14)/2),0)),"",OFFSET('9. METAS'!$Q$20,INT((ROW()-14)/2),0)))</f>
        <v>3</v>
      </c>
      <c r="K171" s="209" t="str">
        <f ca="1">IF(MOD(ROW()-13,2)=0,IF(ISBLANK(OFFSET('11. SEGUIMIENTO 2026'!$O$14,INT((ROW()-13)/2),0)),"",OFFSET('11. SEGUIMIENTO 2026'!$O$14,INT((ROW()-13)/2),0)),IF(ISBLANK(OFFSET('9. METAS'!$R$20,INT((ROW()-14)/2),0)),"",OFFSET('9. METAS'!$R$20,INT((ROW()-14)/2),0)))</f>
        <v/>
      </c>
      <c r="L171" s="209" t="str">
        <f ca="1">IF(MOD(ROW()-13,2)=0,IF(ISBLANK(OFFSET('11. SEGUIMIENTO 2026'!$P$14,INT((ROW()-13)/2),0)),"",OFFSET('11. SEGUIMIENTO 2026'!$P$14,INT((ROW()-13)/2),0)),IF(ISBLANK(OFFSET('9. METAS'!$S$20,INT((ROW()-14)/2),0)),"",OFFSET('9. METAS'!$S$20,INT((ROW()-14)/2),0)))</f>
        <v/>
      </c>
      <c r="M171" s="210" t="str">
        <f ca="1">IF(MOD(ROW()-13,2)=0,IF(ISBLANK(OFFSET('11. SEGUIMIENTO 2026'!$Q$14,INT((ROW()-13)/2),0)),"",OFFSET('11. SEGUIMIENTO 2026'!$Q$14,INT((ROW()-13)/2),0)),IF(ISBLANK(OFFSET('9. METAS'!$T$20,INT((ROW()-14)/2),0)),"",OFFSET('9. METAS'!$T$20,INT((ROW()-14)/2),0)))</f>
        <v/>
      </c>
      <c r="N171" s="1002" t="str">
        <f t="shared" ref="N171" ca="1" si="152">IFERROR(K171/K172,"ND")</f>
        <v>ND</v>
      </c>
      <c r="O171" s="1004" t="str">
        <f t="shared" ref="O171" ca="1" si="153">IFERROR(((J171+K171)/H171),"ND")</f>
        <v>ND</v>
      </c>
      <c r="P171" s="1006" t="s">
        <v>1553</v>
      </c>
    </row>
    <row r="172" spans="3:16" ht="92.25" customHeight="1">
      <c r="C172" s="981"/>
      <c r="D172" s="983"/>
      <c r="E172" s="983"/>
      <c r="F172" s="985"/>
      <c r="G172" s="987"/>
      <c r="H172" s="999"/>
      <c r="I172" s="1001"/>
      <c r="J172" s="208">
        <f ca="1">IF(MOD(ROW()-13,2)=0,IF(ISBLANK(OFFSET('11. SEGUIMIENTO 2026'!$N$14,INT((ROW()-13)/2),0)),"",OFFSET('11. SEGUIMIENTO 2026'!$N$14,INT((ROW()-13)/2),0)),IF(ISBLANK(OFFSET('9. METAS'!$Q$20,INT((ROW()-14)/2),0)),"",OFFSET('9. METAS'!$Q$20,INT((ROW()-14)/2),0)))</f>
        <v>50</v>
      </c>
      <c r="K172" s="209">
        <f ca="1">IF(MOD(ROW()-13,2)=0,IF(ISBLANK(OFFSET('11. SEGUIMIENTO 2026'!$O$14,INT((ROW()-13)/2),0)),"",OFFSET('11. SEGUIMIENTO 2026'!$O$14,INT((ROW()-13)/2),0)),IF(ISBLANK(OFFSET('9. METAS'!$R$20,INT((ROW()-14)/2),0)),"",OFFSET('9. METAS'!$R$20,INT((ROW()-14)/2),0)))</f>
        <v>50</v>
      </c>
      <c r="L172" s="209">
        <f ca="1">IF(MOD(ROW()-13,2)=0,IF(ISBLANK(OFFSET('11. SEGUIMIENTO 2026'!$P$14,INT((ROW()-13)/2),0)),"",OFFSET('11. SEGUIMIENTO 2026'!$P$14,INT((ROW()-13)/2),0)),IF(ISBLANK(OFFSET('9. METAS'!$S$20,INT((ROW()-14)/2),0)),"",OFFSET('9. METAS'!$S$20,INT((ROW()-14)/2),0)))</f>
        <v>50</v>
      </c>
      <c r="M172" s="210">
        <f ca="1">IF(MOD(ROW()-13,2)=0,IF(ISBLANK(OFFSET('11. SEGUIMIENTO 2026'!$Q$14,INT((ROW()-13)/2),0)),"",OFFSET('11. SEGUIMIENTO 2026'!$Q$14,INT((ROW()-13)/2),0)),IF(ISBLANK(OFFSET('9. METAS'!$T$20,INT((ROW()-14)/2),0)),"",OFFSET('9. METAS'!$T$20,INT((ROW()-14)/2),0)))</f>
        <v>50</v>
      </c>
      <c r="N172" s="1003"/>
      <c r="O172" s="1005"/>
      <c r="P172" s="1007"/>
    </row>
    <row r="173" spans="3:16" ht="92.25" customHeight="1">
      <c r="C173" s="1008" t="str">
        <f ca="1">IF(ISBLANK(OFFSET('5. Pp (3 años)'!$C$46,INT((ROW()-13)/2),0)),"",OFFSET('5. Pp (3 años)'!$C$46,INT((ROW()-13)/2),0))</f>
        <v>Actividad</v>
      </c>
      <c r="D173" s="983" t="str">
        <f ca="1">IF(ISBLANK(OFFSET('5. Pp (3 años)'!$D$46,INT((ROW()-13)/2),0)),"",OFFSET('5. Pp (3 años)'!$D$46,INT((ROW()-13)/2),0))</f>
        <v>3.1.1.1.14.10 Visitas guidas a escuelas públicas.</v>
      </c>
      <c r="E173" s="983" t="str">
        <f ca="1">IF(ISBLANK(OFFSET('5. Pp (3 años)'!$E$46,INT((ROW()-13)/2),0)),"",OFFSET('5. Pp (3 años)'!$E$46,INT((ROW()-13)/2),0))</f>
        <v>PVGEP: Porcentaje de Visitas de Guidas a Escuelas Públicas.</v>
      </c>
      <c r="F173" s="985" t="str">
        <f ca="1">IF(ISBLANK(OFFSET('5. Pp (3 años)'!$K$46,INT((ROW()-13)/2),0)),"",OFFSET('5. Pp (3 años)'!$K$46,INT((ROW()-13)/2),0))</f>
        <v>Ascedente</v>
      </c>
      <c r="G173" s="987" t="str">
        <f ca="1">IF(ISBLANK(OFFSET('5. Pp (3 años)'!$H$46,INT((ROW()-13)/2),0)),"",OFFSET('5. Pp (3 años)'!$H$46,INT((ROW()-13)/2),0))</f>
        <v>Trimestral</v>
      </c>
      <c r="H173" s="999">
        <f ca="1">IF(ISBLANK(OFFSET('9. METAS'!$K$20,INT((ROW()-13)/2),0)),"",OFFSET('9. METAS'!$K$20,INT((ROW()-13)/2),0))</f>
        <v>120</v>
      </c>
      <c r="I173" s="1000" t="s">
        <v>1108</v>
      </c>
      <c r="J173" s="208">
        <f ca="1">IF(MOD(ROW()-13,2)=0,IF(ISBLANK(OFFSET('11. SEGUIMIENTO 2026'!$N$14,INT((ROW()-13)/2),0)),"",OFFSET('11. SEGUIMIENTO 2026'!$N$14,INT((ROW()-13)/2),0)),IF(ISBLANK(OFFSET('9. METAS'!$Q$20,INT((ROW()-14)/2),0)),"",OFFSET('9. METAS'!$Q$20,INT((ROW()-14)/2),0)))</f>
        <v>6</v>
      </c>
      <c r="K173" s="209" t="str">
        <f ca="1">IF(MOD(ROW()-13,2)=0,IF(ISBLANK(OFFSET('11. SEGUIMIENTO 2026'!$O$14,INT((ROW()-13)/2),0)),"",OFFSET('11. SEGUIMIENTO 2026'!$O$14,INT((ROW()-13)/2),0)),IF(ISBLANK(OFFSET('9. METAS'!$R$20,INT((ROW()-14)/2),0)),"",OFFSET('9. METAS'!$R$20,INT((ROW()-14)/2),0)))</f>
        <v/>
      </c>
      <c r="L173" s="209" t="str">
        <f ca="1">IF(MOD(ROW()-13,2)=0,IF(ISBLANK(OFFSET('11. SEGUIMIENTO 2026'!$P$14,INT((ROW()-13)/2),0)),"",OFFSET('11. SEGUIMIENTO 2026'!$P$14,INT((ROW()-13)/2),0)),IF(ISBLANK(OFFSET('9. METAS'!$S$20,INT((ROW()-14)/2),0)),"",OFFSET('9. METAS'!$S$20,INT((ROW()-14)/2),0)))</f>
        <v/>
      </c>
      <c r="M173" s="210" t="str">
        <f ca="1">IF(MOD(ROW()-13,2)=0,IF(ISBLANK(OFFSET('11. SEGUIMIENTO 2026'!$Q$14,INT((ROW()-13)/2),0)),"",OFFSET('11. SEGUIMIENTO 2026'!$Q$14,INT((ROW()-13)/2),0)),IF(ISBLANK(OFFSET('9. METAS'!$T$20,INT((ROW()-14)/2),0)),"",OFFSET('9. METAS'!$T$20,INT((ROW()-14)/2),0)))</f>
        <v/>
      </c>
      <c r="N173" s="1002" t="str">
        <f t="shared" ref="N173" ca="1" si="154">IFERROR(K173/K174,"ND")</f>
        <v>ND</v>
      </c>
      <c r="O173" s="1004" t="str">
        <f t="shared" ref="O173" ca="1" si="155">IFERROR(((J173+K173)/H173),"ND")</f>
        <v>ND</v>
      </c>
      <c r="P173" s="1006" t="s">
        <v>1488</v>
      </c>
    </row>
    <row r="174" spans="3:16" ht="92.25" customHeight="1">
      <c r="C174" s="981"/>
      <c r="D174" s="983"/>
      <c r="E174" s="983"/>
      <c r="F174" s="985"/>
      <c r="G174" s="987"/>
      <c r="H174" s="999"/>
      <c r="I174" s="1001"/>
      <c r="J174" s="208">
        <f ca="1">IF(MOD(ROW()-13,2)=0,IF(ISBLANK(OFFSET('11. SEGUIMIENTO 2026'!$N$14,INT((ROW()-13)/2),0)),"",OFFSET('11. SEGUIMIENTO 2026'!$N$14,INT((ROW()-13)/2),0)),IF(ISBLANK(OFFSET('9. METAS'!$Q$20,INT((ROW()-14)/2),0)),"",OFFSET('9. METAS'!$Q$20,INT((ROW()-14)/2),0)))</f>
        <v>30</v>
      </c>
      <c r="K174" s="209">
        <f ca="1">IF(MOD(ROW()-13,2)=0,IF(ISBLANK(OFFSET('11. SEGUIMIENTO 2026'!$O$14,INT((ROW()-13)/2),0)),"",OFFSET('11. SEGUIMIENTO 2026'!$O$14,INT((ROW()-13)/2),0)),IF(ISBLANK(OFFSET('9. METAS'!$R$20,INT((ROW()-14)/2),0)),"",OFFSET('9. METAS'!$R$20,INT((ROW()-14)/2),0)))</f>
        <v>30</v>
      </c>
      <c r="L174" s="209">
        <f ca="1">IF(MOD(ROW()-13,2)=0,IF(ISBLANK(OFFSET('11. SEGUIMIENTO 2026'!$P$14,INT((ROW()-13)/2),0)),"",OFFSET('11. SEGUIMIENTO 2026'!$P$14,INT((ROW()-13)/2),0)),IF(ISBLANK(OFFSET('9. METAS'!$S$20,INT((ROW()-14)/2),0)),"",OFFSET('9. METAS'!$S$20,INT((ROW()-14)/2),0)))</f>
        <v>30</v>
      </c>
      <c r="M174" s="210">
        <f ca="1">IF(MOD(ROW()-13,2)=0,IF(ISBLANK(OFFSET('11. SEGUIMIENTO 2026'!$Q$14,INT((ROW()-13)/2),0)),"",OFFSET('11. SEGUIMIENTO 2026'!$Q$14,INT((ROW()-13)/2),0)),IF(ISBLANK(OFFSET('9. METAS'!$T$20,INT((ROW()-14)/2),0)),"",OFFSET('9. METAS'!$T$20,INT((ROW()-14)/2),0)))</f>
        <v>30</v>
      </c>
      <c r="N174" s="1003"/>
      <c r="O174" s="1005"/>
      <c r="P174" s="1007"/>
    </row>
    <row r="175" spans="3:16" ht="92.25" customHeight="1">
      <c r="C175" s="1008" t="str">
        <f ca="1">IF(ISBLANK(OFFSET('5. Pp (3 años)'!$C$46,INT((ROW()-13)/2),0)),"",OFFSET('5. Pp (3 años)'!$C$46,INT((ROW()-13)/2),0))</f>
        <v>Actividad</v>
      </c>
      <c r="D175" s="983" t="str">
        <f ca="1">IF(ISBLANK(OFFSET('5. Pp (3 años)'!$D$46,INT((ROW()-13)/2),0)),"",OFFSET('5. Pp (3 años)'!$D$46,INT((ROW()-13)/2),0))</f>
        <v>3.1.1.1.14.11 Servicios de Prestamo y Consulta al Público</v>
      </c>
      <c r="E175" s="983" t="str">
        <f ca="1">IF(ISBLANK(OFFSET('5. Pp (3 años)'!$E$46,INT((ROW()-13)/2),0)),"",OFFSET('5. Pp (3 años)'!$E$46,INT((ROW()-13)/2),0))</f>
        <v>PVGEP: Porcentaje de Servicios de Prestamo y Consulta al Público.</v>
      </c>
      <c r="F175" s="985" t="str">
        <f ca="1">IF(ISBLANK(OFFSET('5. Pp (3 años)'!$K$46,INT((ROW()-13)/2),0)),"",OFFSET('5. Pp (3 años)'!$K$46,INT((ROW()-13)/2),0))</f>
        <v>Ascedente</v>
      </c>
      <c r="G175" s="987" t="str">
        <f ca="1">IF(ISBLANK(OFFSET('5. Pp (3 años)'!$H$46,INT((ROW()-13)/2),0)),"",OFFSET('5. Pp (3 años)'!$H$46,INT((ROW()-13)/2),0))</f>
        <v>Trimestral</v>
      </c>
      <c r="H175" s="999">
        <f ca="1">IF(ISBLANK(OFFSET('9. METAS'!$K$20,INT((ROW()-13)/2),0)),"",OFFSET('9. METAS'!$K$20,INT((ROW()-13)/2),0))</f>
        <v>15</v>
      </c>
      <c r="I175" s="1000" t="s">
        <v>1108</v>
      </c>
      <c r="J175" s="208">
        <f ca="1">IF(MOD(ROW()-13,2)=0,IF(ISBLANK(OFFSET('11. SEGUIMIENTO 2026'!$N$14,INT((ROW()-13)/2),0)),"",OFFSET('11. SEGUIMIENTO 2026'!$N$14,INT((ROW()-13)/2),0)),IF(ISBLANK(OFFSET('9. METAS'!$Q$20,INT((ROW()-14)/2),0)),"",OFFSET('9. METAS'!$Q$20,INT((ROW()-14)/2),0)))</f>
        <v>2</v>
      </c>
      <c r="K175" s="209" t="str">
        <f ca="1">IF(MOD(ROW()-13,2)=0,IF(ISBLANK(OFFSET('11. SEGUIMIENTO 2026'!$O$14,INT((ROW()-13)/2),0)),"",OFFSET('11. SEGUIMIENTO 2026'!$O$14,INT((ROW()-13)/2),0)),IF(ISBLANK(OFFSET('9. METAS'!$R$20,INT((ROW()-14)/2),0)),"",OFFSET('9. METAS'!$R$20,INT((ROW()-14)/2),0)))</f>
        <v/>
      </c>
      <c r="L175" s="209" t="str">
        <f ca="1">IF(MOD(ROW()-13,2)=0,IF(ISBLANK(OFFSET('11. SEGUIMIENTO 2026'!$P$14,INT((ROW()-13)/2),0)),"",OFFSET('11. SEGUIMIENTO 2026'!$P$14,INT((ROW()-13)/2),0)),IF(ISBLANK(OFFSET('9. METAS'!$S$20,INT((ROW()-14)/2),0)),"",OFFSET('9. METAS'!$S$20,INT((ROW()-14)/2),0)))</f>
        <v/>
      </c>
      <c r="M175" s="210" t="str">
        <f ca="1">IF(MOD(ROW()-13,2)=0,IF(ISBLANK(OFFSET('11. SEGUIMIENTO 2026'!$Q$14,INT((ROW()-13)/2),0)),"",OFFSET('11. SEGUIMIENTO 2026'!$Q$14,INT((ROW()-13)/2),0)),IF(ISBLANK(OFFSET('9. METAS'!$T$20,INT((ROW()-14)/2),0)),"",OFFSET('9. METAS'!$T$20,INT((ROW()-14)/2),0)))</f>
        <v/>
      </c>
      <c r="N175" s="1002" t="str">
        <f t="shared" ref="N175" ca="1" si="156">IFERROR(K175/K176,"ND")</f>
        <v>ND</v>
      </c>
      <c r="O175" s="1004" t="str">
        <f t="shared" ref="O175" ca="1" si="157">IFERROR(((J175+K175)/H175),"ND")</f>
        <v>ND</v>
      </c>
      <c r="P175" s="1006" t="s">
        <v>1489</v>
      </c>
    </row>
    <row r="176" spans="3:16" ht="92.25" customHeight="1">
      <c r="C176" s="981"/>
      <c r="D176" s="983"/>
      <c r="E176" s="983"/>
      <c r="F176" s="985"/>
      <c r="G176" s="987"/>
      <c r="H176" s="999"/>
      <c r="I176" s="1001"/>
      <c r="J176" s="208">
        <f ca="1">IF(MOD(ROW()-13,2)=0,IF(ISBLANK(OFFSET('11. SEGUIMIENTO 2026'!$N$14,INT((ROW()-13)/2),0)),"",OFFSET('11. SEGUIMIENTO 2026'!$N$14,INT((ROW()-13)/2),0)),IF(ISBLANK(OFFSET('9. METAS'!$Q$20,INT((ROW()-14)/2),0)),"",OFFSET('9. METAS'!$Q$20,INT((ROW()-14)/2),0)))</f>
        <v>1</v>
      </c>
      <c r="K176" s="209">
        <f ca="1">IF(MOD(ROW()-13,2)=0,IF(ISBLANK(OFFSET('11. SEGUIMIENTO 2026'!$O$14,INT((ROW()-13)/2),0)),"",OFFSET('11. SEGUIMIENTO 2026'!$O$14,INT((ROW()-13)/2),0)),IF(ISBLANK(OFFSET('9. METAS'!$R$20,INT((ROW()-14)/2),0)),"",OFFSET('9. METAS'!$R$20,INT((ROW()-14)/2),0)))</f>
        <v>2</v>
      </c>
      <c r="L176" s="209">
        <f ca="1">IF(MOD(ROW()-13,2)=0,IF(ISBLANK(OFFSET('11. SEGUIMIENTO 2026'!$P$14,INT((ROW()-13)/2),0)),"",OFFSET('11. SEGUIMIENTO 2026'!$P$14,INT((ROW()-13)/2),0)),IF(ISBLANK(OFFSET('9. METAS'!$S$20,INT((ROW()-14)/2),0)),"",OFFSET('9. METAS'!$S$20,INT((ROW()-14)/2),0)))</f>
        <v>1</v>
      </c>
      <c r="M176" s="210">
        <f ca="1">IF(MOD(ROW()-13,2)=0,IF(ISBLANK(OFFSET('11. SEGUIMIENTO 2026'!$Q$14,INT((ROW()-13)/2),0)),"",OFFSET('11. SEGUIMIENTO 2026'!$Q$14,INT((ROW()-13)/2),0)),IF(ISBLANK(OFFSET('9. METAS'!$T$20,INT((ROW()-14)/2),0)),"",OFFSET('9. METAS'!$T$20,INT((ROW()-14)/2),0)))</f>
        <v>1</v>
      </c>
      <c r="N176" s="1003"/>
      <c r="O176" s="1005"/>
      <c r="P176" s="1007"/>
    </row>
    <row r="177" spans="3:16" ht="92.25" customHeight="1">
      <c r="C177" s="1008" t="str">
        <f ca="1">IF(ISBLANK(OFFSET('5. Pp (3 años)'!$C$46,INT((ROW()-13)/2),0)),"",OFFSET('5. Pp (3 años)'!$C$46,INT((ROW()-13)/2),0))</f>
        <v>Actividad</v>
      </c>
      <c r="D177" s="983" t="str">
        <f ca="1">IF(ISBLANK(OFFSET('5. Pp (3 años)'!$D$46,INT((ROW()-13)/2),0)),"",OFFSET('5. Pp (3 años)'!$D$46,INT((ROW()-13)/2),0))</f>
        <v>3.1.1.1.14.12 Impartición de asesorias a las Unidades Administrativas en materia de Archivo de trámite.</v>
      </c>
      <c r="E177" s="983" t="str">
        <f ca="1">IF(ISBLANK(OFFSET('5. Pp (3 años)'!$E$46,INT((ROW()-13)/2),0)),"",OFFSET('5. Pp (3 años)'!$E$46,INT((ROW()-13)/2),0))</f>
        <v xml:space="preserve">PCAI: Porcentaje de las capacitaciones en materia de archivo impartidas. </v>
      </c>
      <c r="F177" s="985" t="str">
        <f ca="1">IF(ISBLANK(OFFSET('5. Pp (3 años)'!$K$46,INT((ROW()-13)/2),0)),"",OFFSET('5. Pp (3 años)'!$K$46,INT((ROW()-13)/2),0))</f>
        <v>Ascendente</v>
      </c>
      <c r="G177" s="987" t="str">
        <f ca="1">IF(ISBLANK(OFFSET('5. Pp (3 años)'!$H$46,INT((ROW()-13)/2),0)),"",OFFSET('5. Pp (3 años)'!$H$46,INT((ROW()-13)/2),0))</f>
        <v>Trimestral</v>
      </c>
      <c r="H177" s="999">
        <f ca="1">IF(ISBLANK(OFFSET('9. METAS'!$K$20,INT((ROW()-13)/2),0)),"",OFFSET('9. METAS'!$K$20,INT((ROW()-13)/2),0))</f>
        <v>12</v>
      </c>
      <c r="I177" s="1000" t="s">
        <v>1108</v>
      </c>
      <c r="J177" s="208">
        <f ca="1">IF(MOD(ROW()-13,2)=0,IF(ISBLANK(OFFSET('11. SEGUIMIENTO 2026'!$N$14,INT((ROW()-13)/2),0)),"",OFFSET('11. SEGUIMIENTO 2026'!$N$14,INT((ROW()-13)/2),0)),IF(ISBLANK(OFFSET('9. METAS'!$Q$20,INT((ROW()-14)/2),0)),"",OFFSET('9. METAS'!$Q$20,INT((ROW()-14)/2),0)))</f>
        <v>35</v>
      </c>
      <c r="K177" s="209" t="str">
        <f ca="1">IF(MOD(ROW()-13,2)=0,IF(ISBLANK(OFFSET('11. SEGUIMIENTO 2026'!$O$14,INT((ROW()-13)/2),0)),"",OFFSET('11. SEGUIMIENTO 2026'!$O$14,INT((ROW()-13)/2),0)),IF(ISBLANK(OFFSET('9. METAS'!$R$20,INT((ROW()-14)/2),0)),"",OFFSET('9. METAS'!$R$20,INT((ROW()-14)/2),0)))</f>
        <v/>
      </c>
      <c r="L177" s="209" t="str">
        <f ca="1">IF(MOD(ROW()-13,2)=0,IF(ISBLANK(OFFSET('11. SEGUIMIENTO 2026'!$P$14,INT((ROW()-13)/2),0)),"",OFFSET('11. SEGUIMIENTO 2026'!$P$14,INT((ROW()-13)/2),0)),IF(ISBLANK(OFFSET('9. METAS'!$S$20,INT((ROW()-14)/2),0)),"",OFFSET('9. METAS'!$S$20,INT((ROW()-14)/2),0)))</f>
        <v/>
      </c>
      <c r="M177" s="210" t="str">
        <f ca="1">IF(MOD(ROW()-13,2)=0,IF(ISBLANK(OFFSET('11. SEGUIMIENTO 2026'!$Q$14,INT((ROW()-13)/2),0)),"",OFFSET('11. SEGUIMIENTO 2026'!$Q$14,INT((ROW()-13)/2),0)),IF(ISBLANK(OFFSET('9. METAS'!$T$20,INT((ROW()-14)/2),0)),"",OFFSET('9. METAS'!$T$20,INT((ROW()-14)/2),0)))</f>
        <v/>
      </c>
      <c r="N177" s="1002" t="str">
        <f t="shared" ref="N177" ca="1" si="158">IFERROR(K177/K178,"ND")</f>
        <v>ND</v>
      </c>
      <c r="O177" s="1004" t="str">
        <f t="shared" ref="O177" ca="1" si="159">IFERROR(((J177+K177)/H177),"ND")</f>
        <v>ND</v>
      </c>
      <c r="P177" s="1006" t="s">
        <v>1490</v>
      </c>
    </row>
    <row r="178" spans="3:16" ht="92.25" customHeight="1">
      <c r="C178" s="981"/>
      <c r="D178" s="983"/>
      <c r="E178" s="983"/>
      <c r="F178" s="985"/>
      <c r="G178" s="987"/>
      <c r="H178" s="999"/>
      <c r="I178" s="1001"/>
      <c r="J178" s="208">
        <f ca="1">IF(MOD(ROW()-13,2)=0,IF(ISBLANK(OFFSET('11. SEGUIMIENTO 2026'!$N$14,INT((ROW()-13)/2),0)),"",OFFSET('11. SEGUIMIENTO 2026'!$N$14,INT((ROW()-13)/2),0)),IF(ISBLANK(OFFSET('9. METAS'!$Q$20,INT((ROW()-14)/2),0)),"",OFFSET('9. METAS'!$Q$20,INT((ROW()-14)/2),0)))</f>
        <v>3</v>
      </c>
      <c r="K178" s="209">
        <f ca="1">IF(MOD(ROW()-13,2)=0,IF(ISBLANK(OFFSET('11. SEGUIMIENTO 2026'!$O$14,INT((ROW()-13)/2),0)),"",OFFSET('11. SEGUIMIENTO 2026'!$O$14,INT((ROW()-13)/2),0)),IF(ISBLANK(OFFSET('9. METAS'!$R$20,INT((ROW()-14)/2),0)),"",OFFSET('9. METAS'!$R$20,INT((ROW()-14)/2),0)))</f>
        <v>3</v>
      </c>
      <c r="L178" s="209">
        <f ca="1">IF(MOD(ROW()-13,2)=0,IF(ISBLANK(OFFSET('11. SEGUIMIENTO 2026'!$P$14,INT((ROW()-13)/2),0)),"",OFFSET('11. SEGUIMIENTO 2026'!$P$14,INT((ROW()-13)/2),0)),IF(ISBLANK(OFFSET('9. METAS'!$S$20,INT((ROW()-14)/2),0)),"",OFFSET('9. METAS'!$S$20,INT((ROW()-14)/2),0)))</f>
        <v>3</v>
      </c>
      <c r="M178" s="210">
        <f ca="1">IF(MOD(ROW()-13,2)=0,IF(ISBLANK(OFFSET('11. SEGUIMIENTO 2026'!$Q$14,INT((ROW()-13)/2),0)),"",OFFSET('11. SEGUIMIENTO 2026'!$Q$14,INT((ROW()-13)/2),0)),IF(ISBLANK(OFFSET('9. METAS'!$T$20,INT((ROW()-14)/2),0)),"",OFFSET('9. METAS'!$T$20,INT((ROW()-14)/2),0)))</f>
        <v>3</v>
      </c>
      <c r="N178" s="1003"/>
      <c r="O178" s="1005"/>
      <c r="P178" s="1007"/>
    </row>
    <row r="179" spans="3:16" ht="92.25" customHeight="1">
      <c r="C179" s="1008" t="str">
        <f ca="1">IF(ISBLANK(OFFSET('5. Pp (3 años)'!$C$46,INT((ROW()-13)/2),0)),"",OFFSET('5. Pp (3 años)'!$C$46,INT((ROW()-13)/2),0))</f>
        <v>Actividad</v>
      </c>
      <c r="D179" s="983" t="str">
        <f ca="1">IF(ISBLANK(OFFSET('5. Pp (3 años)'!$D$46,INT((ROW()-13)/2),0)),"",OFFSET('5. Pp (3 años)'!$D$46,INT((ROW()-13)/2),0))</f>
        <v>3.1.1.1.14.13 Sesiones del Grupo Interdisciplinario</v>
      </c>
      <c r="E179" s="983" t="str">
        <f ca="1">IF(ISBLANK(OFFSET('5. Pp (3 años)'!$E$46,INT((ROW()-13)/2),0)),"",OFFSET('5. Pp (3 años)'!$E$46,INT((ROW()-13)/2),0))</f>
        <v xml:space="preserve">PSGI: Porcentaje de sesiones del grupo interdisciplinario, extraordinarias y ordinarias.  </v>
      </c>
      <c r="F179" s="985" t="str">
        <f ca="1">IF(ISBLANK(OFFSET('5. Pp (3 años)'!$K$46,INT((ROW()-13)/2),0)),"",OFFSET('5. Pp (3 años)'!$K$46,INT((ROW()-13)/2),0))</f>
        <v xml:space="preserve">Ascendente </v>
      </c>
      <c r="G179" s="987" t="str">
        <f ca="1">IF(ISBLANK(OFFSET('5. Pp (3 años)'!$H$46,INT((ROW()-13)/2),0)),"",OFFSET('5. Pp (3 años)'!$H$46,INT((ROW()-13)/2),0))</f>
        <v>trimestral</v>
      </c>
      <c r="H179" s="999">
        <f ca="1">IF(ISBLANK(OFFSET('9. METAS'!$K$20,INT((ROW()-13)/2),0)),"",OFFSET('9. METAS'!$K$20,INT((ROW()-13)/2),0))</f>
        <v>10</v>
      </c>
      <c r="I179" s="1000" t="s">
        <v>1108</v>
      </c>
      <c r="J179" s="208">
        <f ca="1">IF(MOD(ROW()-13,2)=0,IF(ISBLANK(OFFSET('11. SEGUIMIENTO 2026'!$N$14,INT((ROW()-13)/2),0)),"",OFFSET('11. SEGUIMIENTO 2026'!$N$14,INT((ROW()-13)/2),0)),IF(ISBLANK(OFFSET('9. METAS'!$Q$20,INT((ROW()-14)/2),0)),"",OFFSET('9. METAS'!$Q$20,INT((ROW()-14)/2),0)))</f>
        <v>1</v>
      </c>
      <c r="K179" s="209" t="str">
        <f ca="1">IF(MOD(ROW()-13,2)=0,IF(ISBLANK(OFFSET('11. SEGUIMIENTO 2026'!$O$14,INT((ROW()-13)/2),0)),"",OFFSET('11. SEGUIMIENTO 2026'!$O$14,INT((ROW()-13)/2),0)),IF(ISBLANK(OFFSET('9. METAS'!$R$20,INT((ROW()-14)/2),0)),"",OFFSET('9. METAS'!$R$20,INT((ROW()-14)/2),0)))</f>
        <v/>
      </c>
      <c r="L179" s="209" t="str">
        <f ca="1">IF(MOD(ROW()-13,2)=0,IF(ISBLANK(OFFSET('11. SEGUIMIENTO 2026'!$P$14,INT((ROW()-13)/2),0)),"",OFFSET('11. SEGUIMIENTO 2026'!$P$14,INT((ROW()-13)/2),0)),IF(ISBLANK(OFFSET('9. METAS'!$S$20,INT((ROW()-14)/2),0)),"",OFFSET('9. METAS'!$S$20,INT((ROW()-14)/2),0)))</f>
        <v/>
      </c>
      <c r="M179" s="210" t="str">
        <f ca="1">IF(MOD(ROW()-13,2)=0,IF(ISBLANK(OFFSET('11. SEGUIMIENTO 2026'!$Q$14,INT((ROW()-13)/2),0)),"",OFFSET('11. SEGUIMIENTO 2026'!$Q$14,INT((ROW()-13)/2),0)),IF(ISBLANK(OFFSET('9. METAS'!$T$20,INT((ROW()-14)/2),0)),"",OFFSET('9. METAS'!$T$20,INT((ROW()-14)/2),0)))</f>
        <v/>
      </c>
      <c r="N179" s="1002" t="str">
        <f ca="1">IFERROR(K179/K180,"ND")</f>
        <v>ND</v>
      </c>
      <c r="O179" s="1004" t="str">
        <f t="shared" ref="O179" ca="1" si="160">IFERROR(((J179+K179)/H179),"ND")</f>
        <v>ND</v>
      </c>
      <c r="P179" s="1006" t="s">
        <v>1491</v>
      </c>
    </row>
    <row r="180" spans="3:16" ht="92.25" customHeight="1">
      <c r="C180" s="981"/>
      <c r="D180" s="983"/>
      <c r="E180" s="983"/>
      <c r="F180" s="985"/>
      <c r="G180" s="987"/>
      <c r="H180" s="999"/>
      <c r="I180" s="1001"/>
      <c r="J180" s="208">
        <f ca="1">IF(MOD(ROW()-13,2)=0,IF(ISBLANK(OFFSET('11. SEGUIMIENTO 2026'!$N$14,INT((ROW()-13)/2),0)),"",OFFSET('11. SEGUIMIENTO 2026'!$N$14,INT((ROW()-13)/2),0)),IF(ISBLANK(OFFSET('9. METAS'!$Q$20,INT((ROW()-14)/2),0)),"",OFFSET('9. METAS'!$Q$20,INT((ROW()-14)/2),0)))</f>
        <v>2</v>
      </c>
      <c r="K180" s="209">
        <f ca="1">IF(MOD(ROW()-13,2)=0,IF(ISBLANK(OFFSET('11. SEGUIMIENTO 2026'!$O$14,INT((ROW()-13)/2),0)),"",OFFSET('11. SEGUIMIENTO 2026'!$O$14,INT((ROW()-13)/2),0)),IF(ISBLANK(OFFSET('9. METAS'!$R$20,INT((ROW()-14)/2),0)),"",OFFSET('9. METAS'!$R$20,INT((ROW()-14)/2),0)))</f>
        <v>3</v>
      </c>
      <c r="L180" s="209">
        <f ca="1">IF(MOD(ROW()-13,2)=0,IF(ISBLANK(OFFSET('11. SEGUIMIENTO 2026'!$P$14,INT((ROW()-13)/2),0)),"",OFFSET('11. SEGUIMIENTO 2026'!$P$14,INT((ROW()-13)/2),0)),IF(ISBLANK(OFFSET('9. METAS'!$S$20,INT((ROW()-14)/2),0)),"",OFFSET('9. METAS'!$S$20,INT((ROW()-14)/2),0)))</f>
        <v>2</v>
      </c>
      <c r="M180" s="210">
        <f ca="1">IF(MOD(ROW()-13,2)=0,IF(ISBLANK(OFFSET('11. SEGUIMIENTO 2026'!$Q$14,INT((ROW()-13)/2),0)),"",OFFSET('11. SEGUIMIENTO 2026'!$Q$14,INT((ROW()-13)/2),0)),IF(ISBLANK(OFFSET('9. METAS'!$T$20,INT((ROW()-14)/2),0)),"",OFFSET('9. METAS'!$T$20,INT((ROW()-14)/2),0)))</f>
        <v>3</v>
      </c>
      <c r="N180" s="1003"/>
      <c r="O180" s="1005"/>
      <c r="P180" s="1007"/>
    </row>
    <row r="181" spans="3:16" ht="92.25" customHeight="1">
      <c r="C181" s="1008" t="str">
        <f ca="1">IF(ISBLANK(OFFSET('5. Pp (3 años)'!$C$46,INT((ROW()-13)/2),0)),"",OFFSET('5. Pp (3 años)'!$C$46,INT((ROW()-13)/2),0))</f>
        <v>Componente</v>
      </c>
      <c r="D181" s="983" t="str">
        <f ca="1">IF(ISBLANK(OFFSET('5. Pp (3 años)'!$D$46,INT((ROW()-13)/2),0)),"",OFFSET('5. Pp (3 años)'!$D$46,INT((ROW()-13)/2),0))</f>
        <v>3.1.1.1.15 Acciones realizadas para mitigar los riesgos y proteger a la población y establecimientos comerciales con medidas de seguridad.</v>
      </c>
      <c r="E181" s="983" t="str">
        <f ca="1">IF(ISBLANK(OFFSET('5. Pp (3 años)'!$E$46,INT((ROW()-13)/2),0)),"",OFFSET('5. Pp (3 años)'!$E$46,INT((ROW()-13)/2),0))</f>
        <v>PARPMR: Porcentaje de acciones realizadas para la mitigación de los riesgos</v>
      </c>
      <c r="F181" s="985" t="str">
        <f ca="1">IF(ISBLANK(OFFSET('5. Pp (3 años)'!$K$46,INT((ROW()-13)/2),0)),"",OFFSET('5. Pp (3 años)'!$K$46,INT((ROW()-13)/2),0))</f>
        <v>Ascendente</v>
      </c>
      <c r="G181" s="987" t="str">
        <f ca="1">IF(ISBLANK(OFFSET('5. Pp (3 años)'!$H$46,INT((ROW()-13)/2),0)),"",OFFSET('5. Pp (3 años)'!$H$46,INT((ROW()-13)/2),0))</f>
        <v>Trimestral</v>
      </c>
      <c r="H181" s="999">
        <f ca="1">IF(ISBLANK(OFFSET('9. METAS'!$K$20,INT((ROW()-13)/2),0)),"",OFFSET('9. METAS'!$K$20,INT((ROW()-13)/2),0))</f>
        <v>1098432</v>
      </c>
      <c r="I181" s="1000" t="s">
        <v>1108</v>
      </c>
      <c r="J181" s="208">
        <f ca="1">IF(MOD(ROW()-13,2)=0,IF(ISBLANK(OFFSET('11. SEGUIMIENTO 2026'!$N$14,INT((ROW()-13)/2),0)),"",OFFSET('11. SEGUIMIENTO 2026'!$N$14,INT((ROW()-13)/2),0)),IF(ISBLANK(OFFSET('9. METAS'!$Q$20,INT((ROW()-14)/2),0)),"",OFFSET('9. METAS'!$Q$20,INT((ROW()-14)/2),0)))</f>
        <v>183164</v>
      </c>
      <c r="K181" s="209" t="str">
        <f ca="1">IF(MOD(ROW()-13,2)=0,IF(ISBLANK(OFFSET('11. SEGUIMIENTO 2026'!$O$14,INT((ROW()-13)/2),0)),"",OFFSET('11. SEGUIMIENTO 2026'!$O$14,INT((ROW()-13)/2),0)),IF(ISBLANK(OFFSET('9. METAS'!$R$20,INT((ROW()-14)/2),0)),"",OFFSET('9. METAS'!$R$20,INT((ROW()-14)/2),0)))</f>
        <v/>
      </c>
      <c r="L181" s="209" t="str">
        <f ca="1">IF(MOD(ROW()-13,2)=0,IF(ISBLANK(OFFSET('11. SEGUIMIENTO 2026'!$P$14,INT((ROW()-13)/2),0)),"",OFFSET('11. SEGUIMIENTO 2026'!$P$14,INT((ROW()-13)/2),0)),IF(ISBLANK(OFFSET('9. METAS'!$S$20,INT((ROW()-14)/2),0)),"",OFFSET('9. METAS'!$S$20,INT((ROW()-14)/2),0)))</f>
        <v/>
      </c>
      <c r="M181" s="210" t="str">
        <f ca="1">IF(MOD(ROW()-13,2)=0,IF(ISBLANK(OFFSET('11. SEGUIMIENTO 2026'!$Q$14,INT((ROW()-13)/2),0)),"",OFFSET('11. SEGUIMIENTO 2026'!$Q$14,INT((ROW()-13)/2),0)),IF(ISBLANK(OFFSET('9. METAS'!$T$20,INT((ROW()-14)/2),0)),"",OFFSET('9. METAS'!$T$20,INT((ROW()-14)/2),0)))</f>
        <v/>
      </c>
      <c r="N181" s="1002" t="str">
        <f t="shared" ref="N181" ca="1" si="161">IFERROR(K181/K182,"ND")</f>
        <v>ND</v>
      </c>
      <c r="O181" s="1004" t="str">
        <f t="shared" ref="O181" ca="1" si="162">IFERROR(((J181+K181)/H181),"ND")</f>
        <v>ND</v>
      </c>
      <c r="P181" s="1015" t="s">
        <v>1554</v>
      </c>
    </row>
    <row r="182" spans="3:16" ht="92.25" customHeight="1">
      <c r="C182" s="981"/>
      <c r="D182" s="983"/>
      <c r="E182" s="983"/>
      <c r="F182" s="985"/>
      <c r="G182" s="987"/>
      <c r="H182" s="999"/>
      <c r="I182" s="1001"/>
      <c r="J182" s="208">
        <f ca="1">IF(MOD(ROW()-13,2)=0,IF(ISBLANK(OFFSET('11. SEGUIMIENTO 2026'!$N$14,INT((ROW()-13)/2),0)),"",OFFSET('11. SEGUIMIENTO 2026'!$N$14,INT((ROW()-13)/2),0)),IF(ISBLANK(OFFSET('9. METAS'!$Q$20,INT((ROW()-14)/2),0)),"",OFFSET('9. METAS'!$Q$20,INT((ROW()-14)/2),0)))</f>
        <v>277327</v>
      </c>
      <c r="K182" s="209">
        <f ca="1">IF(MOD(ROW()-13,2)=0,IF(ISBLANK(OFFSET('11. SEGUIMIENTO 2026'!$O$14,INT((ROW()-13)/2),0)),"",OFFSET('11. SEGUIMIENTO 2026'!$O$14,INT((ROW()-13)/2),0)),IF(ISBLANK(OFFSET('9. METAS'!$R$20,INT((ROW()-14)/2),0)),"",OFFSET('9. METAS'!$R$20,INT((ROW()-14)/2),0)))</f>
        <v>274012</v>
      </c>
      <c r="L182" s="209">
        <f ca="1">IF(MOD(ROW()-13,2)=0,IF(ISBLANK(OFFSET('11. SEGUIMIENTO 2026'!$P$14,INT((ROW()-13)/2),0)),"",OFFSET('11. SEGUIMIENTO 2026'!$P$14,INT((ROW()-13)/2),0)),IF(ISBLANK(OFFSET('9. METAS'!$S$20,INT((ROW()-14)/2),0)),"",OFFSET('9. METAS'!$S$20,INT((ROW()-14)/2),0)))</f>
        <v>273114</v>
      </c>
      <c r="M182" s="210">
        <f ca="1">IF(MOD(ROW()-13,2)=0,IF(ISBLANK(OFFSET('11. SEGUIMIENTO 2026'!$Q$14,INT((ROW()-13)/2),0)),"",OFFSET('11. SEGUIMIENTO 2026'!$Q$14,INT((ROW()-13)/2),0)),IF(ISBLANK(OFFSET('9. METAS'!$T$20,INT((ROW()-14)/2),0)),"",OFFSET('9. METAS'!$T$20,INT((ROW()-14)/2),0)))</f>
        <v>273979</v>
      </c>
      <c r="N182" s="1003"/>
      <c r="O182" s="1005"/>
      <c r="P182" s="1016"/>
    </row>
    <row r="183" spans="3:16" ht="92.25" customHeight="1">
      <c r="C183" s="1008" t="str">
        <f ca="1">IF(ISBLANK(OFFSET('5. Pp (3 años)'!$C$46,INT((ROW()-13)/2),0)),"",OFFSET('5. Pp (3 años)'!$C$46,INT((ROW()-13)/2),0))</f>
        <v>Actividad</v>
      </c>
      <c r="D183" s="983" t="str">
        <f ca="1">IF(ISBLANK(OFFSET('5. Pp (3 años)'!$D$46,INT((ROW()-13)/2),0)),"",OFFSET('5. Pp (3 años)'!$D$46,INT((ROW()-13)/2),0))</f>
        <v>3.1.1.1.15.1 Difusión en los medios de comunicación las prevenciones y alertas de siniestros por efectos naturales y humanos.</v>
      </c>
      <c r="E183" s="983" t="str">
        <f ca="1">IF(ISBLANK(OFFSET('5. Pp (3 años)'!$E$46,INT((ROW()-13)/2),0)),"",OFFSET('5. Pp (3 años)'!$E$46,INT((ROW()-13)/2),0))</f>
        <v>PSD: Porcentaje de spots difundidos por medio de redes sociales.</v>
      </c>
      <c r="F183" s="985" t="str">
        <f ca="1">IF(ISBLANK(OFFSET('5. Pp (3 años)'!$K$46,INT((ROW()-13)/2),0)),"",OFFSET('5. Pp (3 años)'!$K$46,INT((ROW()-13)/2),0))</f>
        <v>Ascendente</v>
      </c>
      <c r="G183" s="987" t="str">
        <f ca="1">IF(ISBLANK(OFFSET('5. Pp (3 años)'!$H$46,INT((ROW()-13)/2),0)),"",OFFSET('5. Pp (3 años)'!$H$46,INT((ROW()-13)/2),0))</f>
        <v>Trimestral</v>
      </c>
      <c r="H183" s="999">
        <f ca="1">IF(ISBLANK(OFFSET('9. METAS'!$K$20,INT((ROW()-13)/2),0)),"",OFFSET('9. METAS'!$K$20,INT((ROW()-13)/2),0))</f>
        <v>4800</v>
      </c>
      <c r="I183" s="1000" t="s">
        <v>1108</v>
      </c>
      <c r="J183" s="208">
        <f ca="1">IF(MOD(ROW()-13,2)=0,IF(ISBLANK(OFFSET('11. SEGUIMIENTO 2026'!$N$14,INT((ROW()-13)/2),0)),"",OFFSET('11. SEGUIMIENTO 2026'!$N$14,INT((ROW()-13)/2),0)),IF(ISBLANK(OFFSET('9. METAS'!$Q$20,INT((ROW()-14)/2),0)),"",OFFSET('9. METAS'!$Q$20,INT((ROW()-14)/2),0)))</f>
        <v>1120</v>
      </c>
      <c r="K183" s="209" t="str">
        <f ca="1">IF(MOD(ROW()-13,2)=0,IF(ISBLANK(OFFSET('11. SEGUIMIENTO 2026'!$O$14,INT((ROW()-13)/2),0)),"",OFFSET('11. SEGUIMIENTO 2026'!$O$14,INT((ROW()-13)/2),0)),IF(ISBLANK(OFFSET('9. METAS'!$R$20,INT((ROW()-14)/2),0)),"",OFFSET('9. METAS'!$R$20,INT((ROW()-14)/2),0)))</f>
        <v/>
      </c>
      <c r="L183" s="209" t="str">
        <f ca="1">IF(MOD(ROW()-13,2)=0,IF(ISBLANK(OFFSET('11. SEGUIMIENTO 2026'!$P$14,INT((ROW()-13)/2),0)),"",OFFSET('11. SEGUIMIENTO 2026'!$P$14,INT((ROW()-13)/2),0)),IF(ISBLANK(OFFSET('9. METAS'!$S$20,INT((ROW()-14)/2),0)),"",OFFSET('9. METAS'!$S$20,INT((ROW()-14)/2),0)))</f>
        <v/>
      </c>
      <c r="M183" s="210" t="str">
        <f ca="1">IF(MOD(ROW()-13,2)=0,IF(ISBLANK(OFFSET('11. SEGUIMIENTO 2026'!$Q$14,INT((ROW()-13)/2),0)),"",OFFSET('11. SEGUIMIENTO 2026'!$Q$14,INT((ROW()-13)/2),0)),IF(ISBLANK(OFFSET('9. METAS'!$T$20,INT((ROW()-14)/2),0)),"",OFFSET('9. METAS'!$T$20,INT((ROW()-14)/2),0)))</f>
        <v/>
      </c>
      <c r="N183" s="1002" t="str">
        <f t="shared" ref="N183" ca="1" si="163">IFERROR(K183/K184,"ND")</f>
        <v>ND</v>
      </c>
      <c r="O183" s="1004" t="str">
        <f t="shared" ref="O183" ca="1" si="164">IFERROR(((J183+K183)/H183),"ND")</f>
        <v>ND</v>
      </c>
      <c r="P183" s="1017" t="s">
        <v>1555</v>
      </c>
    </row>
    <row r="184" spans="3:16" ht="92.25" customHeight="1">
      <c r="C184" s="981"/>
      <c r="D184" s="983"/>
      <c r="E184" s="983"/>
      <c r="F184" s="985"/>
      <c r="G184" s="987"/>
      <c r="H184" s="999"/>
      <c r="I184" s="1001"/>
      <c r="J184" s="208">
        <f ca="1">IF(MOD(ROW()-13,2)=0,IF(ISBLANK(OFFSET('11. SEGUIMIENTO 2026'!$N$14,INT((ROW()-13)/2),0)),"",OFFSET('11. SEGUIMIENTO 2026'!$N$14,INT((ROW()-13)/2),0)),IF(ISBLANK(OFFSET('9. METAS'!$Q$20,INT((ROW()-14)/2),0)),"",OFFSET('9. METAS'!$Q$20,INT((ROW()-14)/2),0)))</f>
        <v>1196</v>
      </c>
      <c r="K184" s="209">
        <f ca="1">IF(MOD(ROW()-13,2)=0,IF(ISBLANK(OFFSET('11. SEGUIMIENTO 2026'!$O$14,INT((ROW()-13)/2),0)),"",OFFSET('11. SEGUIMIENTO 2026'!$O$14,INT((ROW()-13)/2),0)),IF(ISBLANK(OFFSET('9. METAS'!$R$20,INT((ROW()-14)/2),0)),"",OFFSET('9. METAS'!$R$20,INT((ROW()-14)/2),0)))</f>
        <v>1203</v>
      </c>
      <c r="L184" s="209">
        <f ca="1">IF(MOD(ROW()-13,2)=0,IF(ISBLANK(OFFSET('11. SEGUIMIENTO 2026'!$P$14,INT((ROW()-13)/2),0)),"",OFFSET('11. SEGUIMIENTO 2026'!$P$14,INT((ROW()-13)/2),0)),IF(ISBLANK(OFFSET('9. METAS'!$S$20,INT((ROW()-14)/2),0)),"",OFFSET('9. METAS'!$S$20,INT((ROW()-14)/2),0)))</f>
        <v>1198</v>
      </c>
      <c r="M184" s="210">
        <f ca="1">IF(MOD(ROW()-13,2)=0,IF(ISBLANK(OFFSET('11. SEGUIMIENTO 2026'!$Q$14,INT((ROW()-13)/2),0)),"",OFFSET('11. SEGUIMIENTO 2026'!$Q$14,INT((ROW()-13)/2),0)),IF(ISBLANK(OFFSET('9. METAS'!$T$20,INT((ROW()-14)/2),0)),"",OFFSET('9. METAS'!$T$20,INT((ROW()-14)/2),0)))</f>
        <v>1203</v>
      </c>
      <c r="N184" s="1003"/>
      <c r="O184" s="1005"/>
      <c r="P184" s="1016"/>
    </row>
    <row r="185" spans="3:16" ht="92.25" customHeight="1">
      <c r="C185" s="1008" t="str">
        <f ca="1">IF(ISBLANK(OFFSET('5. Pp (3 años)'!$C$46,INT((ROW()-13)/2),0)),"",OFFSET('5. Pp (3 años)'!$C$46,INT((ROW()-13)/2),0))</f>
        <v>Actividad</v>
      </c>
      <c r="D185" s="983" t="str">
        <f ca="1">IF(ISBLANK(OFFSET('5. Pp (3 años)'!$D$46,INT((ROW()-13)/2),0)),"",OFFSET('5. Pp (3 años)'!$D$46,INT((ROW()-13)/2),0))</f>
        <v xml:space="preserve">3.1.1.1.15.2 Capacitación a la población de diferentes sectores en materia de Protección Civil. </v>
      </c>
      <c r="E185" s="983" t="str">
        <f ca="1">IF(ISBLANK(OFFSET('5. Pp (3 años)'!$E$46,INT((ROW()-13)/2),0)),"",OFFSET('5. Pp (3 años)'!$E$46,INT((ROW()-13)/2),0))</f>
        <v>PPC: Porcentaje de personas capacitadas.</v>
      </c>
      <c r="F185" s="985" t="str">
        <f ca="1">IF(ISBLANK(OFFSET('5. Pp (3 años)'!$K$46,INT((ROW()-13)/2),0)),"",OFFSET('5. Pp (3 años)'!$K$46,INT((ROW()-13)/2),0))</f>
        <v>Ascendente</v>
      </c>
      <c r="G185" s="987" t="str">
        <f ca="1">IF(ISBLANK(OFFSET('5. Pp (3 años)'!$H$46,INT((ROW()-13)/2),0)),"",OFFSET('5. Pp (3 años)'!$H$46,INT((ROW()-13)/2),0))</f>
        <v>Trimestral</v>
      </c>
      <c r="H185" s="999">
        <f ca="1">IF(ISBLANK(OFFSET('9. METAS'!$K$20,INT((ROW()-13)/2),0)),"",OFFSET('9. METAS'!$K$20,INT((ROW()-13)/2),0))</f>
        <v>2710</v>
      </c>
      <c r="I185" s="1000" t="s">
        <v>1108</v>
      </c>
      <c r="J185" s="208">
        <f ca="1">IF(MOD(ROW()-13,2)=0,IF(ISBLANK(OFFSET('11. SEGUIMIENTO 2026'!$N$14,INT((ROW()-13)/2),0)),"",OFFSET('11. SEGUIMIENTO 2026'!$N$14,INT((ROW()-13)/2),0)),IF(ISBLANK(OFFSET('9. METAS'!$Q$20,INT((ROW()-14)/2),0)),"",OFFSET('9. METAS'!$Q$20,INT((ROW()-14)/2),0)))</f>
        <v>827</v>
      </c>
      <c r="K185" s="209" t="str">
        <f ca="1">IF(MOD(ROW()-13,2)=0,IF(ISBLANK(OFFSET('11. SEGUIMIENTO 2026'!$O$14,INT((ROW()-13)/2),0)),"",OFFSET('11. SEGUIMIENTO 2026'!$O$14,INT((ROW()-13)/2),0)),IF(ISBLANK(OFFSET('9. METAS'!$R$20,INT((ROW()-14)/2),0)),"",OFFSET('9. METAS'!$R$20,INT((ROW()-14)/2),0)))</f>
        <v/>
      </c>
      <c r="L185" s="209" t="str">
        <f ca="1">IF(MOD(ROW()-13,2)=0,IF(ISBLANK(OFFSET('11. SEGUIMIENTO 2026'!$P$14,INT((ROW()-13)/2),0)),"",OFFSET('11. SEGUIMIENTO 2026'!$P$14,INT((ROW()-13)/2),0)),IF(ISBLANK(OFFSET('9. METAS'!$S$20,INT((ROW()-14)/2),0)),"",OFFSET('9. METAS'!$S$20,INT((ROW()-14)/2),0)))</f>
        <v/>
      </c>
      <c r="M185" s="210" t="str">
        <f ca="1">IF(MOD(ROW()-13,2)=0,IF(ISBLANK(OFFSET('11. SEGUIMIENTO 2026'!$Q$14,INT((ROW()-13)/2),0)),"",OFFSET('11. SEGUIMIENTO 2026'!$Q$14,INT((ROW()-13)/2),0)),IF(ISBLANK(OFFSET('9. METAS'!$T$20,INT((ROW()-14)/2),0)),"",OFFSET('9. METAS'!$T$20,INT((ROW()-14)/2),0)))</f>
        <v/>
      </c>
      <c r="N185" s="1002" t="str">
        <f t="shared" ref="N185" ca="1" si="165">IFERROR(K185/K186,"ND")</f>
        <v>ND</v>
      </c>
      <c r="O185" s="1004" t="str">
        <f t="shared" ref="O185" ca="1" si="166">IFERROR(((J185+K185)/H185),"ND")</f>
        <v>ND</v>
      </c>
      <c r="P185" s="1017" t="s">
        <v>1556</v>
      </c>
    </row>
    <row r="186" spans="3:16" ht="92.25" customHeight="1">
      <c r="C186" s="981"/>
      <c r="D186" s="983"/>
      <c r="E186" s="983"/>
      <c r="F186" s="985"/>
      <c r="G186" s="987"/>
      <c r="H186" s="999"/>
      <c r="I186" s="1001"/>
      <c r="J186" s="208">
        <f ca="1">IF(MOD(ROW()-13,2)=0,IF(ISBLANK(OFFSET('11. SEGUIMIENTO 2026'!$N$14,INT((ROW()-13)/2),0)),"",OFFSET('11. SEGUIMIENTO 2026'!$N$14,INT((ROW()-13)/2),0)),IF(ISBLANK(OFFSET('9. METAS'!$Q$20,INT((ROW()-14)/2),0)),"",OFFSET('9. METAS'!$Q$20,INT((ROW()-14)/2),0)))</f>
        <v>670</v>
      </c>
      <c r="K186" s="209">
        <f ca="1">IF(MOD(ROW()-13,2)=0,IF(ISBLANK(OFFSET('11. SEGUIMIENTO 2026'!$O$14,INT((ROW()-13)/2),0)),"",OFFSET('11. SEGUIMIENTO 2026'!$O$14,INT((ROW()-13)/2),0)),IF(ISBLANK(OFFSET('9. METAS'!$R$20,INT((ROW()-14)/2),0)),"",OFFSET('9. METAS'!$R$20,INT((ROW()-14)/2),0)))</f>
        <v>677</v>
      </c>
      <c r="L186" s="209">
        <f ca="1">IF(MOD(ROW()-13,2)=0,IF(ISBLANK(OFFSET('11. SEGUIMIENTO 2026'!$P$14,INT((ROW()-13)/2),0)),"",OFFSET('11. SEGUIMIENTO 2026'!$P$14,INT((ROW()-13)/2),0)),IF(ISBLANK(OFFSET('9. METAS'!$S$20,INT((ROW()-14)/2),0)),"",OFFSET('9. METAS'!$S$20,INT((ROW()-14)/2),0)))</f>
        <v>688</v>
      </c>
      <c r="M186" s="210">
        <f ca="1">IF(MOD(ROW()-13,2)=0,IF(ISBLANK(OFFSET('11. SEGUIMIENTO 2026'!$Q$14,INT((ROW()-13)/2),0)),"",OFFSET('11. SEGUIMIENTO 2026'!$Q$14,INT((ROW()-13)/2),0)),IF(ISBLANK(OFFSET('9. METAS'!$T$20,INT((ROW()-14)/2),0)),"",OFFSET('9. METAS'!$T$20,INT((ROW()-14)/2),0)))</f>
        <v>675</v>
      </c>
      <c r="N186" s="1003"/>
      <c r="O186" s="1005"/>
      <c r="P186" s="1016"/>
    </row>
    <row r="187" spans="3:16" ht="92.25" customHeight="1">
      <c r="C187" s="1008" t="str">
        <f ca="1">IF(ISBLANK(OFFSET('5. Pp (3 años)'!$C$46,INT((ROW()-13)/2),0)),"",OFFSET('5. Pp (3 años)'!$C$46,INT((ROW()-13)/2),0))</f>
        <v>Actividad</v>
      </c>
      <c r="D187" s="983" t="str">
        <f ca="1">IF(ISBLANK(OFFSET('5. Pp (3 años)'!$D$46,INT((ROW()-13)/2),0)),"",OFFSET('5. Pp (3 años)'!$D$46,INT((ROW()-13)/2),0))</f>
        <v>3.1.1.1.15.3 Evaluación de guardavidas en materia de seguridad acuática.</v>
      </c>
      <c r="E187" s="983" t="str">
        <f ca="1">IF(ISBLANK(OFFSET('5. Pp (3 años)'!$E$46,INT((ROW()-13)/2),0)),"",OFFSET('5. Pp (3 años)'!$E$46,INT((ROW()-13)/2),0))</f>
        <v>PGE: Porcentaje de Guardavidas Evaluados</v>
      </c>
      <c r="F187" s="985" t="str">
        <f ca="1">IF(ISBLANK(OFFSET('5. Pp (3 años)'!$K$46,INT((ROW()-13)/2),0)),"",OFFSET('5. Pp (3 años)'!$K$46,INT((ROW()-13)/2),0))</f>
        <v>Ascendente</v>
      </c>
      <c r="G187" s="987" t="str">
        <f ca="1">IF(ISBLANK(OFFSET('5. Pp (3 años)'!$H$46,INT((ROW()-13)/2),0)),"",OFFSET('5. Pp (3 años)'!$H$46,INT((ROW()-13)/2),0))</f>
        <v>Trimestral</v>
      </c>
      <c r="H187" s="999">
        <f ca="1">IF(ISBLANK(OFFSET('9. METAS'!$K$20,INT((ROW()-13)/2),0)),"",OFFSET('9. METAS'!$K$20,INT((ROW()-13)/2),0))</f>
        <v>220</v>
      </c>
      <c r="I187" s="1000" t="s">
        <v>1108</v>
      </c>
      <c r="J187" s="208">
        <f ca="1">IF(MOD(ROW()-13,2)=0,IF(ISBLANK(OFFSET('11. SEGUIMIENTO 2026'!$N$14,INT((ROW()-13)/2),0)),"",OFFSET('11. SEGUIMIENTO 2026'!$N$14,INT((ROW()-13)/2),0)),IF(ISBLANK(OFFSET('9. METAS'!$Q$20,INT((ROW()-14)/2),0)),"",OFFSET('9. METAS'!$Q$20,INT((ROW()-14)/2),0)))</f>
        <v>78</v>
      </c>
      <c r="K187" s="209" t="str">
        <f ca="1">IF(MOD(ROW()-13,2)=0,IF(ISBLANK(OFFSET('11. SEGUIMIENTO 2026'!$O$14,INT((ROW()-13)/2),0)),"",OFFSET('11. SEGUIMIENTO 2026'!$O$14,INT((ROW()-13)/2),0)),IF(ISBLANK(OFFSET('9. METAS'!$R$20,INT((ROW()-14)/2),0)),"",OFFSET('9. METAS'!$R$20,INT((ROW()-14)/2),0)))</f>
        <v/>
      </c>
      <c r="L187" s="209" t="str">
        <f ca="1">IF(MOD(ROW()-13,2)=0,IF(ISBLANK(OFFSET('11. SEGUIMIENTO 2026'!$P$14,INT((ROW()-13)/2),0)),"",OFFSET('11. SEGUIMIENTO 2026'!$P$14,INT((ROW()-13)/2),0)),IF(ISBLANK(OFFSET('9. METAS'!$S$20,INT((ROW()-14)/2),0)),"",OFFSET('9. METAS'!$S$20,INT((ROW()-14)/2),0)))</f>
        <v/>
      </c>
      <c r="M187" s="210" t="str">
        <f ca="1">IF(MOD(ROW()-13,2)=0,IF(ISBLANK(OFFSET('11. SEGUIMIENTO 2026'!$Q$14,INT((ROW()-13)/2),0)),"",OFFSET('11. SEGUIMIENTO 2026'!$Q$14,INT((ROW()-13)/2),0)),IF(ISBLANK(OFFSET('9. METAS'!$T$20,INT((ROW()-14)/2),0)),"",OFFSET('9. METAS'!$T$20,INT((ROW()-14)/2),0)))</f>
        <v/>
      </c>
      <c r="N187" s="1002" t="str">
        <f t="shared" ref="N187" ca="1" si="167">IFERROR(K187/K188,"ND")</f>
        <v>ND</v>
      </c>
      <c r="O187" s="1004" t="str">
        <f t="shared" ref="O187" ca="1" si="168">IFERROR(((J187+K187)/H187),"ND")</f>
        <v>ND</v>
      </c>
      <c r="P187" s="1017" t="s">
        <v>1557</v>
      </c>
    </row>
    <row r="188" spans="3:16" ht="92.25" customHeight="1">
      <c r="C188" s="981"/>
      <c r="D188" s="983"/>
      <c r="E188" s="983"/>
      <c r="F188" s="985"/>
      <c r="G188" s="987"/>
      <c r="H188" s="999"/>
      <c r="I188" s="1001"/>
      <c r="J188" s="208">
        <f ca="1">IF(MOD(ROW()-13,2)=0,IF(ISBLANK(OFFSET('11. SEGUIMIENTO 2026'!$N$14,INT((ROW()-13)/2),0)),"",OFFSET('11. SEGUIMIENTO 2026'!$N$14,INT((ROW()-13)/2),0)),IF(ISBLANK(OFFSET('9. METAS'!$Q$20,INT((ROW()-14)/2),0)),"",OFFSET('9. METAS'!$Q$20,INT((ROW()-14)/2),0)))</f>
        <v>5</v>
      </c>
      <c r="K188" s="209">
        <f ca="1">IF(MOD(ROW()-13,2)=0,IF(ISBLANK(OFFSET('11. SEGUIMIENTO 2026'!$O$14,INT((ROW()-13)/2),0)),"",OFFSET('11. SEGUIMIENTO 2026'!$O$14,INT((ROW()-13)/2),0)),IF(ISBLANK(OFFSET('9. METAS'!$R$20,INT((ROW()-14)/2),0)),"",OFFSET('9. METAS'!$R$20,INT((ROW()-14)/2),0)))</f>
        <v>95</v>
      </c>
      <c r="L188" s="209">
        <f ca="1">IF(MOD(ROW()-13,2)=0,IF(ISBLANK(OFFSET('11. SEGUIMIENTO 2026'!$P$14,INT((ROW()-13)/2),0)),"",OFFSET('11. SEGUIMIENTO 2026'!$P$14,INT((ROW()-13)/2),0)),IF(ISBLANK(OFFSET('9. METAS'!$S$20,INT((ROW()-14)/2),0)),"",OFFSET('9. METAS'!$S$20,INT((ROW()-14)/2),0)))</f>
        <v>50</v>
      </c>
      <c r="M188" s="210">
        <f ca="1">IF(MOD(ROW()-13,2)=0,IF(ISBLANK(OFFSET('11. SEGUIMIENTO 2026'!$Q$14,INT((ROW()-13)/2),0)),"",OFFSET('11. SEGUIMIENTO 2026'!$Q$14,INT((ROW()-13)/2),0)),IF(ISBLANK(OFFSET('9. METAS'!$T$20,INT((ROW()-14)/2),0)),"",OFFSET('9. METAS'!$T$20,INT((ROW()-14)/2),0)))</f>
        <v>70</v>
      </c>
      <c r="N188" s="1003"/>
      <c r="O188" s="1005"/>
      <c r="P188" s="1016"/>
    </row>
    <row r="189" spans="3:16" ht="92.25" customHeight="1">
      <c r="C189" s="1008" t="str">
        <f ca="1">IF(ISBLANK(OFFSET('5. Pp (3 años)'!$C$46,INT((ROW()-13)/2),0)),"",OFFSET('5. Pp (3 años)'!$C$46,INT((ROW()-13)/2),0))</f>
        <v>Actividad</v>
      </c>
      <c r="D189" s="983" t="str">
        <f ca="1">IF(ISBLANK(OFFSET('5. Pp (3 años)'!$D$46,INT((ROW()-13)/2),0)),"",OFFSET('5. Pp (3 años)'!$D$46,INT((ROW()-13)/2),0))</f>
        <v>3.1.1.1.15.4 Elaboración de Dictámenes Aprobatorios (anuencias) a comercios de bajo, mediano y alto riesgo.</v>
      </c>
      <c r="E189" s="983" t="str">
        <f ca="1">IF(ISBLANK(OFFSET('5. Pp (3 años)'!$E$46,INT((ROW()-13)/2),0)),"",OFFSET('5. Pp (3 años)'!$E$46,INT((ROW()-13)/2),0))</f>
        <v>PDAE: Porcentaje de dictámenes aprobatorios entregados  de bajo, mediano y alto riesgo.</v>
      </c>
      <c r="F189" s="985" t="str">
        <f ca="1">IF(ISBLANK(OFFSET('5. Pp (3 años)'!$K$46,INT((ROW()-13)/2),0)),"",OFFSET('5. Pp (3 años)'!$K$46,INT((ROW()-13)/2),0))</f>
        <v>Ascendente</v>
      </c>
      <c r="G189" s="987" t="str">
        <f ca="1">IF(ISBLANK(OFFSET('5. Pp (3 años)'!$H$46,INT((ROW()-13)/2),0)),"",OFFSET('5. Pp (3 años)'!$H$46,INT((ROW()-13)/2),0))</f>
        <v>Trimestral</v>
      </c>
      <c r="H189" s="999">
        <f ca="1">IF(ISBLANK(OFFSET('9. METAS'!$K$20,INT((ROW()-13)/2),0)),"",OFFSET('9. METAS'!$K$20,INT((ROW()-13)/2),0))</f>
        <v>20770</v>
      </c>
      <c r="I189" s="1000" t="s">
        <v>1108</v>
      </c>
      <c r="J189" s="208">
        <f ca="1">IF(MOD(ROW()-13,2)=0,IF(ISBLANK(OFFSET('11. SEGUIMIENTO 2026'!$N$14,INT((ROW()-13)/2),0)),"",OFFSET('11. SEGUIMIENTO 2026'!$N$14,INT((ROW()-13)/2),0)),IF(ISBLANK(OFFSET('9. METAS'!$Q$20,INT((ROW()-14)/2),0)),"",OFFSET('9. METAS'!$Q$20,INT((ROW()-14)/2),0)))</f>
        <v>10851</v>
      </c>
      <c r="K189" s="209" t="str">
        <f ca="1">IF(MOD(ROW()-13,2)=0,IF(ISBLANK(OFFSET('11. SEGUIMIENTO 2026'!$O$14,INT((ROW()-13)/2),0)),"",OFFSET('11. SEGUIMIENTO 2026'!$O$14,INT((ROW()-13)/2),0)),IF(ISBLANK(OFFSET('9. METAS'!$R$20,INT((ROW()-14)/2),0)),"",OFFSET('9. METAS'!$R$20,INT((ROW()-14)/2),0)))</f>
        <v/>
      </c>
      <c r="L189" s="209" t="str">
        <f ca="1">IF(MOD(ROW()-13,2)=0,IF(ISBLANK(OFFSET('11. SEGUIMIENTO 2026'!$P$14,INT((ROW()-13)/2),0)),"",OFFSET('11. SEGUIMIENTO 2026'!$P$14,INT((ROW()-13)/2),0)),IF(ISBLANK(OFFSET('9. METAS'!$S$20,INT((ROW()-14)/2),0)),"",OFFSET('9. METAS'!$S$20,INT((ROW()-14)/2),0)))</f>
        <v/>
      </c>
      <c r="M189" s="210" t="str">
        <f ca="1">IF(MOD(ROW()-13,2)=0,IF(ISBLANK(OFFSET('11. SEGUIMIENTO 2026'!$Q$14,INT((ROW()-13)/2),0)),"",OFFSET('11. SEGUIMIENTO 2026'!$Q$14,INT((ROW()-13)/2),0)),IF(ISBLANK(OFFSET('9. METAS'!$T$20,INT((ROW()-14)/2),0)),"",OFFSET('9. METAS'!$T$20,INT((ROW()-14)/2),0)))</f>
        <v/>
      </c>
      <c r="N189" s="1002" t="str">
        <f t="shared" ref="N189" ca="1" si="169">IFERROR(K189/K190,"ND")</f>
        <v>ND</v>
      </c>
      <c r="O189" s="1004" t="str">
        <f t="shared" ref="O189" ca="1" si="170">IFERROR(((J189+K189)/H189),"ND")</f>
        <v>ND</v>
      </c>
      <c r="P189" s="1017" t="s">
        <v>1558</v>
      </c>
    </row>
    <row r="190" spans="3:16" ht="92.25" customHeight="1">
      <c r="C190" s="981"/>
      <c r="D190" s="983"/>
      <c r="E190" s="983"/>
      <c r="F190" s="985"/>
      <c r="G190" s="987"/>
      <c r="H190" s="999"/>
      <c r="I190" s="1001"/>
      <c r="J190" s="208">
        <f ca="1">IF(MOD(ROW()-13,2)=0,IF(ISBLANK(OFFSET('11. SEGUIMIENTO 2026'!$N$14,INT((ROW()-13)/2),0)),"",OFFSET('11. SEGUIMIENTO 2026'!$N$14,INT((ROW()-13)/2),0)),IF(ISBLANK(OFFSET('9. METAS'!$Q$20,INT((ROW()-14)/2),0)),"",OFFSET('9. METAS'!$Q$20,INT((ROW()-14)/2),0)))</f>
        <v>8316</v>
      </c>
      <c r="K190" s="209">
        <f ca="1">IF(MOD(ROW()-13,2)=0,IF(ISBLANK(OFFSET('11. SEGUIMIENTO 2026'!$O$14,INT((ROW()-13)/2),0)),"",OFFSET('11. SEGUIMIENTO 2026'!$O$14,INT((ROW()-13)/2),0)),IF(ISBLANK(OFFSET('9. METAS'!$R$20,INT((ROW()-14)/2),0)),"",OFFSET('9. METAS'!$R$20,INT((ROW()-14)/2),0)))</f>
        <v>4268</v>
      </c>
      <c r="L190" s="209">
        <f ca="1">IF(MOD(ROW()-13,2)=0,IF(ISBLANK(OFFSET('11. SEGUIMIENTO 2026'!$P$14,INT((ROW()-13)/2),0)),"",OFFSET('11. SEGUIMIENTO 2026'!$P$14,INT((ROW()-13)/2),0)),IF(ISBLANK(OFFSET('9. METAS'!$S$20,INT((ROW()-14)/2),0)),"",OFFSET('9. METAS'!$S$20,INT((ROW()-14)/2),0)))</f>
        <v>3512</v>
      </c>
      <c r="M190" s="210">
        <f ca="1">IF(MOD(ROW()-13,2)=0,IF(ISBLANK(OFFSET('11. SEGUIMIENTO 2026'!$Q$14,INT((ROW()-13)/2),0)),"",OFFSET('11. SEGUIMIENTO 2026'!$Q$14,INT((ROW()-13)/2),0)),IF(ISBLANK(OFFSET('9. METAS'!$T$20,INT((ROW()-14)/2),0)),"",OFFSET('9. METAS'!$T$20,INT((ROW()-14)/2),0)))</f>
        <v>4674</v>
      </c>
      <c r="N190" s="1003"/>
      <c r="O190" s="1005"/>
      <c r="P190" s="1016"/>
    </row>
    <row r="191" spans="3:16" ht="92.25" customHeight="1">
      <c r="C191" s="1008" t="str">
        <f ca="1">IF(ISBLANK(OFFSET('5. Pp (3 años)'!$C$46,INT((ROW()-13)/2),0)),"",OFFSET('5. Pp (3 años)'!$C$46,INT((ROW()-13)/2),0))</f>
        <v>Actividad</v>
      </c>
      <c r="D191" s="983" t="str">
        <f ca="1">IF(ISBLANK(OFFSET('5. Pp (3 años)'!$D$46,INT((ROW()-13)/2),0)),"",OFFSET('5. Pp (3 años)'!$D$46,INT((ROW()-13)/2),0))</f>
        <v>3.1.1.1.15.5 Evaluación de Programas Internos de Protección Civil.</v>
      </c>
      <c r="E191" s="983" t="str">
        <f ca="1">IF(ISBLANK(OFFSET('5. Pp (3 años)'!$E$46,INT((ROW()-13)/2),0)),"",OFFSET('5. Pp (3 años)'!$E$46,INT((ROW()-13)/2),0))</f>
        <v>PPIE: Porcentaje de programas internos evaluados de los diversos locales comerciales.</v>
      </c>
      <c r="F191" s="985" t="str">
        <f ca="1">IF(ISBLANK(OFFSET('5. Pp (3 años)'!$K$46,INT((ROW()-13)/2),0)),"",OFFSET('5. Pp (3 años)'!$K$46,INT((ROW()-13)/2),0))</f>
        <v>Ascendente</v>
      </c>
      <c r="G191" s="987" t="str">
        <f ca="1">IF(ISBLANK(OFFSET('5. Pp (3 años)'!$H$46,INT((ROW()-13)/2),0)),"",OFFSET('5. Pp (3 años)'!$H$46,INT((ROW()-13)/2),0))</f>
        <v>Trimestral</v>
      </c>
      <c r="H191" s="999">
        <f ca="1">IF(ISBLANK(OFFSET('9. METAS'!$K$20,INT((ROW()-13)/2),0)),"",OFFSET('9. METAS'!$K$20,INT((ROW()-13)/2),0))</f>
        <v>6720</v>
      </c>
      <c r="I191" s="1000" t="s">
        <v>1108</v>
      </c>
      <c r="J191" s="208">
        <f ca="1">IF(MOD(ROW()-13,2)=0,IF(ISBLANK(OFFSET('11. SEGUIMIENTO 2026'!$N$14,INT((ROW()-13)/2),0)),"",OFFSET('11. SEGUIMIENTO 2026'!$N$14,INT((ROW()-13)/2),0)),IF(ISBLANK(OFFSET('9. METAS'!$Q$20,INT((ROW()-14)/2),0)),"",OFFSET('9. METAS'!$Q$20,INT((ROW()-14)/2),0)))</f>
        <v>3451</v>
      </c>
      <c r="K191" s="209" t="str">
        <f ca="1">IF(MOD(ROW()-13,2)=0,IF(ISBLANK(OFFSET('11. SEGUIMIENTO 2026'!$O$14,INT((ROW()-13)/2),0)),"",OFFSET('11. SEGUIMIENTO 2026'!$O$14,INT((ROW()-13)/2),0)),IF(ISBLANK(OFFSET('9. METAS'!$R$20,INT((ROW()-14)/2),0)),"",OFFSET('9. METAS'!$R$20,INT((ROW()-14)/2),0)))</f>
        <v/>
      </c>
      <c r="L191" s="209" t="str">
        <f ca="1">IF(MOD(ROW()-13,2)=0,IF(ISBLANK(OFFSET('11. SEGUIMIENTO 2026'!$P$14,INT((ROW()-13)/2),0)),"",OFFSET('11. SEGUIMIENTO 2026'!$P$14,INT((ROW()-13)/2),0)),IF(ISBLANK(OFFSET('9. METAS'!$S$20,INT((ROW()-14)/2),0)),"",OFFSET('9. METAS'!$S$20,INT((ROW()-14)/2),0)))</f>
        <v/>
      </c>
      <c r="M191" s="210" t="str">
        <f ca="1">IF(MOD(ROW()-13,2)=0,IF(ISBLANK(OFFSET('11. SEGUIMIENTO 2026'!$Q$14,INT((ROW()-13)/2),0)),"",OFFSET('11. SEGUIMIENTO 2026'!$Q$14,INT((ROW()-13)/2),0)),IF(ISBLANK(OFFSET('9. METAS'!$T$20,INT((ROW()-14)/2),0)),"",OFFSET('9. METAS'!$T$20,INT((ROW()-14)/2),0)))</f>
        <v/>
      </c>
      <c r="N191" s="1002" t="str">
        <f t="shared" ref="N191" ca="1" si="171">IFERROR(K191/K192,"ND")</f>
        <v>ND</v>
      </c>
      <c r="O191" s="1004" t="str">
        <f t="shared" ref="O191" ca="1" si="172">IFERROR(((J191+K191)/H191),"ND")</f>
        <v>ND</v>
      </c>
      <c r="P191" s="1017" t="s">
        <v>1559</v>
      </c>
    </row>
    <row r="192" spans="3:16" ht="92.25" customHeight="1">
      <c r="C192" s="981"/>
      <c r="D192" s="983"/>
      <c r="E192" s="983"/>
      <c r="F192" s="985"/>
      <c r="G192" s="987"/>
      <c r="H192" s="999"/>
      <c r="I192" s="1001"/>
      <c r="J192" s="208">
        <f ca="1">IF(MOD(ROW()-13,2)=0,IF(ISBLANK(OFFSET('11. SEGUIMIENTO 2026'!$N$14,INT((ROW()-13)/2),0)),"",OFFSET('11. SEGUIMIENTO 2026'!$N$14,INT((ROW()-13)/2),0)),IF(ISBLANK(OFFSET('9. METAS'!$Q$20,INT((ROW()-14)/2),0)),"",OFFSET('9. METAS'!$Q$20,INT((ROW()-14)/2),0)))</f>
        <v>1480</v>
      </c>
      <c r="K192" s="209">
        <f ca="1">IF(MOD(ROW()-13,2)=0,IF(ISBLANK(OFFSET('11. SEGUIMIENTO 2026'!$O$14,INT((ROW()-13)/2),0)),"",OFFSET('11. SEGUIMIENTO 2026'!$O$14,INT((ROW()-13)/2),0)),IF(ISBLANK(OFFSET('9. METAS'!$R$20,INT((ROW()-14)/2),0)),"",OFFSET('9. METAS'!$R$20,INT((ROW()-14)/2),0)))</f>
        <v>1780</v>
      </c>
      <c r="L192" s="209">
        <f ca="1">IF(MOD(ROW()-13,2)=0,IF(ISBLANK(OFFSET('11. SEGUIMIENTO 2026'!$P$14,INT((ROW()-13)/2),0)),"",OFFSET('11. SEGUIMIENTO 2026'!$P$14,INT((ROW()-13)/2),0)),IF(ISBLANK(OFFSET('9. METAS'!$S$20,INT((ROW()-14)/2),0)),"",OFFSET('9. METAS'!$S$20,INT((ROW()-14)/2),0)))</f>
        <v>1780</v>
      </c>
      <c r="M192" s="210">
        <f ca="1">IF(MOD(ROW()-13,2)=0,IF(ISBLANK(OFFSET('11. SEGUIMIENTO 2026'!$Q$14,INT((ROW()-13)/2),0)),"",OFFSET('11. SEGUIMIENTO 2026'!$Q$14,INT((ROW()-13)/2),0)),IF(ISBLANK(OFFSET('9. METAS'!$T$20,INT((ROW()-14)/2),0)),"",OFFSET('9. METAS'!$T$20,INT((ROW()-14)/2),0)))</f>
        <v>1680</v>
      </c>
      <c r="N192" s="1003"/>
      <c r="O192" s="1005"/>
      <c r="P192" s="1016"/>
    </row>
    <row r="193" spans="3:16" ht="99.75" customHeight="1">
      <c r="C193" s="1008" t="str">
        <f ca="1">IF(ISBLANK(OFFSET('5. Pp (3 años)'!$C$46,INT((ROW()-13)/2),0)),"",OFFSET('5. Pp (3 años)'!$C$46,INT((ROW()-13)/2),0))</f>
        <v>Actividad</v>
      </c>
      <c r="D193" s="983" t="str">
        <f ca="1">IF(ISBLANK(OFFSET('5. Pp (3 años)'!$D$46,INT((ROW()-13)/2),0)),"",OFFSET('5. Pp (3 años)'!$D$46,INT((ROW()-13)/2),0))</f>
        <v>3.1.1.1.15.6 Elaboración de inspecciones a comercios de mediano y alto riesgo.</v>
      </c>
      <c r="E193" s="983" t="str">
        <f ca="1">IF(ISBLANK(OFFSET('5. Pp (3 años)'!$E$46,INT((ROW()-13)/2),0)),"",OFFSET('5. Pp (3 años)'!$E$46,INT((ROW()-13)/2),0))</f>
        <v xml:space="preserve">PIRC: Porcentaje de inspecciones realizadas a comercios de mediano y alto riesgo. </v>
      </c>
      <c r="F193" s="985" t="str">
        <f ca="1">IF(ISBLANK(OFFSET('5. Pp (3 años)'!$K$46,INT((ROW()-13)/2),0)),"",OFFSET('5. Pp (3 años)'!$K$46,INT((ROW()-13)/2),0))</f>
        <v>Ascendente</v>
      </c>
      <c r="G193" s="987" t="str">
        <f ca="1">IF(ISBLANK(OFFSET('5. Pp (3 años)'!$H$46,INT((ROW()-13)/2),0)),"",OFFSET('5. Pp (3 años)'!$H$46,INT((ROW()-13)/2),0))</f>
        <v>Trimestral</v>
      </c>
      <c r="H193" s="999">
        <f ca="1">IF(ISBLANK(OFFSET('9. METAS'!$K$20,INT((ROW()-13)/2),0)),"",OFFSET('9. METAS'!$K$20,INT((ROW()-13)/2),0))</f>
        <v>3700</v>
      </c>
      <c r="I193" s="1000" t="s">
        <v>1108</v>
      </c>
      <c r="J193" s="208">
        <f ca="1">IF(MOD(ROW()-13,2)=0,IF(ISBLANK(OFFSET('11. SEGUIMIENTO 2026'!$N$14,INT((ROW()-13)/2),0)),"",OFFSET('11. SEGUIMIENTO 2026'!$N$14,INT((ROW()-13)/2),0)),IF(ISBLANK(OFFSET('9. METAS'!$Q$20,INT((ROW()-14)/2),0)),"",OFFSET('9. METAS'!$Q$20,INT((ROW()-14)/2),0)))</f>
        <v>1185</v>
      </c>
      <c r="K193" s="209" t="str">
        <f ca="1">IF(MOD(ROW()-13,2)=0,IF(ISBLANK(OFFSET('11. SEGUIMIENTO 2026'!$O$14,INT((ROW()-13)/2),0)),"",OFFSET('11. SEGUIMIENTO 2026'!$O$14,INT((ROW()-13)/2),0)),IF(ISBLANK(OFFSET('9. METAS'!$R$20,INT((ROW()-14)/2),0)),"",OFFSET('9. METAS'!$R$20,INT((ROW()-14)/2),0)))</f>
        <v/>
      </c>
      <c r="L193" s="209" t="str">
        <f ca="1">IF(MOD(ROW()-13,2)=0,IF(ISBLANK(OFFSET('11. SEGUIMIENTO 2026'!$P$14,INT((ROW()-13)/2),0)),"",OFFSET('11. SEGUIMIENTO 2026'!$P$14,INT((ROW()-13)/2),0)),IF(ISBLANK(OFFSET('9. METAS'!$S$20,INT((ROW()-14)/2),0)),"",OFFSET('9. METAS'!$S$20,INT((ROW()-14)/2),0)))</f>
        <v/>
      </c>
      <c r="M193" s="210" t="str">
        <f ca="1">IF(MOD(ROW()-13,2)=0,IF(ISBLANK(OFFSET('11. SEGUIMIENTO 2026'!$Q$14,INT((ROW()-13)/2),0)),"",OFFSET('11. SEGUIMIENTO 2026'!$Q$14,INT((ROW()-13)/2),0)),IF(ISBLANK(OFFSET('9. METAS'!$T$20,INT((ROW()-14)/2),0)),"",OFFSET('9. METAS'!$T$20,INT((ROW()-14)/2),0)))</f>
        <v/>
      </c>
      <c r="N193" s="1002" t="str">
        <f t="shared" ref="N193" ca="1" si="173">IFERROR(K193/K194,"ND")</f>
        <v>ND</v>
      </c>
      <c r="O193" s="1004" t="str">
        <f t="shared" ref="O193" ca="1" si="174">IFERROR(((J193+K193)/H193),"ND")</f>
        <v>ND</v>
      </c>
      <c r="P193" s="1017" t="s">
        <v>1560</v>
      </c>
    </row>
    <row r="194" spans="3:16" ht="99.75" customHeight="1">
      <c r="C194" s="981"/>
      <c r="D194" s="983"/>
      <c r="E194" s="983"/>
      <c r="F194" s="985"/>
      <c r="G194" s="987"/>
      <c r="H194" s="999"/>
      <c r="I194" s="1001"/>
      <c r="J194" s="208">
        <f ca="1">IF(MOD(ROW()-13,2)=0,IF(ISBLANK(OFFSET('11. SEGUIMIENTO 2026'!$N$14,INT((ROW()-13)/2),0)),"",OFFSET('11. SEGUIMIENTO 2026'!$N$14,INT((ROW()-13)/2),0)),IF(ISBLANK(OFFSET('9. METAS'!$Q$20,INT((ROW()-14)/2),0)),"",OFFSET('9. METAS'!$Q$20,INT((ROW()-14)/2),0)))</f>
        <v>1000</v>
      </c>
      <c r="K194" s="209">
        <f ca="1">IF(MOD(ROW()-13,2)=0,IF(ISBLANK(OFFSET('11. SEGUIMIENTO 2026'!$O$14,INT((ROW()-13)/2),0)),"",OFFSET('11. SEGUIMIENTO 2026'!$O$14,INT((ROW()-13)/2),0)),IF(ISBLANK(OFFSET('9. METAS'!$R$20,INT((ROW()-14)/2),0)),"",OFFSET('9. METAS'!$R$20,INT((ROW()-14)/2),0)))</f>
        <v>900</v>
      </c>
      <c r="L194" s="209">
        <f ca="1">IF(MOD(ROW()-13,2)=0,IF(ISBLANK(OFFSET('11. SEGUIMIENTO 2026'!$P$14,INT((ROW()-13)/2),0)),"",OFFSET('11. SEGUIMIENTO 2026'!$P$14,INT((ROW()-13)/2),0)),IF(ISBLANK(OFFSET('9. METAS'!$S$20,INT((ROW()-14)/2),0)),"",OFFSET('9. METAS'!$S$20,INT((ROW()-14)/2),0)))</f>
        <v>900</v>
      </c>
      <c r="M194" s="210">
        <f ca="1">IF(MOD(ROW()-13,2)=0,IF(ISBLANK(OFFSET('11. SEGUIMIENTO 2026'!$Q$14,INT((ROW()-13)/2),0)),"",OFFSET('11. SEGUIMIENTO 2026'!$Q$14,INT((ROW()-13)/2),0)),IF(ISBLANK(OFFSET('9. METAS'!$T$20,INT((ROW()-14)/2),0)),"",OFFSET('9. METAS'!$T$20,INT((ROW()-14)/2),0)))</f>
        <v>900</v>
      </c>
      <c r="N194" s="1003"/>
      <c r="O194" s="1005"/>
      <c r="P194" s="1016"/>
    </row>
    <row r="195" spans="3:16" ht="92.25" customHeight="1">
      <c r="C195" s="1008" t="str">
        <f ca="1">IF(ISBLANK(OFFSET('5. Pp (3 años)'!$C$46,INT((ROW()-13)/2),0)),"",OFFSET('5. Pp (3 años)'!$C$46,INT((ROW()-13)/2),0))</f>
        <v>Actividad</v>
      </c>
      <c r="D195" s="983" t="str">
        <f ca="1">IF(ISBLANK(OFFSET('5. Pp (3 años)'!$D$46,INT((ROW()-13)/2),0)),"",OFFSET('5. Pp (3 años)'!$D$46,INT((ROW()-13)/2),0))</f>
        <v>3.1.1.1.15.7 Evaluación de simulacros en ámbito privado y público.</v>
      </c>
      <c r="E195" s="983" t="str">
        <f ca="1">IF(ISBLANK(OFFSET('5. Pp (3 años)'!$E$46,INT((ROW()-13)/2),0)),"",OFFSET('5. Pp (3 años)'!$E$46,INT((ROW()-13)/2),0))</f>
        <v>PSPPE: Porcentaje de simulacros públicos y provados evaluados.</v>
      </c>
      <c r="F195" s="985" t="str">
        <f ca="1">IF(ISBLANK(OFFSET('5. Pp (3 años)'!$K$46,INT((ROW()-13)/2),0)),"",OFFSET('5. Pp (3 años)'!$K$46,INT((ROW()-13)/2),0))</f>
        <v>Ascendente</v>
      </c>
      <c r="G195" s="987" t="str">
        <f ca="1">IF(ISBLANK(OFFSET('5. Pp (3 años)'!$H$46,INT((ROW()-13)/2),0)),"",OFFSET('5. Pp (3 años)'!$H$46,INT((ROW()-13)/2),0))</f>
        <v>Trimestral</v>
      </c>
      <c r="H195" s="999">
        <f ca="1">IF(ISBLANK(OFFSET('9. METAS'!$K$20,INT((ROW()-13)/2),0)),"",OFFSET('9. METAS'!$K$20,INT((ROW()-13)/2),0))</f>
        <v>4970</v>
      </c>
      <c r="I195" s="1000" t="s">
        <v>1108</v>
      </c>
      <c r="J195" s="208">
        <f ca="1">IF(MOD(ROW()-13,2)=0,IF(ISBLANK(OFFSET('11. SEGUIMIENTO 2026'!$N$14,INT((ROW()-13)/2),0)),"",OFFSET('11. SEGUIMIENTO 2026'!$N$14,INT((ROW()-13)/2),0)),IF(ISBLANK(OFFSET('9. METAS'!$Q$20,INT((ROW()-14)/2),0)),"",OFFSET('9. METAS'!$Q$20,INT((ROW()-14)/2),0)))</f>
        <v>3451</v>
      </c>
      <c r="K195" s="209" t="str">
        <f ca="1">IF(MOD(ROW()-13,2)=0,IF(ISBLANK(OFFSET('11. SEGUIMIENTO 2026'!$O$14,INT((ROW()-13)/2),0)),"",OFFSET('11. SEGUIMIENTO 2026'!$O$14,INT((ROW()-13)/2),0)),IF(ISBLANK(OFFSET('9. METAS'!$R$20,INT((ROW()-14)/2),0)),"",OFFSET('9. METAS'!$R$20,INT((ROW()-14)/2),0)))</f>
        <v/>
      </c>
      <c r="L195" s="209" t="str">
        <f ca="1">IF(MOD(ROW()-13,2)=0,IF(ISBLANK(OFFSET('11. SEGUIMIENTO 2026'!$P$14,INT((ROW()-13)/2),0)),"",OFFSET('11. SEGUIMIENTO 2026'!$P$14,INT((ROW()-13)/2),0)),IF(ISBLANK(OFFSET('9. METAS'!$S$20,INT((ROW()-14)/2),0)),"",OFFSET('9. METAS'!$S$20,INT((ROW()-14)/2),0)))</f>
        <v/>
      </c>
      <c r="M195" s="210" t="str">
        <f ca="1">IF(MOD(ROW()-13,2)=0,IF(ISBLANK(OFFSET('11. SEGUIMIENTO 2026'!$Q$14,INT((ROW()-13)/2),0)),"",OFFSET('11. SEGUIMIENTO 2026'!$Q$14,INT((ROW()-13)/2),0)),IF(ISBLANK(OFFSET('9. METAS'!$T$20,INT((ROW()-14)/2),0)),"",OFFSET('9. METAS'!$T$20,INT((ROW()-14)/2),0)))</f>
        <v/>
      </c>
      <c r="N195" s="1002" t="str">
        <f t="shared" ref="N195" ca="1" si="175">IFERROR(K195/K196,"ND")</f>
        <v>ND</v>
      </c>
      <c r="O195" s="1004" t="str">
        <f t="shared" ref="O195" ca="1" si="176">IFERROR(((J195+K195)/H195),"ND")</f>
        <v>ND</v>
      </c>
      <c r="P195" s="1017" t="s">
        <v>1561</v>
      </c>
    </row>
    <row r="196" spans="3:16" ht="92.25" customHeight="1">
      <c r="C196" s="981"/>
      <c r="D196" s="983"/>
      <c r="E196" s="983"/>
      <c r="F196" s="985"/>
      <c r="G196" s="987"/>
      <c r="H196" s="999"/>
      <c r="I196" s="1001"/>
      <c r="J196" s="208">
        <f ca="1">IF(MOD(ROW()-13,2)=0,IF(ISBLANK(OFFSET('11. SEGUIMIENTO 2026'!$N$14,INT((ROW()-13)/2),0)),"",OFFSET('11. SEGUIMIENTO 2026'!$N$14,INT((ROW()-13)/2),0)),IF(ISBLANK(OFFSET('9. METAS'!$Q$20,INT((ROW()-14)/2),0)),"",OFFSET('9. METAS'!$Q$20,INT((ROW()-14)/2),0)))</f>
        <v>1142</v>
      </c>
      <c r="K196" s="209">
        <f ca="1">IF(MOD(ROW()-13,2)=0,IF(ISBLANK(OFFSET('11. SEGUIMIENTO 2026'!$O$14,INT((ROW()-13)/2),0)),"",OFFSET('11. SEGUIMIENTO 2026'!$O$14,INT((ROW()-13)/2),0)),IF(ISBLANK(OFFSET('9. METAS'!$R$20,INT((ROW()-14)/2),0)),"",OFFSET('9. METAS'!$R$20,INT((ROW()-14)/2),0)))</f>
        <v>1372</v>
      </c>
      <c r="L196" s="209">
        <f ca="1">IF(MOD(ROW()-13,2)=0,IF(ISBLANK(OFFSET('11. SEGUIMIENTO 2026'!$P$14,INT((ROW()-13)/2),0)),"",OFFSET('11. SEGUIMIENTO 2026'!$P$14,INT((ROW()-13)/2),0)),IF(ISBLANK(OFFSET('9. METAS'!$S$20,INT((ROW()-14)/2),0)),"",OFFSET('9. METAS'!$S$20,INT((ROW()-14)/2),0)))</f>
        <v>1214</v>
      </c>
      <c r="M196" s="210">
        <f ca="1">IF(MOD(ROW()-13,2)=0,IF(ISBLANK(OFFSET('11. SEGUIMIENTO 2026'!$Q$14,INT((ROW()-13)/2),0)),"",OFFSET('11. SEGUIMIENTO 2026'!$Q$14,INT((ROW()-13)/2),0)),IF(ISBLANK(OFFSET('9. METAS'!$T$20,INT((ROW()-14)/2),0)),"",OFFSET('9. METAS'!$T$20,INT((ROW()-14)/2),0)))</f>
        <v>1242</v>
      </c>
      <c r="N196" s="1003"/>
      <c r="O196" s="1005"/>
      <c r="P196" s="1016"/>
    </row>
    <row r="197" spans="3:16" ht="92.25" customHeight="1">
      <c r="C197" s="1008" t="str">
        <f ca="1">IF(ISBLANK(OFFSET('5. Pp (3 años)'!$C$46,INT((ROW()-13)/2),0)),"",OFFSET('5. Pp (3 años)'!$C$46,INT((ROW()-13)/2),0))</f>
        <v>Actividad</v>
      </c>
      <c r="D197" s="983" t="str">
        <f ca="1">IF(ISBLANK(OFFSET('5. Pp (3 años)'!$D$46,INT((ROW()-13)/2),0)),"",OFFSET('5. Pp (3 años)'!$D$46,INT((ROW()-13)/2),0))</f>
        <v>3.1.1.1.15.8 Registro de prestadores de servicios autorizados en materia de Protección Civil</v>
      </c>
      <c r="E197" s="983" t="str">
        <f ca="1">IF(ISBLANK(OFFSET('5. Pp (3 años)'!$E$46,INT((ROW()-13)/2),0)),"",OFFSET('5. Pp (3 años)'!$E$46,INT((ROW()-13)/2),0))</f>
        <v xml:space="preserve">PPSA: Porcentaje de prestadores de servicio autorizados </v>
      </c>
      <c r="F197" s="985" t="str">
        <f ca="1">IF(ISBLANK(OFFSET('5. Pp (3 años)'!$K$46,INT((ROW()-13)/2),0)),"",OFFSET('5. Pp (3 años)'!$K$46,INT((ROW()-13)/2),0))</f>
        <v>Ascendente</v>
      </c>
      <c r="G197" s="987" t="str">
        <f ca="1">IF(ISBLANK(OFFSET('5. Pp (3 años)'!$H$46,INT((ROW()-13)/2),0)),"",OFFSET('5. Pp (3 años)'!$H$46,INT((ROW()-13)/2),0))</f>
        <v>Trimestral</v>
      </c>
      <c r="H197" s="999">
        <f ca="1">IF(ISBLANK(OFFSET('9. METAS'!$K$20,INT((ROW()-13)/2),0)),"",OFFSET('9. METAS'!$K$20,INT((ROW()-13)/2),0))</f>
        <v>190</v>
      </c>
      <c r="I197" s="1000" t="s">
        <v>1108</v>
      </c>
      <c r="J197" s="208">
        <f ca="1">IF(MOD(ROW()-13,2)=0,IF(ISBLANK(OFFSET('11. SEGUIMIENTO 2026'!$N$14,INT((ROW()-13)/2),0)),"",OFFSET('11. SEGUIMIENTO 2026'!$N$14,INT((ROW()-13)/2),0)),IF(ISBLANK(OFFSET('9. METAS'!$Q$20,INT((ROW()-14)/2),0)),"",OFFSET('9. METAS'!$Q$20,INT((ROW()-14)/2),0)))</f>
        <v>88</v>
      </c>
      <c r="K197" s="209" t="str">
        <f ca="1">IF(MOD(ROW()-13,2)=0,IF(ISBLANK(OFFSET('11. SEGUIMIENTO 2026'!$O$14,INT((ROW()-13)/2),0)),"",OFFSET('11. SEGUIMIENTO 2026'!$O$14,INT((ROW()-13)/2),0)),IF(ISBLANK(OFFSET('9. METAS'!$R$20,INT((ROW()-14)/2),0)),"",OFFSET('9. METAS'!$R$20,INT((ROW()-14)/2),0)))</f>
        <v/>
      </c>
      <c r="L197" s="209" t="str">
        <f ca="1">IF(MOD(ROW()-13,2)=0,IF(ISBLANK(OFFSET('11. SEGUIMIENTO 2026'!$P$14,INT((ROW()-13)/2),0)),"",OFFSET('11. SEGUIMIENTO 2026'!$P$14,INT((ROW()-13)/2),0)),IF(ISBLANK(OFFSET('9. METAS'!$S$20,INT((ROW()-14)/2),0)),"",OFFSET('9. METAS'!$S$20,INT((ROW()-14)/2),0)))</f>
        <v/>
      </c>
      <c r="M197" s="210" t="str">
        <f ca="1">IF(MOD(ROW()-13,2)=0,IF(ISBLANK(OFFSET('11. SEGUIMIENTO 2026'!$Q$14,INT((ROW()-13)/2),0)),"",OFFSET('11. SEGUIMIENTO 2026'!$Q$14,INT((ROW()-13)/2),0)),IF(ISBLANK(OFFSET('9. METAS'!$T$20,INT((ROW()-14)/2),0)),"",OFFSET('9. METAS'!$T$20,INT((ROW()-14)/2),0)))</f>
        <v/>
      </c>
      <c r="N197" s="1002" t="str">
        <f t="shared" ref="N197" ca="1" si="177">IFERROR(K197/K198,"ND")</f>
        <v>ND</v>
      </c>
      <c r="O197" s="1004" t="str">
        <f t="shared" ref="O197" ca="1" si="178">IFERROR(((J197+K197)/H197),"ND")</f>
        <v>ND</v>
      </c>
      <c r="P197" s="1017" t="s">
        <v>1562</v>
      </c>
    </row>
    <row r="198" spans="3:16" ht="92.25" customHeight="1">
      <c r="C198" s="981"/>
      <c r="D198" s="983"/>
      <c r="E198" s="983"/>
      <c r="F198" s="985"/>
      <c r="G198" s="987"/>
      <c r="H198" s="999"/>
      <c r="I198" s="1001"/>
      <c r="J198" s="208">
        <f ca="1">IF(MOD(ROW()-13,2)=0,IF(ISBLANK(OFFSET('11. SEGUIMIENTO 2026'!$N$14,INT((ROW()-13)/2),0)),"",OFFSET('11. SEGUIMIENTO 2026'!$N$14,INT((ROW()-13)/2),0)),IF(ISBLANK(OFFSET('9. METAS'!$Q$20,INT((ROW()-14)/2),0)),"",OFFSET('9. METAS'!$Q$20,INT((ROW()-14)/2),0)))</f>
        <v>170</v>
      </c>
      <c r="K198" s="209">
        <f ca="1">IF(MOD(ROW()-13,2)=0,IF(ISBLANK(OFFSET('11. SEGUIMIENTO 2026'!$O$14,INT((ROW()-13)/2),0)),"",OFFSET('11. SEGUIMIENTO 2026'!$O$14,INT((ROW()-13)/2),0)),IF(ISBLANK(OFFSET('9. METAS'!$R$20,INT((ROW()-14)/2),0)),"",OFFSET('9. METAS'!$R$20,INT((ROW()-14)/2),0)))</f>
        <v>20</v>
      </c>
      <c r="L198" s="209">
        <f ca="1">IF(MOD(ROW()-13,2)=0,IF(ISBLANK(OFFSET('11. SEGUIMIENTO 2026'!$P$14,INT((ROW()-13)/2),0)),"",OFFSET('11. SEGUIMIENTO 2026'!$P$14,INT((ROW()-13)/2),0)),IF(ISBLANK(OFFSET('9. METAS'!$S$20,INT((ROW()-14)/2),0)),"",OFFSET('9. METAS'!$S$20,INT((ROW()-14)/2),0)))</f>
        <v>0</v>
      </c>
      <c r="M198" s="210">
        <f ca="1">IF(MOD(ROW()-13,2)=0,IF(ISBLANK(OFFSET('11. SEGUIMIENTO 2026'!$Q$14,INT((ROW()-13)/2),0)),"",OFFSET('11. SEGUIMIENTO 2026'!$Q$14,INT((ROW()-13)/2),0)),IF(ISBLANK(OFFSET('9. METAS'!$T$20,INT((ROW()-14)/2),0)),"",OFFSET('9. METAS'!$T$20,INT((ROW()-14)/2),0)))</f>
        <v>0</v>
      </c>
      <c r="N198" s="1003"/>
      <c r="O198" s="1005"/>
      <c r="P198" s="1016"/>
    </row>
    <row r="199" spans="3:16" ht="92.25" customHeight="1">
      <c r="C199" s="1008" t="str">
        <f ca="1">IF(ISBLANK(OFFSET('5. Pp (3 años)'!$C$46,INT((ROW()-13)/2),0)),"",OFFSET('5. Pp (3 años)'!$C$46,INT((ROW()-13)/2),0))</f>
        <v>Actividad</v>
      </c>
      <c r="D199" s="983" t="str">
        <f ca="1">IF(ISBLANK(OFFSET('5. Pp (3 años)'!$D$46,INT((ROW()-13)/2),0)),"",OFFSET('5. Pp (3 años)'!$D$46,INT((ROW()-13)/2),0))</f>
        <v xml:space="preserve">3.1.1.1.15.9 Atención de reportes de  emergencias en materia de gestión integral de riesgos y de protección civil. </v>
      </c>
      <c r="E199" s="983" t="str">
        <f ca="1">IF(ISBLANK(OFFSET('5. Pp (3 años)'!$E$46,INT((ROW()-13)/2),0)),"",OFFSET('5. Pp (3 años)'!$E$46,INT((ROW()-13)/2),0))</f>
        <v>PREA: Porcentaje de reportes de emergencia atendidos.</v>
      </c>
      <c r="F199" s="985" t="str">
        <f ca="1">IF(ISBLANK(OFFSET('5. Pp (3 años)'!$K$46,INT((ROW()-13)/2),0)),"",OFFSET('5. Pp (3 años)'!$K$46,INT((ROW()-13)/2),0))</f>
        <v>Ascendente</v>
      </c>
      <c r="G199" s="987" t="str">
        <f ca="1">IF(ISBLANK(OFFSET('5. Pp (3 años)'!$H$46,INT((ROW()-13)/2),0)),"",OFFSET('5. Pp (3 años)'!$H$46,INT((ROW()-13)/2),0))</f>
        <v>Trimestral</v>
      </c>
      <c r="H199" s="999">
        <f ca="1">IF(ISBLANK(OFFSET('9. METAS'!$K$20,INT((ROW()-13)/2),0)),"",OFFSET('9. METAS'!$K$20,INT((ROW()-13)/2),0))</f>
        <v>580</v>
      </c>
      <c r="I199" s="1000" t="s">
        <v>1108</v>
      </c>
      <c r="J199" s="208">
        <f ca="1">IF(MOD(ROW()-13,2)=0,IF(ISBLANK(OFFSET('11. SEGUIMIENTO 2026'!$N$14,INT((ROW()-13)/2),0)),"",OFFSET('11. SEGUIMIENTO 2026'!$N$14,INT((ROW()-13)/2),0)),IF(ISBLANK(OFFSET('9. METAS'!$Q$20,INT((ROW()-14)/2),0)),"",OFFSET('9. METAS'!$Q$20,INT((ROW()-14)/2),0)))</f>
        <v>49</v>
      </c>
      <c r="K199" s="209" t="str">
        <f ca="1">IF(MOD(ROW()-13,2)=0,IF(ISBLANK(OFFSET('11. SEGUIMIENTO 2026'!$O$14,INT((ROW()-13)/2),0)),"",OFFSET('11. SEGUIMIENTO 2026'!$O$14,INT((ROW()-13)/2),0)),IF(ISBLANK(OFFSET('9. METAS'!$R$20,INT((ROW()-14)/2),0)),"",OFFSET('9. METAS'!$R$20,INT((ROW()-14)/2),0)))</f>
        <v/>
      </c>
      <c r="L199" s="209" t="str">
        <f ca="1">IF(MOD(ROW()-13,2)=0,IF(ISBLANK(OFFSET('11. SEGUIMIENTO 2026'!$P$14,INT((ROW()-13)/2),0)),"",OFFSET('11. SEGUIMIENTO 2026'!$P$14,INT((ROW()-13)/2),0)),IF(ISBLANK(OFFSET('9. METAS'!$S$20,INT((ROW()-14)/2),0)),"",OFFSET('9. METAS'!$S$20,INT((ROW()-14)/2),0)))</f>
        <v/>
      </c>
      <c r="M199" s="210" t="str">
        <f ca="1">IF(MOD(ROW()-13,2)=0,IF(ISBLANK(OFFSET('11. SEGUIMIENTO 2026'!$Q$14,INT((ROW()-13)/2),0)),"",OFFSET('11. SEGUIMIENTO 2026'!$Q$14,INT((ROW()-13)/2),0)),IF(ISBLANK(OFFSET('9. METAS'!$T$20,INT((ROW()-14)/2),0)),"",OFFSET('9. METAS'!$T$20,INT((ROW()-14)/2),0)))</f>
        <v/>
      </c>
      <c r="N199" s="1002" t="str">
        <f t="shared" ref="N199" ca="1" si="179">IFERROR(K199/K200,"ND")</f>
        <v>ND</v>
      </c>
      <c r="O199" s="1004" t="str">
        <f t="shared" ref="O199" ca="1" si="180">IFERROR(((J199+K199)/H199),"ND")</f>
        <v>ND</v>
      </c>
      <c r="P199" s="1017" t="s">
        <v>1563</v>
      </c>
    </row>
    <row r="200" spans="3:16" ht="92.25" customHeight="1">
      <c r="C200" s="981"/>
      <c r="D200" s="983"/>
      <c r="E200" s="983"/>
      <c r="F200" s="985"/>
      <c r="G200" s="987"/>
      <c r="H200" s="999"/>
      <c r="I200" s="1001"/>
      <c r="J200" s="208">
        <f ca="1">IF(MOD(ROW()-13,2)=0,IF(ISBLANK(OFFSET('11. SEGUIMIENTO 2026'!$N$14,INT((ROW()-13)/2),0)),"",OFFSET('11. SEGUIMIENTO 2026'!$N$14,INT((ROW()-13)/2),0)),IF(ISBLANK(OFFSET('9. METAS'!$Q$20,INT((ROW()-14)/2),0)),"",OFFSET('9. METAS'!$Q$20,INT((ROW()-14)/2),0)))</f>
        <v>112</v>
      </c>
      <c r="K200" s="209">
        <f ca="1">IF(MOD(ROW()-13,2)=0,IF(ISBLANK(OFFSET('11. SEGUIMIENTO 2026'!$O$14,INT((ROW()-13)/2),0)),"",OFFSET('11. SEGUIMIENTO 2026'!$O$14,INT((ROW()-13)/2),0)),IF(ISBLANK(OFFSET('9. METAS'!$R$20,INT((ROW()-14)/2),0)),"",OFFSET('9. METAS'!$R$20,INT((ROW()-14)/2),0)))</f>
        <v>142</v>
      </c>
      <c r="L200" s="209">
        <f ca="1">IF(MOD(ROW()-13,2)=0,IF(ISBLANK(OFFSET('11. SEGUIMIENTO 2026'!$P$14,INT((ROW()-13)/2),0)),"",OFFSET('11. SEGUIMIENTO 2026'!$P$14,INT((ROW()-13)/2),0)),IF(ISBLANK(OFFSET('9. METAS'!$S$20,INT((ROW()-14)/2),0)),"",OFFSET('9. METAS'!$S$20,INT((ROW()-14)/2),0)))</f>
        <v>174</v>
      </c>
      <c r="M200" s="210">
        <f ca="1">IF(MOD(ROW()-13,2)=0,IF(ISBLANK(OFFSET('11. SEGUIMIENTO 2026'!$Q$14,INT((ROW()-13)/2),0)),"",OFFSET('11. SEGUIMIENTO 2026'!$Q$14,INT((ROW()-13)/2),0)),IF(ISBLANK(OFFSET('9. METAS'!$T$20,INT((ROW()-14)/2),0)),"",OFFSET('9. METAS'!$T$20,INT((ROW()-14)/2),0)))</f>
        <v>152</v>
      </c>
      <c r="N200" s="1003"/>
      <c r="O200" s="1005"/>
      <c r="P200" s="1016"/>
    </row>
    <row r="201" spans="3:16" ht="92.25" customHeight="1">
      <c r="C201" s="1008" t="str">
        <f ca="1">IF(ISBLANK(OFFSET('5. Pp (3 años)'!$C$46,INT((ROW()-13)/2),0)),"",OFFSET('5. Pp (3 años)'!$C$46,INT((ROW()-13)/2),0))</f>
        <v>Actividad</v>
      </c>
      <c r="D201" s="983" t="str">
        <f ca="1">IF(ISBLANK(OFFSET('5. Pp (3 años)'!$D$46,INT((ROW()-13)/2),0)),"",OFFSET('5. Pp (3 años)'!$D$46,INT((ROW()-13)/2),0))</f>
        <v>3.1.1.1.15.10 Atención médica prehospitalaria a personas ocasionadas por incidencias reportadas.</v>
      </c>
      <c r="E201" s="983" t="str">
        <f ca="1">IF(ISBLANK(OFFSET('5. Pp (3 años)'!$E$46,INT((ROW()-13)/2),0)),"",OFFSET('5. Pp (3 años)'!$E$46,INT((ROW()-13)/2),0))</f>
        <v>PPAM: Porcentaja de personas con atención médica</v>
      </c>
      <c r="F201" s="985" t="str">
        <f ca="1">IF(ISBLANK(OFFSET('5. Pp (3 años)'!$K$46,INT((ROW()-13)/2),0)),"",OFFSET('5. Pp (3 años)'!$K$46,INT((ROW()-13)/2),0))</f>
        <v>Ascendente</v>
      </c>
      <c r="G201" s="987" t="str">
        <f ca="1">IF(ISBLANK(OFFSET('5. Pp (3 años)'!$H$46,INT((ROW()-13)/2),0)),"",OFFSET('5. Pp (3 años)'!$H$46,INT((ROW()-13)/2),0))</f>
        <v>Trimestral</v>
      </c>
      <c r="H201" s="999">
        <f ca="1">IF(ISBLANK(OFFSET('9. METAS'!$K$20,INT((ROW()-13)/2),0)),"",OFFSET('9. METAS'!$K$20,INT((ROW()-13)/2),0))</f>
        <v>1125</v>
      </c>
      <c r="I201" s="1000" t="s">
        <v>1108</v>
      </c>
      <c r="J201" s="208">
        <f ca="1">IF(MOD(ROW()-13,2)=0,IF(ISBLANK(OFFSET('11. SEGUIMIENTO 2026'!$N$14,INT((ROW()-13)/2),0)),"",OFFSET('11. SEGUIMIENTO 2026'!$N$14,INT((ROW()-13)/2),0)),IF(ISBLANK(OFFSET('9. METAS'!$Q$20,INT((ROW()-14)/2),0)),"",OFFSET('9. METAS'!$Q$20,INT((ROW()-14)/2),0)))</f>
        <v>488</v>
      </c>
      <c r="K201" s="209" t="str">
        <f ca="1">IF(MOD(ROW()-13,2)=0,IF(ISBLANK(OFFSET('11. SEGUIMIENTO 2026'!$O$14,INT((ROW()-13)/2),0)),"",OFFSET('11. SEGUIMIENTO 2026'!$O$14,INT((ROW()-13)/2),0)),IF(ISBLANK(OFFSET('9. METAS'!$R$20,INT((ROW()-14)/2),0)),"",OFFSET('9. METAS'!$R$20,INT((ROW()-14)/2),0)))</f>
        <v/>
      </c>
      <c r="L201" s="209" t="str">
        <f ca="1">IF(MOD(ROW()-13,2)=0,IF(ISBLANK(OFFSET('11. SEGUIMIENTO 2026'!$P$14,INT((ROW()-13)/2),0)),"",OFFSET('11. SEGUIMIENTO 2026'!$P$14,INT((ROW()-13)/2),0)),IF(ISBLANK(OFFSET('9. METAS'!$S$20,INT((ROW()-14)/2),0)),"",OFFSET('9. METAS'!$S$20,INT((ROW()-14)/2),0)))</f>
        <v/>
      </c>
      <c r="M201" s="210" t="str">
        <f ca="1">IF(MOD(ROW()-13,2)=0,IF(ISBLANK(OFFSET('11. SEGUIMIENTO 2026'!$Q$14,INT((ROW()-13)/2),0)),"",OFFSET('11. SEGUIMIENTO 2026'!$Q$14,INT((ROW()-13)/2),0)),IF(ISBLANK(OFFSET('9. METAS'!$T$20,INT((ROW()-14)/2),0)),"",OFFSET('9. METAS'!$T$20,INT((ROW()-14)/2),0)))</f>
        <v/>
      </c>
      <c r="N201" s="1002" t="str">
        <f t="shared" ref="N201" ca="1" si="181">IFERROR(K201/K202,"ND")</f>
        <v>ND</v>
      </c>
      <c r="O201" s="1004" t="str">
        <f t="shared" ref="O201" ca="1" si="182">IFERROR(((J201+K201)/H201),"ND")</f>
        <v>ND</v>
      </c>
      <c r="P201" s="1017" t="s">
        <v>1564</v>
      </c>
    </row>
    <row r="202" spans="3:16" ht="92.25" customHeight="1">
      <c r="C202" s="981"/>
      <c r="D202" s="983"/>
      <c r="E202" s="983"/>
      <c r="F202" s="985"/>
      <c r="G202" s="987"/>
      <c r="H202" s="999"/>
      <c r="I202" s="1001"/>
      <c r="J202" s="208">
        <f ca="1">IF(MOD(ROW()-13,2)=0,IF(ISBLANK(OFFSET('11. SEGUIMIENTO 2026'!$N$14,INT((ROW()-13)/2),0)),"",OFFSET('11. SEGUIMIENTO 2026'!$N$14,INT((ROW()-13)/2),0)),IF(ISBLANK(OFFSET('9. METAS'!$Q$20,INT((ROW()-14)/2),0)),"",OFFSET('9. METAS'!$Q$20,INT((ROW()-14)/2),0)))</f>
        <v>285</v>
      </c>
      <c r="K202" s="209">
        <f ca="1">IF(MOD(ROW()-13,2)=0,IF(ISBLANK(OFFSET('11. SEGUIMIENTO 2026'!$O$14,INT((ROW()-13)/2),0)),"",OFFSET('11. SEGUIMIENTO 2026'!$O$14,INT((ROW()-13)/2),0)),IF(ISBLANK(OFFSET('9. METAS'!$R$20,INT((ROW()-14)/2),0)),"",OFFSET('9. METAS'!$R$20,INT((ROW()-14)/2),0)))</f>
        <v>265</v>
      </c>
      <c r="L202" s="209">
        <f ca="1">IF(MOD(ROW()-13,2)=0,IF(ISBLANK(OFFSET('11. SEGUIMIENTO 2026'!$P$14,INT((ROW()-13)/2),0)),"",OFFSET('11. SEGUIMIENTO 2026'!$P$14,INT((ROW()-13)/2),0)),IF(ISBLANK(OFFSET('9. METAS'!$S$20,INT((ROW()-14)/2),0)),"",OFFSET('9. METAS'!$S$20,INT((ROW()-14)/2),0)))</f>
        <v>285</v>
      </c>
      <c r="M202" s="210">
        <f ca="1">IF(MOD(ROW()-13,2)=0,IF(ISBLANK(OFFSET('11. SEGUIMIENTO 2026'!$Q$14,INT((ROW()-13)/2),0)),"",OFFSET('11. SEGUIMIENTO 2026'!$Q$14,INT((ROW()-13)/2),0)),IF(ISBLANK(OFFSET('9. METAS'!$T$20,INT((ROW()-14)/2),0)),"",OFFSET('9. METAS'!$T$20,INT((ROW()-14)/2),0)))</f>
        <v>290</v>
      </c>
      <c r="N202" s="1003"/>
      <c r="O202" s="1005"/>
      <c r="P202" s="1016"/>
    </row>
    <row r="203" spans="3:16" ht="92.25" customHeight="1">
      <c r="C203" s="1008" t="str">
        <f ca="1">IF(ISBLANK(OFFSET('5. Pp (3 años)'!$C$46,INT((ROW()-13)/2),0)),"",OFFSET('5. Pp (3 años)'!$C$46,INT((ROW()-13)/2),0))</f>
        <v>Actividad</v>
      </c>
      <c r="D203" s="983" t="str">
        <f ca="1">IF(ISBLANK(OFFSET('5. Pp (3 años)'!$D$46,INT((ROW()-13)/2),0)),"",OFFSET('5. Pp (3 años)'!$D$46,INT((ROW()-13)/2),0))</f>
        <v>3.1.1.1.15.11 Supervisión  y atención a eventos públicos y privado de cualquier índole.</v>
      </c>
      <c r="E203" s="983" t="str">
        <f ca="1">IF(ISBLANK(OFFSET('5. Pp (3 años)'!$E$46,INT((ROW()-13)/2),0)),"",OFFSET('5. Pp (3 años)'!$E$46,INT((ROW()-13)/2),0))</f>
        <v>PEPPS: Porcentaje de eventos públicos y privados supervisados.</v>
      </c>
      <c r="F203" s="985" t="str">
        <f ca="1">IF(ISBLANK(OFFSET('5. Pp (3 años)'!$K$46,INT((ROW()-13)/2),0)),"",OFFSET('5. Pp (3 años)'!$K$46,INT((ROW()-13)/2),0))</f>
        <v>Ascendente</v>
      </c>
      <c r="G203" s="987" t="str">
        <f ca="1">IF(ISBLANK(OFFSET('5. Pp (3 años)'!$H$46,INT((ROW()-13)/2),0)),"",OFFSET('5. Pp (3 años)'!$H$46,INT((ROW()-13)/2),0))</f>
        <v>Trimestral</v>
      </c>
      <c r="H203" s="999">
        <f ca="1">IF(ISBLANK(OFFSET('9. METAS'!$K$20,INT((ROW()-13)/2),0)),"",OFFSET('9. METAS'!$K$20,INT((ROW()-13)/2),0))</f>
        <v>525</v>
      </c>
      <c r="I203" s="1000" t="s">
        <v>1108</v>
      </c>
      <c r="J203" s="208">
        <f ca="1">IF(MOD(ROW()-13,2)=0,IF(ISBLANK(OFFSET('11. SEGUIMIENTO 2026'!$N$14,INT((ROW()-13)/2),0)),"",OFFSET('11. SEGUIMIENTO 2026'!$N$14,INT((ROW()-13)/2),0)),IF(ISBLANK(OFFSET('9. METAS'!$Q$20,INT((ROW()-14)/2),0)),"",OFFSET('9. METAS'!$Q$20,INT((ROW()-14)/2),0)))</f>
        <v>141</v>
      </c>
      <c r="K203" s="209" t="str">
        <f ca="1">IF(MOD(ROW()-13,2)=0,IF(ISBLANK(OFFSET('11. SEGUIMIENTO 2026'!$O$14,INT((ROW()-13)/2),0)),"",OFFSET('11. SEGUIMIENTO 2026'!$O$14,INT((ROW()-13)/2),0)),IF(ISBLANK(OFFSET('9. METAS'!$R$20,INT((ROW()-14)/2),0)),"",OFFSET('9. METAS'!$R$20,INT((ROW()-14)/2),0)))</f>
        <v/>
      </c>
      <c r="L203" s="209" t="str">
        <f ca="1">IF(MOD(ROW()-13,2)=0,IF(ISBLANK(OFFSET('11. SEGUIMIENTO 2026'!$P$14,INT((ROW()-13)/2),0)),"",OFFSET('11. SEGUIMIENTO 2026'!$P$14,INT((ROW()-13)/2),0)),IF(ISBLANK(OFFSET('9. METAS'!$S$20,INT((ROW()-14)/2),0)),"",OFFSET('9. METAS'!$S$20,INT((ROW()-14)/2),0)))</f>
        <v/>
      </c>
      <c r="M203" s="210" t="str">
        <f ca="1">IF(MOD(ROW()-13,2)=0,IF(ISBLANK(OFFSET('11. SEGUIMIENTO 2026'!$Q$14,INT((ROW()-13)/2),0)),"",OFFSET('11. SEGUIMIENTO 2026'!$Q$14,INT((ROW()-13)/2),0)),IF(ISBLANK(OFFSET('9. METAS'!$T$20,INT((ROW()-14)/2),0)),"",OFFSET('9. METAS'!$T$20,INT((ROW()-14)/2),0)))</f>
        <v/>
      </c>
      <c r="N203" s="1002" t="str">
        <f t="shared" ref="N203" ca="1" si="183">IFERROR(K203/K204,"ND")</f>
        <v>ND</v>
      </c>
      <c r="O203" s="1004" t="str">
        <f t="shared" ref="O203" ca="1" si="184">IFERROR(((J203+K203)/H203),"ND")</f>
        <v>ND</v>
      </c>
      <c r="P203" s="1017" t="s">
        <v>1565</v>
      </c>
    </row>
    <row r="204" spans="3:16" ht="92.25" customHeight="1">
      <c r="C204" s="981"/>
      <c r="D204" s="983"/>
      <c r="E204" s="983"/>
      <c r="F204" s="985"/>
      <c r="G204" s="987"/>
      <c r="H204" s="999"/>
      <c r="I204" s="1001"/>
      <c r="J204" s="208">
        <f ca="1">IF(MOD(ROW()-13,2)=0,IF(ISBLANK(OFFSET('11. SEGUIMIENTO 2026'!$N$14,INT((ROW()-13)/2),0)),"",OFFSET('11. SEGUIMIENTO 2026'!$N$14,INT((ROW()-13)/2),0)),IF(ISBLANK(OFFSET('9. METAS'!$Q$20,INT((ROW()-14)/2),0)),"",OFFSET('9. METAS'!$Q$20,INT((ROW()-14)/2),0)))</f>
        <v>122</v>
      </c>
      <c r="K204" s="209">
        <f ca="1">IF(MOD(ROW()-13,2)=0,IF(ISBLANK(OFFSET('11. SEGUIMIENTO 2026'!$O$14,INT((ROW()-13)/2),0)),"",OFFSET('11. SEGUIMIENTO 2026'!$O$14,INT((ROW()-13)/2),0)),IF(ISBLANK(OFFSET('9. METAS'!$R$20,INT((ROW()-14)/2),0)),"",OFFSET('9. METAS'!$R$20,INT((ROW()-14)/2),0)))</f>
        <v>129</v>
      </c>
      <c r="L204" s="209">
        <f ca="1">IF(MOD(ROW()-13,2)=0,IF(ISBLANK(OFFSET('11. SEGUIMIENTO 2026'!$P$14,INT((ROW()-13)/2),0)),"",OFFSET('11. SEGUIMIENTO 2026'!$P$14,INT((ROW()-13)/2),0)),IF(ISBLANK(OFFSET('9. METAS'!$S$20,INT((ROW()-14)/2),0)),"",OFFSET('9. METAS'!$S$20,INT((ROW()-14)/2),0)))</f>
        <v>134</v>
      </c>
      <c r="M204" s="210">
        <f ca="1">IF(MOD(ROW()-13,2)=0,IF(ISBLANK(OFFSET('11. SEGUIMIENTO 2026'!$Q$14,INT((ROW()-13)/2),0)),"",OFFSET('11. SEGUIMIENTO 2026'!$Q$14,INT((ROW()-13)/2),0)),IF(ISBLANK(OFFSET('9. METAS'!$T$20,INT((ROW()-14)/2),0)),"",OFFSET('9. METAS'!$T$20,INT((ROW()-14)/2),0)))</f>
        <v>140</v>
      </c>
      <c r="N204" s="1003"/>
      <c r="O204" s="1005"/>
      <c r="P204" s="1016"/>
    </row>
    <row r="205" spans="3:16" ht="92.25" customHeight="1">
      <c r="C205" s="1008" t="str">
        <f ca="1">IF(ISBLANK(OFFSET('5. Pp (3 años)'!$C$46,INT((ROW()-13)/2),0)),"",OFFSET('5. Pp (3 años)'!$C$46,INT((ROW()-13)/2),0))</f>
        <v>Actividad</v>
      </c>
      <c r="D205" s="983" t="str">
        <f ca="1">IF(ISBLANK(OFFSET('5. Pp (3 años)'!$D$46,INT((ROW()-13)/2),0)),"",OFFSET('5. Pp (3 años)'!$D$46,INT((ROW()-13)/2),0))</f>
        <v>3.1.1.1.15.12 Verificación de refugios temporale con motivo de la temporada de Fenómenos Hidrometeorológicos.</v>
      </c>
      <c r="E205" s="983" t="str">
        <f ca="1">IF(ISBLANK(OFFSET('5. Pp (3 años)'!$E$46,INT((ROW()-13)/2),0)),"",OFFSET('5. Pp (3 años)'!$E$46,INT((ROW()-13)/2),0))</f>
        <v>PRTV: Porcentaje  de refugios temporales verificados</v>
      </c>
      <c r="F205" s="985" t="str">
        <f ca="1">IF(ISBLANK(OFFSET('5. Pp (3 años)'!$K$46,INT((ROW()-13)/2),0)),"",OFFSET('5. Pp (3 años)'!$K$46,INT((ROW()-13)/2),0))</f>
        <v>Ascendente</v>
      </c>
      <c r="G205" s="987" t="str">
        <f ca="1">IF(ISBLANK(OFFSET('5. Pp (3 años)'!$H$46,INT((ROW()-13)/2),0)),"",OFFSET('5. Pp (3 años)'!$H$46,INT((ROW()-13)/2),0))</f>
        <v>Trimestral</v>
      </c>
      <c r="H205" s="999">
        <f ca="1">IF(ISBLANK(OFFSET('9. METAS'!$K$20,INT((ROW()-13)/2),0)),"",OFFSET('9. METAS'!$K$20,INT((ROW()-13)/2),0))</f>
        <v>210</v>
      </c>
      <c r="I205" s="1000" t="s">
        <v>1108</v>
      </c>
      <c r="J205" s="208">
        <f ca="1">IF(MOD(ROW()-13,2)=0,IF(ISBLANK(OFFSET('11. SEGUIMIENTO 2026'!$N$14,INT((ROW()-13)/2),0)),"",OFFSET('11. SEGUIMIENTO 2026'!$N$14,INT((ROW()-13)/2),0)),IF(ISBLANK(OFFSET('9. METAS'!$Q$20,INT((ROW()-14)/2),0)),"",OFFSET('9. METAS'!$Q$20,INT((ROW()-14)/2),0)))</f>
        <v>3</v>
      </c>
      <c r="K205" s="209" t="str">
        <f ca="1">IF(MOD(ROW()-13,2)=0,IF(ISBLANK(OFFSET('11. SEGUIMIENTO 2026'!$O$14,INT((ROW()-13)/2),0)),"",OFFSET('11. SEGUIMIENTO 2026'!$O$14,INT((ROW()-13)/2),0)),IF(ISBLANK(OFFSET('9. METAS'!$R$20,INT((ROW()-14)/2),0)),"",OFFSET('9. METAS'!$R$20,INT((ROW()-14)/2),0)))</f>
        <v/>
      </c>
      <c r="L205" s="209" t="str">
        <f ca="1">IF(MOD(ROW()-13,2)=0,IF(ISBLANK(OFFSET('11. SEGUIMIENTO 2026'!$P$14,INT((ROW()-13)/2),0)),"",OFFSET('11. SEGUIMIENTO 2026'!$P$14,INT((ROW()-13)/2),0)),IF(ISBLANK(OFFSET('9. METAS'!$S$20,INT((ROW()-14)/2),0)),"",OFFSET('9. METAS'!$S$20,INT((ROW()-14)/2),0)))</f>
        <v/>
      </c>
      <c r="M205" s="210" t="str">
        <f ca="1">IF(MOD(ROW()-13,2)=0,IF(ISBLANK(OFFSET('11. SEGUIMIENTO 2026'!$Q$14,INT((ROW()-13)/2),0)),"",OFFSET('11. SEGUIMIENTO 2026'!$Q$14,INT((ROW()-13)/2),0)),IF(ISBLANK(OFFSET('9. METAS'!$T$20,INT((ROW()-14)/2),0)),"",OFFSET('9. METAS'!$T$20,INT((ROW()-14)/2),0)))</f>
        <v/>
      </c>
      <c r="N205" s="1002" t="str">
        <f t="shared" ref="N205" ca="1" si="185">IFERROR(K205/K206,"ND")</f>
        <v>ND</v>
      </c>
      <c r="O205" s="1004" t="str">
        <f t="shared" ref="O205" ca="1" si="186">IFERROR(((J205+K205)/H205),"ND")</f>
        <v>ND</v>
      </c>
      <c r="P205" s="1017" t="s">
        <v>1566</v>
      </c>
    </row>
    <row r="206" spans="3:16" ht="92.25" customHeight="1">
      <c r="C206" s="981"/>
      <c r="D206" s="983"/>
      <c r="E206" s="983"/>
      <c r="F206" s="985"/>
      <c r="G206" s="987"/>
      <c r="H206" s="999"/>
      <c r="I206" s="1001"/>
      <c r="J206" s="208">
        <f ca="1">IF(MOD(ROW()-13,2)=0,IF(ISBLANK(OFFSET('11. SEGUIMIENTO 2026'!$N$14,INT((ROW()-13)/2),0)),"",OFFSET('11. SEGUIMIENTO 2026'!$N$14,INT((ROW()-13)/2),0)),IF(ISBLANK(OFFSET('9. METAS'!$Q$20,INT((ROW()-14)/2),0)),"",OFFSET('9. METAS'!$Q$20,INT((ROW()-14)/2),0)))</f>
        <v>0</v>
      </c>
      <c r="K206" s="209">
        <f ca="1">IF(MOD(ROW()-13,2)=0,IF(ISBLANK(OFFSET('11. SEGUIMIENTO 2026'!$O$14,INT((ROW()-13)/2),0)),"",OFFSET('11. SEGUIMIENTO 2026'!$O$14,INT((ROW()-13)/2),0)),IF(ISBLANK(OFFSET('9. METAS'!$R$20,INT((ROW()-14)/2),0)),"",OFFSET('9. METAS'!$R$20,INT((ROW()-14)/2),0)))</f>
        <v>135</v>
      </c>
      <c r="L206" s="209">
        <f ca="1">IF(MOD(ROW()-13,2)=0,IF(ISBLANK(OFFSET('11. SEGUIMIENTO 2026'!$P$14,INT((ROW()-13)/2),0)),"",OFFSET('11. SEGUIMIENTO 2026'!$P$14,INT((ROW()-13)/2),0)),IF(ISBLANK(OFFSET('9. METAS'!$S$20,INT((ROW()-14)/2),0)),"",OFFSET('9. METAS'!$S$20,INT((ROW()-14)/2),0)))</f>
        <v>75</v>
      </c>
      <c r="M206" s="210">
        <f ca="1">IF(MOD(ROW()-13,2)=0,IF(ISBLANK(OFFSET('11. SEGUIMIENTO 2026'!$Q$14,INT((ROW()-13)/2),0)),"",OFFSET('11. SEGUIMIENTO 2026'!$Q$14,INT((ROW()-13)/2),0)),IF(ISBLANK(OFFSET('9. METAS'!$T$20,INT((ROW()-14)/2),0)),"",OFFSET('9. METAS'!$T$20,INT((ROW()-14)/2),0)))</f>
        <v>0</v>
      </c>
      <c r="N206" s="1003"/>
      <c r="O206" s="1005"/>
      <c r="P206" s="1016"/>
    </row>
    <row r="207" spans="3:16" ht="92.25" customHeight="1">
      <c r="C207" s="1008" t="str">
        <f ca="1">IF(ISBLANK(OFFSET('5. Pp (3 años)'!$C$46,INT((ROW()-13)/2),0)),"",OFFSET('5. Pp (3 años)'!$C$46,INT((ROW()-13)/2),0))</f>
        <v>Actividad</v>
      </c>
      <c r="D207" s="983" t="str">
        <f ca="1">IF(ISBLANK(OFFSET('5. Pp (3 años)'!$D$46,INT((ROW()-13)/2),0)),"",OFFSET('5. Pp (3 años)'!$D$46,INT((ROW()-13)/2),0))</f>
        <v>3.1.1.1.15.13 Implementación de operativos con motivo a los diversos fenómenos naturales y antrópicos</v>
      </c>
      <c r="E207" s="983" t="str">
        <f ca="1">IF(ISBLANK(OFFSET('5. Pp (3 años)'!$E$46,INT((ROW()-13)/2),0)),"",OFFSET('5. Pp (3 años)'!$E$46,INT((ROW()-13)/2),0))</f>
        <v>POI: Porcentaje de operativos implementados.</v>
      </c>
      <c r="F207" s="985" t="str">
        <f ca="1">IF(ISBLANK(OFFSET('5. Pp (3 años)'!$K$46,INT((ROW()-13)/2),0)),"",OFFSET('5. Pp (3 años)'!$K$46,INT((ROW()-13)/2),0))</f>
        <v>Ascendente</v>
      </c>
      <c r="G207" s="987" t="str">
        <f ca="1">IF(ISBLANK(OFFSET('5. Pp (3 años)'!$H$46,INT((ROW()-13)/2),0)),"",OFFSET('5. Pp (3 años)'!$H$46,INT((ROW()-13)/2),0))</f>
        <v>Trimestral</v>
      </c>
      <c r="H207" s="999">
        <f ca="1">IF(ISBLANK(OFFSET('9. METAS'!$K$20,INT((ROW()-13)/2),0)),"",OFFSET('9. METAS'!$K$20,INT((ROW()-13)/2),0))</f>
        <v>24</v>
      </c>
      <c r="I207" s="1000" t="s">
        <v>1108</v>
      </c>
      <c r="J207" s="208">
        <f ca="1">IF(MOD(ROW()-13,2)=0,IF(ISBLANK(OFFSET('11. SEGUIMIENTO 2026'!$N$14,INT((ROW()-13)/2),0)),"",OFFSET('11. SEGUIMIENTO 2026'!$N$14,INT((ROW()-13)/2),0)),IF(ISBLANK(OFFSET('9. METAS'!$Q$20,INT((ROW()-14)/2),0)),"",OFFSET('9. METAS'!$Q$20,INT((ROW()-14)/2),0)))</f>
        <v>3</v>
      </c>
      <c r="K207" s="209" t="str">
        <f ca="1">IF(MOD(ROW()-13,2)=0,IF(ISBLANK(OFFSET('11. SEGUIMIENTO 2026'!$O$14,INT((ROW()-13)/2),0)),"",OFFSET('11. SEGUIMIENTO 2026'!$O$14,INT((ROW()-13)/2),0)),IF(ISBLANK(OFFSET('9. METAS'!$R$20,INT((ROW()-14)/2),0)),"",OFFSET('9. METAS'!$R$20,INT((ROW()-14)/2),0)))</f>
        <v/>
      </c>
      <c r="L207" s="209" t="str">
        <f ca="1">IF(MOD(ROW()-13,2)=0,IF(ISBLANK(OFFSET('11. SEGUIMIENTO 2026'!$P$14,INT((ROW()-13)/2),0)),"",OFFSET('11. SEGUIMIENTO 2026'!$P$14,INT((ROW()-13)/2),0)),IF(ISBLANK(OFFSET('9. METAS'!$S$20,INT((ROW()-14)/2),0)),"",OFFSET('9. METAS'!$S$20,INT((ROW()-14)/2),0)))</f>
        <v/>
      </c>
      <c r="M207" s="210" t="str">
        <f ca="1">IF(MOD(ROW()-13,2)=0,IF(ISBLANK(OFFSET('11. SEGUIMIENTO 2026'!$Q$14,INT((ROW()-13)/2),0)),"",OFFSET('11. SEGUIMIENTO 2026'!$Q$14,INT((ROW()-13)/2),0)),IF(ISBLANK(OFFSET('9. METAS'!$T$20,INT((ROW()-14)/2),0)),"",OFFSET('9. METAS'!$T$20,INT((ROW()-14)/2),0)))</f>
        <v/>
      </c>
      <c r="N207" s="1002" t="str">
        <f t="shared" ref="N207" ca="1" si="187">IFERROR(K207/K208,"ND")</f>
        <v>ND</v>
      </c>
      <c r="O207" s="1004" t="str">
        <f t="shared" ref="O207" ca="1" si="188">IFERROR(((J207+K207)/H207),"ND")</f>
        <v>ND</v>
      </c>
      <c r="P207" s="1017" t="s">
        <v>1567</v>
      </c>
    </row>
    <row r="208" spans="3:16" ht="92.25" customHeight="1">
      <c r="C208" s="981"/>
      <c r="D208" s="983"/>
      <c r="E208" s="983"/>
      <c r="F208" s="985"/>
      <c r="G208" s="987"/>
      <c r="H208" s="999"/>
      <c r="I208" s="1001"/>
      <c r="J208" s="208">
        <f ca="1">IF(MOD(ROW()-13,2)=0,IF(ISBLANK(OFFSET('11. SEGUIMIENTO 2026'!$N$14,INT((ROW()-13)/2),0)),"",OFFSET('11. SEGUIMIENTO 2026'!$N$14,INT((ROW()-13)/2),0)),IF(ISBLANK(OFFSET('9. METAS'!$Q$20,INT((ROW()-14)/2),0)),"",OFFSET('9. METAS'!$Q$20,INT((ROW()-14)/2),0)))</f>
        <v>4</v>
      </c>
      <c r="K208" s="209">
        <f ca="1">IF(MOD(ROW()-13,2)=0,IF(ISBLANK(OFFSET('11. SEGUIMIENTO 2026'!$O$14,INT((ROW()-13)/2),0)),"",OFFSET('11. SEGUIMIENTO 2026'!$O$14,INT((ROW()-13)/2),0)),IF(ISBLANK(OFFSET('9. METAS'!$R$20,INT((ROW()-14)/2),0)),"",OFFSET('9. METAS'!$R$20,INT((ROW()-14)/2),0)))</f>
        <v>7</v>
      </c>
      <c r="L208" s="209">
        <f ca="1">IF(MOD(ROW()-13,2)=0,IF(ISBLANK(OFFSET('11. SEGUIMIENTO 2026'!$P$14,INT((ROW()-13)/2),0)),"",OFFSET('11. SEGUIMIENTO 2026'!$P$14,INT((ROW()-13)/2),0)),IF(ISBLANK(OFFSET('9. METAS'!$S$20,INT((ROW()-14)/2),0)),"",OFFSET('9. METAS'!$S$20,INT((ROW()-14)/2),0)))</f>
        <v>7</v>
      </c>
      <c r="M208" s="210">
        <f ca="1">IF(MOD(ROW()-13,2)=0,IF(ISBLANK(OFFSET('11. SEGUIMIENTO 2026'!$Q$14,INT((ROW()-13)/2),0)),"",OFFSET('11. SEGUIMIENTO 2026'!$Q$14,INT((ROW()-13)/2),0)),IF(ISBLANK(OFFSET('9. METAS'!$T$20,INT((ROW()-14)/2),0)),"",OFFSET('9. METAS'!$T$20,INT((ROW()-14)/2),0)))</f>
        <v>6</v>
      </c>
      <c r="N208" s="1003"/>
      <c r="O208" s="1005"/>
      <c r="P208" s="1016"/>
    </row>
    <row r="209" spans="3:16" ht="92.25" customHeight="1">
      <c r="C209" s="1008" t="str">
        <f ca="1">IF(ISBLANK(OFFSET('5. Pp (3 años)'!$C$46,INT((ROW()-13)/2),0)),"",OFFSET('5. Pp (3 años)'!$C$46,INT((ROW()-13)/2),0))</f>
        <v>Actividad</v>
      </c>
      <c r="D209" s="983" t="str">
        <f ca="1">IF(ISBLANK(OFFSET('5. Pp (3 años)'!$D$46,INT((ROW()-13)/2),0)),"",OFFSET('5. Pp (3 años)'!$D$46,INT((ROW()-13)/2),0))</f>
        <v>3.1.1.1.15.14 Implementación de salvamentos, rescates y primeros auxilios en playas, cenotes y lagunas en el municipio.</v>
      </c>
      <c r="E209" s="983" t="str">
        <f ca="1">IF(ISBLANK(OFFSET('5. Pp (3 años)'!$E$46,INT((ROW()-13)/2),0)),"",OFFSET('5. Pp (3 años)'!$E$46,INT((ROW()-13)/2),0))</f>
        <v xml:space="preserve">PSRPI: Porcentaje de salvamentos, rescates y primeros auxilios implementados en las playas, cenotes y lagunas. </v>
      </c>
      <c r="F209" s="985" t="str">
        <f ca="1">IF(ISBLANK(OFFSET('5. Pp (3 años)'!$K$46,INT((ROW()-13)/2),0)),"",OFFSET('5. Pp (3 años)'!$K$46,INT((ROW()-13)/2),0))</f>
        <v>Ascendnete</v>
      </c>
      <c r="G209" s="987" t="str">
        <f ca="1">IF(ISBLANK(OFFSET('5. Pp (3 años)'!$H$46,INT((ROW()-13)/2),0)),"",OFFSET('5. Pp (3 años)'!$H$46,INT((ROW()-13)/2),0))</f>
        <v>Trimestral</v>
      </c>
      <c r="H209" s="999">
        <f ca="1">IF(ISBLANK(OFFSET('9. METAS'!$K$20,INT((ROW()-13)/2),0)),"",OFFSET('9. METAS'!$K$20,INT((ROW()-13)/2),0))</f>
        <v>217</v>
      </c>
      <c r="I209" s="1000" t="s">
        <v>1108</v>
      </c>
      <c r="J209" s="208">
        <f ca="1">IF(MOD(ROW()-13,2)=0,IF(ISBLANK(OFFSET('11. SEGUIMIENTO 2026'!$N$14,INT((ROW()-13)/2),0)),"",OFFSET('11. SEGUIMIENTO 2026'!$N$14,INT((ROW()-13)/2),0)),IF(ISBLANK(OFFSET('9. METAS'!$Q$20,INT((ROW()-14)/2),0)),"",OFFSET('9. METAS'!$Q$20,INT((ROW()-14)/2),0)))</f>
        <v>174</v>
      </c>
      <c r="K209" s="209" t="str">
        <f ca="1">IF(MOD(ROW()-13,2)=0,IF(ISBLANK(OFFSET('11. SEGUIMIENTO 2026'!$O$14,INT((ROW()-13)/2),0)),"",OFFSET('11. SEGUIMIENTO 2026'!$O$14,INT((ROW()-13)/2),0)),IF(ISBLANK(OFFSET('9. METAS'!$R$20,INT((ROW()-14)/2),0)),"",OFFSET('9. METAS'!$R$20,INT((ROW()-14)/2),0)))</f>
        <v/>
      </c>
      <c r="L209" s="209" t="str">
        <f ca="1">IF(MOD(ROW()-13,2)=0,IF(ISBLANK(OFFSET('11. SEGUIMIENTO 2026'!$P$14,INT((ROW()-13)/2),0)),"",OFFSET('11. SEGUIMIENTO 2026'!$P$14,INT((ROW()-13)/2),0)),IF(ISBLANK(OFFSET('9. METAS'!$S$20,INT((ROW()-14)/2),0)),"",OFFSET('9. METAS'!$S$20,INT((ROW()-14)/2),0)))</f>
        <v/>
      </c>
      <c r="M209" s="210" t="str">
        <f ca="1">IF(MOD(ROW()-13,2)=0,IF(ISBLANK(OFFSET('11. SEGUIMIENTO 2026'!$Q$14,INT((ROW()-13)/2),0)),"",OFFSET('11. SEGUIMIENTO 2026'!$Q$14,INT((ROW()-13)/2),0)),IF(ISBLANK(OFFSET('9. METAS'!$T$20,INT((ROW()-14)/2),0)),"",OFFSET('9. METAS'!$T$20,INT((ROW()-14)/2),0)))</f>
        <v/>
      </c>
      <c r="N209" s="1002" t="str">
        <f t="shared" ref="N209" ca="1" si="189">IFERROR(K209/K210,"ND")</f>
        <v>ND</v>
      </c>
      <c r="O209" s="1004" t="str">
        <f t="shared" ref="O209" ca="1" si="190">IFERROR(((J209+K209)/H209),"ND")</f>
        <v>ND</v>
      </c>
      <c r="P209" s="1017" t="s">
        <v>1568</v>
      </c>
    </row>
    <row r="210" spans="3:16" ht="92.25" customHeight="1">
      <c r="C210" s="981"/>
      <c r="D210" s="983"/>
      <c r="E210" s="983"/>
      <c r="F210" s="985"/>
      <c r="G210" s="987"/>
      <c r="H210" s="999"/>
      <c r="I210" s="1001"/>
      <c r="J210" s="208">
        <f ca="1">IF(MOD(ROW()-13,2)=0,IF(ISBLANK(OFFSET('11. SEGUIMIENTO 2026'!$N$14,INT((ROW()-13)/2),0)),"",OFFSET('11. SEGUIMIENTO 2026'!$N$14,INT((ROW()-13)/2),0)),IF(ISBLANK(OFFSET('9. METAS'!$Q$20,INT((ROW()-14)/2),0)),"",OFFSET('9. METAS'!$Q$20,INT((ROW()-14)/2),0)))</f>
        <v>42</v>
      </c>
      <c r="K210" s="209">
        <f ca="1">IF(MOD(ROW()-13,2)=0,IF(ISBLANK(OFFSET('11. SEGUIMIENTO 2026'!$O$14,INT((ROW()-13)/2),0)),"",OFFSET('11. SEGUIMIENTO 2026'!$O$14,INT((ROW()-13)/2),0)),IF(ISBLANK(OFFSET('9. METAS'!$R$20,INT((ROW()-14)/2),0)),"",OFFSET('9. METAS'!$R$20,INT((ROW()-14)/2),0)))</f>
        <v>65</v>
      </c>
      <c r="L210" s="209">
        <f ca="1">IF(MOD(ROW()-13,2)=0,IF(ISBLANK(OFFSET('11. SEGUIMIENTO 2026'!$P$14,INT((ROW()-13)/2),0)),"",OFFSET('11. SEGUIMIENTO 2026'!$P$14,INT((ROW()-13)/2),0)),IF(ISBLANK(OFFSET('9. METAS'!$S$20,INT((ROW()-14)/2),0)),"",OFFSET('9. METAS'!$S$20,INT((ROW()-14)/2),0)))</f>
        <v>48</v>
      </c>
      <c r="M210" s="210">
        <f ca="1">IF(MOD(ROW()-13,2)=0,IF(ISBLANK(OFFSET('11. SEGUIMIENTO 2026'!$Q$14,INT((ROW()-13)/2),0)),"",OFFSET('11. SEGUIMIENTO 2026'!$Q$14,INT((ROW()-13)/2),0)),IF(ISBLANK(OFFSET('9. METAS'!$T$20,INT((ROW()-14)/2),0)),"",OFFSET('9. METAS'!$T$20,INT((ROW()-14)/2),0)))</f>
        <v>62</v>
      </c>
      <c r="N210" s="1003"/>
      <c r="O210" s="1005"/>
      <c r="P210" s="1016"/>
    </row>
    <row r="211" spans="3:16" ht="92.25" customHeight="1">
      <c r="C211" s="1008" t="str">
        <f ca="1">IF(ISBLANK(OFFSET('5. Pp (3 años)'!$C$46,INT((ROW()-13)/2),0)),"",OFFSET('5. Pp (3 años)'!$C$46,INT((ROW()-13)/2),0))</f>
        <v>Actividad</v>
      </c>
      <c r="D211" s="983" t="str">
        <f ca="1">IF(ISBLANK(OFFSET('5. Pp (3 años)'!$D$46,INT((ROW()-13)/2),0)),"",OFFSET('5. Pp (3 años)'!$D$46,INT((ROW()-13)/2),0))</f>
        <v>3.1.1.1.15.15 Ejecución de acciones preventivas de manera permanente en las diversas playas, en beneficio a la ciudadanía.</v>
      </c>
      <c r="E211" s="983" t="str">
        <f ca="1">IF(ISBLANK(OFFSET('5. Pp (3 años)'!$E$46,INT((ROW()-13)/2),0)),"",OFFSET('5. Pp (3 años)'!$E$46,INT((ROW()-13)/2),0))</f>
        <v>PAPB: Porcentaje acciones preventivas brindadas a la población benitojuarense y vacacionistas.</v>
      </c>
      <c r="F211" s="985" t="str">
        <f ca="1">IF(ISBLANK(OFFSET('5. Pp (3 años)'!$K$46,INT((ROW()-13)/2),0)),"",OFFSET('5. Pp (3 años)'!$K$46,INT((ROW()-13)/2),0))</f>
        <v>Ascendente</v>
      </c>
      <c r="G211" s="987" t="str">
        <f ca="1">IF(ISBLANK(OFFSET('5. Pp (3 años)'!$H$46,INT((ROW()-13)/2),0)),"",OFFSET('5. Pp (3 años)'!$H$46,INT((ROW()-13)/2),0))</f>
        <v>Trimestral</v>
      </c>
      <c r="H211" s="999">
        <f ca="1">IF(ISBLANK(OFFSET('9. METAS'!$K$20,INT((ROW()-13)/2),0)),"",OFFSET('9. METAS'!$K$20,INT((ROW()-13)/2),0))</f>
        <v>1053400</v>
      </c>
      <c r="I211" s="1000" t="s">
        <v>1108</v>
      </c>
      <c r="J211" s="208">
        <f ca="1">IF(MOD(ROW()-13,2)=0,IF(ISBLANK(OFFSET('11. SEGUIMIENTO 2026'!$N$14,INT((ROW()-13)/2),0)),"",OFFSET('11. SEGUIMIENTO 2026'!$N$14,INT((ROW()-13)/2),0)),IF(ISBLANK(OFFSET('9. METAS'!$Q$20,INT((ROW()-14)/2),0)),"",OFFSET('9. METAS'!$Q$20,INT((ROW()-14)/2),0)))</f>
        <v>161212</v>
      </c>
      <c r="K211" s="209" t="str">
        <f ca="1">IF(MOD(ROW()-13,2)=0,IF(ISBLANK(OFFSET('11. SEGUIMIENTO 2026'!$O$14,INT((ROW()-13)/2),0)),"",OFFSET('11. SEGUIMIENTO 2026'!$O$14,INT((ROW()-13)/2),0)),IF(ISBLANK(OFFSET('9. METAS'!$R$20,INT((ROW()-14)/2),0)),"",OFFSET('9. METAS'!$R$20,INT((ROW()-14)/2),0)))</f>
        <v/>
      </c>
      <c r="L211" s="209" t="str">
        <f ca="1">IF(MOD(ROW()-13,2)=0,IF(ISBLANK(OFFSET('11. SEGUIMIENTO 2026'!$P$14,INT((ROW()-13)/2),0)),"",OFFSET('11. SEGUIMIENTO 2026'!$P$14,INT((ROW()-13)/2),0)),IF(ISBLANK(OFFSET('9. METAS'!$S$20,INT((ROW()-14)/2),0)),"",OFFSET('9. METAS'!$S$20,INT((ROW()-14)/2),0)))</f>
        <v/>
      </c>
      <c r="M211" s="210" t="str">
        <f ca="1">IF(MOD(ROW()-13,2)=0,IF(ISBLANK(OFFSET('11. SEGUIMIENTO 2026'!$Q$14,INT((ROW()-13)/2),0)),"",OFFSET('11. SEGUIMIENTO 2026'!$Q$14,INT((ROW()-13)/2),0)),IF(ISBLANK(OFFSET('9. METAS'!$T$20,INT((ROW()-14)/2),0)),"",OFFSET('9. METAS'!$T$20,INT((ROW()-14)/2),0)))</f>
        <v/>
      </c>
      <c r="N211" s="1002" t="str">
        <f t="shared" ref="N211" ca="1" si="191">IFERROR(K211/K212,"ND")</f>
        <v>ND</v>
      </c>
      <c r="O211" s="1004" t="str">
        <f t="shared" ref="O211" ca="1" si="192">IFERROR(((J211+K211)/H211),"ND")</f>
        <v>ND</v>
      </c>
      <c r="P211" s="1017" t="s">
        <v>1569</v>
      </c>
    </row>
    <row r="212" spans="3:16" ht="92.25" customHeight="1">
      <c r="C212" s="981"/>
      <c r="D212" s="983"/>
      <c r="E212" s="983"/>
      <c r="F212" s="985"/>
      <c r="G212" s="987"/>
      <c r="H212" s="999"/>
      <c r="I212" s="1001"/>
      <c r="J212" s="208">
        <f ca="1">IF(MOD(ROW()-13,2)=0,IF(ISBLANK(OFFSET('11. SEGUIMIENTO 2026'!$N$14,INT((ROW()-13)/2),0)),"",OFFSET('11. SEGUIMIENTO 2026'!$N$14,INT((ROW()-13)/2),0)),IF(ISBLANK(OFFSET('9. METAS'!$Q$20,INT((ROW()-14)/2),0)),"",OFFSET('9. METAS'!$Q$20,INT((ROW()-14)/2),0)))</f>
        <v>263350</v>
      </c>
      <c r="K212" s="209">
        <f ca="1">IF(MOD(ROW()-13,2)=0,IF(ISBLANK(OFFSET('11. SEGUIMIENTO 2026'!$O$14,INT((ROW()-13)/2),0)),"",OFFSET('11. SEGUIMIENTO 2026'!$O$14,INT((ROW()-13)/2),0)),IF(ISBLANK(OFFSET('9. METAS'!$R$20,INT((ROW()-14)/2),0)),"",OFFSET('9. METAS'!$R$20,INT((ROW()-14)/2),0)))</f>
        <v>263300</v>
      </c>
      <c r="L212" s="209">
        <f ca="1">IF(MOD(ROW()-13,2)=0,IF(ISBLANK(OFFSET('11. SEGUIMIENTO 2026'!$P$14,INT((ROW()-13)/2),0)),"",OFFSET('11. SEGUIMIENTO 2026'!$P$14,INT((ROW()-13)/2),0)),IF(ISBLANK(OFFSET('9. METAS'!$S$20,INT((ROW()-14)/2),0)),"",OFFSET('9. METAS'!$S$20,INT((ROW()-14)/2),0)))</f>
        <v>263400</v>
      </c>
      <c r="M212" s="210">
        <f ca="1">IF(MOD(ROW()-13,2)=0,IF(ISBLANK(OFFSET('11. SEGUIMIENTO 2026'!$Q$14,INT((ROW()-13)/2),0)),"",OFFSET('11. SEGUIMIENTO 2026'!$Q$14,INT((ROW()-13)/2),0)),IF(ISBLANK(OFFSET('9. METAS'!$T$20,INT((ROW()-14)/2),0)),"",OFFSET('9. METAS'!$T$20,INT((ROW()-14)/2),0)))</f>
        <v>263350</v>
      </c>
      <c r="N212" s="1003"/>
      <c r="O212" s="1005"/>
      <c r="P212" s="1016"/>
    </row>
    <row r="213" spans="3:16" ht="92.25" customHeight="1">
      <c r="C213" s="1008" t="str">
        <f ca="1">IF(ISBLANK(OFFSET('5. Pp (3 años)'!$C$46,INT((ROW()-13)/2),0)),"",OFFSET('5. Pp (3 años)'!$C$46,INT((ROW()-13)/2),0))</f>
        <v>Actividad</v>
      </c>
      <c r="D213" s="983" t="str">
        <f ca="1">IF(ISBLANK(OFFSET('5. Pp (3 años)'!$D$46,INT((ROW()-13)/2),0)),"",OFFSET('5. Pp (3 años)'!$D$46,INT((ROW()-13)/2),0))</f>
        <v>3.1.1.1.15.16 Atención a quejas ciudadanas en materia de protección civil.</v>
      </c>
      <c r="E213" s="983" t="str">
        <f ca="1">IF(ISBLANK(OFFSET('5. Pp (3 años)'!$E$46,INT((ROW()-13)/2),0)),"",OFFSET('5. Pp (3 años)'!$E$46,INT((ROW()-13)/2),0))</f>
        <v>PQCA: Porcentaje de quejas ciudadanas atendidas.</v>
      </c>
      <c r="F213" s="985" t="str">
        <f ca="1">IF(ISBLANK(OFFSET('5. Pp (3 años)'!$K$46,INT((ROW()-13)/2),0)),"",OFFSET('5. Pp (3 años)'!$K$46,INT((ROW()-13)/2),0))</f>
        <v>Descendente</v>
      </c>
      <c r="G213" s="987" t="str">
        <f ca="1">IF(ISBLANK(OFFSET('5. Pp (3 años)'!$H$46,INT((ROW()-13)/2),0)),"",OFFSET('5. Pp (3 años)'!$H$46,INT((ROW()-13)/2),0))</f>
        <v>Trimestral</v>
      </c>
      <c r="H213" s="999">
        <f ca="1">IF(ISBLANK(OFFSET('9. METAS'!$K$20,INT((ROW()-13)/2),0)),"",OFFSET('9. METAS'!$K$20,INT((ROW()-13)/2),0))</f>
        <v>129</v>
      </c>
      <c r="I213" s="1000" t="s">
        <v>1108</v>
      </c>
      <c r="J213" s="208">
        <f ca="1">IF(MOD(ROW()-13,2)=0,IF(ISBLANK(OFFSET('11. SEGUIMIENTO 2026'!$N$14,INT((ROW()-13)/2),0)),"",OFFSET('11. SEGUIMIENTO 2026'!$N$14,INT((ROW()-13)/2),0)),IF(ISBLANK(OFFSET('9. METAS'!$Q$20,INT((ROW()-14)/2),0)),"",OFFSET('9. METAS'!$Q$20,INT((ROW()-14)/2),0)))</f>
        <v>42</v>
      </c>
      <c r="K213" s="209" t="str">
        <f ca="1">IF(MOD(ROW()-13,2)=0,IF(ISBLANK(OFFSET('11. SEGUIMIENTO 2026'!$O$14,INT((ROW()-13)/2),0)),"",OFFSET('11. SEGUIMIENTO 2026'!$O$14,INT((ROW()-13)/2),0)),IF(ISBLANK(OFFSET('9. METAS'!$R$20,INT((ROW()-14)/2),0)),"",OFFSET('9. METAS'!$R$20,INT((ROW()-14)/2),0)))</f>
        <v/>
      </c>
      <c r="L213" s="209" t="str">
        <f ca="1">IF(MOD(ROW()-13,2)=0,IF(ISBLANK(OFFSET('11. SEGUIMIENTO 2026'!$P$14,INT((ROW()-13)/2),0)),"",OFFSET('11. SEGUIMIENTO 2026'!$P$14,INT((ROW()-13)/2),0)),IF(ISBLANK(OFFSET('9. METAS'!$S$20,INT((ROW()-14)/2),0)),"",OFFSET('9. METAS'!$S$20,INT((ROW()-14)/2),0)))</f>
        <v/>
      </c>
      <c r="M213" s="210" t="str">
        <f ca="1">IF(MOD(ROW()-13,2)=0,IF(ISBLANK(OFFSET('11. SEGUIMIENTO 2026'!$Q$14,INT((ROW()-13)/2),0)),"",OFFSET('11. SEGUIMIENTO 2026'!$Q$14,INT((ROW()-13)/2),0)),IF(ISBLANK(OFFSET('9. METAS'!$T$20,INT((ROW()-14)/2),0)),"",OFFSET('9. METAS'!$T$20,INT((ROW()-14)/2),0)))</f>
        <v/>
      </c>
      <c r="N213" s="1002" t="str">
        <f t="shared" ref="N213" ca="1" si="193">IFERROR(K213/K214,"ND")</f>
        <v>ND</v>
      </c>
      <c r="O213" s="1004" t="str">
        <f t="shared" ref="O213" ca="1" si="194">IFERROR(((J213+K213)/H213),"ND")</f>
        <v>ND</v>
      </c>
      <c r="P213" s="1017" t="s">
        <v>1570</v>
      </c>
    </row>
    <row r="214" spans="3:16" ht="92.25" customHeight="1">
      <c r="C214" s="981"/>
      <c r="D214" s="983"/>
      <c r="E214" s="983"/>
      <c r="F214" s="985"/>
      <c r="G214" s="987"/>
      <c r="H214" s="999"/>
      <c r="I214" s="1001"/>
      <c r="J214" s="208">
        <f ca="1">IF(MOD(ROW()-13,2)=0,IF(ISBLANK(OFFSET('11. SEGUIMIENTO 2026'!$N$14,INT((ROW()-13)/2),0)),"",OFFSET('11. SEGUIMIENTO 2026'!$N$14,INT((ROW()-13)/2),0)),IF(ISBLANK(OFFSET('9. METAS'!$Q$20,INT((ROW()-14)/2),0)),"",OFFSET('9. METAS'!$Q$20,INT((ROW()-14)/2),0)))</f>
        <v>32</v>
      </c>
      <c r="K214" s="209">
        <f ca="1">IF(MOD(ROW()-13,2)=0,IF(ISBLANK(OFFSET('11. SEGUIMIENTO 2026'!$O$14,INT((ROW()-13)/2),0)),"",OFFSET('11. SEGUIMIENTO 2026'!$O$14,INT((ROW()-13)/2),0)),IF(ISBLANK(OFFSET('9. METAS'!$R$20,INT((ROW()-14)/2),0)),"",OFFSET('9. METAS'!$R$20,INT((ROW()-14)/2),0)))</f>
        <v>33</v>
      </c>
      <c r="L214" s="209">
        <f ca="1">IF(MOD(ROW()-13,2)=0,IF(ISBLANK(OFFSET('11. SEGUIMIENTO 2026'!$P$14,INT((ROW()-13)/2),0)),"",OFFSET('11. SEGUIMIENTO 2026'!$P$14,INT((ROW()-13)/2),0)),IF(ISBLANK(OFFSET('9. METAS'!$S$20,INT((ROW()-14)/2),0)),"",OFFSET('9. METAS'!$S$20,INT((ROW()-14)/2),0)))</f>
        <v>29</v>
      </c>
      <c r="M214" s="210">
        <f ca="1">IF(MOD(ROW()-13,2)=0,IF(ISBLANK(OFFSET('11. SEGUIMIENTO 2026'!$Q$14,INT((ROW()-13)/2),0)),"",OFFSET('11. SEGUIMIENTO 2026'!$Q$14,INT((ROW()-13)/2),0)),IF(ISBLANK(OFFSET('9. METAS'!$T$20,INT((ROW()-14)/2),0)),"",OFFSET('9. METAS'!$T$20,INT((ROW()-14)/2),0)))</f>
        <v>35</v>
      </c>
      <c r="N214" s="1003"/>
      <c r="O214" s="1005"/>
      <c r="P214" s="1016"/>
    </row>
    <row r="215" spans="3:16" ht="92.25" customHeight="1">
      <c r="C215" s="1008" t="str">
        <f ca="1">IF(ISBLANK(OFFSET('5. Pp (3 años)'!$C$46,INT((ROW()-13)/2),0)),"",OFFSET('5. Pp (3 años)'!$C$46,INT((ROW()-13)/2),0))</f>
        <v>Actividad</v>
      </c>
      <c r="D215" s="983" t="str">
        <f ca="1">IF(ISBLANK(OFFSET('5. Pp (3 años)'!$D$46,INT((ROW()-13)/2),0)),"",OFFSET('5. Pp (3 años)'!$D$46,INT((ROW()-13)/2),0))</f>
        <v>3.1.1.1.15.17 Integración de los diversos Comités Operativos Especializados en Materia de Protección Civil</v>
      </c>
      <c r="E215" s="983" t="str">
        <f ca="1">IF(ISBLANK(OFFSET('5. Pp (3 años)'!$E$46,INT((ROW()-13)/2),0)),"",OFFSET('5. Pp (3 años)'!$E$46,INT((ROW()-13)/2),0))</f>
        <v>PDCI: Porcentaje de los diversos comités integrados</v>
      </c>
      <c r="F215" s="985" t="str">
        <f ca="1">IF(ISBLANK(OFFSET('5. Pp (3 años)'!$K$46,INT((ROW()-13)/2),0)),"",OFFSET('5. Pp (3 años)'!$K$46,INT((ROW()-13)/2),0))</f>
        <v>Ascendente</v>
      </c>
      <c r="G215" s="987" t="str">
        <f ca="1">IF(ISBLANK(OFFSET('5. Pp (3 años)'!$H$46,INT((ROW()-13)/2),0)),"",OFFSET('5. Pp (3 años)'!$H$46,INT((ROW()-13)/2),0))</f>
        <v>Trimestral</v>
      </c>
      <c r="H215" s="999">
        <f ca="1">IF(ISBLANK(OFFSET('9. METAS'!$K$20,INT((ROW()-13)/2),0)),"",OFFSET('9. METAS'!$K$20,INT((ROW()-13)/2),0))</f>
        <v>2</v>
      </c>
      <c r="I215" s="1000" t="s">
        <v>1108</v>
      </c>
      <c r="J215" s="208">
        <f ca="1">IF(MOD(ROW()-13,2)=0,IF(ISBLANK(OFFSET('11. SEGUIMIENTO 2026'!$N$14,INT((ROW()-13)/2),0)),"",OFFSET('11. SEGUIMIENTO 2026'!$N$14,INT((ROW()-13)/2),0)),IF(ISBLANK(OFFSET('9. METAS'!$Q$20,INT((ROW()-14)/2),0)),"",OFFSET('9. METAS'!$Q$20,INT((ROW()-14)/2),0)))</f>
        <v>1</v>
      </c>
      <c r="K215" s="209" t="str">
        <f ca="1">IF(MOD(ROW()-13,2)=0,IF(ISBLANK(OFFSET('11. SEGUIMIENTO 2026'!$O$14,INT((ROW()-13)/2),0)),"",OFFSET('11. SEGUIMIENTO 2026'!$O$14,INT((ROW()-13)/2),0)),IF(ISBLANK(OFFSET('9. METAS'!$R$20,INT((ROW()-14)/2),0)),"",OFFSET('9. METAS'!$R$20,INT((ROW()-14)/2),0)))</f>
        <v/>
      </c>
      <c r="L215" s="209" t="str">
        <f ca="1">IF(MOD(ROW()-13,2)=0,IF(ISBLANK(OFFSET('11. SEGUIMIENTO 2026'!$P$14,INT((ROW()-13)/2),0)),"",OFFSET('11. SEGUIMIENTO 2026'!$P$14,INT((ROW()-13)/2),0)),IF(ISBLANK(OFFSET('9. METAS'!$S$20,INT((ROW()-14)/2),0)),"",OFFSET('9. METAS'!$S$20,INT((ROW()-14)/2),0)))</f>
        <v/>
      </c>
      <c r="M215" s="210" t="str">
        <f ca="1">IF(MOD(ROW()-13,2)=0,IF(ISBLANK(OFFSET('11. SEGUIMIENTO 2026'!$Q$14,INT((ROW()-13)/2),0)),"",OFFSET('11. SEGUIMIENTO 2026'!$Q$14,INT((ROW()-13)/2),0)),IF(ISBLANK(OFFSET('9. METAS'!$T$20,INT((ROW()-14)/2),0)),"",OFFSET('9. METAS'!$T$20,INT((ROW()-14)/2),0)))</f>
        <v/>
      </c>
      <c r="N215" s="1002" t="str">
        <f t="shared" ref="N215" ca="1" si="195">IFERROR(K215/K216,"ND")</f>
        <v>ND</v>
      </c>
      <c r="O215" s="1004" t="str">
        <f t="shared" ref="O215" ca="1" si="196">IFERROR(((J215+K215)/H215),"ND")</f>
        <v>ND</v>
      </c>
      <c r="P215" s="1017" t="s">
        <v>1571</v>
      </c>
    </row>
    <row r="216" spans="3:16" ht="92.25" customHeight="1" thickBot="1">
      <c r="C216" s="1022"/>
      <c r="D216" s="1023"/>
      <c r="E216" s="1023"/>
      <c r="F216" s="1024"/>
      <c r="G216" s="1025"/>
      <c r="H216" s="1018"/>
      <c r="I216" s="1019"/>
      <c r="J216" s="211">
        <f ca="1">IF(MOD(ROW()-13,2)=0,IF(ISBLANK(OFFSET('11. SEGUIMIENTO 2026'!$N$14,INT((ROW()-13)/2),0)),"",OFFSET('11. SEGUIMIENTO 2026'!$N$14,INT((ROW()-13)/2),0)),IF(ISBLANK(OFFSET('9. METAS'!$Q$20,INT((ROW()-14)/2),0)),"",OFFSET('9. METAS'!$Q$20,INT((ROW()-14)/2),0)))</f>
        <v>1</v>
      </c>
      <c r="K216" s="212">
        <f ca="1">IF(MOD(ROW()-13,2)=0,IF(ISBLANK(OFFSET('11. SEGUIMIENTO 2026'!$O$14,INT((ROW()-13)/2),0)),"",OFFSET('11. SEGUIMIENTO 2026'!$O$14,INT((ROW()-13)/2),0)),IF(ISBLANK(OFFSET('9. METAS'!$R$20,INT((ROW()-14)/2),0)),"",OFFSET('9. METAS'!$R$20,INT((ROW()-14)/2),0)))</f>
        <v>1</v>
      </c>
      <c r="L216" s="212">
        <f ca="1">IF(MOD(ROW()-13,2)=0,IF(ISBLANK(OFFSET('11. SEGUIMIENTO 2026'!$P$14,INT((ROW()-13)/2),0)),"",OFFSET('11. SEGUIMIENTO 2026'!$P$14,INT((ROW()-13)/2),0)),IF(ISBLANK(OFFSET('9. METAS'!$S$20,INT((ROW()-14)/2),0)),"",OFFSET('9. METAS'!$S$20,INT((ROW()-14)/2),0)))</f>
        <v>0</v>
      </c>
      <c r="M216" s="213">
        <f ca="1">IF(MOD(ROW()-13,2)=0,IF(ISBLANK(OFFSET('11. SEGUIMIENTO 2026'!$Q$14,INT((ROW()-13)/2),0)),"",OFFSET('11. SEGUIMIENTO 2026'!$Q$14,INT((ROW()-13)/2),0)),IF(ISBLANK(OFFSET('9. METAS'!$T$20,INT((ROW()-14)/2),0)),"",OFFSET('9. METAS'!$T$20,INT((ROW()-14)/2),0)))</f>
        <v>0</v>
      </c>
      <c r="N216" s="1020"/>
      <c r="O216" s="1021"/>
      <c r="P216" s="1026"/>
    </row>
    <row r="217" spans="3:16" s="1" customFormat="1" ht="15.75" thickTop="1">
      <c r="D217" s="95"/>
    </row>
    <row r="218" spans="3:16" s="1" customFormat="1">
      <c r="D218" s="95"/>
    </row>
    <row r="219" spans="3:16" s="1" customFormat="1">
      <c r="D219" s="95"/>
    </row>
    <row r="220" spans="3:16" s="1" customFormat="1">
      <c r="D220" s="95"/>
    </row>
    <row r="221" spans="3:16" s="1" customFormat="1">
      <c r="D221" s="95"/>
    </row>
    <row r="222" spans="3:16" s="1" customFormat="1">
      <c r="D222" s="95"/>
    </row>
    <row r="223" spans="3:16" s="1" customFormat="1">
      <c r="D223" s="95"/>
    </row>
    <row r="224" spans="3:16" s="1" customFormat="1">
      <c r="D224" s="95"/>
    </row>
    <row r="225" spans="4:11" s="1" customFormat="1">
      <c r="D225" s="95"/>
    </row>
    <row r="226" spans="4:11" s="1" customFormat="1">
      <c r="D226" s="95"/>
    </row>
    <row r="227" spans="4:11" s="1" customFormat="1">
      <c r="D227" s="95"/>
    </row>
    <row r="228" spans="4:11" s="1" customFormat="1">
      <c r="D228" s="95"/>
    </row>
    <row r="229" spans="4:11">
      <c r="F229" s="1"/>
      <c r="I229" s="36"/>
      <c r="J229" s="36"/>
      <c r="K229" s="36"/>
    </row>
    <row r="230" spans="4:11">
      <c r="F230" s="1"/>
      <c r="I230" s="36"/>
      <c r="J230" s="36"/>
      <c r="K230" s="36"/>
    </row>
  </sheetData>
  <protectedRanges>
    <protectedRange sqref="I13:I216" name="SI.NO"/>
    <protectedRange algorithmName="SHA-512" hashValue="VSDpUfYaSu2o1GNz/dNG0/zdAR2SyjQ4x4E+I/O817AEKyLH+9hkU426TeaW1NebwBiHlEu/vd5f18TkOfpfxw==" saltValue="bop94IANOsb3/TmZjo7hbg==" spinCount="100000" sqref="P103:P104 P13:P102 P105:P106 P107:P108 P109:P110 P111:P112 P113:P114 P115:P116 P117:P118 P119:P120 P121:P122 P123:P124 P125:P126 P127:P128 P129:P130 P131:P132 P133:P134 P135:P136 P137:P138 P139:P140 P141:P142 P143:P144 P145:P146 P147:P148 P149:P150 P151:P152 P153:P154 P155:P156 P157:P158 P159:P160 P161:P162 P163:P164 P165:P166 P167:P168 P169:P170 P171:P172 P173:P174 P175:P176 P177:P178 P179:P180 P181:P182 P183:P184 P185:P186 P187:P188 P189:P190 P191:P192 P193:P194 P195:P196 P197:P198 P199:P200 P201:P202 P203:P204 P205:P206 P207:P208 P209:P210 P211:P212 P213:P214 P215:P216" name="JUSTIFICACION"/>
  </protectedRanges>
  <mergeCells count="1034">
    <mergeCell ref="H215:H216"/>
    <mergeCell ref="I215:I216"/>
    <mergeCell ref="N215:N216"/>
    <mergeCell ref="O215:O216"/>
    <mergeCell ref="P213:P214"/>
    <mergeCell ref="H213:H214"/>
    <mergeCell ref="I213:I214"/>
    <mergeCell ref="N213:N214"/>
    <mergeCell ref="O213:O214"/>
    <mergeCell ref="P211:P212"/>
    <mergeCell ref="C215:C216"/>
    <mergeCell ref="D215:D216"/>
    <mergeCell ref="E215:E216"/>
    <mergeCell ref="F215:F216"/>
    <mergeCell ref="G215:G216"/>
    <mergeCell ref="P215:P216"/>
    <mergeCell ref="H211:H212"/>
    <mergeCell ref="I211:I212"/>
    <mergeCell ref="N211:N212"/>
    <mergeCell ref="O211:O212"/>
    <mergeCell ref="P209:P210"/>
    <mergeCell ref="C213:C214"/>
    <mergeCell ref="D213:D214"/>
    <mergeCell ref="E213:E214"/>
    <mergeCell ref="F213:F214"/>
    <mergeCell ref="G213:G214"/>
    <mergeCell ref="H209:H210"/>
    <mergeCell ref="I209:I210"/>
    <mergeCell ref="N209:N210"/>
    <mergeCell ref="O209:O210"/>
    <mergeCell ref="P207:P208"/>
    <mergeCell ref="C211:C212"/>
    <mergeCell ref="D211:D212"/>
    <mergeCell ref="E211:E212"/>
    <mergeCell ref="F211:F212"/>
    <mergeCell ref="G211:G212"/>
    <mergeCell ref="H207:H208"/>
    <mergeCell ref="I207:I208"/>
    <mergeCell ref="N207:N208"/>
    <mergeCell ref="O207:O208"/>
    <mergeCell ref="P205:P206"/>
    <mergeCell ref="C209:C210"/>
    <mergeCell ref="D209:D210"/>
    <mergeCell ref="E209:E210"/>
    <mergeCell ref="F209:F210"/>
    <mergeCell ref="G209:G210"/>
    <mergeCell ref="H205:H206"/>
    <mergeCell ref="I205:I206"/>
    <mergeCell ref="N205:N206"/>
    <mergeCell ref="O205:O206"/>
    <mergeCell ref="P203:P204"/>
    <mergeCell ref="C207:C208"/>
    <mergeCell ref="D207:D208"/>
    <mergeCell ref="E207:E208"/>
    <mergeCell ref="F207:F208"/>
    <mergeCell ref="G207:G208"/>
    <mergeCell ref="H203:H204"/>
    <mergeCell ref="I203:I204"/>
    <mergeCell ref="N203:N204"/>
    <mergeCell ref="O203:O204"/>
    <mergeCell ref="P201:P202"/>
    <mergeCell ref="C205:C206"/>
    <mergeCell ref="D205:D206"/>
    <mergeCell ref="E205:E206"/>
    <mergeCell ref="F205:F206"/>
    <mergeCell ref="G205:G206"/>
    <mergeCell ref="H201:H202"/>
    <mergeCell ref="I201:I202"/>
    <mergeCell ref="N201:N202"/>
    <mergeCell ref="O201:O202"/>
    <mergeCell ref="P199:P200"/>
    <mergeCell ref="C203:C204"/>
    <mergeCell ref="D203:D204"/>
    <mergeCell ref="E203:E204"/>
    <mergeCell ref="F203:F204"/>
    <mergeCell ref="G203:G204"/>
    <mergeCell ref="H199:H200"/>
    <mergeCell ref="I199:I200"/>
    <mergeCell ref="N199:N200"/>
    <mergeCell ref="O199:O200"/>
    <mergeCell ref="P197:P198"/>
    <mergeCell ref="C201:C202"/>
    <mergeCell ref="D201:D202"/>
    <mergeCell ref="E201:E202"/>
    <mergeCell ref="F201:F202"/>
    <mergeCell ref="G201:G202"/>
    <mergeCell ref="H197:H198"/>
    <mergeCell ref="I197:I198"/>
    <mergeCell ref="N197:N198"/>
    <mergeCell ref="O197:O198"/>
    <mergeCell ref="P195:P196"/>
    <mergeCell ref="C199:C200"/>
    <mergeCell ref="D199:D200"/>
    <mergeCell ref="E199:E200"/>
    <mergeCell ref="F199:F200"/>
    <mergeCell ref="G199:G200"/>
    <mergeCell ref="H195:H196"/>
    <mergeCell ref="I195:I196"/>
    <mergeCell ref="N195:N196"/>
    <mergeCell ref="O195:O196"/>
    <mergeCell ref="P193:P194"/>
    <mergeCell ref="C197:C198"/>
    <mergeCell ref="D197:D198"/>
    <mergeCell ref="E197:E198"/>
    <mergeCell ref="F197:F198"/>
    <mergeCell ref="G197:G198"/>
    <mergeCell ref="H193:H194"/>
    <mergeCell ref="I193:I194"/>
    <mergeCell ref="N193:N194"/>
    <mergeCell ref="O193:O194"/>
    <mergeCell ref="P191:P192"/>
    <mergeCell ref="C195:C196"/>
    <mergeCell ref="D195:D196"/>
    <mergeCell ref="E195:E196"/>
    <mergeCell ref="F195:F196"/>
    <mergeCell ref="G195:G196"/>
    <mergeCell ref="H191:H192"/>
    <mergeCell ref="I191:I192"/>
    <mergeCell ref="N191:N192"/>
    <mergeCell ref="O191:O192"/>
    <mergeCell ref="P189:P190"/>
    <mergeCell ref="C193:C194"/>
    <mergeCell ref="D193:D194"/>
    <mergeCell ref="E193:E194"/>
    <mergeCell ref="F193:F194"/>
    <mergeCell ref="G193:G194"/>
    <mergeCell ref="H189:H190"/>
    <mergeCell ref="I189:I190"/>
    <mergeCell ref="N189:N190"/>
    <mergeCell ref="O189:O190"/>
    <mergeCell ref="P187:P188"/>
    <mergeCell ref="C191:C192"/>
    <mergeCell ref="D191:D192"/>
    <mergeCell ref="E191:E192"/>
    <mergeCell ref="F191:F192"/>
    <mergeCell ref="G191:G192"/>
    <mergeCell ref="H187:H188"/>
    <mergeCell ref="I187:I188"/>
    <mergeCell ref="N187:N188"/>
    <mergeCell ref="O187:O188"/>
    <mergeCell ref="P185:P186"/>
    <mergeCell ref="C189:C190"/>
    <mergeCell ref="D189:D190"/>
    <mergeCell ref="E189:E190"/>
    <mergeCell ref="F189:F190"/>
    <mergeCell ref="G189:G190"/>
    <mergeCell ref="H185:H186"/>
    <mergeCell ref="I185:I186"/>
    <mergeCell ref="N185:N186"/>
    <mergeCell ref="O185:O186"/>
    <mergeCell ref="P183:P184"/>
    <mergeCell ref="C187:C188"/>
    <mergeCell ref="D187:D188"/>
    <mergeCell ref="E187:E188"/>
    <mergeCell ref="F187:F188"/>
    <mergeCell ref="G187:G188"/>
    <mergeCell ref="H183:H184"/>
    <mergeCell ref="I183:I184"/>
    <mergeCell ref="N183:N184"/>
    <mergeCell ref="O183:O184"/>
    <mergeCell ref="P181:P182"/>
    <mergeCell ref="C185:C186"/>
    <mergeCell ref="D185:D186"/>
    <mergeCell ref="E185:E186"/>
    <mergeCell ref="F185:F186"/>
    <mergeCell ref="G185:G186"/>
    <mergeCell ref="H181:H182"/>
    <mergeCell ref="I181:I182"/>
    <mergeCell ref="N181:N182"/>
    <mergeCell ref="O181:O182"/>
    <mergeCell ref="P179:P180"/>
    <mergeCell ref="C183:C184"/>
    <mergeCell ref="D183:D184"/>
    <mergeCell ref="E183:E184"/>
    <mergeCell ref="F183:F184"/>
    <mergeCell ref="G183:G184"/>
    <mergeCell ref="H179:H180"/>
    <mergeCell ref="I179:I180"/>
    <mergeCell ref="N179:N180"/>
    <mergeCell ref="O179:O180"/>
    <mergeCell ref="P177:P178"/>
    <mergeCell ref="C181:C182"/>
    <mergeCell ref="D181:D182"/>
    <mergeCell ref="E181:E182"/>
    <mergeCell ref="F181:F182"/>
    <mergeCell ref="G181:G182"/>
    <mergeCell ref="H177:H178"/>
    <mergeCell ref="I177:I178"/>
    <mergeCell ref="N177:N178"/>
    <mergeCell ref="O177:O178"/>
    <mergeCell ref="P175:P176"/>
    <mergeCell ref="C179:C180"/>
    <mergeCell ref="D179:D180"/>
    <mergeCell ref="E179:E180"/>
    <mergeCell ref="F179:F180"/>
    <mergeCell ref="G179:G180"/>
    <mergeCell ref="H175:H176"/>
    <mergeCell ref="I175:I176"/>
    <mergeCell ref="N175:N176"/>
    <mergeCell ref="O175:O176"/>
    <mergeCell ref="P173:P174"/>
    <mergeCell ref="C177:C178"/>
    <mergeCell ref="D177:D178"/>
    <mergeCell ref="E177:E178"/>
    <mergeCell ref="F177:F178"/>
    <mergeCell ref="G177:G178"/>
    <mergeCell ref="H173:H174"/>
    <mergeCell ref="I173:I174"/>
    <mergeCell ref="N173:N174"/>
    <mergeCell ref="O173:O174"/>
    <mergeCell ref="P171:P172"/>
    <mergeCell ref="C175:C176"/>
    <mergeCell ref="D175:D176"/>
    <mergeCell ref="E175:E176"/>
    <mergeCell ref="F175:F176"/>
    <mergeCell ref="G175:G176"/>
    <mergeCell ref="H171:H172"/>
    <mergeCell ref="I171:I172"/>
    <mergeCell ref="N171:N172"/>
    <mergeCell ref="O171:O172"/>
    <mergeCell ref="P169:P170"/>
    <mergeCell ref="C173:C174"/>
    <mergeCell ref="D173:D174"/>
    <mergeCell ref="E173:E174"/>
    <mergeCell ref="F173:F174"/>
    <mergeCell ref="G173:G174"/>
    <mergeCell ref="H169:H170"/>
    <mergeCell ref="I169:I170"/>
    <mergeCell ref="N169:N170"/>
    <mergeCell ref="O169:O170"/>
    <mergeCell ref="P167:P168"/>
    <mergeCell ref="C171:C172"/>
    <mergeCell ref="D171:D172"/>
    <mergeCell ref="E171:E172"/>
    <mergeCell ref="F171:F172"/>
    <mergeCell ref="G171:G172"/>
    <mergeCell ref="H167:H168"/>
    <mergeCell ref="I167:I168"/>
    <mergeCell ref="N167:N168"/>
    <mergeCell ref="O167:O168"/>
    <mergeCell ref="P165:P166"/>
    <mergeCell ref="C169:C170"/>
    <mergeCell ref="D169:D170"/>
    <mergeCell ref="E169:E170"/>
    <mergeCell ref="F169:F170"/>
    <mergeCell ref="G169:G170"/>
    <mergeCell ref="H165:H166"/>
    <mergeCell ref="I165:I166"/>
    <mergeCell ref="N165:N166"/>
    <mergeCell ref="O165:O166"/>
    <mergeCell ref="P163:P164"/>
    <mergeCell ref="C167:C168"/>
    <mergeCell ref="D167:D168"/>
    <mergeCell ref="E167:E168"/>
    <mergeCell ref="F167:F168"/>
    <mergeCell ref="G167:G168"/>
    <mergeCell ref="H163:H164"/>
    <mergeCell ref="I163:I164"/>
    <mergeCell ref="N163:N164"/>
    <mergeCell ref="O163:O164"/>
    <mergeCell ref="P161:P162"/>
    <mergeCell ref="C165:C166"/>
    <mergeCell ref="D165:D166"/>
    <mergeCell ref="E165:E166"/>
    <mergeCell ref="F165:F166"/>
    <mergeCell ref="G165:G166"/>
    <mergeCell ref="H161:H162"/>
    <mergeCell ref="I161:I162"/>
    <mergeCell ref="N161:N162"/>
    <mergeCell ref="O161:O162"/>
    <mergeCell ref="P159:P160"/>
    <mergeCell ref="C163:C164"/>
    <mergeCell ref="D163:D164"/>
    <mergeCell ref="E163:E164"/>
    <mergeCell ref="F163:F164"/>
    <mergeCell ref="G163:G164"/>
    <mergeCell ref="H159:H160"/>
    <mergeCell ref="I159:I160"/>
    <mergeCell ref="N159:N160"/>
    <mergeCell ref="O159:O160"/>
    <mergeCell ref="P157:P158"/>
    <mergeCell ref="C161:C162"/>
    <mergeCell ref="D161:D162"/>
    <mergeCell ref="E161:E162"/>
    <mergeCell ref="F161:F162"/>
    <mergeCell ref="G161:G162"/>
    <mergeCell ref="H157:H158"/>
    <mergeCell ref="I157:I158"/>
    <mergeCell ref="N157:N158"/>
    <mergeCell ref="O157:O158"/>
    <mergeCell ref="P155:P156"/>
    <mergeCell ref="C159:C160"/>
    <mergeCell ref="D159:D160"/>
    <mergeCell ref="E159:E160"/>
    <mergeCell ref="F159:F160"/>
    <mergeCell ref="G159:G160"/>
    <mergeCell ref="H155:H156"/>
    <mergeCell ref="I155:I156"/>
    <mergeCell ref="N155:N156"/>
    <mergeCell ref="O155:O156"/>
    <mergeCell ref="P153:P154"/>
    <mergeCell ref="C157:C158"/>
    <mergeCell ref="D157:D158"/>
    <mergeCell ref="E157:E158"/>
    <mergeCell ref="F157:F158"/>
    <mergeCell ref="G157:G158"/>
    <mergeCell ref="H153:H154"/>
    <mergeCell ref="I153:I154"/>
    <mergeCell ref="N153:N154"/>
    <mergeCell ref="O153:O154"/>
    <mergeCell ref="P151:P152"/>
    <mergeCell ref="C155:C156"/>
    <mergeCell ref="D155:D156"/>
    <mergeCell ref="E155:E156"/>
    <mergeCell ref="F155:F156"/>
    <mergeCell ref="G155:G156"/>
    <mergeCell ref="H151:H152"/>
    <mergeCell ref="I151:I152"/>
    <mergeCell ref="N151:N152"/>
    <mergeCell ref="O151:O152"/>
    <mergeCell ref="P149:P150"/>
    <mergeCell ref="C153:C154"/>
    <mergeCell ref="D153:D154"/>
    <mergeCell ref="E153:E154"/>
    <mergeCell ref="F153:F154"/>
    <mergeCell ref="G153:G154"/>
    <mergeCell ref="H149:H150"/>
    <mergeCell ref="I149:I150"/>
    <mergeCell ref="N149:N150"/>
    <mergeCell ref="O149:O150"/>
    <mergeCell ref="P147:P148"/>
    <mergeCell ref="C151:C152"/>
    <mergeCell ref="D151:D152"/>
    <mergeCell ref="E151:E152"/>
    <mergeCell ref="F151:F152"/>
    <mergeCell ref="G151:G152"/>
    <mergeCell ref="H147:H148"/>
    <mergeCell ref="I147:I148"/>
    <mergeCell ref="N147:N148"/>
    <mergeCell ref="O147:O148"/>
    <mergeCell ref="P145:P146"/>
    <mergeCell ref="C149:C150"/>
    <mergeCell ref="D149:D150"/>
    <mergeCell ref="E149:E150"/>
    <mergeCell ref="F149:F150"/>
    <mergeCell ref="G149:G150"/>
    <mergeCell ref="H145:H146"/>
    <mergeCell ref="I145:I146"/>
    <mergeCell ref="N145:N146"/>
    <mergeCell ref="O145:O146"/>
    <mergeCell ref="P143:P144"/>
    <mergeCell ref="C147:C148"/>
    <mergeCell ref="D147:D148"/>
    <mergeCell ref="E147:E148"/>
    <mergeCell ref="F147:F148"/>
    <mergeCell ref="G147:G148"/>
    <mergeCell ref="H143:H144"/>
    <mergeCell ref="I143:I144"/>
    <mergeCell ref="N143:N144"/>
    <mergeCell ref="O143:O144"/>
    <mergeCell ref="P141:P142"/>
    <mergeCell ref="C145:C146"/>
    <mergeCell ref="D145:D146"/>
    <mergeCell ref="E145:E146"/>
    <mergeCell ref="F145:F146"/>
    <mergeCell ref="G145:G146"/>
    <mergeCell ref="H141:H142"/>
    <mergeCell ref="I141:I142"/>
    <mergeCell ref="N141:N142"/>
    <mergeCell ref="O141:O142"/>
    <mergeCell ref="P139:P140"/>
    <mergeCell ref="C143:C144"/>
    <mergeCell ref="D143:D144"/>
    <mergeCell ref="E143:E144"/>
    <mergeCell ref="F143:F144"/>
    <mergeCell ref="G143:G144"/>
    <mergeCell ref="H139:H140"/>
    <mergeCell ref="I139:I140"/>
    <mergeCell ref="N139:N140"/>
    <mergeCell ref="O139:O140"/>
    <mergeCell ref="P137:P138"/>
    <mergeCell ref="C141:C142"/>
    <mergeCell ref="D141:D142"/>
    <mergeCell ref="E141:E142"/>
    <mergeCell ref="F141:F142"/>
    <mergeCell ref="G141:G142"/>
    <mergeCell ref="H137:H138"/>
    <mergeCell ref="I137:I138"/>
    <mergeCell ref="N137:N138"/>
    <mergeCell ref="O137:O138"/>
    <mergeCell ref="P135:P136"/>
    <mergeCell ref="C139:C140"/>
    <mergeCell ref="D139:D140"/>
    <mergeCell ref="E139:E140"/>
    <mergeCell ref="F139:F140"/>
    <mergeCell ref="G139:G140"/>
    <mergeCell ref="H135:H136"/>
    <mergeCell ref="I135:I136"/>
    <mergeCell ref="N135:N136"/>
    <mergeCell ref="O135:O136"/>
    <mergeCell ref="P133:P134"/>
    <mergeCell ref="C137:C138"/>
    <mergeCell ref="D137:D138"/>
    <mergeCell ref="E137:E138"/>
    <mergeCell ref="F137:F138"/>
    <mergeCell ref="G137:G138"/>
    <mergeCell ref="H133:H134"/>
    <mergeCell ref="I133:I134"/>
    <mergeCell ref="N133:N134"/>
    <mergeCell ref="O133:O134"/>
    <mergeCell ref="P131:P132"/>
    <mergeCell ref="C135:C136"/>
    <mergeCell ref="D135:D136"/>
    <mergeCell ref="E135:E136"/>
    <mergeCell ref="F135:F136"/>
    <mergeCell ref="G135:G136"/>
    <mergeCell ref="H131:H132"/>
    <mergeCell ref="I131:I132"/>
    <mergeCell ref="N131:N132"/>
    <mergeCell ref="O131:O132"/>
    <mergeCell ref="P129:P130"/>
    <mergeCell ref="C133:C134"/>
    <mergeCell ref="D133:D134"/>
    <mergeCell ref="E133:E134"/>
    <mergeCell ref="F133:F134"/>
    <mergeCell ref="G133:G134"/>
    <mergeCell ref="H129:H130"/>
    <mergeCell ref="I129:I130"/>
    <mergeCell ref="N129:N130"/>
    <mergeCell ref="O129:O130"/>
    <mergeCell ref="P127:P128"/>
    <mergeCell ref="C131:C132"/>
    <mergeCell ref="D131:D132"/>
    <mergeCell ref="E131:E132"/>
    <mergeCell ref="F131:F132"/>
    <mergeCell ref="G131:G132"/>
    <mergeCell ref="H127:H128"/>
    <mergeCell ref="I127:I128"/>
    <mergeCell ref="N127:N128"/>
    <mergeCell ref="O127:O128"/>
    <mergeCell ref="P125:P126"/>
    <mergeCell ref="C129:C130"/>
    <mergeCell ref="D129:D130"/>
    <mergeCell ref="E129:E130"/>
    <mergeCell ref="F129:F130"/>
    <mergeCell ref="G129:G130"/>
    <mergeCell ref="H125:H126"/>
    <mergeCell ref="I125:I126"/>
    <mergeCell ref="N125:N126"/>
    <mergeCell ref="O125:O126"/>
    <mergeCell ref="P123:P124"/>
    <mergeCell ref="C127:C128"/>
    <mergeCell ref="D127:D128"/>
    <mergeCell ref="E127:E128"/>
    <mergeCell ref="F127:F128"/>
    <mergeCell ref="G127:G128"/>
    <mergeCell ref="H123:H124"/>
    <mergeCell ref="I123:I124"/>
    <mergeCell ref="N123:N124"/>
    <mergeCell ref="O123:O124"/>
    <mergeCell ref="P121:P122"/>
    <mergeCell ref="C125:C126"/>
    <mergeCell ref="D125:D126"/>
    <mergeCell ref="E125:E126"/>
    <mergeCell ref="F125:F126"/>
    <mergeCell ref="G125:G126"/>
    <mergeCell ref="H121:H122"/>
    <mergeCell ref="I121:I122"/>
    <mergeCell ref="N121:N122"/>
    <mergeCell ref="O121:O122"/>
    <mergeCell ref="P119:P120"/>
    <mergeCell ref="C123:C124"/>
    <mergeCell ref="D123:D124"/>
    <mergeCell ref="E123:E124"/>
    <mergeCell ref="F123:F124"/>
    <mergeCell ref="G123:G124"/>
    <mergeCell ref="H119:H120"/>
    <mergeCell ref="I119:I120"/>
    <mergeCell ref="N119:N120"/>
    <mergeCell ref="O119:O120"/>
    <mergeCell ref="P117:P118"/>
    <mergeCell ref="C121:C122"/>
    <mergeCell ref="D121:D122"/>
    <mergeCell ref="E121:E122"/>
    <mergeCell ref="F121:F122"/>
    <mergeCell ref="G121:G122"/>
    <mergeCell ref="H117:H118"/>
    <mergeCell ref="I117:I118"/>
    <mergeCell ref="N117:N118"/>
    <mergeCell ref="O117:O118"/>
    <mergeCell ref="P115:P116"/>
    <mergeCell ref="C119:C120"/>
    <mergeCell ref="D119:D120"/>
    <mergeCell ref="E119:E120"/>
    <mergeCell ref="F119:F120"/>
    <mergeCell ref="G119:G120"/>
    <mergeCell ref="H115:H116"/>
    <mergeCell ref="I115:I116"/>
    <mergeCell ref="N115:N116"/>
    <mergeCell ref="O115:O116"/>
    <mergeCell ref="P113:P114"/>
    <mergeCell ref="C117:C118"/>
    <mergeCell ref="D117:D118"/>
    <mergeCell ref="E117:E118"/>
    <mergeCell ref="F117:F118"/>
    <mergeCell ref="G117:G118"/>
    <mergeCell ref="H113:H114"/>
    <mergeCell ref="I113:I114"/>
    <mergeCell ref="N113:N114"/>
    <mergeCell ref="O113:O114"/>
    <mergeCell ref="P111:P112"/>
    <mergeCell ref="C115:C116"/>
    <mergeCell ref="D115:D116"/>
    <mergeCell ref="E115:E116"/>
    <mergeCell ref="F115:F116"/>
    <mergeCell ref="G115:G116"/>
    <mergeCell ref="H111:H112"/>
    <mergeCell ref="I111:I112"/>
    <mergeCell ref="N111:N112"/>
    <mergeCell ref="O111:O112"/>
    <mergeCell ref="P109:P110"/>
    <mergeCell ref="C113:C114"/>
    <mergeCell ref="D113:D114"/>
    <mergeCell ref="E113:E114"/>
    <mergeCell ref="F113:F114"/>
    <mergeCell ref="G113:G114"/>
    <mergeCell ref="H109:H110"/>
    <mergeCell ref="I109:I110"/>
    <mergeCell ref="N109:N110"/>
    <mergeCell ref="O109:O110"/>
    <mergeCell ref="P107:P108"/>
    <mergeCell ref="C111:C112"/>
    <mergeCell ref="D111:D112"/>
    <mergeCell ref="E111:E112"/>
    <mergeCell ref="F111:F112"/>
    <mergeCell ref="G111:G112"/>
    <mergeCell ref="H107:H108"/>
    <mergeCell ref="I107:I108"/>
    <mergeCell ref="N107:N108"/>
    <mergeCell ref="O107:O108"/>
    <mergeCell ref="P105:P106"/>
    <mergeCell ref="C109:C110"/>
    <mergeCell ref="D109:D110"/>
    <mergeCell ref="E109:E110"/>
    <mergeCell ref="F109:F110"/>
    <mergeCell ref="G109:G110"/>
    <mergeCell ref="H105:H106"/>
    <mergeCell ref="I105:I106"/>
    <mergeCell ref="N105:N106"/>
    <mergeCell ref="O105:O106"/>
    <mergeCell ref="P103:P104"/>
    <mergeCell ref="C107:C108"/>
    <mergeCell ref="D107:D108"/>
    <mergeCell ref="E107:E108"/>
    <mergeCell ref="F107:F108"/>
    <mergeCell ref="G107:G108"/>
    <mergeCell ref="H103:H104"/>
    <mergeCell ref="I103:I104"/>
    <mergeCell ref="N103:N104"/>
    <mergeCell ref="O103:O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C63:C64"/>
    <mergeCell ref="D63:D64"/>
    <mergeCell ref="E63:E64"/>
    <mergeCell ref="F63:F64"/>
    <mergeCell ref="G63:G64"/>
    <mergeCell ref="H59:H60"/>
    <mergeCell ref="I59:I60"/>
    <mergeCell ref="N59:N60"/>
    <mergeCell ref="O59:O60"/>
    <mergeCell ref="C61:C62"/>
    <mergeCell ref="D61:D62"/>
    <mergeCell ref="E61:E62"/>
    <mergeCell ref="F61:F62"/>
    <mergeCell ref="G61:G62"/>
    <mergeCell ref="H57:H58"/>
    <mergeCell ref="I57:I58"/>
    <mergeCell ref="N57:N58"/>
    <mergeCell ref="O57:O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216">
    <cfRule type="containsBlanks" dxfId="4" priority="1">
      <formula>LEN(TRIM(J13))=0</formula>
    </cfRule>
  </conditionalFormatting>
  <printOptions horizontalCentered="1"/>
  <pageMargins left="0.23622047244094491" right="0.23622047244094491" top="0.74803149606299213" bottom="0.74803149606299213" header="0.31496062992125984" footer="0.31496062992125984"/>
  <pageSetup paperSize="5" scale="50"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0" width="15.125" style="1" customWidth="1"/>
    <col min="11" max="11" width="12.75" style="1" hidden="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01"/>
      <c r="D5" s="992" t="s">
        <v>106</v>
      </c>
      <c r="E5" s="992"/>
      <c r="F5" s="992"/>
      <c r="G5" s="992"/>
      <c r="H5" s="992"/>
      <c r="I5" s="992"/>
      <c r="J5" s="992"/>
      <c r="K5" s="992"/>
      <c r="L5" s="992"/>
      <c r="M5" s="992"/>
      <c r="N5" s="202"/>
      <c r="O5" s="202"/>
      <c r="P5" s="203"/>
    </row>
    <row r="6" spans="3:16" ht="26.25" customHeight="1">
      <c r="C6" s="204"/>
      <c r="D6" s="875" t="s">
        <v>107</v>
      </c>
      <c r="E6" s="875"/>
      <c r="F6" s="875"/>
      <c r="G6" s="875"/>
      <c r="H6" s="875"/>
      <c r="I6" s="875"/>
      <c r="J6" s="875"/>
      <c r="K6" s="875"/>
      <c r="L6" s="875"/>
      <c r="M6" s="875"/>
      <c r="N6" s="15"/>
      <c r="O6" s="15"/>
      <c r="P6" s="200"/>
    </row>
    <row r="7" spans="3:16" ht="26.25">
      <c r="C7" s="204"/>
      <c r="D7" s="875" t="s">
        <v>125</v>
      </c>
      <c r="E7" s="875"/>
      <c r="F7" s="875"/>
      <c r="G7" s="875"/>
      <c r="H7" s="875"/>
      <c r="I7" s="875"/>
      <c r="J7" s="875"/>
      <c r="K7" s="875"/>
      <c r="L7" s="875"/>
      <c r="M7" s="875"/>
      <c r="P7" s="200"/>
    </row>
    <row r="8" spans="3:16" ht="27" thickBot="1">
      <c r="C8" s="204"/>
      <c r="D8" s="875"/>
      <c r="E8" s="875"/>
      <c r="F8" s="875"/>
      <c r="G8" s="875"/>
      <c r="H8" s="875"/>
      <c r="I8" s="875"/>
      <c r="J8" s="875"/>
      <c r="K8" s="875"/>
      <c r="L8" s="875"/>
      <c r="M8" s="875"/>
      <c r="P8" s="200"/>
    </row>
    <row r="9" spans="3:16" ht="22.5" customHeight="1" thickBot="1">
      <c r="C9" s="1038" t="s">
        <v>122</v>
      </c>
      <c r="D9" s="1039"/>
      <c r="E9" s="1040"/>
      <c r="F9" s="1041" t="s">
        <v>85</v>
      </c>
      <c r="G9" s="1042"/>
      <c r="H9" s="1042"/>
      <c r="I9" s="1042"/>
      <c r="J9" s="1042"/>
      <c r="K9" s="1042"/>
      <c r="L9" s="1042"/>
      <c r="M9" s="1042"/>
      <c r="N9" s="1042"/>
      <c r="O9" s="1042"/>
      <c r="P9" s="1043"/>
    </row>
    <row r="10" spans="3:16" ht="27" customHeight="1" thickTop="1" thickBot="1">
      <c r="C10" s="988" t="s">
        <v>74</v>
      </c>
      <c r="D10" s="990" t="s">
        <v>108</v>
      </c>
      <c r="E10" s="990" t="s">
        <v>109</v>
      </c>
      <c r="F10" s="990" t="s">
        <v>110</v>
      </c>
      <c r="G10" s="990" t="s">
        <v>111</v>
      </c>
      <c r="H10" s="991" t="s">
        <v>119</v>
      </c>
      <c r="I10" s="991"/>
      <c r="J10" s="991"/>
      <c r="K10" s="991"/>
      <c r="L10" s="991"/>
      <c r="M10" s="991"/>
      <c r="N10" s="991"/>
      <c r="O10" s="991"/>
      <c r="P10" s="976" t="s">
        <v>290</v>
      </c>
    </row>
    <row r="11" spans="3:16" ht="42" customHeight="1" thickBot="1">
      <c r="C11" s="989"/>
      <c r="D11" s="979"/>
      <c r="E11" s="979"/>
      <c r="F11" s="979"/>
      <c r="G11" s="979"/>
      <c r="H11" s="979" t="s">
        <v>112</v>
      </c>
      <c r="I11" s="979" t="s">
        <v>113</v>
      </c>
      <c r="J11" s="979" t="s">
        <v>121</v>
      </c>
      <c r="K11" s="979"/>
      <c r="L11" s="979"/>
      <c r="M11" s="979"/>
      <c r="N11" s="979" t="s">
        <v>118</v>
      </c>
      <c r="O11" s="979"/>
      <c r="P11" s="977"/>
    </row>
    <row r="12" spans="3:16" ht="42" customHeight="1" thickBot="1">
      <c r="C12" s="989"/>
      <c r="D12" s="979"/>
      <c r="E12" s="979"/>
      <c r="F12" s="979"/>
      <c r="G12" s="979"/>
      <c r="H12" s="979"/>
      <c r="I12" s="979"/>
      <c r="J12" s="199" t="s">
        <v>117</v>
      </c>
      <c r="K12" s="199" t="s">
        <v>114</v>
      </c>
      <c r="L12" s="199" t="s">
        <v>115</v>
      </c>
      <c r="M12" s="199" t="s">
        <v>116</v>
      </c>
      <c r="N12" s="199" t="s">
        <v>120</v>
      </c>
      <c r="O12" s="199" t="s">
        <v>91</v>
      </c>
      <c r="P12" s="978"/>
    </row>
    <row r="13" spans="3:16">
      <c r="C13" s="980" t="str">
        <f ca="1">IF(ISBLANK(OFFSET('5. Pp (3 años)'!$C$46,INT((ROW()-13)/2),0)),"",OFFSET('5. Pp (3 años)'!$C$46,INT((ROW()-13)/2),0))</f>
        <v>Fin</v>
      </c>
      <c r="D13" s="98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2" t="str">
        <f ca="1">IF(ISBLANK(OFFSET('5. Pp (3 años)'!$E$46,INT((ROW()-13)/2),0)),"",OFFSET('5. Pp (3 años)'!$E$46,INT((ROW()-13)/2),0))</f>
        <v>I_TOD_PAZ: Índice de Todos por la Paz</v>
      </c>
      <c r="F13" s="984" t="str">
        <f ca="1">IF(ISBLANK(OFFSET('5. Pp (3 años)'!$K$46,INT((ROW()-13)/2),0)),"",OFFSET('5. Pp (3 años)'!$K$46,INT((ROW()-13)/2),0))</f>
        <v>Ascendente</v>
      </c>
      <c r="G13" s="986" t="str">
        <f ca="1">IF(ISBLANK(OFFSET('5. Pp (3 años)'!$H$46,INT((ROW()-13)/2),0)),"",OFFSET('5. Pp (3 años)'!$H$46,INT((ROW()-13)/2),0))</f>
        <v>Trianual</v>
      </c>
      <c r="H13" s="1035">
        <f ca="1">IF(ISBLANK(OFFSET('9. METAS'!$L$20,INT((ROW()-13)/2),0)),"",OFFSET('9. METAS'!$L$20,INT((ROW()-13)/2),0))</f>
        <v>0.3201</v>
      </c>
      <c r="I13" s="1011" t="s">
        <v>124</v>
      </c>
      <c r="J13" s="205" t="e">
        <f ca="1">IF(MOD(ROW()-13,2)=0,IF(ISBLANK(OFFSET(#REF!,INT((ROW()-13)/2),0)),"",OFFSET(#REF!,INT((ROW()-13)/2),0)),IF(ISBLANK(OFFSET('9. METAS'!$U$20,INT((ROW()-14)/2),0)),"",OFFSET('9. METAS'!$U$20,INT((ROW()-14)/2),0)))</f>
        <v>#REF!</v>
      </c>
      <c r="K13" s="206" t="e">
        <f ca="1">IF(MOD(ROW()-13,2)=0,IF(ISBLANK(OFFSET(#REF!,INT((ROW()-13)/2),0)),"",OFFSET(#REF!,INT((ROW()-13)/2),0)),IF(ISBLANK(OFFSET('9. METAS'!$V$20,INT((ROW()-14)/2),0)),"",OFFSET('9. METAS'!$V$20,INT((ROW()-14)/2),0)))</f>
        <v>#REF!</v>
      </c>
      <c r="L13" s="206" t="e">
        <f ca="1">IF(MOD(ROW()-13,2)=0,IF(ISBLANK(OFFSET(#REF!,INT((ROW()-13)/2),0)),"",OFFSET(#REF!,INT((ROW()-13)/2),0)),IF(ISBLANK(OFFSET('9. METAS'!$W$20,INT((ROW()-14)/2),0)),"",OFFSET('9. METAS'!$W$20,INT((ROW()-14)/2),0)))</f>
        <v>#REF!</v>
      </c>
      <c r="M13" s="207" t="e">
        <f ca="1">IF(MOD(ROW()-13,2)=0,IF(ISBLANK(OFFSET(#REF!,INT((ROW()-13)/2),0)),"",OFFSET(#REF!,INT((ROW()-13)/2),0)),IF(ISBLANK(OFFSET('9. METAS'!$X$20,INT((ROW()-14)/2),0)),"",OFFSET('9. METAS'!$X$20,INT((ROW()-14)/2),0)))</f>
        <v>#REF!</v>
      </c>
      <c r="N13" s="1002" t="str">
        <f ca="1">IFERROR(J13/J14,"ND")</f>
        <v>ND</v>
      </c>
      <c r="O13" s="1004" t="str">
        <f ca="1">IFERROR(((J13)/H13),"ND")</f>
        <v>ND</v>
      </c>
      <c r="P13" s="1036"/>
    </row>
    <row r="14" spans="3:16">
      <c r="C14" s="981"/>
      <c r="D14" s="983"/>
      <c r="E14" s="983"/>
      <c r="F14" s="985"/>
      <c r="G14" s="987"/>
      <c r="H14" s="1027"/>
      <c r="I14" s="1001"/>
      <c r="J14" s="208">
        <f ca="1">IF(MOD(ROW()-13,2)=0,IF(ISBLANK(OFFSET(#REF!,INT((ROW()-13)/2),0)),"",OFFSET(#REF!,INT((ROW()-13)/2),0)),IF(ISBLANK(OFFSET('9. METAS'!$U$20,INT((ROW()-14)/2),0)),"",OFFSET('9. METAS'!$U$20,INT((ROW()-14)/2),0)))</f>
        <v>0.08</v>
      </c>
      <c r="K14" s="209">
        <f ca="1">IF(MOD(ROW()-13,2)=0,IF(ISBLANK(OFFSET(#REF!,INT((ROW()-13)/2),0)),"",OFFSET(#REF!,INT((ROW()-13)/2),0)),IF(ISBLANK(OFFSET('9. METAS'!$V$20,INT((ROW()-14)/2),0)),"",OFFSET('9. METAS'!$V$20,INT((ROW()-14)/2),0)))</f>
        <v>0.08</v>
      </c>
      <c r="L14" s="209">
        <f ca="1">IF(MOD(ROW()-13,2)=0,IF(ISBLANK(OFFSET(#REF!,INT((ROW()-13)/2),0)),"",OFFSET(#REF!,INT((ROW()-13)/2),0)),IF(ISBLANK(OFFSET('9. METAS'!$W$20,INT((ROW()-14)/2),0)),"",OFFSET('9. METAS'!$W$20,INT((ROW()-14)/2),0)))</f>
        <v>0.08</v>
      </c>
      <c r="M14" s="210">
        <f ca="1">IF(MOD(ROW()-13,2)=0,IF(ISBLANK(OFFSET(#REF!,INT((ROW()-13)/2),0)),"",OFFSET(#REF!,INT((ROW()-13)/2),0)),IF(ISBLANK(OFFSET('9. METAS'!$X$20,INT((ROW()-14)/2),0)),"",OFFSET('9. METAS'!$X$20,INT((ROW()-14)/2),0)))</f>
        <v>8.0100000000000005E-2</v>
      </c>
      <c r="N14" s="1003"/>
      <c r="O14" s="1005"/>
      <c r="P14" s="1037"/>
    </row>
    <row r="15" spans="3:16">
      <c r="C15" s="1008" t="str">
        <f ca="1">IF(ISBLANK(OFFSET('5. Pp (3 años)'!$C$46,INT((ROW()-13)/2),0)),"",OFFSET('5. Pp (3 años)'!$C$46,INT((ROW()-13)/2),0))</f>
        <v>Propósito</v>
      </c>
      <c r="D15" s="983"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3" t="str">
        <f ca="1">IF(ISBLANK(OFFSET('5. Pp (3 años)'!$E$46,INT((ROW()-13)/2),0)),"",OFFSET('5. Pp (3 años)'!$E$46,INT((ROW()-13)/2),0))</f>
        <v xml:space="preserve">PCIA: Porcentaje de ciudadanas(os) atendidas(os). </v>
      </c>
      <c r="F15" s="985" t="str">
        <f ca="1">IF(ISBLANK(OFFSET('5. Pp (3 años)'!$K$46,INT((ROW()-13)/2),0)),"",OFFSET('5. Pp (3 años)'!$K$46,INT((ROW()-13)/2),0))</f>
        <v>Ascendente</v>
      </c>
      <c r="G15" s="987" t="str">
        <f ca="1">IF(ISBLANK(OFFSET('5. Pp (3 años)'!$H$46,INT((ROW()-13)/2),0)),"",OFFSET('5. Pp (3 años)'!$H$46,INT((ROW()-13)/2),0))</f>
        <v>Trimestral</v>
      </c>
      <c r="H15" s="1027">
        <f ca="1">IF(ISBLANK(OFFSET('9. METAS'!$L$20,INT((ROW()-13)/2),0)),"",OFFSET('9. METAS'!$L$20,INT((ROW()-13)/2),0))</f>
        <v>2400</v>
      </c>
      <c r="I15" s="1029"/>
      <c r="J15" s="208" t="e">
        <f ca="1">IF(MOD(ROW()-13,2)=0,IF(ISBLANK(OFFSET(#REF!,INT((ROW()-13)/2),0)),"",OFFSET(#REF!,INT((ROW()-13)/2),0)),IF(ISBLANK(OFFSET('9. METAS'!$U$20,INT((ROW()-14)/2),0)),"",OFFSET('9. METAS'!$U$20,INT((ROW()-14)/2),0)))</f>
        <v>#REF!</v>
      </c>
      <c r="K15" s="209" t="e">
        <f ca="1">IF(MOD(ROW()-13,2)=0,IF(ISBLANK(OFFSET(#REF!,INT((ROW()-13)/2),0)),"",OFFSET(#REF!,INT((ROW()-13)/2),0)),IF(ISBLANK(OFFSET('9. METAS'!$V$20,INT((ROW()-14)/2),0)),"",OFFSET('9. METAS'!$V$20,INT((ROW()-14)/2),0)))</f>
        <v>#REF!</v>
      </c>
      <c r="L15" s="209" t="e">
        <f ca="1">IF(MOD(ROW()-13,2)=0,IF(ISBLANK(OFFSET(#REF!,INT((ROW()-13)/2),0)),"",OFFSET(#REF!,INT((ROW()-13)/2),0)),IF(ISBLANK(OFFSET('9. METAS'!$W$20,INT((ROW()-14)/2),0)),"",OFFSET('9. METAS'!$W$20,INT((ROW()-14)/2),0)))</f>
        <v>#REF!</v>
      </c>
      <c r="M15" s="210" t="e">
        <f ca="1">IF(MOD(ROW()-13,2)=0,IF(ISBLANK(OFFSET(#REF!,INT((ROW()-13)/2),0)),"",OFFSET(#REF!,INT((ROW()-13)/2),0)),IF(ISBLANK(OFFSET('9. METAS'!$X$20,INT((ROW()-14)/2),0)),"",OFFSET('9. METAS'!$X$20,INT((ROW()-14)/2),0)))</f>
        <v>#REF!</v>
      </c>
      <c r="N15" s="1002" t="str">
        <f ca="1">IFERROR(J15/J16,"ND")</f>
        <v>ND</v>
      </c>
      <c r="O15" s="1004" t="str">
        <f ca="1">IFERROR(((J15)/H15),"ND")</f>
        <v>ND</v>
      </c>
      <c r="P15" s="1031"/>
    </row>
    <row r="16" spans="3:16">
      <c r="C16" s="981"/>
      <c r="D16" s="983"/>
      <c r="E16" s="983"/>
      <c r="F16" s="985"/>
      <c r="G16" s="987"/>
      <c r="H16" s="1027"/>
      <c r="I16" s="1033"/>
      <c r="J16" s="208">
        <f ca="1">IF(MOD(ROW()-13,2)=0,IF(ISBLANK(OFFSET(#REF!,INT((ROW()-13)/2),0)),"",OFFSET(#REF!,INT((ROW()-13)/2),0)),IF(ISBLANK(OFFSET('9. METAS'!$U$20,INT((ROW()-14)/2),0)),"",OFFSET('9. METAS'!$U$20,INT((ROW()-14)/2),0)))</f>
        <v>600</v>
      </c>
      <c r="K16" s="209">
        <f ca="1">IF(MOD(ROW()-13,2)=0,IF(ISBLANK(OFFSET(#REF!,INT((ROW()-13)/2),0)),"",OFFSET(#REF!,INT((ROW()-13)/2),0)),IF(ISBLANK(OFFSET('9. METAS'!$V$20,INT((ROW()-14)/2),0)),"",OFFSET('9. METAS'!$V$20,INT((ROW()-14)/2),0)))</f>
        <v>600</v>
      </c>
      <c r="L16" s="209">
        <f ca="1">IF(MOD(ROW()-13,2)=0,IF(ISBLANK(OFFSET(#REF!,INT((ROW()-13)/2),0)),"",OFFSET(#REF!,INT((ROW()-13)/2),0)),IF(ISBLANK(OFFSET('9. METAS'!$W$20,INT((ROW()-14)/2),0)),"",OFFSET('9. METAS'!$W$20,INT((ROW()-14)/2),0)))</f>
        <v>600</v>
      </c>
      <c r="M16" s="210">
        <f ca="1">IF(MOD(ROW()-13,2)=0,IF(ISBLANK(OFFSET(#REF!,INT((ROW()-13)/2),0)),"",OFFSET(#REF!,INT((ROW()-13)/2),0)),IF(ISBLANK(OFFSET('9. METAS'!$X$20,INT((ROW()-14)/2),0)),"",OFFSET('9. METAS'!$X$20,INT((ROW()-14)/2),0)))</f>
        <v>600</v>
      </c>
      <c r="N16" s="1003"/>
      <c r="O16" s="1005"/>
      <c r="P16" s="1034"/>
    </row>
    <row r="17" spans="3:16">
      <c r="C17" s="1008" t="str">
        <f ca="1">IF(ISBLANK(OFFSET('5. Pp (3 años)'!$C$46,INT((ROW()-13)/2),0)),"",OFFSET('5. Pp (3 años)'!$C$46,INT((ROW()-13)/2),0))</f>
        <v>Componente</v>
      </c>
      <c r="D17" s="983" t="str">
        <f ca="1">IF(ISBLANK(OFFSET('5. Pp (3 años)'!$D$46,INT((ROW()-13)/2),0)),"",OFFSET('5. Pp (3 años)'!$D$46,INT((ROW()-13)/2),0))</f>
        <v>3.1.1.1.1 Resoluciones de las demandas ciudadanas por la Secretaría General emitidas.</v>
      </c>
      <c r="E17" s="983" t="str">
        <f ca="1">IF(ISBLANK(OFFSET('5. Pp (3 años)'!$E$46,INT((ROW()-13)/2),0)),"",OFFSET('5. Pp (3 años)'!$E$46,INT((ROW()-13)/2),0))</f>
        <v>PRDC: Porcentaje de resoluciones de las demandas ciudadanas emitidas.</v>
      </c>
      <c r="F17" s="985" t="str">
        <f ca="1">IF(ISBLANK(OFFSET('5. Pp (3 años)'!$K$46,INT((ROW()-13)/2),0)),"",OFFSET('5. Pp (3 años)'!$K$46,INT((ROW()-13)/2),0))</f>
        <v>Ascendente</v>
      </c>
      <c r="G17" s="987" t="str">
        <f ca="1">IF(ISBLANK(OFFSET('5. Pp (3 años)'!$H$46,INT((ROW()-13)/2),0)),"",OFFSET('5. Pp (3 años)'!$H$46,INT((ROW()-13)/2),0))</f>
        <v>Trimestral</v>
      </c>
      <c r="H17" s="1027">
        <f ca="1">IF(ISBLANK(OFFSET('9. METAS'!$L$20,INT((ROW()-13)/2),0)),"",OFFSET('9. METAS'!$L$20,INT((ROW()-13)/2),0))</f>
        <v>2500</v>
      </c>
      <c r="I17" s="1029"/>
      <c r="J17" s="208" t="e">
        <f ca="1">IF(MOD(ROW()-13,2)=0,IF(ISBLANK(OFFSET(#REF!,INT((ROW()-13)/2),0)),"",OFFSET(#REF!,INT((ROW()-13)/2),0)),IF(ISBLANK(OFFSET('9. METAS'!$U$20,INT((ROW()-14)/2),0)),"",OFFSET('9. METAS'!$U$20,INT((ROW()-14)/2),0)))</f>
        <v>#REF!</v>
      </c>
      <c r="K17" s="209" t="e">
        <f ca="1">IF(MOD(ROW()-13,2)=0,IF(ISBLANK(OFFSET(#REF!,INT((ROW()-13)/2),0)),"",OFFSET(#REF!,INT((ROW()-13)/2),0)),IF(ISBLANK(OFFSET('9. METAS'!$V$20,INT((ROW()-14)/2),0)),"",OFFSET('9. METAS'!$V$20,INT((ROW()-14)/2),0)))</f>
        <v>#REF!</v>
      </c>
      <c r="L17" s="209" t="e">
        <f ca="1">IF(MOD(ROW()-13,2)=0,IF(ISBLANK(OFFSET(#REF!,INT((ROW()-13)/2),0)),"",OFFSET(#REF!,INT((ROW()-13)/2),0)),IF(ISBLANK(OFFSET('9. METAS'!$W$20,INT((ROW()-14)/2),0)),"",OFFSET('9. METAS'!$W$20,INT((ROW()-14)/2),0)))</f>
        <v>#REF!</v>
      </c>
      <c r="M17" s="210" t="e">
        <f ca="1">IF(MOD(ROW()-13,2)=0,IF(ISBLANK(OFFSET(#REF!,INT((ROW()-13)/2),0)),"",OFFSET(#REF!,INT((ROW()-13)/2),0)),IF(ISBLANK(OFFSET('9. METAS'!$X$20,INT((ROW()-14)/2),0)),"",OFFSET('9. METAS'!$X$20,INT((ROW()-14)/2),0)))</f>
        <v>#REF!</v>
      </c>
      <c r="N17" s="1002" t="str">
        <f t="shared" ref="N17" ca="1" si="0">IFERROR(J17/J18,"ND")</f>
        <v>ND</v>
      </c>
      <c r="O17" s="1004" t="str">
        <f t="shared" ref="O17" ca="1" si="1">IFERROR(((J17)/H17),"ND")</f>
        <v>ND</v>
      </c>
      <c r="P17" s="1031"/>
    </row>
    <row r="18" spans="3:16">
      <c r="C18" s="981"/>
      <c r="D18" s="983"/>
      <c r="E18" s="983"/>
      <c r="F18" s="985"/>
      <c r="G18" s="987"/>
      <c r="H18" s="1027"/>
      <c r="I18" s="1033"/>
      <c r="J18" s="208">
        <f ca="1">IF(MOD(ROW()-13,2)=0,IF(ISBLANK(OFFSET(#REF!,INT((ROW()-13)/2),0)),"",OFFSET(#REF!,INT((ROW()-13)/2),0)),IF(ISBLANK(OFFSET('9. METAS'!$U$20,INT((ROW()-14)/2),0)),"",OFFSET('9. METAS'!$U$20,INT((ROW()-14)/2),0)))</f>
        <v>625</v>
      </c>
      <c r="K18" s="209">
        <f ca="1">IF(MOD(ROW()-13,2)=0,IF(ISBLANK(OFFSET(#REF!,INT((ROW()-13)/2),0)),"",OFFSET(#REF!,INT((ROW()-13)/2),0)),IF(ISBLANK(OFFSET('9. METAS'!$V$20,INT((ROW()-14)/2),0)),"",OFFSET('9. METAS'!$V$20,INT((ROW()-14)/2),0)))</f>
        <v>625</v>
      </c>
      <c r="L18" s="209">
        <f ca="1">IF(MOD(ROW()-13,2)=0,IF(ISBLANK(OFFSET(#REF!,INT((ROW()-13)/2),0)),"",OFFSET(#REF!,INT((ROW()-13)/2),0)),IF(ISBLANK(OFFSET('9. METAS'!$W$20,INT((ROW()-14)/2),0)),"",OFFSET('9. METAS'!$W$20,INT((ROW()-14)/2),0)))</f>
        <v>625</v>
      </c>
      <c r="M18" s="210">
        <f ca="1">IF(MOD(ROW()-13,2)=0,IF(ISBLANK(OFFSET(#REF!,INT((ROW()-13)/2),0)),"",OFFSET(#REF!,INT((ROW()-13)/2),0)),IF(ISBLANK(OFFSET('9. METAS'!$X$20,INT((ROW()-14)/2),0)),"",OFFSET('9. METAS'!$X$20,INT((ROW()-14)/2),0)))</f>
        <v>625</v>
      </c>
      <c r="N18" s="1003"/>
      <c r="O18" s="1005"/>
      <c r="P18" s="1034"/>
    </row>
    <row r="19" spans="3:16">
      <c r="C19" s="1008" t="str">
        <f ca="1">IF(ISBLANK(OFFSET('5. Pp (3 años)'!$C$46,INT((ROW()-13)/2),0)),"",OFFSET('5. Pp (3 años)'!$C$46,INT((ROW()-13)/2),0))</f>
        <v>Actividad</v>
      </c>
      <c r="D19" s="983" t="str">
        <f ca="1">IF(ISBLANK(OFFSET('5. Pp (3 años)'!$D$46,INT((ROW()-13)/2),0)),"",OFFSET('5. Pp (3 años)'!$D$46,INT((ROW()-13)/2),0))</f>
        <v>3.1.1.1.1.1 Otorgamiento de apoyos administrativos y financieros brindados a la ciudadanía.</v>
      </c>
      <c r="E19" s="983" t="str">
        <f ca="1">IF(ISBLANK(OFFSET('5. Pp (3 años)'!$E$46,INT((ROW()-13)/2),0)),"",OFFSET('5. Pp (3 años)'!$E$46,INT((ROW()-13)/2),0))</f>
        <v xml:space="preserve">PAOC: Porcentaje de apoyos administrativos y financieros otorgados. </v>
      </c>
      <c r="F19" s="985" t="str">
        <f ca="1">IF(ISBLANK(OFFSET('5. Pp (3 años)'!$K$46,INT((ROW()-13)/2),0)),"",OFFSET('5. Pp (3 años)'!$K$46,INT((ROW()-13)/2),0))</f>
        <v>Ascendente</v>
      </c>
      <c r="G19" s="987" t="str">
        <f ca="1">IF(ISBLANK(OFFSET('5. Pp (3 años)'!$H$46,INT((ROW()-13)/2),0)),"",OFFSET('5. Pp (3 años)'!$H$46,INT((ROW()-13)/2),0))</f>
        <v>Trimestral</v>
      </c>
      <c r="H19" s="1027">
        <f ca="1">IF(ISBLANK(OFFSET('9. METAS'!$L$20,INT((ROW()-13)/2),0)),"",OFFSET('9. METAS'!$L$20,INT((ROW()-13)/2),0))</f>
        <v>950</v>
      </c>
      <c r="I19" s="1029"/>
      <c r="J19" s="208" t="e">
        <f ca="1">IF(MOD(ROW()-13,2)=0,IF(ISBLANK(OFFSET(#REF!,INT((ROW()-13)/2),0)),"",OFFSET(#REF!,INT((ROW()-13)/2),0)),IF(ISBLANK(OFFSET('9. METAS'!$U$20,INT((ROW()-14)/2),0)),"",OFFSET('9. METAS'!$U$20,INT((ROW()-14)/2),0)))</f>
        <v>#REF!</v>
      </c>
      <c r="K19" s="209" t="e">
        <f ca="1">IF(MOD(ROW()-13,2)=0,IF(ISBLANK(OFFSET(#REF!,INT((ROW()-13)/2),0)),"",OFFSET(#REF!,INT((ROW()-13)/2),0)),IF(ISBLANK(OFFSET('9. METAS'!$V$20,INT((ROW()-14)/2),0)),"",OFFSET('9. METAS'!$V$20,INT((ROW()-14)/2),0)))</f>
        <v>#REF!</v>
      </c>
      <c r="L19" s="209" t="e">
        <f ca="1">IF(MOD(ROW()-13,2)=0,IF(ISBLANK(OFFSET(#REF!,INT((ROW()-13)/2),0)),"",OFFSET(#REF!,INT((ROW()-13)/2),0)),IF(ISBLANK(OFFSET('9. METAS'!$W$20,INT((ROW()-14)/2),0)),"",OFFSET('9. METAS'!$W$20,INT((ROW()-14)/2),0)))</f>
        <v>#REF!</v>
      </c>
      <c r="M19" s="210" t="e">
        <f ca="1">IF(MOD(ROW()-13,2)=0,IF(ISBLANK(OFFSET(#REF!,INT((ROW()-13)/2),0)),"",OFFSET(#REF!,INT((ROW()-13)/2),0)),IF(ISBLANK(OFFSET('9. METAS'!$X$20,INT((ROW()-14)/2),0)),"",OFFSET('9. METAS'!$X$20,INT((ROW()-14)/2),0)))</f>
        <v>#REF!</v>
      </c>
      <c r="N19" s="1002" t="str">
        <f t="shared" ref="N19" ca="1" si="2">IFERROR(J19/J20,"ND")</f>
        <v>ND</v>
      </c>
      <c r="O19" s="1004" t="str">
        <f t="shared" ref="O19" ca="1" si="3">IFERROR(((J19)/H19),"ND")</f>
        <v>ND</v>
      </c>
      <c r="P19" s="1031"/>
    </row>
    <row r="20" spans="3:16">
      <c r="C20" s="981"/>
      <c r="D20" s="983"/>
      <c r="E20" s="983"/>
      <c r="F20" s="985"/>
      <c r="G20" s="987"/>
      <c r="H20" s="1027"/>
      <c r="I20" s="1033"/>
      <c r="J20" s="208">
        <f ca="1">IF(MOD(ROW()-13,2)=0,IF(ISBLANK(OFFSET(#REF!,INT((ROW()-13)/2),0)),"",OFFSET(#REF!,INT((ROW()-13)/2),0)),IF(ISBLANK(OFFSET('9. METAS'!$U$20,INT((ROW()-14)/2),0)),"",OFFSET('9. METAS'!$U$20,INT((ROW()-14)/2),0)))</f>
        <v>237</v>
      </c>
      <c r="K20" s="209">
        <f ca="1">IF(MOD(ROW()-13,2)=0,IF(ISBLANK(OFFSET(#REF!,INT((ROW()-13)/2),0)),"",OFFSET(#REF!,INT((ROW()-13)/2),0)),IF(ISBLANK(OFFSET('9. METAS'!$V$20,INT((ROW()-14)/2),0)),"",OFFSET('9. METAS'!$V$20,INT((ROW()-14)/2),0)))</f>
        <v>237</v>
      </c>
      <c r="L20" s="209">
        <f ca="1">IF(MOD(ROW()-13,2)=0,IF(ISBLANK(OFFSET(#REF!,INT((ROW()-13)/2),0)),"",OFFSET(#REF!,INT((ROW()-13)/2),0)),IF(ISBLANK(OFFSET('9. METAS'!$W$20,INT((ROW()-14)/2),0)),"",OFFSET('9. METAS'!$W$20,INT((ROW()-14)/2),0)))</f>
        <v>237</v>
      </c>
      <c r="M20" s="210">
        <f ca="1">IF(MOD(ROW()-13,2)=0,IF(ISBLANK(OFFSET(#REF!,INT((ROW()-13)/2),0)),"",OFFSET(#REF!,INT((ROW()-13)/2),0)),IF(ISBLANK(OFFSET('9. METAS'!$X$20,INT((ROW()-14)/2),0)),"",OFFSET('9. METAS'!$X$20,INT((ROW()-14)/2),0)))</f>
        <v>239</v>
      </c>
      <c r="N20" s="1003"/>
      <c r="O20" s="1005"/>
      <c r="P20" s="1034"/>
    </row>
    <row r="21" spans="3:16">
      <c r="C21" s="1008" t="str">
        <f ca="1">IF(ISBLANK(OFFSET('5. Pp (3 años)'!$C$46,INT((ROW()-13)/2),0)),"",OFFSET('5. Pp (3 años)'!$C$46,INT((ROW()-13)/2),0))</f>
        <v>Actividad</v>
      </c>
      <c r="D21" s="983" t="str">
        <f ca="1">IF(ISBLANK(OFFSET('5. Pp (3 años)'!$D$46,INT((ROW()-13)/2),0)),"",OFFSET('5. Pp (3 años)'!$D$46,INT((ROW()-13)/2),0))</f>
        <v xml:space="preserve">3.1.1.1.1.2 Gestión de las sesiones ordinarias llevadas acabo por el cabildo </v>
      </c>
      <c r="E21" s="983" t="str">
        <f ca="1">IF(ISBLANK(OFFSET('5. Pp (3 años)'!$E$46,INT((ROW()-13)/2),0)),"",OFFSET('5. Pp (3 años)'!$E$46,INT((ROW()-13)/2),0))</f>
        <v>PSCA: Porcentaje de sesiones ordinarias de Cabildo realizadas.</v>
      </c>
      <c r="F21" s="985" t="str">
        <f ca="1">IF(ISBLANK(OFFSET('5. Pp (3 años)'!$K$46,INT((ROW()-13)/2),0)),"",OFFSET('5. Pp (3 años)'!$K$46,INT((ROW()-13)/2),0))</f>
        <v>Ascendente</v>
      </c>
      <c r="G21" s="987" t="str">
        <f ca="1">IF(ISBLANK(OFFSET('5. Pp (3 años)'!$H$46,INT((ROW()-13)/2),0)),"",OFFSET('5. Pp (3 años)'!$H$46,INT((ROW()-13)/2),0))</f>
        <v>Trimestral</v>
      </c>
      <c r="H21" s="1027">
        <f ca="1">IF(ISBLANK(OFFSET('9. METAS'!$L$20,INT((ROW()-13)/2),0)),"",OFFSET('9. METAS'!$L$20,INT((ROW()-13)/2),0))</f>
        <v>100</v>
      </c>
      <c r="I21" s="1029"/>
      <c r="J21" s="208" t="e">
        <f ca="1">IF(MOD(ROW()-13,2)=0,IF(ISBLANK(OFFSET(#REF!,INT((ROW()-13)/2),0)),"",OFFSET(#REF!,INT((ROW()-13)/2),0)),IF(ISBLANK(OFFSET('9. METAS'!$U$20,INT((ROW()-14)/2),0)),"",OFFSET('9. METAS'!$U$20,INT((ROW()-14)/2),0)))</f>
        <v>#REF!</v>
      </c>
      <c r="K21" s="209" t="e">
        <f ca="1">IF(MOD(ROW()-13,2)=0,IF(ISBLANK(OFFSET(#REF!,INT((ROW()-13)/2),0)),"",OFFSET(#REF!,INT((ROW()-13)/2),0)),IF(ISBLANK(OFFSET('9. METAS'!$V$20,INT((ROW()-14)/2),0)),"",OFFSET('9. METAS'!$V$20,INT((ROW()-14)/2),0)))</f>
        <v>#REF!</v>
      </c>
      <c r="L21" s="209" t="e">
        <f ca="1">IF(MOD(ROW()-13,2)=0,IF(ISBLANK(OFFSET(#REF!,INT((ROW()-13)/2),0)),"",OFFSET(#REF!,INT((ROW()-13)/2),0)),IF(ISBLANK(OFFSET('9. METAS'!$W$20,INT((ROW()-14)/2),0)),"",OFFSET('9. METAS'!$W$20,INT((ROW()-14)/2),0)))</f>
        <v>#REF!</v>
      </c>
      <c r="M21" s="210" t="e">
        <f ca="1">IF(MOD(ROW()-13,2)=0,IF(ISBLANK(OFFSET(#REF!,INT((ROW()-13)/2),0)),"",OFFSET(#REF!,INT((ROW()-13)/2),0)),IF(ISBLANK(OFFSET('9. METAS'!$X$20,INT((ROW()-14)/2),0)),"",OFFSET('9. METAS'!$X$20,INT((ROW()-14)/2),0)))</f>
        <v>#REF!</v>
      </c>
      <c r="N21" s="1002" t="str">
        <f t="shared" ref="N21" ca="1" si="4">IFERROR(J21/J22,"ND")</f>
        <v>ND</v>
      </c>
      <c r="O21" s="1004" t="str">
        <f t="shared" ref="O21" ca="1" si="5">IFERROR(((J21)/H21),"ND")</f>
        <v>ND</v>
      </c>
      <c r="P21" s="1031"/>
    </row>
    <row r="22" spans="3:16">
      <c r="C22" s="981"/>
      <c r="D22" s="983"/>
      <c r="E22" s="983"/>
      <c r="F22" s="985"/>
      <c r="G22" s="987"/>
      <c r="H22" s="1027"/>
      <c r="I22" s="1033"/>
      <c r="J22" s="208">
        <f ca="1">IF(MOD(ROW()-13,2)=0,IF(ISBLANK(OFFSET(#REF!,INT((ROW()-13)/2),0)),"",OFFSET(#REF!,INT((ROW()-13)/2),0)),IF(ISBLANK(OFFSET('9. METAS'!$U$20,INT((ROW()-14)/2),0)),"",OFFSET('9. METAS'!$U$20,INT((ROW()-14)/2),0)))</f>
        <v>25</v>
      </c>
      <c r="K22" s="209">
        <f ca="1">IF(MOD(ROW()-13,2)=0,IF(ISBLANK(OFFSET(#REF!,INT((ROW()-13)/2),0)),"",OFFSET(#REF!,INT((ROW()-13)/2),0)),IF(ISBLANK(OFFSET('9. METAS'!$V$20,INT((ROW()-14)/2),0)),"",OFFSET('9. METAS'!$V$20,INT((ROW()-14)/2),0)))</f>
        <v>25</v>
      </c>
      <c r="L22" s="209">
        <f ca="1">IF(MOD(ROW()-13,2)=0,IF(ISBLANK(OFFSET(#REF!,INT((ROW()-13)/2),0)),"",OFFSET(#REF!,INT((ROW()-13)/2),0)),IF(ISBLANK(OFFSET('9. METAS'!$W$20,INT((ROW()-14)/2),0)),"",OFFSET('9. METAS'!$W$20,INT((ROW()-14)/2),0)))</f>
        <v>25</v>
      </c>
      <c r="M22" s="210">
        <f ca="1">IF(MOD(ROW()-13,2)=0,IF(ISBLANK(OFFSET(#REF!,INT((ROW()-13)/2),0)),"",OFFSET(#REF!,INT((ROW()-13)/2),0)),IF(ISBLANK(OFFSET('9. METAS'!$X$20,INT((ROW()-14)/2),0)),"",OFFSET('9. METAS'!$X$20,INT((ROW()-14)/2),0)))</f>
        <v>25</v>
      </c>
      <c r="N22" s="1003"/>
      <c r="O22" s="1005"/>
      <c r="P22" s="1034"/>
    </row>
    <row r="23" spans="3:16">
      <c r="C23" s="1008" t="str">
        <f ca="1">IF(ISBLANK(OFFSET('5. Pp (3 años)'!$C$46,INT((ROW()-13)/2),0)),"",OFFSET('5. Pp (3 años)'!$C$46,INT((ROW()-13)/2),0))</f>
        <v>Actividad</v>
      </c>
      <c r="D23" s="983" t="str">
        <f ca="1">IF(ISBLANK(OFFSET('5. Pp (3 años)'!$D$46,INT((ROW()-13)/2),0)),"",OFFSET('5. Pp (3 años)'!$D$46,INT((ROW()-13)/2),0))</f>
        <v>3.2.1.1.1.3 Gestión de solicitudes formuladas por la ciudadanía.</v>
      </c>
      <c r="E23" s="983" t="str">
        <f ca="1">IF(ISBLANK(OFFSET('5. Pp (3 años)'!$E$46,INT((ROW()-13)/2),0)),"",OFFSET('5. Pp (3 años)'!$E$46,INT((ROW()-13)/2),0))</f>
        <v>PSCG: Porcentaje de Solicitudes Ciudadanas gestionadas.</v>
      </c>
      <c r="F23" s="985" t="str">
        <f ca="1">IF(ISBLANK(OFFSET('5. Pp (3 años)'!$K$46,INT((ROW()-13)/2),0)),"",OFFSET('5. Pp (3 años)'!$K$46,INT((ROW()-13)/2),0))</f>
        <v>Ascendente</v>
      </c>
      <c r="G23" s="987" t="str">
        <f ca="1">IF(ISBLANK(OFFSET('5. Pp (3 años)'!$H$46,INT((ROW()-13)/2),0)),"",OFFSET('5. Pp (3 años)'!$H$46,INT((ROW()-13)/2),0))</f>
        <v>Trimestral</v>
      </c>
      <c r="H23" s="1027">
        <f ca="1">IF(ISBLANK(OFFSET('9. METAS'!$L$20,INT((ROW()-13)/2),0)),"",OFFSET('9. METAS'!$L$20,INT((ROW()-13)/2),0))</f>
        <v>540</v>
      </c>
      <c r="I23" s="1029"/>
      <c r="J23" s="208" t="e">
        <f ca="1">IF(MOD(ROW()-13,2)=0,IF(ISBLANK(OFFSET(#REF!,INT((ROW()-13)/2),0)),"",OFFSET(#REF!,INT((ROW()-13)/2),0)),IF(ISBLANK(OFFSET('9. METAS'!$U$20,INT((ROW()-14)/2),0)),"",OFFSET('9. METAS'!$U$20,INT((ROW()-14)/2),0)))</f>
        <v>#REF!</v>
      </c>
      <c r="K23" s="209" t="e">
        <f ca="1">IF(MOD(ROW()-13,2)=0,IF(ISBLANK(OFFSET(#REF!,INT((ROW()-13)/2),0)),"",OFFSET(#REF!,INT((ROW()-13)/2),0)),IF(ISBLANK(OFFSET('9. METAS'!$V$20,INT((ROW()-14)/2),0)),"",OFFSET('9. METAS'!$V$20,INT((ROW()-14)/2),0)))</f>
        <v>#REF!</v>
      </c>
      <c r="L23" s="209" t="e">
        <f ca="1">IF(MOD(ROW()-13,2)=0,IF(ISBLANK(OFFSET(#REF!,INT((ROW()-13)/2),0)),"",OFFSET(#REF!,INT((ROW()-13)/2),0)),IF(ISBLANK(OFFSET('9. METAS'!$W$20,INT((ROW()-14)/2),0)),"",OFFSET('9. METAS'!$W$20,INT((ROW()-14)/2),0)))</f>
        <v>#REF!</v>
      </c>
      <c r="M23" s="210" t="e">
        <f ca="1">IF(MOD(ROW()-13,2)=0,IF(ISBLANK(OFFSET(#REF!,INT((ROW()-13)/2),0)),"",OFFSET(#REF!,INT((ROW()-13)/2),0)),IF(ISBLANK(OFFSET('9. METAS'!$X$20,INT((ROW()-14)/2),0)),"",OFFSET('9. METAS'!$X$20,INT((ROW()-14)/2),0)))</f>
        <v>#REF!</v>
      </c>
      <c r="N23" s="1002" t="str">
        <f t="shared" ref="N23" ca="1" si="6">IFERROR(J23/J24,"ND")</f>
        <v>ND</v>
      </c>
      <c r="O23" s="1004" t="str">
        <f t="shared" ref="O23" ca="1" si="7">IFERROR(((J23)/H23),"ND")</f>
        <v>ND</v>
      </c>
      <c r="P23" s="1031"/>
    </row>
    <row r="24" spans="3:16">
      <c r="C24" s="981"/>
      <c r="D24" s="983"/>
      <c r="E24" s="983"/>
      <c r="F24" s="985"/>
      <c r="G24" s="987"/>
      <c r="H24" s="1027"/>
      <c r="I24" s="1033"/>
      <c r="J24" s="208">
        <f ca="1">IF(MOD(ROW()-13,2)=0,IF(ISBLANK(OFFSET(#REF!,INT((ROW()-13)/2),0)),"",OFFSET(#REF!,INT((ROW()-13)/2),0)),IF(ISBLANK(OFFSET('9. METAS'!$U$20,INT((ROW()-14)/2),0)),"",OFFSET('9. METAS'!$U$20,INT((ROW()-14)/2),0)))</f>
        <v>135</v>
      </c>
      <c r="K24" s="209">
        <f ca="1">IF(MOD(ROW()-13,2)=0,IF(ISBLANK(OFFSET(#REF!,INT((ROW()-13)/2),0)),"",OFFSET(#REF!,INT((ROW()-13)/2),0)),IF(ISBLANK(OFFSET('9. METAS'!$V$20,INT((ROW()-14)/2),0)),"",OFFSET('9. METAS'!$V$20,INT((ROW()-14)/2),0)))</f>
        <v>135</v>
      </c>
      <c r="L24" s="209">
        <f ca="1">IF(MOD(ROW()-13,2)=0,IF(ISBLANK(OFFSET(#REF!,INT((ROW()-13)/2),0)),"",OFFSET(#REF!,INT((ROW()-13)/2),0)),IF(ISBLANK(OFFSET('9. METAS'!$W$20,INT((ROW()-14)/2),0)),"",OFFSET('9. METAS'!$W$20,INT((ROW()-14)/2),0)))</f>
        <v>135</v>
      </c>
      <c r="M24" s="210">
        <f ca="1">IF(MOD(ROW()-13,2)=0,IF(ISBLANK(OFFSET(#REF!,INT((ROW()-13)/2),0)),"",OFFSET(#REF!,INT((ROW()-13)/2),0)),IF(ISBLANK(OFFSET('9. METAS'!$X$20,INT((ROW()-14)/2),0)),"",OFFSET('9. METAS'!$X$20,INT((ROW()-14)/2),0)))</f>
        <v>135</v>
      </c>
      <c r="N24" s="1003"/>
      <c r="O24" s="1005"/>
      <c r="P24" s="1034"/>
    </row>
    <row r="25" spans="3:16">
      <c r="C25" s="1008" t="str">
        <f ca="1">IF(ISBLANK(OFFSET('5. Pp (3 años)'!$C$46,INT((ROW()-13)/2),0)),"",OFFSET('5. Pp (3 años)'!$C$46,INT((ROW()-13)/2),0))</f>
        <v xml:space="preserve">Componente </v>
      </c>
      <c r="D25" s="983" t="str">
        <f ca="1">IF(ISBLANK(OFFSET('5. Pp (3 años)'!$D$46,INT((ROW()-13)/2),0)),"",OFFSET('5. Pp (3 años)'!$D$46,INT((ROW()-13)/2),0))</f>
        <v>3.1.1.1.2 Atención a solicitudes de personas no localizadas en el municipio de Benito Juárez</v>
      </c>
      <c r="E25" s="983" t="str">
        <f ca="1">IF(ISBLANK(OFFSET('5. Pp (3 años)'!$E$46,INT((ROW()-13)/2),0)),"",OFFSET('5. Pp (3 años)'!$E$46,INT((ROW()-13)/2),0))</f>
        <v>PSNLBJ: Porcentaje de solicitudes de personas no localizadas.</v>
      </c>
      <c r="F25" s="985" t="str">
        <f ca="1">IF(ISBLANK(OFFSET('5. Pp (3 años)'!$K$46,INT((ROW()-13)/2),0)),"",OFFSET('5. Pp (3 años)'!$K$46,INT((ROW()-13)/2),0))</f>
        <v>Ascedente</v>
      </c>
      <c r="G25" s="987" t="str">
        <f ca="1">IF(ISBLANK(OFFSET('5. Pp (3 años)'!$H$46,INT((ROW()-13)/2),0)),"",OFFSET('5. Pp (3 años)'!$H$46,INT((ROW()-13)/2),0))</f>
        <v>Trimestral</v>
      </c>
      <c r="H25" s="1027">
        <f ca="1">IF(ISBLANK(OFFSET('9. METAS'!$L$20,INT((ROW()-13)/2),0)),"",OFFSET('9. METAS'!$L$20,INT((ROW()-13)/2),0))</f>
        <v>200</v>
      </c>
      <c r="I25" s="1029"/>
      <c r="J25" s="208" t="e">
        <f ca="1">IF(MOD(ROW()-13,2)=0,IF(ISBLANK(OFFSET(#REF!,INT((ROW()-13)/2),0)),"",OFFSET(#REF!,INT((ROW()-13)/2),0)),IF(ISBLANK(OFFSET('9. METAS'!$U$20,INT((ROW()-14)/2),0)),"",OFFSET('9. METAS'!$U$20,INT((ROW()-14)/2),0)))</f>
        <v>#REF!</v>
      </c>
      <c r="K25" s="209" t="e">
        <f ca="1">IF(MOD(ROW()-13,2)=0,IF(ISBLANK(OFFSET(#REF!,INT((ROW()-13)/2),0)),"",OFFSET(#REF!,INT((ROW()-13)/2),0)),IF(ISBLANK(OFFSET('9. METAS'!$V$20,INT((ROW()-14)/2),0)),"",OFFSET('9. METAS'!$V$20,INT((ROW()-14)/2),0)))</f>
        <v>#REF!</v>
      </c>
      <c r="L25" s="209" t="e">
        <f ca="1">IF(MOD(ROW()-13,2)=0,IF(ISBLANK(OFFSET(#REF!,INT((ROW()-13)/2),0)),"",OFFSET(#REF!,INT((ROW()-13)/2),0)),IF(ISBLANK(OFFSET('9. METAS'!$W$20,INT((ROW()-14)/2),0)),"",OFFSET('9. METAS'!$W$20,INT((ROW()-14)/2),0)))</f>
        <v>#REF!</v>
      </c>
      <c r="M25" s="210" t="e">
        <f ca="1">IF(MOD(ROW()-13,2)=0,IF(ISBLANK(OFFSET(#REF!,INT((ROW()-13)/2),0)),"",OFFSET(#REF!,INT((ROW()-13)/2),0)),IF(ISBLANK(OFFSET('9. METAS'!$X$20,INT((ROW()-14)/2),0)),"",OFFSET('9. METAS'!$X$20,INT((ROW()-14)/2),0)))</f>
        <v>#REF!</v>
      </c>
      <c r="N25" s="1002" t="str">
        <f t="shared" ref="N25" ca="1" si="8">IFERROR(J25/J26,"ND")</f>
        <v>ND</v>
      </c>
      <c r="O25" s="1004" t="str">
        <f t="shared" ref="O25" ca="1" si="9">IFERROR(((J25)/H25),"ND")</f>
        <v>ND</v>
      </c>
      <c r="P25" s="1031"/>
    </row>
    <row r="26" spans="3:16">
      <c r="C26" s="981"/>
      <c r="D26" s="983"/>
      <c r="E26" s="983"/>
      <c r="F26" s="985"/>
      <c r="G26" s="987"/>
      <c r="H26" s="1027"/>
      <c r="I26" s="1033"/>
      <c r="J26" s="208">
        <f ca="1">IF(MOD(ROW()-13,2)=0,IF(ISBLANK(OFFSET(#REF!,INT((ROW()-13)/2),0)),"",OFFSET(#REF!,INT((ROW()-13)/2),0)),IF(ISBLANK(OFFSET('9. METAS'!$U$20,INT((ROW()-14)/2),0)),"",OFFSET('9. METAS'!$U$20,INT((ROW()-14)/2),0)))</f>
        <v>50</v>
      </c>
      <c r="K26" s="209">
        <f ca="1">IF(MOD(ROW()-13,2)=0,IF(ISBLANK(OFFSET(#REF!,INT((ROW()-13)/2),0)),"",OFFSET(#REF!,INT((ROW()-13)/2),0)),IF(ISBLANK(OFFSET('9. METAS'!$V$20,INT((ROW()-14)/2),0)),"",OFFSET('9. METAS'!$V$20,INT((ROW()-14)/2),0)))</f>
        <v>50</v>
      </c>
      <c r="L26" s="209">
        <f ca="1">IF(MOD(ROW()-13,2)=0,IF(ISBLANK(OFFSET(#REF!,INT((ROW()-13)/2),0)),"",OFFSET(#REF!,INT((ROW()-13)/2),0)),IF(ISBLANK(OFFSET('9. METAS'!$W$20,INT((ROW()-14)/2),0)),"",OFFSET('9. METAS'!$W$20,INT((ROW()-14)/2),0)))</f>
        <v>50</v>
      </c>
      <c r="M26" s="210">
        <f ca="1">IF(MOD(ROW()-13,2)=0,IF(ISBLANK(OFFSET(#REF!,INT((ROW()-13)/2),0)),"",OFFSET(#REF!,INT((ROW()-13)/2),0)),IF(ISBLANK(OFFSET('9. METAS'!$X$20,INT((ROW()-14)/2),0)),"",OFFSET('9. METAS'!$X$20,INT((ROW()-14)/2),0)))</f>
        <v>50</v>
      </c>
      <c r="N26" s="1003"/>
      <c r="O26" s="1005"/>
      <c r="P26" s="1034"/>
    </row>
    <row r="27" spans="3:16">
      <c r="C27" s="1008" t="str">
        <f ca="1">IF(ISBLANK(OFFSET('5. Pp (3 años)'!$C$46,INT((ROW()-13)/2),0)),"",OFFSET('5. Pp (3 años)'!$C$46,INT((ROW()-13)/2),0))</f>
        <v>Actividad</v>
      </c>
      <c r="D27" s="983" t="str">
        <f ca="1">IF(ISBLANK(OFFSET('5. Pp (3 años)'!$D$46,INT((ROW()-13)/2),0)),"",OFFSET('5. Pp (3 años)'!$D$46,INT((ROW()-13)/2),0))</f>
        <v>3.1.1.1.2.1 Seguimiento, asesorias y acompañamiento en reportes de personas no localizadas en el municipio de Benito Juárez</v>
      </c>
      <c r="E27" s="983" t="str">
        <f ca="1">IF(ISBLANK(OFFSET('5. Pp (3 años)'!$E$46,INT((ROW()-13)/2),0)),"",OFFSET('5. Pp (3 años)'!$E$46,INT((ROW()-13)/2),0))</f>
        <v>PSAAPNLBJ: Porcentaje de Seguimiento,asesoria y apoyo en reportes de personas no localizadas en el municipio de Benito Juárez</v>
      </c>
      <c r="F27" s="985" t="str">
        <f ca="1">IF(ISBLANK(OFFSET('5. Pp (3 años)'!$K$46,INT((ROW()-13)/2),0)),"",OFFSET('5. Pp (3 años)'!$K$46,INT((ROW()-13)/2),0))</f>
        <v>Ascedente</v>
      </c>
      <c r="G27" s="987" t="str">
        <f ca="1">IF(ISBLANK(OFFSET('5. Pp (3 años)'!$H$46,INT((ROW()-13)/2),0)),"",OFFSET('5. Pp (3 años)'!$H$46,INT((ROW()-13)/2),0))</f>
        <v>Trimestral</v>
      </c>
      <c r="H27" s="1027">
        <f ca="1">IF(ISBLANK(OFFSET('9. METAS'!$L$20,INT((ROW()-13)/2),0)),"",OFFSET('9. METAS'!$L$20,INT((ROW()-13)/2),0))</f>
        <v>100</v>
      </c>
      <c r="I27" s="1029"/>
      <c r="J27" s="208" t="e">
        <f ca="1">IF(MOD(ROW()-13,2)=0,IF(ISBLANK(OFFSET(#REF!,INT((ROW()-13)/2),0)),"",OFFSET(#REF!,INT((ROW()-13)/2),0)),IF(ISBLANK(OFFSET('9. METAS'!$U$20,INT((ROW()-14)/2),0)),"",OFFSET('9. METAS'!$U$20,INT((ROW()-14)/2),0)))</f>
        <v>#REF!</v>
      </c>
      <c r="K27" s="209" t="e">
        <f ca="1">IF(MOD(ROW()-13,2)=0,IF(ISBLANK(OFFSET(#REF!,INT((ROW()-13)/2),0)),"",OFFSET(#REF!,INT((ROW()-13)/2),0)),IF(ISBLANK(OFFSET('9. METAS'!$V$20,INT((ROW()-14)/2),0)),"",OFFSET('9. METAS'!$V$20,INT((ROW()-14)/2),0)))</f>
        <v>#REF!</v>
      </c>
      <c r="L27" s="209" t="e">
        <f ca="1">IF(MOD(ROW()-13,2)=0,IF(ISBLANK(OFFSET(#REF!,INT((ROW()-13)/2),0)),"",OFFSET(#REF!,INT((ROW()-13)/2),0)),IF(ISBLANK(OFFSET('9. METAS'!$W$20,INT((ROW()-14)/2),0)),"",OFFSET('9. METAS'!$W$20,INT((ROW()-14)/2),0)))</f>
        <v>#REF!</v>
      </c>
      <c r="M27" s="210" t="e">
        <f ca="1">IF(MOD(ROW()-13,2)=0,IF(ISBLANK(OFFSET(#REF!,INT((ROW()-13)/2),0)),"",OFFSET(#REF!,INT((ROW()-13)/2),0)),IF(ISBLANK(OFFSET('9. METAS'!$X$20,INT((ROW()-14)/2),0)),"",OFFSET('9. METAS'!$X$20,INT((ROW()-14)/2),0)))</f>
        <v>#REF!</v>
      </c>
      <c r="N27" s="1002" t="str">
        <f t="shared" ref="N27" ca="1" si="10">IFERROR(J27/J28,"ND")</f>
        <v>ND</v>
      </c>
      <c r="O27" s="1004" t="str">
        <f t="shared" ref="O27" ca="1" si="11">IFERROR(((J27)/H27),"ND")</f>
        <v>ND</v>
      </c>
      <c r="P27" s="1031"/>
    </row>
    <row r="28" spans="3:16">
      <c r="C28" s="981"/>
      <c r="D28" s="983"/>
      <c r="E28" s="983"/>
      <c r="F28" s="985"/>
      <c r="G28" s="987"/>
      <c r="H28" s="1027"/>
      <c r="I28" s="1033"/>
      <c r="J28" s="208">
        <f ca="1">IF(MOD(ROW()-13,2)=0,IF(ISBLANK(OFFSET(#REF!,INT((ROW()-13)/2),0)),"",OFFSET(#REF!,INT((ROW()-13)/2),0)),IF(ISBLANK(OFFSET('9. METAS'!$U$20,INT((ROW()-14)/2),0)),"",OFFSET('9. METAS'!$U$20,INT((ROW()-14)/2),0)))</f>
        <v>25</v>
      </c>
      <c r="K28" s="209">
        <f ca="1">IF(MOD(ROW()-13,2)=0,IF(ISBLANK(OFFSET(#REF!,INT((ROW()-13)/2),0)),"",OFFSET(#REF!,INT((ROW()-13)/2),0)),IF(ISBLANK(OFFSET('9. METAS'!$V$20,INT((ROW()-14)/2),0)),"",OFFSET('9. METAS'!$V$20,INT((ROW()-14)/2),0)))</f>
        <v>25</v>
      </c>
      <c r="L28" s="209">
        <f ca="1">IF(MOD(ROW()-13,2)=0,IF(ISBLANK(OFFSET(#REF!,INT((ROW()-13)/2),0)),"",OFFSET(#REF!,INT((ROW()-13)/2),0)),IF(ISBLANK(OFFSET('9. METAS'!$W$20,INT((ROW()-14)/2),0)),"",OFFSET('9. METAS'!$W$20,INT((ROW()-14)/2),0)))</f>
        <v>25</v>
      </c>
      <c r="M28" s="210">
        <f ca="1">IF(MOD(ROW()-13,2)=0,IF(ISBLANK(OFFSET(#REF!,INT((ROW()-13)/2),0)),"",OFFSET(#REF!,INT((ROW()-13)/2),0)),IF(ISBLANK(OFFSET('9. METAS'!$X$20,INT((ROW()-14)/2),0)),"",OFFSET('9. METAS'!$X$20,INT((ROW()-14)/2),0)))</f>
        <v>25</v>
      </c>
      <c r="N28" s="1003"/>
      <c r="O28" s="1005"/>
      <c r="P28" s="1034"/>
    </row>
    <row r="29" spans="3:16">
      <c r="C29" s="1008" t="str">
        <f ca="1">IF(ISBLANK(OFFSET('5. Pp (3 años)'!$C$46,INT((ROW()-13)/2),0)),"",OFFSET('5. Pp (3 años)'!$C$46,INT((ROW()-13)/2),0))</f>
        <v>Actividad</v>
      </c>
      <c r="D29" s="983" t="str">
        <f ca="1">IF(ISBLANK(OFFSET('5. Pp (3 años)'!$D$46,INT((ROW()-13)/2),0)),"",OFFSET('5. Pp (3 años)'!$D$46,INT((ROW()-13)/2),0))</f>
        <v>3.1.1.1.2.2 Asistencia de Reportes de Personas No Localizadas</v>
      </c>
      <c r="E29" s="983" t="str">
        <f ca="1">IF(ISBLANK(OFFSET('5. Pp (3 años)'!$E$46,INT((ROW()-13)/2),0)),"",OFFSET('5. Pp (3 años)'!$E$46,INT((ROW()-13)/2),0))</f>
        <v>PARPNL: Porcentaje de Asistencia de Reportes de Personas No Localizadas</v>
      </c>
      <c r="F29" s="985" t="str">
        <f ca="1">IF(ISBLANK(OFFSET('5. Pp (3 años)'!$K$46,INT((ROW()-13)/2),0)),"",OFFSET('5. Pp (3 años)'!$K$46,INT((ROW()-13)/2),0))</f>
        <v>Ascedente</v>
      </c>
      <c r="G29" s="987" t="str">
        <f ca="1">IF(ISBLANK(OFFSET('5. Pp (3 años)'!$H$46,INT((ROW()-13)/2),0)),"",OFFSET('5. Pp (3 años)'!$H$46,INT((ROW()-13)/2),0))</f>
        <v>Trimestral</v>
      </c>
      <c r="H29" s="1027">
        <f ca="1">IF(ISBLANK(OFFSET('9. METAS'!$L$20,INT((ROW()-13)/2),0)),"",OFFSET('9. METAS'!$L$20,INT((ROW()-13)/2),0))</f>
        <v>100</v>
      </c>
      <c r="I29" s="1029"/>
      <c r="J29" s="208" t="e">
        <f ca="1">IF(MOD(ROW()-13,2)=0,IF(ISBLANK(OFFSET(#REF!,INT((ROW()-13)/2),0)),"",OFFSET(#REF!,INT((ROW()-13)/2),0)),IF(ISBLANK(OFFSET('9. METAS'!$U$20,INT((ROW()-14)/2),0)),"",OFFSET('9. METAS'!$U$20,INT((ROW()-14)/2),0)))</f>
        <v>#REF!</v>
      </c>
      <c r="K29" s="209" t="e">
        <f ca="1">IF(MOD(ROW()-13,2)=0,IF(ISBLANK(OFFSET(#REF!,INT((ROW()-13)/2),0)),"",OFFSET(#REF!,INT((ROW()-13)/2),0)),IF(ISBLANK(OFFSET('9. METAS'!$V$20,INT((ROW()-14)/2),0)),"",OFFSET('9. METAS'!$V$20,INT((ROW()-14)/2),0)))</f>
        <v>#REF!</v>
      </c>
      <c r="L29" s="209" t="e">
        <f ca="1">IF(MOD(ROW()-13,2)=0,IF(ISBLANK(OFFSET(#REF!,INT((ROW()-13)/2),0)),"",OFFSET(#REF!,INT((ROW()-13)/2),0)),IF(ISBLANK(OFFSET('9. METAS'!$W$20,INT((ROW()-14)/2),0)),"",OFFSET('9. METAS'!$W$20,INT((ROW()-14)/2),0)))</f>
        <v>#REF!</v>
      </c>
      <c r="M29" s="210" t="e">
        <f ca="1">IF(MOD(ROW()-13,2)=0,IF(ISBLANK(OFFSET(#REF!,INT((ROW()-13)/2),0)),"",OFFSET(#REF!,INT((ROW()-13)/2),0)),IF(ISBLANK(OFFSET('9. METAS'!$X$20,INT((ROW()-14)/2),0)),"",OFFSET('9. METAS'!$X$20,INT((ROW()-14)/2),0)))</f>
        <v>#REF!</v>
      </c>
      <c r="N29" s="1002" t="str">
        <f t="shared" ref="N29" ca="1" si="12">IFERROR(J29/J30,"ND")</f>
        <v>ND</v>
      </c>
      <c r="O29" s="1004" t="str">
        <f t="shared" ref="O29" ca="1" si="13">IFERROR(((J29)/H29),"ND")</f>
        <v>ND</v>
      </c>
      <c r="P29" s="1031"/>
    </row>
    <row r="30" spans="3:16">
      <c r="C30" s="981"/>
      <c r="D30" s="983"/>
      <c r="E30" s="983"/>
      <c r="F30" s="985"/>
      <c r="G30" s="987"/>
      <c r="H30" s="1027"/>
      <c r="I30" s="1033"/>
      <c r="J30" s="208">
        <f ca="1">IF(MOD(ROW()-13,2)=0,IF(ISBLANK(OFFSET(#REF!,INT((ROW()-13)/2),0)),"",OFFSET(#REF!,INT((ROW()-13)/2),0)),IF(ISBLANK(OFFSET('9. METAS'!$U$20,INT((ROW()-14)/2),0)),"",OFFSET('9. METAS'!$U$20,INT((ROW()-14)/2),0)))</f>
        <v>25</v>
      </c>
      <c r="K30" s="209">
        <f ca="1">IF(MOD(ROW()-13,2)=0,IF(ISBLANK(OFFSET(#REF!,INT((ROW()-13)/2),0)),"",OFFSET(#REF!,INT((ROW()-13)/2),0)),IF(ISBLANK(OFFSET('9. METAS'!$V$20,INT((ROW()-14)/2),0)),"",OFFSET('9. METAS'!$V$20,INT((ROW()-14)/2),0)))</f>
        <v>25</v>
      </c>
      <c r="L30" s="209">
        <f ca="1">IF(MOD(ROW()-13,2)=0,IF(ISBLANK(OFFSET(#REF!,INT((ROW()-13)/2),0)),"",OFFSET(#REF!,INT((ROW()-13)/2),0)),IF(ISBLANK(OFFSET('9. METAS'!$W$20,INT((ROW()-14)/2),0)),"",OFFSET('9. METAS'!$W$20,INT((ROW()-14)/2),0)))</f>
        <v>25</v>
      </c>
      <c r="M30" s="210">
        <f ca="1">IF(MOD(ROW()-13,2)=0,IF(ISBLANK(OFFSET(#REF!,INT((ROW()-13)/2),0)),"",OFFSET(#REF!,INT((ROW()-13)/2),0)),IF(ISBLANK(OFFSET('9. METAS'!$X$20,INT((ROW()-14)/2),0)),"",OFFSET('9. METAS'!$X$20,INT((ROW()-14)/2),0)))</f>
        <v>25</v>
      </c>
      <c r="N30" s="1003"/>
      <c r="O30" s="1005"/>
      <c r="P30" s="1034"/>
    </row>
    <row r="31" spans="3:16">
      <c r="C31" s="1008" t="str">
        <f ca="1">IF(ISBLANK(OFFSET('5. Pp (3 años)'!$C$46,INT((ROW()-13)/2),0)),"",OFFSET('5. Pp (3 años)'!$C$46,INT((ROW()-13)/2),0))</f>
        <v xml:space="preserve">Componente </v>
      </c>
      <c r="D31" s="983" t="str">
        <f ca="1">IF(ISBLANK(OFFSET('5. Pp (3 años)'!$D$46,INT((ROW()-13)/2),0)),"",OFFSET('5. Pp (3 años)'!$D$46,INT((ROW()-13)/2),0))</f>
        <v>3.1.1.1.3 Solicitudes administrativas de las Direcciones adscritas a la Secretaría General emitidas.</v>
      </c>
      <c r="E31" s="983" t="str">
        <f ca="1">IF(ISBLANK(OFFSET('5. Pp (3 años)'!$E$46,INT((ROW()-13)/2),0)),"",OFFSET('5. Pp (3 años)'!$E$46,INT((ROW()-13)/2),0))</f>
        <v>PSAE: Porcentaje de solicitudes administrativas emitidas.</v>
      </c>
      <c r="F31" s="985" t="str">
        <f ca="1">IF(ISBLANK(OFFSET('5. Pp (3 años)'!$K$46,INT((ROW()-13)/2),0)),"",OFFSET('5. Pp (3 años)'!$K$46,INT((ROW()-13)/2),0))</f>
        <v>Ascendente</v>
      </c>
      <c r="G31" s="987" t="str">
        <f ca="1">IF(ISBLANK(OFFSET('5. Pp (3 años)'!$H$46,INT((ROW()-13)/2),0)),"",OFFSET('5. Pp (3 años)'!$H$46,INT((ROW()-13)/2),0))</f>
        <v>Trimestral</v>
      </c>
      <c r="H31" s="1027">
        <f ca="1">IF(ISBLANK(OFFSET('9. METAS'!$L$20,INT((ROW()-13)/2),0)),"",OFFSET('9. METAS'!$L$20,INT((ROW()-13)/2),0))</f>
        <v>1155</v>
      </c>
      <c r="I31" s="1029"/>
      <c r="J31" s="208" t="e">
        <f ca="1">IF(MOD(ROW()-13,2)=0,IF(ISBLANK(OFFSET(#REF!,INT((ROW()-13)/2),0)),"",OFFSET(#REF!,INT((ROW()-13)/2),0)),IF(ISBLANK(OFFSET('9. METAS'!$U$20,INT((ROW()-14)/2),0)),"",OFFSET('9. METAS'!$U$20,INT((ROW()-14)/2),0)))</f>
        <v>#REF!</v>
      </c>
      <c r="K31" s="209" t="e">
        <f ca="1">IF(MOD(ROW()-13,2)=0,IF(ISBLANK(OFFSET(#REF!,INT((ROW()-13)/2),0)),"",OFFSET(#REF!,INT((ROW()-13)/2),0)),IF(ISBLANK(OFFSET('9. METAS'!$V$20,INT((ROW()-14)/2),0)),"",OFFSET('9. METAS'!$V$20,INT((ROW()-14)/2),0)))</f>
        <v>#REF!</v>
      </c>
      <c r="L31" s="209" t="e">
        <f ca="1">IF(MOD(ROW()-13,2)=0,IF(ISBLANK(OFFSET(#REF!,INT((ROW()-13)/2),0)),"",OFFSET(#REF!,INT((ROW()-13)/2),0)),IF(ISBLANK(OFFSET('9. METAS'!$W$20,INT((ROW()-14)/2),0)),"",OFFSET('9. METAS'!$W$20,INT((ROW()-14)/2),0)))</f>
        <v>#REF!</v>
      </c>
      <c r="M31" s="210" t="e">
        <f ca="1">IF(MOD(ROW()-13,2)=0,IF(ISBLANK(OFFSET(#REF!,INT((ROW()-13)/2),0)),"",OFFSET(#REF!,INT((ROW()-13)/2),0)),IF(ISBLANK(OFFSET('9. METAS'!$X$20,INT((ROW()-14)/2),0)),"",OFFSET('9. METAS'!$X$20,INT((ROW()-14)/2),0)))</f>
        <v>#REF!</v>
      </c>
      <c r="N31" s="1002" t="str">
        <f t="shared" ref="N31" ca="1" si="14">IFERROR(J31/J32,"ND")</f>
        <v>ND</v>
      </c>
      <c r="O31" s="1004" t="str">
        <f t="shared" ref="O31" ca="1" si="15">IFERROR(((J31)/H31),"ND")</f>
        <v>ND</v>
      </c>
      <c r="P31" s="1031"/>
    </row>
    <row r="32" spans="3:16">
      <c r="C32" s="981"/>
      <c r="D32" s="983"/>
      <c r="E32" s="983"/>
      <c r="F32" s="985"/>
      <c r="G32" s="987"/>
      <c r="H32" s="1027"/>
      <c r="I32" s="1033"/>
      <c r="J32" s="208">
        <f ca="1">IF(MOD(ROW()-13,2)=0,IF(ISBLANK(OFFSET(#REF!,INT((ROW()-13)/2),0)),"",OFFSET(#REF!,INT((ROW()-13)/2),0)),IF(ISBLANK(OFFSET('9. METAS'!$U$20,INT((ROW()-14)/2),0)),"",OFFSET('9. METAS'!$U$20,INT((ROW()-14)/2),0)))</f>
        <v>301</v>
      </c>
      <c r="K32" s="209">
        <f ca="1">IF(MOD(ROW()-13,2)=0,IF(ISBLANK(OFFSET(#REF!,INT((ROW()-13)/2),0)),"",OFFSET(#REF!,INT((ROW()-13)/2),0)),IF(ISBLANK(OFFSET('9. METAS'!$V$20,INT((ROW()-14)/2),0)),"",OFFSET('9. METAS'!$V$20,INT((ROW()-14)/2),0)))</f>
        <v>304</v>
      </c>
      <c r="L32" s="209">
        <f ca="1">IF(MOD(ROW()-13,2)=0,IF(ISBLANK(OFFSET(#REF!,INT((ROW()-13)/2),0)),"",OFFSET(#REF!,INT((ROW()-13)/2),0)),IF(ISBLANK(OFFSET('9. METAS'!$W$20,INT((ROW()-14)/2),0)),"",OFFSET('9. METAS'!$W$20,INT((ROW()-14)/2),0)))</f>
        <v>304</v>
      </c>
      <c r="M32" s="210">
        <f ca="1">IF(MOD(ROW()-13,2)=0,IF(ISBLANK(OFFSET(#REF!,INT((ROW()-13)/2),0)),"",OFFSET(#REF!,INT((ROW()-13)/2),0)),IF(ISBLANK(OFFSET('9. METAS'!$X$20,INT((ROW()-14)/2),0)),"",OFFSET('9. METAS'!$X$20,INT((ROW()-14)/2),0)))</f>
        <v>246</v>
      </c>
      <c r="N32" s="1003"/>
      <c r="O32" s="1005"/>
      <c r="P32" s="1034"/>
    </row>
    <row r="33" spans="3:16">
      <c r="C33" s="1008" t="str">
        <f ca="1">IF(ISBLANK(OFFSET('5. Pp (3 años)'!$C$46,INT((ROW()-13)/2),0)),"",OFFSET('5. Pp (3 años)'!$C$46,INT((ROW()-13)/2),0))</f>
        <v>Actividad</v>
      </c>
      <c r="D33" s="983" t="str">
        <f ca="1">IF(ISBLANK(OFFSET('5. Pp (3 años)'!$D$46,INT((ROW()-13)/2),0)),"",OFFSET('5. Pp (3 años)'!$D$46,INT((ROW()-13)/2),0))</f>
        <v xml:space="preserve">3.1.1.1.3.1 Gestión en la documentación de los movimientos de personal de la Oficina de la Secretaría General. 
</v>
      </c>
      <c r="E33" s="983" t="str">
        <f ca="1">IF(ISBLANK(OFFSET('5. Pp (3 años)'!$E$46,INT((ROW()-13)/2),0)),"",OFFSET('5. Pp (3 años)'!$E$46,INT((ROW()-13)/2),0))</f>
        <v>DGMP:  Porcentaje de Documentos de movimientos de personal gestionados.</v>
      </c>
      <c r="F33" s="985" t="str">
        <f ca="1">IF(ISBLANK(OFFSET('5. Pp (3 años)'!$K$46,INT((ROW()-13)/2),0)),"",OFFSET('5. Pp (3 años)'!$K$46,INT((ROW()-13)/2),0))</f>
        <v>Ascendente</v>
      </c>
      <c r="G33" s="987" t="str">
        <f ca="1">IF(ISBLANK(OFFSET('5. Pp (3 años)'!$H$46,INT((ROW()-13)/2),0)),"",OFFSET('5. Pp (3 años)'!$H$46,INT((ROW()-13)/2),0))</f>
        <v>Trimestral</v>
      </c>
      <c r="H33" s="1027">
        <f ca="1">IF(ISBLANK(OFFSET('9. METAS'!$L$20,INT((ROW()-13)/2),0)),"",OFFSET('9. METAS'!$L$20,INT((ROW()-13)/2),0))</f>
        <v>170</v>
      </c>
      <c r="I33" s="1029"/>
      <c r="J33" s="208" t="e">
        <f ca="1">IF(MOD(ROW()-13,2)=0,IF(ISBLANK(OFFSET(#REF!,INT((ROW()-13)/2),0)),"",OFFSET(#REF!,INT((ROW()-13)/2),0)),IF(ISBLANK(OFFSET('9. METAS'!$U$20,INT((ROW()-14)/2),0)),"",OFFSET('9. METAS'!$U$20,INT((ROW()-14)/2),0)))</f>
        <v>#REF!</v>
      </c>
      <c r="K33" s="209" t="e">
        <f ca="1">IF(MOD(ROW()-13,2)=0,IF(ISBLANK(OFFSET(#REF!,INT((ROW()-13)/2),0)),"",OFFSET(#REF!,INT((ROW()-13)/2),0)),IF(ISBLANK(OFFSET('9. METAS'!$V$20,INT((ROW()-14)/2),0)),"",OFFSET('9. METAS'!$V$20,INT((ROW()-14)/2),0)))</f>
        <v>#REF!</v>
      </c>
      <c r="L33" s="209" t="e">
        <f ca="1">IF(MOD(ROW()-13,2)=0,IF(ISBLANK(OFFSET(#REF!,INT((ROW()-13)/2),0)),"",OFFSET(#REF!,INT((ROW()-13)/2),0)),IF(ISBLANK(OFFSET('9. METAS'!$W$20,INT((ROW()-14)/2),0)),"",OFFSET('9. METAS'!$W$20,INT((ROW()-14)/2),0)))</f>
        <v>#REF!</v>
      </c>
      <c r="M33" s="210" t="e">
        <f ca="1">IF(MOD(ROW()-13,2)=0,IF(ISBLANK(OFFSET(#REF!,INT((ROW()-13)/2),0)),"",OFFSET(#REF!,INT((ROW()-13)/2),0)),IF(ISBLANK(OFFSET('9. METAS'!$X$20,INT((ROW()-14)/2),0)),"",OFFSET('9. METAS'!$X$20,INT((ROW()-14)/2),0)))</f>
        <v>#REF!</v>
      </c>
      <c r="N33" s="1002" t="str">
        <f t="shared" ref="N33" ca="1" si="16">IFERROR(J33/J34,"ND")</f>
        <v>ND</v>
      </c>
      <c r="O33" s="1004" t="str">
        <f t="shared" ref="O33" ca="1" si="17">IFERROR(((J33)/H33),"ND")</f>
        <v>ND</v>
      </c>
      <c r="P33" s="1031"/>
    </row>
    <row r="34" spans="3:16">
      <c r="C34" s="981"/>
      <c r="D34" s="983"/>
      <c r="E34" s="983"/>
      <c r="F34" s="985"/>
      <c r="G34" s="987"/>
      <c r="H34" s="1027"/>
      <c r="I34" s="1033"/>
      <c r="J34" s="208">
        <f ca="1">IF(MOD(ROW()-13,2)=0,IF(ISBLANK(OFFSET(#REF!,INT((ROW()-13)/2),0)),"",OFFSET(#REF!,INT((ROW()-13)/2),0)),IF(ISBLANK(OFFSET('9. METAS'!$U$20,INT((ROW()-14)/2),0)),"",OFFSET('9. METAS'!$U$20,INT((ROW()-14)/2),0)))</f>
        <v>49</v>
      </c>
      <c r="K34" s="209">
        <f ca="1">IF(MOD(ROW()-13,2)=0,IF(ISBLANK(OFFSET(#REF!,INT((ROW()-13)/2),0)),"",OFFSET(#REF!,INT((ROW()-13)/2),0)),IF(ISBLANK(OFFSET('9. METAS'!$V$20,INT((ROW()-14)/2),0)),"",OFFSET('9. METAS'!$V$20,INT((ROW()-14)/2),0)))</f>
        <v>42</v>
      </c>
      <c r="L34" s="209">
        <f ca="1">IF(MOD(ROW()-13,2)=0,IF(ISBLANK(OFFSET(#REF!,INT((ROW()-13)/2),0)),"",OFFSET(#REF!,INT((ROW()-13)/2),0)),IF(ISBLANK(OFFSET('9. METAS'!$W$20,INT((ROW()-14)/2),0)),"",OFFSET('9. METAS'!$W$20,INT((ROW()-14)/2),0)))</f>
        <v>42</v>
      </c>
      <c r="M34" s="210">
        <f ca="1">IF(MOD(ROW()-13,2)=0,IF(ISBLANK(OFFSET(#REF!,INT((ROW()-13)/2),0)),"",OFFSET(#REF!,INT((ROW()-13)/2),0)),IF(ISBLANK(OFFSET('9. METAS'!$X$20,INT((ROW()-14)/2),0)),"",OFFSET('9. METAS'!$X$20,INT((ROW()-14)/2),0)))</f>
        <v>37</v>
      </c>
      <c r="N34" s="1003"/>
      <c r="O34" s="1005"/>
      <c r="P34" s="1034"/>
    </row>
    <row r="35" spans="3:16">
      <c r="C35" s="1008" t="str">
        <f ca="1">IF(ISBLANK(OFFSET('5. Pp (3 años)'!$C$46,INT((ROW()-13)/2),0)),"",OFFSET('5. Pp (3 años)'!$C$46,INT((ROW()-13)/2),0))</f>
        <v>Actividad</v>
      </c>
      <c r="D35" s="983" t="str">
        <f ca="1">IF(ISBLANK(OFFSET('5. Pp (3 años)'!$D$46,INT((ROW()-13)/2),0)),"",OFFSET('5. Pp (3 años)'!$D$46,INT((ROW()-13)/2),0))</f>
        <v>3.1.1.1.3.2 Realización de gestiones técnicas para la operación de las Direcciones Adscritas a la Oficina de la Secretaría General.</v>
      </c>
      <c r="E35" s="983" t="str">
        <f ca="1">IF(ISBLANK(OFFSET('5. Pp (3 años)'!$E$46,INT((ROW()-13)/2),0)),"",OFFSET('5. Pp (3 años)'!$E$46,INT((ROW()-13)/2),0))</f>
        <v>PGTR: Porcentaje de Gestiones Técnicas realizadas.</v>
      </c>
      <c r="F35" s="985" t="str">
        <f ca="1">IF(ISBLANK(OFFSET('5. Pp (3 años)'!$K$46,INT((ROW()-13)/2),0)),"",OFFSET('5. Pp (3 años)'!$K$46,INT((ROW()-13)/2),0))</f>
        <v>Ascendente</v>
      </c>
      <c r="G35" s="987" t="str">
        <f ca="1">IF(ISBLANK(OFFSET('5. Pp (3 años)'!$H$46,INT((ROW()-13)/2),0)),"",OFFSET('5. Pp (3 años)'!$H$46,INT((ROW()-13)/2),0))</f>
        <v>Trimestral</v>
      </c>
      <c r="H35" s="1027">
        <f ca="1">IF(ISBLANK(OFFSET('9. METAS'!$L$20,INT((ROW()-13)/2),0)),"",OFFSET('9. METAS'!$L$20,INT((ROW()-13)/2),0))</f>
        <v>417</v>
      </c>
      <c r="I35" s="1029"/>
      <c r="J35" s="208" t="e">
        <f ca="1">IF(MOD(ROW()-13,2)=0,IF(ISBLANK(OFFSET(#REF!,INT((ROW()-13)/2),0)),"",OFFSET(#REF!,INT((ROW()-13)/2),0)),IF(ISBLANK(OFFSET('9. METAS'!$U$20,INT((ROW()-14)/2),0)),"",OFFSET('9. METAS'!$U$20,INT((ROW()-14)/2),0)))</f>
        <v>#REF!</v>
      </c>
      <c r="K35" s="209" t="e">
        <f ca="1">IF(MOD(ROW()-13,2)=0,IF(ISBLANK(OFFSET(#REF!,INT((ROW()-13)/2),0)),"",OFFSET(#REF!,INT((ROW()-13)/2),0)),IF(ISBLANK(OFFSET('9. METAS'!$V$20,INT((ROW()-14)/2),0)),"",OFFSET('9. METAS'!$V$20,INT((ROW()-14)/2),0)))</f>
        <v>#REF!</v>
      </c>
      <c r="L35" s="209" t="e">
        <f ca="1">IF(MOD(ROW()-13,2)=0,IF(ISBLANK(OFFSET(#REF!,INT((ROW()-13)/2),0)),"",OFFSET(#REF!,INT((ROW()-13)/2),0)),IF(ISBLANK(OFFSET('9. METAS'!$W$20,INT((ROW()-14)/2),0)),"",OFFSET('9. METAS'!$W$20,INT((ROW()-14)/2),0)))</f>
        <v>#REF!</v>
      </c>
      <c r="M35" s="210" t="e">
        <f ca="1">IF(MOD(ROW()-13,2)=0,IF(ISBLANK(OFFSET(#REF!,INT((ROW()-13)/2),0)),"",OFFSET(#REF!,INT((ROW()-13)/2),0)),IF(ISBLANK(OFFSET('9. METAS'!$X$20,INT((ROW()-14)/2),0)),"",OFFSET('9. METAS'!$X$20,INT((ROW()-14)/2),0)))</f>
        <v>#REF!</v>
      </c>
      <c r="N35" s="1002" t="str">
        <f t="shared" ref="N35" ca="1" si="18">IFERROR(J35/J36,"ND")</f>
        <v>ND</v>
      </c>
      <c r="O35" s="1004" t="str">
        <f t="shared" ref="O35" ca="1" si="19">IFERROR(((J35)/H35),"ND")</f>
        <v>ND</v>
      </c>
      <c r="P35" s="1031"/>
    </row>
    <row r="36" spans="3:16">
      <c r="C36" s="981"/>
      <c r="D36" s="983"/>
      <c r="E36" s="983"/>
      <c r="F36" s="985"/>
      <c r="G36" s="987"/>
      <c r="H36" s="1027"/>
      <c r="I36" s="1033"/>
      <c r="J36" s="208">
        <f ca="1">IF(MOD(ROW()-13,2)=0,IF(ISBLANK(OFFSET(#REF!,INT((ROW()-13)/2),0)),"",OFFSET(#REF!,INT((ROW()-13)/2),0)),IF(ISBLANK(OFFSET('9. METAS'!$U$20,INT((ROW()-14)/2),0)),"",OFFSET('9. METAS'!$U$20,INT((ROW()-14)/2),0)))</f>
        <v>123</v>
      </c>
      <c r="K36" s="209">
        <f ca="1">IF(MOD(ROW()-13,2)=0,IF(ISBLANK(OFFSET(#REF!,INT((ROW()-13)/2),0)),"",OFFSET(#REF!,INT((ROW()-13)/2),0)),IF(ISBLANK(OFFSET('9. METAS'!$V$20,INT((ROW()-14)/2),0)),"",OFFSET('9. METAS'!$V$20,INT((ROW()-14)/2),0)))</f>
        <v>98</v>
      </c>
      <c r="L36" s="209">
        <f ca="1">IF(MOD(ROW()-13,2)=0,IF(ISBLANK(OFFSET(#REF!,INT((ROW()-13)/2),0)),"",OFFSET(#REF!,INT((ROW()-13)/2),0)),IF(ISBLANK(OFFSET('9. METAS'!$W$20,INT((ROW()-14)/2),0)),"",OFFSET('9. METAS'!$W$20,INT((ROW()-14)/2),0)))</f>
        <v>98</v>
      </c>
      <c r="M36" s="210">
        <f ca="1">IF(MOD(ROW()-13,2)=0,IF(ISBLANK(OFFSET(#REF!,INT((ROW()-13)/2),0)),"",OFFSET(#REF!,INT((ROW()-13)/2),0)),IF(ISBLANK(OFFSET('9. METAS'!$X$20,INT((ROW()-14)/2),0)),"",OFFSET('9. METAS'!$X$20,INT((ROW()-14)/2),0)))</f>
        <v>98</v>
      </c>
      <c r="N36" s="1003"/>
      <c r="O36" s="1005"/>
      <c r="P36" s="1034"/>
    </row>
    <row r="37" spans="3:16">
      <c r="C37" s="1008" t="str">
        <f ca="1">IF(ISBLANK(OFFSET('5. Pp (3 años)'!$C$46,INT((ROW()-13)/2),0)),"",OFFSET('5. Pp (3 años)'!$C$46,INT((ROW()-13)/2),0))</f>
        <v>Actividad</v>
      </c>
      <c r="D37" s="983" t="str">
        <f ca="1">IF(ISBLANK(OFFSET('5. Pp (3 años)'!$D$46,INT((ROW()-13)/2),0)),"",OFFSET('5. Pp (3 años)'!$D$46,INT((ROW()-13)/2),0))</f>
        <v>3.1.1.1.3.3 Atención a las solicitudes de   recursos materiales para abastecer a la Secretaría General y sus Direcciones Adscritas.</v>
      </c>
      <c r="E37" s="983" t="str">
        <f ca="1">IF(ISBLANK(OFFSET('5. Pp (3 años)'!$E$46,INT((ROW()-13)/2),0)),"",OFFSET('5. Pp (3 años)'!$E$46,INT((ROW()-13)/2),0))</f>
        <v>PRMG: Porcentaje de solicitudes de recursos materiales gestionados.</v>
      </c>
      <c r="F37" s="985" t="str">
        <f ca="1">IF(ISBLANK(OFFSET('5. Pp (3 años)'!$K$46,INT((ROW()-13)/2),0)),"",OFFSET('5. Pp (3 años)'!$K$46,INT((ROW()-13)/2),0))</f>
        <v>Ascendente</v>
      </c>
      <c r="G37" s="987" t="str">
        <f ca="1">IF(ISBLANK(OFFSET('5. Pp (3 años)'!$H$46,INT((ROW()-13)/2),0)),"",OFFSET('5. Pp (3 años)'!$H$46,INT((ROW()-13)/2),0))</f>
        <v>Trimestral</v>
      </c>
      <c r="H37" s="1027">
        <f ca="1">IF(ISBLANK(OFFSET('9. METAS'!$L$20,INT((ROW()-13)/2),0)),"",OFFSET('9. METAS'!$L$20,INT((ROW()-13)/2),0))</f>
        <v>568</v>
      </c>
      <c r="I37" s="1029"/>
      <c r="J37" s="208" t="e">
        <f ca="1">IF(MOD(ROW()-13,2)=0,IF(ISBLANK(OFFSET(#REF!,INT((ROW()-13)/2),0)),"",OFFSET(#REF!,INT((ROW()-13)/2),0)),IF(ISBLANK(OFFSET('9. METAS'!$U$20,INT((ROW()-14)/2),0)),"",OFFSET('9. METAS'!$U$20,INT((ROW()-14)/2),0)))</f>
        <v>#REF!</v>
      </c>
      <c r="K37" s="209" t="e">
        <f ca="1">IF(MOD(ROW()-13,2)=0,IF(ISBLANK(OFFSET(#REF!,INT((ROW()-13)/2),0)),"",OFFSET(#REF!,INT((ROW()-13)/2),0)),IF(ISBLANK(OFFSET('9. METAS'!$V$20,INT((ROW()-14)/2),0)),"",OFFSET('9. METAS'!$V$20,INT((ROW()-14)/2),0)))</f>
        <v>#REF!</v>
      </c>
      <c r="L37" s="209" t="e">
        <f ca="1">IF(MOD(ROW()-13,2)=0,IF(ISBLANK(OFFSET(#REF!,INT((ROW()-13)/2),0)),"",OFFSET(#REF!,INT((ROW()-13)/2),0)),IF(ISBLANK(OFFSET('9. METAS'!$W$20,INT((ROW()-14)/2),0)),"",OFFSET('9. METAS'!$W$20,INT((ROW()-14)/2),0)))</f>
        <v>#REF!</v>
      </c>
      <c r="M37" s="210" t="e">
        <f ca="1">IF(MOD(ROW()-13,2)=0,IF(ISBLANK(OFFSET(#REF!,INT((ROW()-13)/2),0)),"",OFFSET(#REF!,INT((ROW()-13)/2),0)),IF(ISBLANK(OFFSET('9. METAS'!$X$20,INT((ROW()-14)/2),0)),"",OFFSET('9. METAS'!$X$20,INT((ROW()-14)/2),0)))</f>
        <v>#REF!</v>
      </c>
      <c r="N37" s="1002" t="str">
        <f t="shared" ref="N37" ca="1" si="20">IFERROR(J37/J38,"ND")</f>
        <v>ND</v>
      </c>
      <c r="O37" s="1004" t="str">
        <f t="shared" ref="O37" ca="1" si="21">IFERROR(((J37)/H37),"ND")</f>
        <v>ND</v>
      </c>
      <c r="P37" s="1031"/>
    </row>
    <row r="38" spans="3:16">
      <c r="C38" s="981"/>
      <c r="D38" s="983"/>
      <c r="E38" s="983"/>
      <c r="F38" s="985"/>
      <c r="G38" s="987"/>
      <c r="H38" s="1027"/>
      <c r="I38" s="1033"/>
      <c r="J38" s="208">
        <f ca="1">IF(MOD(ROW()-13,2)=0,IF(ISBLANK(OFFSET(#REF!,INT((ROW()-13)/2),0)),"",OFFSET(#REF!,INT((ROW()-13)/2),0)),IF(ISBLANK(OFFSET('9. METAS'!$U$20,INT((ROW()-14)/2),0)),"",OFFSET('9. METAS'!$U$20,INT((ROW()-14)/2),0)))</f>
        <v>129</v>
      </c>
      <c r="K38" s="209">
        <f ca="1">IF(MOD(ROW()-13,2)=0,IF(ISBLANK(OFFSET(#REF!,INT((ROW()-13)/2),0)),"",OFFSET(#REF!,INT((ROW()-13)/2),0)),IF(ISBLANK(OFFSET('9. METAS'!$V$20,INT((ROW()-14)/2),0)),"",OFFSET('9. METAS'!$V$20,INT((ROW()-14)/2),0)))</f>
        <v>164</v>
      </c>
      <c r="L38" s="209">
        <f ca="1">IF(MOD(ROW()-13,2)=0,IF(ISBLANK(OFFSET(#REF!,INT((ROW()-13)/2),0)),"",OFFSET(#REF!,INT((ROW()-13)/2),0)),IF(ISBLANK(OFFSET('9. METAS'!$W$20,INT((ROW()-14)/2),0)),"",OFFSET('9. METAS'!$W$20,INT((ROW()-14)/2),0)))</f>
        <v>164</v>
      </c>
      <c r="M38" s="210">
        <f ca="1">IF(MOD(ROW()-13,2)=0,IF(ISBLANK(OFFSET(#REF!,INT((ROW()-13)/2),0)),"",OFFSET(#REF!,INT((ROW()-13)/2),0)),IF(ISBLANK(OFFSET('9. METAS'!$X$20,INT((ROW()-14)/2),0)),"",OFFSET('9. METAS'!$X$20,INT((ROW()-14)/2),0)))</f>
        <v>111</v>
      </c>
      <c r="N38" s="1003"/>
      <c r="O38" s="1005"/>
      <c r="P38" s="1034"/>
    </row>
    <row r="39" spans="3:16">
      <c r="C39" s="1008" t="str">
        <f ca="1">IF(ISBLANK(OFFSET('5. Pp (3 años)'!$C$46,INT((ROW()-13)/2),0)),"",OFFSET('5. Pp (3 años)'!$C$46,INT((ROW()-13)/2),0))</f>
        <v>Componente</v>
      </c>
      <c r="D39" s="983" t="str">
        <f ca="1">IF(ISBLANK(OFFSET('5. Pp (3 años)'!$D$46,INT((ROW()-13)/2),0)),"",OFFSET('5. Pp (3 años)'!$D$46,INT((ROW()-13)/2),0))</f>
        <v>3.1.1.1.4 Actos registrales constitutivos o modificativos del Estado Civil de la población benitojuarense, garantizando el derecho a la igualdad entre mujeres y hombres inscritos.</v>
      </c>
      <c r="E39" s="983" t="str">
        <f ca="1">IF(ISBLANK(OFFSET('5. Pp (3 años)'!$E$46,INT((ROW()-13)/2),0)),"",OFFSET('5. Pp (3 años)'!$E$46,INT((ROW()-13)/2),0))</f>
        <v>PARI: Porcentaje de actos registrales inscritos</v>
      </c>
      <c r="F39" s="985" t="str">
        <f ca="1">IF(ISBLANK(OFFSET('5. Pp (3 años)'!$K$46,INT((ROW()-13)/2),0)),"",OFFSET('5. Pp (3 años)'!$K$46,INT((ROW()-13)/2),0))</f>
        <v>Ascendente</v>
      </c>
      <c r="G39" s="987" t="str">
        <f ca="1">IF(ISBLANK(OFFSET('5. Pp (3 años)'!$H$46,INT((ROW()-13)/2),0)),"",OFFSET('5. Pp (3 años)'!$H$46,INT((ROW()-13)/2),0))</f>
        <v>Trimestral</v>
      </c>
      <c r="H39" s="1027">
        <f ca="1">IF(ISBLANK(OFFSET('9. METAS'!$L$20,INT((ROW()-13)/2),0)),"",OFFSET('9. METAS'!$L$20,INT((ROW()-13)/2),0))</f>
        <v>74119</v>
      </c>
      <c r="I39" s="1029"/>
      <c r="J39" s="208" t="e">
        <f ca="1">IF(MOD(ROW()-13,2)=0,IF(ISBLANK(OFFSET(#REF!,INT((ROW()-13)/2),0)),"",OFFSET(#REF!,INT((ROW()-13)/2),0)),IF(ISBLANK(OFFSET('9. METAS'!$U$20,INT((ROW()-14)/2),0)),"",OFFSET('9. METAS'!$U$20,INT((ROW()-14)/2),0)))</f>
        <v>#REF!</v>
      </c>
      <c r="K39" s="209" t="e">
        <f ca="1">IF(MOD(ROW()-13,2)=0,IF(ISBLANK(OFFSET(#REF!,INT((ROW()-13)/2),0)),"",OFFSET(#REF!,INT((ROW()-13)/2),0)),IF(ISBLANK(OFFSET('9. METAS'!$V$20,INT((ROW()-14)/2),0)),"",OFFSET('9. METAS'!$V$20,INT((ROW()-14)/2),0)))</f>
        <v>#REF!</v>
      </c>
      <c r="L39" s="209" t="e">
        <f ca="1">IF(MOD(ROW()-13,2)=0,IF(ISBLANK(OFFSET(#REF!,INT((ROW()-13)/2),0)),"",OFFSET(#REF!,INT((ROW()-13)/2),0)),IF(ISBLANK(OFFSET('9. METAS'!$W$20,INT((ROW()-14)/2),0)),"",OFFSET('9. METAS'!$W$20,INT((ROW()-14)/2),0)))</f>
        <v>#REF!</v>
      </c>
      <c r="M39" s="210" t="e">
        <f ca="1">IF(MOD(ROW()-13,2)=0,IF(ISBLANK(OFFSET(#REF!,INT((ROW()-13)/2),0)),"",OFFSET(#REF!,INT((ROW()-13)/2),0)),IF(ISBLANK(OFFSET('9. METAS'!$X$20,INT((ROW()-14)/2),0)),"",OFFSET('9. METAS'!$X$20,INT((ROW()-14)/2),0)))</f>
        <v>#REF!</v>
      </c>
      <c r="N39" s="1002" t="str">
        <f t="shared" ref="N39" ca="1" si="22">IFERROR(J39/J40,"ND")</f>
        <v>ND</v>
      </c>
      <c r="O39" s="1004" t="str">
        <f t="shared" ref="O39" ca="1" si="23">IFERROR(((J39)/H39),"ND")</f>
        <v>ND</v>
      </c>
      <c r="P39" s="1031"/>
    </row>
    <row r="40" spans="3:16">
      <c r="C40" s="981"/>
      <c r="D40" s="983"/>
      <c r="E40" s="983"/>
      <c r="F40" s="985"/>
      <c r="G40" s="987"/>
      <c r="H40" s="1027"/>
      <c r="I40" s="1033"/>
      <c r="J40" s="208">
        <f ca="1">IF(MOD(ROW()-13,2)=0,IF(ISBLANK(OFFSET(#REF!,INT((ROW()-13)/2),0)),"",OFFSET(#REF!,INT((ROW()-13)/2),0)),IF(ISBLANK(OFFSET('9. METAS'!$U$20,INT((ROW()-14)/2),0)),"",OFFSET('9. METAS'!$U$20,INT((ROW()-14)/2),0)))</f>
        <v>18530</v>
      </c>
      <c r="K40" s="209">
        <f ca="1">IF(MOD(ROW()-13,2)=0,IF(ISBLANK(OFFSET(#REF!,INT((ROW()-13)/2),0)),"",OFFSET(#REF!,INT((ROW()-13)/2),0)),IF(ISBLANK(OFFSET('9. METAS'!$V$20,INT((ROW()-14)/2),0)),"",OFFSET('9. METAS'!$V$20,INT((ROW()-14)/2),0)))</f>
        <v>18530</v>
      </c>
      <c r="L40" s="209">
        <f ca="1">IF(MOD(ROW()-13,2)=0,IF(ISBLANK(OFFSET(#REF!,INT((ROW()-13)/2),0)),"",OFFSET(#REF!,INT((ROW()-13)/2),0)),IF(ISBLANK(OFFSET('9. METAS'!$W$20,INT((ROW()-14)/2),0)),"",OFFSET('9. METAS'!$W$20,INT((ROW()-14)/2),0)))</f>
        <v>18530</v>
      </c>
      <c r="M40" s="210">
        <f ca="1">IF(MOD(ROW()-13,2)=0,IF(ISBLANK(OFFSET(#REF!,INT((ROW()-13)/2),0)),"",OFFSET(#REF!,INT((ROW()-13)/2),0)),IF(ISBLANK(OFFSET('9. METAS'!$X$20,INT((ROW()-14)/2),0)),"",OFFSET('9. METAS'!$X$20,INT((ROW()-14)/2),0)))</f>
        <v>18529</v>
      </c>
      <c r="N40" s="1003"/>
      <c r="O40" s="1005"/>
      <c r="P40" s="1034"/>
    </row>
    <row r="41" spans="3:16">
      <c r="C41" s="1008" t="str">
        <f ca="1">IF(ISBLANK(OFFSET('5. Pp (3 años)'!$C$46,INT((ROW()-13)/2),0)),"",OFFSET('5. Pp (3 años)'!$C$46,INT((ROW()-13)/2),0))</f>
        <v>Actividad</v>
      </c>
      <c r="D41" s="983" t="str">
        <f ca="1">IF(ISBLANK(OFFSET('5. Pp (3 años)'!$D$46,INT((ROW()-13)/2),0)),"",OFFSET('5. Pp (3 años)'!$D$46,INT((ROW()-13)/2),0))</f>
        <v>3.1.1.1.4.1 Adquisición de herramientas tecnológicas del Registro Civil.</v>
      </c>
      <c r="E41" s="983" t="str">
        <f ca="1">IF(ISBLANK(OFFSET('5. Pp (3 años)'!$E$46,INT((ROW()-13)/2),0)),"",OFFSET('5. Pp (3 años)'!$E$46,INT((ROW()-13)/2),0))</f>
        <v xml:space="preserve">PAECE: Porcentaje de adquisición de equipos de cómputo y electrónicos.      </v>
      </c>
      <c r="F41" s="985" t="str">
        <f ca="1">IF(ISBLANK(OFFSET('5. Pp (3 años)'!$K$46,INT((ROW()-13)/2),0)),"",OFFSET('5. Pp (3 años)'!$K$46,INT((ROW()-13)/2),0))</f>
        <v>Ascendente</v>
      </c>
      <c r="G41" s="987" t="str">
        <f ca="1">IF(ISBLANK(OFFSET('5. Pp (3 años)'!$H$46,INT((ROW()-13)/2),0)),"",OFFSET('5. Pp (3 años)'!$H$46,INT((ROW()-13)/2),0))</f>
        <v>Trimestral</v>
      </c>
      <c r="H41" s="1027">
        <f ca="1">IF(ISBLANK(OFFSET('9. METAS'!$L$20,INT((ROW()-13)/2),0)),"",OFFSET('9. METAS'!$L$20,INT((ROW()-13)/2),0))</f>
        <v>3</v>
      </c>
      <c r="I41" s="1029"/>
      <c r="J41" s="208" t="e">
        <f ca="1">IF(MOD(ROW()-13,2)=0,IF(ISBLANK(OFFSET(#REF!,INT((ROW()-13)/2),0)),"",OFFSET(#REF!,INT((ROW()-13)/2),0)),IF(ISBLANK(OFFSET('9. METAS'!$U$20,INT((ROW()-14)/2),0)),"",OFFSET('9. METAS'!$U$20,INT((ROW()-14)/2),0)))</f>
        <v>#REF!</v>
      </c>
      <c r="K41" s="209" t="e">
        <f ca="1">IF(MOD(ROW()-13,2)=0,IF(ISBLANK(OFFSET(#REF!,INT((ROW()-13)/2),0)),"",OFFSET(#REF!,INT((ROW()-13)/2),0)),IF(ISBLANK(OFFSET('9. METAS'!$V$20,INT((ROW()-14)/2),0)),"",OFFSET('9. METAS'!$V$20,INT((ROW()-14)/2),0)))</f>
        <v>#REF!</v>
      </c>
      <c r="L41" s="209" t="e">
        <f ca="1">IF(MOD(ROW()-13,2)=0,IF(ISBLANK(OFFSET(#REF!,INT((ROW()-13)/2),0)),"",OFFSET(#REF!,INT((ROW()-13)/2),0)),IF(ISBLANK(OFFSET('9. METAS'!$W$20,INT((ROW()-14)/2),0)),"",OFFSET('9. METAS'!$W$20,INT((ROW()-14)/2),0)))</f>
        <v>#REF!</v>
      </c>
      <c r="M41" s="210" t="e">
        <f ca="1">IF(MOD(ROW()-13,2)=0,IF(ISBLANK(OFFSET(#REF!,INT((ROW()-13)/2),0)),"",OFFSET(#REF!,INT((ROW()-13)/2),0)),IF(ISBLANK(OFFSET('9. METAS'!$X$20,INT((ROW()-14)/2),0)),"",OFFSET('9. METAS'!$X$20,INT((ROW()-14)/2),0)))</f>
        <v>#REF!</v>
      </c>
      <c r="N41" s="1002" t="str">
        <f t="shared" ref="N41" ca="1" si="24">IFERROR(J41/J42,"ND")</f>
        <v>ND</v>
      </c>
      <c r="O41" s="1004" t="str">
        <f t="shared" ref="O41" ca="1" si="25">IFERROR(((J41)/H41),"ND")</f>
        <v>ND</v>
      </c>
      <c r="P41" s="1031"/>
    </row>
    <row r="42" spans="3:16">
      <c r="C42" s="981"/>
      <c r="D42" s="983"/>
      <c r="E42" s="983"/>
      <c r="F42" s="985"/>
      <c r="G42" s="987"/>
      <c r="H42" s="1027"/>
      <c r="I42" s="1033"/>
      <c r="J42" s="208">
        <f ca="1">IF(MOD(ROW()-13,2)=0,IF(ISBLANK(OFFSET(#REF!,INT((ROW()-13)/2),0)),"",OFFSET(#REF!,INT((ROW()-13)/2),0)),IF(ISBLANK(OFFSET('9. METAS'!$U$20,INT((ROW()-14)/2),0)),"",OFFSET('9. METAS'!$U$20,INT((ROW()-14)/2),0)))</f>
        <v>1</v>
      </c>
      <c r="K42" s="209">
        <f ca="1">IF(MOD(ROW()-13,2)=0,IF(ISBLANK(OFFSET(#REF!,INT((ROW()-13)/2),0)),"",OFFSET(#REF!,INT((ROW()-13)/2),0)),IF(ISBLANK(OFFSET('9. METAS'!$V$20,INT((ROW()-14)/2),0)),"",OFFSET('9. METAS'!$V$20,INT((ROW()-14)/2),0)))</f>
        <v>1</v>
      </c>
      <c r="L42" s="209">
        <f ca="1">IF(MOD(ROW()-13,2)=0,IF(ISBLANK(OFFSET(#REF!,INT((ROW()-13)/2),0)),"",OFFSET(#REF!,INT((ROW()-13)/2),0)),IF(ISBLANK(OFFSET('9. METAS'!$W$20,INT((ROW()-14)/2),0)),"",OFFSET('9. METAS'!$W$20,INT((ROW()-14)/2),0)))</f>
        <v>1</v>
      </c>
      <c r="M42" s="210">
        <f ca="1">IF(MOD(ROW()-13,2)=0,IF(ISBLANK(OFFSET(#REF!,INT((ROW()-13)/2),0)),"",OFFSET(#REF!,INT((ROW()-13)/2),0)),IF(ISBLANK(OFFSET('9. METAS'!$X$20,INT((ROW()-14)/2),0)),"",OFFSET('9. METAS'!$X$20,INT((ROW()-14)/2),0)))</f>
        <v>0</v>
      </c>
      <c r="N42" s="1003"/>
      <c r="O42" s="1005"/>
      <c r="P42" s="1034"/>
    </row>
    <row r="43" spans="3:16">
      <c r="C43" s="1008" t="str">
        <f ca="1">IF(ISBLANK(OFFSET('5. Pp (3 años)'!$C$46,INT((ROW()-13)/2),0)),"",OFFSET('5. Pp (3 años)'!$C$46,INT((ROW()-13)/2),0))</f>
        <v>Actividad</v>
      </c>
      <c r="D43" s="983" t="str">
        <f ca="1">IF(ISBLANK(OFFSET('5. Pp (3 años)'!$D$46,INT((ROW()-13)/2),0)),"",OFFSET('5. Pp (3 años)'!$D$46,INT((ROW()-13)/2),0))</f>
        <v>3.1.1.1.4.2 Incremento en la adquisición de formatos valorados Adquiridos.</v>
      </c>
      <c r="E43" s="983" t="str">
        <f ca="1">IF(ISBLANK(OFFSET('5. Pp (3 años)'!$E$46,INT((ROW()-13)/2),0)),"",OFFSET('5. Pp (3 años)'!$E$46,INT((ROW()-13)/2),0))</f>
        <v xml:space="preserve">PFVA: Porcentaje de formatos valoradas  adquiridas. </v>
      </c>
      <c r="F43" s="985" t="str">
        <f ca="1">IF(ISBLANK(OFFSET('5. Pp (3 años)'!$K$46,INT((ROW()-13)/2),0)),"",OFFSET('5. Pp (3 años)'!$K$46,INT((ROW()-13)/2),0))</f>
        <v>Ascendente</v>
      </c>
      <c r="G43" s="987" t="str">
        <f ca="1">IF(ISBLANK(OFFSET('5. Pp (3 años)'!$H$46,INT((ROW()-13)/2),0)),"",OFFSET('5. Pp (3 años)'!$H$46,INT((ROW()-13)/2),0))</f>
        <v>Trimestral</v>
      </c>
      <c r="H43" s="1027">
        <f ca="1">IF(ISBLANK(OFFSET('9. METAS'!$L$20,INT((ROW()-13)/2),0)),"",OFFSET('9. METAS'!$L$20,INT((ROW()-13)/2),0))</f>
        <v>89000</v>
      </c>
      <c r="I43" s="1029"/>
      <c r="J43" s="208" t="e">
        <f ca="1">IF(MOD(ROW()-13,2)=0,IF(ISBLANK(OFFSET(#REF!,INT((ROW()-13)/2),0)),"",OFFSET(#REF!,INT((ROW()-13)/2),0)),IF(ISBLANK(OFFSET('9. METAS'!$U$20,INT((ROW()-14)/2),0)),"",OFFSET('9. METAS'!$U$20,INT((ROW()-14)/2),0)))</f>
        <v>#REF!</v>
      </c>
      <c r="K43" s="209" t="e">
        <f ca="1">IF(MOD(ROW()-13,2)=0,IF(ISBLANK(OFFSET(#REF!,INT((ROW()-13)/2),0)),"",OFFSET(#REF!,INT((ROW()-13)/2),0)),IF(ISBLANK(OFFSET('9. METAS'!$V$20,INT((ROW()-14)/2),0)),"",OFFSET('9. METAS'!$V$20,INT((ROW()-14)/2),0)))</f>
        <v>#REF!</v>
      </c>
      <c r="L43" s="209" t="e">
        <f ca="1">IF(MOD(ROW()-13,2)=0,IF(ISBLANK(OFFSET(#REF!,INT((ROW()-13)/2),0)),"",OFFSET(#REF!,INT((ROW()-13)/2),0)),IF(ISBLANK(OFFSET('9. METAS'!$W$20,INT((ROW()-14)/2),0)),"",OFFSET('9. METAS'!$W$20,INT((ROW()-14)/2),0)))</f>
        <v>#REF!</v>
      </c>
      <c r="M43" s="210" t="e">
        <f ca="1">IF(MOD(ROW()-13,2)=0,IF(ISBLANK(OFFSET(#REF!,INT((ROW()-13)/2),0)),"",OFFSET(#REF!,INT((ROW()-13)/2),0)),IF(ISBLANK(OFFSET('9. METAS'!$X$20,INT((ROW()-14)/2),0)),"",OFFSET('9. METAS'!$X$20,INT((ROW()-14)/2),0)))</f>
        <v>#REF!</v>
      </c>
      <c r="N43" s="1002" t="str">
        <f t="shared" ref="N43" ca="1" si="26">IFERROR(J43/J44,"ND")</f>
        <v>ND</v>
      </c>
      <c r="O43" s="1004" t="str">
        <f t="shared" ref="O43" ca="1" si="27">IFERROR(((J43)/H43),"ND")</f>
        <v>ND</v>
      </c>
      <c r="P43" s="1031"/>
    </row>
    <row r="44" spans="3:16">
      <c r="C44" s="981"/>
      <c r="D44" s="983"/>
      <c r="E44" s="983"/>
      <c r="F44" s="985"/>
      <c r="G44" s="987"/>
      <c r="H44" s="1027"/>
      <c r="I44" s="1033"/>
      <c r="J44" s="208">
        <f ca="1">IF(MOD(ROW()-13,2)=0,IF(ISBLANK(OFFSET(#REF!,INT((ROW()-13)/2),0)),"",OFFSET(#REF!,INT((ROW()-13)/2),0)),IF(ISBLANK(OFFSET('9. METAS'!$U$20,INT((ROW()-14)/2),0)),"",OFFSET('9. METAS'!$U$20,INT((ROW()-14)/2),0)))</f>
        <v>22250</v>
      </c>
      <c r="K44" s="209">
        <f ca="1">IF(MOD(ROW()-13,2)=0,IF(ISBLANK(OFFSET(#REF!,INT((ROW()-13)/2),0)),"",OFFSET(#REF!,INT((ROW()-13)/2),0)),IF(ISBLANK(OFFSET('9. METAS'!$V$20,INT((ROW()-14)/2),0)),"",OFFSET('9. METAS'!$V$20,INT((ROW()-14)/2),0)))</f>
        <v>22250</v>
      </c>
      <c r="L44" s="209">
        <f ca="1">IF(MOD(ROW()-13,2)=0,IF(ISBLANK(OFFSET(#REF!,INT((ROW()-13)/2),0)),"",OFFSET(#REF!,INT((ROW()-13)/2),0)),IF(ISBLANK(OFFSET('9. METAS'!$W$20,INT((ROW()-14)/2),0)),"",OFFSET('9. METAS'!$W$20,INT((ROW()-14)/2),0)))</f>
        <v>22250</v>
      </c>
      <c r="M44" s="210">
        <f ca="1">IF(MOD(ROW()-13,2)=0,IF(ISBLANK(OFFSET(#REF!,INT((ROW()-13)/2),0)),"",OFFSET(#REF!,INT((ROW()-13)/2),0)),IF(ISBLANK(OFFSET('9. METAS'!$X$20,INT((ROW()-14)/2),0)),"",OFFSET('9. METAS'!$X$20,INT((ROW()-14)/2),0)))</f>
        <v>22250</v>
      </c>
      <c r="N44" s="1003"/>
      <c r="O44" s="1005"/>
      <c r="P44" s="1034"/>
    </row>
    <row r="45" spans="3:16">
      <c r="C45" s="1008" t="str">
        <f ca="1">IF(ISBLANK(OFFSET('5. Pp (3 años)'!$C$46,INT((ROW()-13)/2),0)),"",OFFSET('5. Pp (3 años)'!$C$46,INT((ROW()-13)/2),0))</f>
        <v>Actividad</v>
      </c>
      <c r="D45" s="983" t="str">
        <f ca="1">IF(ISBLANK(OFFSET('5. Pp (3 años)'!$D$46,INT((ROW()-13)/2),0)),"",OFFSET('5. Pp (3 años)'!$D$46,INT((ROW()-13)/2),0))</f>
        <v>3.1.1.1.4.3 Capacitación al personal del Registro Civil.</v>
      </c>
      <c r="E45" s="983" t="str">
        <f ca="1">IF(ISBLANK(OFFSET('5. Pp (3 años)'!$E$46,INT((ROW()-13)/2),0)),"",OFFSET('5. Pp (3 años)'!$E$46,INT((ROW()-13)/2),0))</f>
        <v>PPC: Porcentaje de personal del Registro Civil capacitado.</v>
      </c>
      <c r="F45" s="985" t="str">
        <f ca="1">IF(ISBLANK(OFFSET('5. Pp (3 años)'!$K$46,INT((ROW()-13)/2),0)),"",OFFSET('5. Pp (3 años)'!$K$46,INT((ROW()-13)/2),0))</f>
        <v>Ascendente</v>
      </c>
      <c r="G45" s="987" t="str">
        <f ca="1">IF(ISBLANK(OFFSET('5. Pp (3 años)'!$H$46,INT((ROW()-13)/2),0)),"",OFFSET('5. Pp (3 años)'!$H$46,INT((ROW()-13)/2),0))</f>
        <v>Trimestral</v>
      </c>
      <c r="H45" s="1027">
        <f ca="1">IF(ISBLANK(OFFSET('9. METAS'!$L$20,INT((ROW()-13)/2),0)),"",OFFSET('9. METAS'!$L$20,INT((ROW()-13)/2),0))</f>
        <v>40</v>
      </c>
      <c r="I45" s="1029"/>
      <c r="J45" s="208" t="e">
        <f ca="1">IF(MOD(ROW()-13,2)=0,IF(ISBLANK(OFFSET(#REF!,INT((ROW()-13)/2),0)),"",OFFSET(#REF!,INT((ROW()-13)/2),0)),IF(ISBLANK(OFFSET('9. METAS'!$U$20,INT((ROW()-14)/2),0)),"",OFFSET('9. METAS'!$U$20,INT((ROW()-14)/2),0)))</f>
        <v>#REF!</v>
      </c>
      <c r="K45" s="209" t="e">
        <f ca="1">IF(MOD(ROW()-13,2)=0,IF(ISBLANK(OFFSET(#REF!,INT((ROW()-13)/2),0)),"",OFFSET(#REF!,INT((ROW()-13)/2),0)),IF(ISBLANK(OFFSET('9. METAS'!$V$20,INT((ROW()-14)/2),0)),"",OFFSET('9. METAS'!$V$20,INT((ROW()-14)/2),0)))</f>
        <v>#REF!</v>
      </c>
      <c r="L45" s="209" t="e">
        <f ca="1">IF(MOD(ROW()-13,2)=0,IF(ISBLANK(OFFSET(#REF!,INT((ROW()-13)/2),0)),"",OFFSET(#REF!,INT((ROW()-13)/2),0)),IF(ISBLANK(OFFSET('9. METAS'!$W$20,INT((ROW()-14)/2),0)),"",OFFSET('9. METAS'!$W$20,INT((ROW()-14)/2),0)))</f>
        <v>#REF!</v>
      </c>
      <c r="M45" s="210" t="e">
        <f ca="1">IF(MOD(ROW()-13,2)=0,IF(ISBLANK(OFFSET(#REF!,INT((ROW()-13)/2),0)),"",OFFSET(#REF!,INT((ROW()-13)/2),0)),IF(ISBLANK(OFFSET('9. METAS'!$X$20,INT((ROW()-14)/2),0)),"",OFFSET('9. METAS'!$X$20,INT((ROW()-14)/2),0)))</f>
        <v>#REF!</v>
      </c>
      <c r="N45" s="1002" t="str">
        <f t="shared" ref="N45" ca="1" si="28">IFERROR(J45/J46,"ND")</f>
        <v>ND</v>
      </c>
      <c r="O45" s="1004" t="str">
        <f t="shared" ref="O45" ca="1" si="29">IFERROR(((J45)/H45),"ND")</f>
        <v>ND</v>
      </c>
      <c r="P45" s="1031"/>
    </row>
    <row r="46" spans="3:16">
      <c r="C46" s="981"/>
      <c r="D46" s="983"/>
      <c r="E46" s="983"/>
      <c r="F46" s="985"/>
      <c r="G46" s="987"/>
      <c r="H46" s="1027"/>
      <c r="I46" s="1033"/>
      <c r="J46" s="208">
        <f ca="1">IF(MOD(ROW()-13,2)=0,IF(ISBLANK(OFFSET(#REF!,INT((ROW()-13)/2),0)),"",OFFSET(#REF!,INT((ROW()-13)/2),0)),IF(ISBLANK(OFFSET('9. METAS'!$U$20,INT((ROW()-14)/2),0)),"",OFFSET('9. METAS'!$U$20,INT((ROW()-14)/2),0)))</f>
        <v>10</v>
      </c>
      <c r="K46" s="209">
        <f ca="1">IF(MOD(ROW()-13,2)=0,IF(ISBLANK(OFFSET(#REF!,INT((ROW()-13)/2),0)),"",OFFSET(#REF!,INT((ROW()-13)/2),0)),IF(ISBLANK(OFFSET('9. METAS'!$V$20,INT((ROW()-14)/2),0)),"",OFFSET('9. METAS'!$V$20,INT((ROW()-14)/2),0)))</f>
        <v>10</v>
      </c>
      <c r="L46" s="209">
        <f ca="1">IF(MOD(ROW()-13,2)=0,IF(ISBLANK(OFFSET(#REF!,INT((ROW()-13)/2),0)),"",OFFSET(#REF!,INT((ROW()-13)/2),0)),IF(ISBLANK(OFFSET('9. METAS'!$W$20,INT((ROW()-14)/2),0)),"",OFFSET('9. METAS'!$W$20,INT((ROW()-14)/2),0)))</f>
        <v>10</v>
      </c>
      <c r="M46" s="210">
        <f ca="1">IF(MOD(ROW()-13,2)=0,IF(ISBLANK(OFFSET(#REF!,INT((ROW()-13)/2),0)),"",OFFSET(#REF!,INT((ROW()-13)/2),0)),IF(ISBLANK(OFFSET('9. METAS'!$X$20,INT((ROW()-14)/2),0)),"",OFFSET('9. METAS'!$X$20,INT((ROW()-14)/2),0)))</f>
        <v>10</v>
      </c>
      <c r="N46" s="1003"/>
      <c r="O46" s="1005"/>
      <c r="P46" s="1034"/>
    </row>
    <row r="47" spans="3:16">
      <c r="C47" s="1008" t="str">
        <f ca="1">IF(ISBLANK(OFFSET('5. Pp (3 años)'!$C$46,INT((ROW()-13)/2),0)),"",OFFSET('5. Pp (3 años)'!$C$46,INT((ROW()-13)/2),0))</f>
        <v>Actividad</v>
      </c>
      <c r="D47" s="983" t="str">
        <f ca="1">IF(ISBLANK(OFFSET('5. Pp (3 años)'!$D$46,INT((ROW()-13)/2),0)),"",OFFSET('5. Pp (3 años)'!$D$46,INT((ROW()-13)/2),0))</f>
        <v>3.1.1.1.4.4 Mejoramiento de las instalaciones del Registro Civil.</v>
      </c>
      <c r="E47" s="983" t="str">
        <f ca="1">IF(ISBLANK(OFFSET('5. Pp (3 años)'!$E$46,INT((ROW()-13)/2),0)),"",OFFSET('5. Pp (3 años)'!$E$46,INT((ROW()-13)/2),0))</f>
        <v>PIRM: Porcentaje de instalaciones del Registro Civil mejoradas.</v>
      </c>
      <c r="F47" s="985" t="str">
        <f ca="1">IF(ISBLANK(OFFSET('5. Pp (3 años)'!$K$46,INT((ROW()-13)/2),0)),"",OFFSET('5. Pp (3 años)'!$K$46,INT((ROW()-13)/2),0))</f>
        <v>Ascendente</v>
      </c>
      <c r="G47" s="987" t="str">
        <f ca="1">IF(ISBLANK(OFFSET('5. Pp (3 años)'!$H$46,INT((ROW()-13)/2),0)),"",OFFSET('5. Pp (3 años)'!$H$46,INT((ROW()-13)/2),0))</f>
        <v>Trimestral</v>
      </c>
      <c r="H47" s="1027">
        <f ca="1">IF(ISBLANK(OFFSET('9. METAS'!$L$20,INT((ROW()-13)/2),0)),"",OFFSET('9. METAS'!$L$20,INT((ROW()-13)/2),0))</f>
        <v>2</v>
      </c>
      <c r="I47" s="1029"/>
      <c r="J47" s="208" t="e">
        <f ca="1">IF(MOD(ROW()-13,2)=0,IF(ISBLANK(OFFSET(#REF!,INT((ROW()-13)/2),0)),"",OFFSET(#REF!,INT((ROW()-13)/2),0)),IF(ISBLANK(OFFSET('9. METAS'!$U$20,INT((ROW()-14)/2),0)),"",OFFSET('9. METAS'!$U$20,INT((ROW()-14)/2),0)))</f>
        <v>#REF!</v>
      </c>
      <c r="K47" s="209" t="e">
        <f ca="1">IF(MOD(ROW()-13,2)=0,IF(ISBLANK(OFFSET(#REF!,INT((ROW()-13)/2),0)),"",OFFSET(#REF!,INT((ROW()-13)/2),0)),IF(ISBLANK(OFFSET('9. METAS'!$V$20,INT((ROW()-14)/2),0)),"",OFFSET('9. METAS'!$V$20,INT((ROW()-14)/2),0)))</f>
        <v>#REF!</v>
      </c>
      <c r="L47" s="209" t="e">
        <f ca="1">IF(MOD(ROW()-13,2)=0,IF(ISBLANK(OFFSET(#REF!,INT((ROW()-13)/2),0)),"",OFFSET(#REF!,INT((ROW()-13)/2),0)),IF(ISBLANK(OFFSET('9. METAS'!$W$20,INT((ROW()-14)/2),0)),"",OFFSET('9. METAS'!$W$20,INT((ROW()-14)/2),0)))</f>
        <v>#REF!</v>
      </c>
      <c r="M47" s="210" t="e">
        <f ca="1">IF(MOD(ROW()-13,2)=0,IF(ISBLANK(OFFSET(#REF!,INT((ROW()-13)/2),0)),"",OFFSET(#REF!,INT((ROW()-13)/2),0)),IF(ISBLANK(OFFSET('9. METAS'!$X$20,INT((ROW()-14)/2),0)),"",OFFSET('9. METAS'!$X$20,INT((ROW()-14)/2),0)))</f>
        <v>#REF!</v>
      </c>
      <c r="N47" s="1002" t="str">
        <f t="shared" ref="N47" ca="1" si="30">IFERROR(J47/J48,"ND")</f>
        <v>ND</v>
      </c>
      <c r="O47" s="1004" t="str">
        <f t="shared" ref="O47" ca="1" si="31">IFERROR(((J47)/H47),"ND")</f>
        <v>ND</v>
      </c>
      <c r="P47" s="1031"/>
    </row>
    <row r="48" spans="3:16">
      <c r="C48" s="981"/>
      <c r="D48" s="983"/>
      <c r="E48" s="983"/>
      <c r="F48" s="985"/>
      <c r="G48" s="987"/>
      <c r="H48" s="1027"/>
      <c r="I48" s="1033"/>
      <c r="J48" s="208">
        <f ca="1">IF(MOD(ROW()-13,2)=0,IF(ISBLANK(OFFSET(#REF!,INT((ROW()-13)/2),0)),"",OFFSET(#REF!,INT((ROW()-13)/2),0)),IF(ISBLANK(OFFSET('9. METAS'!$U$20,INT((ROW()-14)/2),0)),"",OFFSET('9. METAS'!$U$20,INT((ROW()-14)/2),0)))</f>
        <v>0</v>
      </c>
      <c r="K48" s="209">
        <f ca="1">IF(MOD(ROW()-13,2)=0,IF(ISBLANK(OFFSET(#REF!,INT((ROW()-13)/2),0)),"",OFFSET(#REF!,INT((ROW()-13)/2),0)),IF(ISBLANK(OFFSET('9. METAS'!$V$20,INT((ROW()-14)/2),0)),"",OFFSET('9. METAS'!$V$20,INT((ROW()-14)/2),0)))</f>
        <v>1</v>
      </c>
      <c r="L48" s="209">
        <f ca="1">IF(MOD(ROW()-13,2)=0,IF(ISBLANK(OFFSET(#REF!,INT((ROW()-13)/2),0)),"",OFFSET(#REF!,INT((ROW()-13)/2),0)),IF(ISBLANK(OFFSET('9. METAS'!$W$20,INT((ROW()-14)/2),0)),"",OFFSET('9. METAS'!$W$20,INT((ROW()-14)/2),0)))</f>
        <v>1</v>
      </c>
      <c r="M48" s="210">
        <f ca="1">IF(MOD(ROW()-13,2)=0,IF(ISBLANK(OFFSET(#REF!,INT((ROW()-13)/2),0)),"",OFFSET(#REF!,INT((ROW()-13)/2),0)),IF(ISBLANK(OFFSET('9. METAS'!$X$20,INT((ROW()-14)/2),0)),"",OFFSET('9. METAS'!$X$20,INT((ROW()-14)/2),0)))</f>
        <v>0</v>
      </c>
      <c r="N48" s="1003"/>
      <c r="O48" s="1005"/>
      <c r="P48" s="1034"/>
    </row>
    <row r="49" spans="3:16">
      <c r="C49" s="1008" t="str">
        <f ca="1">IF(ISBLANK(OFFSET('5. Pp (3 años)'!$C$46,INT((ROW()-13)/2),0)),"",OFFSET('5. Pp (3 años)'!$C$46,INT((ROW()-13)/2),0))</f>
        <v>Componente</v>
      </c>
      <c r="D49" s="983" t="str">
        <f ca="1">IF(ISBLANK(OFFSET('5. Pp (3 años)'!$D$46,INT((ROW()-13)/2),0)),"",OFFSET('5. Pp (3 años)'!$D$46,INT((ROW()-13)/2),0))</f>
        <v>3.1.1.1.5 Quejas y recomendaciones en materia de Derechos Humanos atendidas.</v>
      </c>
      <c r="E49" s="983" t="str">
        <f ca="1">IF(ISBLANK(OFFSET('5. Pp (3 años)'!$E$46,INT((ROW()-13)/2),0)),"",OFFSET('5. Pp (3 años)'!$E$46,INT((ROW()-13)/2),0))</f>
        <v>PQRDH: Porcentaje de quejas y recomendaciones en materia de Derechos Humanos atendidas.</v>
      </c>
      <c r="F49" s="985" t="str">
        <f ca="1">IF(ISBLANK(OFFSET('5. Pp (3 años)'!$K$46,INT((ROW()-13)/2),0)),"",OFFSET('5. Pp (3 años)'!$K$46,INT((ROW()-13)/2),0))</f>
        <v>Ascendente</v>
      </c>
      <c r="G49" s="987" t="str">
        <f ca="1">IF(ISBLANK(OFFSET('5. Pp (3 años)'!$H$46,INT((ROW()-13)/2),0)),"",OFFSET('5. Pp (3 años)'!$H$46,INT((ROW()-13)/2),0))</f>
        <v>Trimestral</v>
      </c>
      <c r="H49" s="1027">
        <f ca="1">IF(ISBLANK(OFFSET('9. METAS'!$L$20,INT((ROW()-13)/2),0)),"",OFFSET('9. METAS'!$L$20,INT((ROW()-13)/2),0))</f>
        <v>12</v>
      </c>
      <c r="I49" s="1029"/>
      <c r="J49" s="208" t="e">
        <f ca="1">IF(MOD(ROW()-13,2)=0,IF(ISBLANK(OFFSET(#REF!,INT((ROW()-13)/2),0)),"",OFFSET(#REF!,INT((ROW()-13)/2),0)),IF(ISBLANK(OFFSET('9. METAS'!$U$20,INT((ROW()-14)/2),0)),"",OFFSET('9. METAS'!$U$20,INT((ROW()-14)/2),0)))</f>
        <v>#REF!</v>
      </c>
      <c r="K49" s="209" t="e">
        <f ca="1">IF(MOD(ROW()-13,2)=0,IF(ISBLANK(OFFSET(#REF!,INT((ROW()-13)/2),0)),"",OFFSET(#REF!,INT((ROW()-13)/2),0)),IF(ISBLANK(OFFSET('9. METAS'!$V$20,INT((ROW()-14)/2),0)),"",OFFSET('9. METAS'!$V$20,INT((ROW()-14)/2),0)))</f>
        <v>#REF!</v>
      </c>
      <c r="L49" s="209" t="e">
        <f ca="1">IF(MOD(ROW()-13,2)=0,IF(ISBLANK(OFFSET(#REF!,INT((ROW()-13)/2),0)),"",OFFSET(#REF!,INT((ROW()-13)/2),0)),IF(ISBLANK(OFFSET('9. METAS'!$W$20,INT((ROW()-14)/2),0)),"",OFFSET('9. METAS'!$W$20,INT((ROW()-14)/2),0)))</f>
        <v>#REF!</v>
      </c>
      <c r="M49" s="210" t="e">
        <f ca="1">IF(MOD(ROW()-13,2)=0,IF(ISBLANK(OFFSET(#REF!,INT((ROW()-13)/2),0)),"",OFFSET(#REF!,INT((ROW()-13)/2),0)),IF(ISBLANK(OFFSET('9. METAS'!$X$20,INT((ROW()-14)/2),0)),"",OFFSET('9. METAS'!$X$20,INT((ROW()-14)/2),0)))</f>
        <v>#REF!</v>
      </c>
      <c r="N49" s="1002" t="str">
        <f t="shared" ref="N49" ca="1" si="32">IFERROR(J49/J50,"ND")</f>
        <v>ND</v>
      </c>
      <c r="O49" s="1004" t="str">
        <f t="shared" ref="O49" ca="1" si="33">IFERROR(((J49)/H49),"ND")</f>
        <v>ND</v>
      </c>
      <c r="P49" s="1031"/>
    </row>
    <row r="50" spans="3:16">
      <c r="C50" s="981"/>
      <c r="D50" s="983"/>
      <c r="E50" s="983"/>
      <c r="F50" s="985"/>
      <c r="G50" s="987"/>
      <c r="H50" s="1027"/>
      <c r="I50" s="1033"/>
      <c r="J50" s="208">
        <f ca="1">IF(MOD(ROW()-13,2)=0,IF(ISBLANK(OFFSET(#REF!,INT((ROW()-13)/2),0)),"",OFFSET(#REF!,INT((ROW()-13)/2),0)),IF(ISBLANK(OFFSET('9. METAS'!$U$20,INT((ROW()-14)/2),0)),"",OFFSET('9. METAS'!$U$20,INT((ROW()-14)/2),0)))</f>
        <v>3</v>
      </c>
      <c r="K50" s="209">
        <f ca="1">IF(MOD(ROW()-13,2)=0,IF(ISBLANK(OFFSET(#REF!,INT((ROW()-13)/2),0)),"",OFFSET(#REF!,INT((ROW()-13)/2),0)),IF(ISBLANK(OFFSET('9. METAS'!$V$20,INT((ROW()-14)/2),0)),"",OFFSET('9. METAS'!$V$20,INT((ROW()-14)/2),0)))</f>
        <v>3</v>
      </c>
      <c r="L50" s="209">
        <f ca="1">IF(MOD(ROW()-13,2)=0,IF(ISBLANK(OFFSET(#REF!,INT((ROW()-13)/2),0)),"",OFFSET(#REF!,INT((ROW()-13)/2),0)),IF(ISBLANK(OFFSET('9. METAS'!$W$20,INT((ROW()-14)/2),0)),"",OFFSET('9. METAS'!$W$20,INT((ROW()-14)/2),0)))</f>
        <v>3</v>
      </c>
      <c r="M50" s="210">
        <f ca="1">IF(MOD(ROW()-13,2)=0,IF(ISBLANK(OFFSET(#REF!,INT((ROW()-13)/2),0)),"",OFFSET(#REF!,INT((ROW()-13)/2),0)),IF(ISBLANK(OFFSET('9. METAS'!$X$20,INT((ROW()-14)/2),0)),"",OFFSET('9. METAS'!$X$20,INT((ROW()-14)/2),0)))</f>
        <v>3</v>
      </c>
      <c r="N50" s="1003"/>
      <c r="O50" s="1005"/>
      <c r="P50" s="1034"/>
    </row>
    <row r="51" spans="3:16">
      <c r="C51" s="1008" t="str">
        <f ca="1">IF(ISBLANK(OFFSET('5. Pp (3 años)'!$C$46,INT((ROW()-13)/2),0)),"",OFFSET('5. Pp (3 años)'!$C$46,INT((ROW()-13)/2),0))</f>
        <v>Actividad</v>
      </c>
      <c r="D51" s="983" t="str">
        <f ca="1">IF(ISBLANK(OFFSET('5. Pp (3 años)'!$D$46,INT((ROW()-13)/2),0)),"",OFFSET('5. Pp (3 años)'!$D$46,INT((ROW()-13)/2),0))</f>
        <v>3.1.1.1.5.1 Prestación de asesorías jurídicas y atención a quejas en materia de Derechos Humanos.</v>
      </c>
      <c r="E51" s="983" t="str">
        <f ca="1">IF(ISBLANK(OFFSET('5. Pp (3 años)'!$E$46,INT((ROW()-13)/2),0)),"",OFFSET('5. Pp (3 años)'!$E$46,INT((ROW()-13)/2),0))</f>
        <v>PJQDH: Porcentaje de asesorías jurídicas y atenciones a quejas en materia de Derechos Humanos realizadas.</v>
      </c>
      <c r="F51" s="985" t="str">
        <f ca="1">IF(ISBLANK(OFFSET('5. Pp (3 años)'!$K$46,INT((ROW()-13)/2),0)),"",OFFSET('5. Pp (3 años)'!$K$46,INT((ROW()-13)/2),0))</f>
        <v>Ascendente</v>
      </c>
      <c r="G51" s="987" t="str">
        <f ca="1">IF(ISBLANK(OFFSET('5. Pp (3 años)'!$H$46,INT((ROW()-13)/2),0)),"",OFFSET('5. Pp (3 años)'!$H$46,INT((ROW()-13)/2),0))</f>
        <v>Trimestral</v>
      </c>
      <c r="H51" s="1027">
        <f ca="1">IF(ISBLANK(OFFSET('9. METAS'!$L$20,INT((ROW()-13)/2),0)),"",OFFSET('9. METAS'!$L$20,INT((ROW()-13)/2),0))</f>
        <v>60</v>
      </c>
      <c r="I51" s="1029"/>
      <c r="J51" s="208" t="e">
        <f ca="1">IF(MOD(ROW()-13,2)=0,IF(ISBLANK(OFFSET(#REF!,INT((ROW()-13)/2),0)),"",OFFSET(#REF!,INT((ROW()-13)/2),0)),IF(ISBLANK(OFFSET('9. METAS'!$U$20,INT((ROW()-14)/2),0)),"",OFFSET('9. METAS'!$U$20,INT((ROW()-14)/2),0)))</f>
        <v>#REF!</v>
      </c>
      <c r="K51" s="209" t="e">
        <f ca="1">IF(MOD(ROW()-13,2)=0,IF(ISBLANK(OFFSET(#REF!,INT((ROW()-13)/2),0)),"",OFFSET(#REF!,INT((ROW()-13)/2),0)),IF(ISBLANK(OFFSET('9. METAS'!$V$20,INT((ROW()-14)/2),0)),"",OFFSET('9. METAS'!$V$20,INT((ROW()-14)/2),0)))</f>
        <v>#REF!</v>
      </c>
      <c r="L51" s="209" t="e">
        <f ca="1">IF(MOD(ROW()-13,2)=0,IF(ISBLANK(OFFSET(#REF!,INT((ROW()-13)/2),0)),"",OFFSET(#REF!,INT((ROW()-13)/2),0)),IF(ISBLANK(OFFSET('9. METAS'!$W$20,INT((ROW()-14)/2),0)),"",OFFSET('9. METAS'!$W$20,INT((ROW()-14)/2),0)))</f>
        <v>#REF!</v>
      </c>
      <c r="M51" s="210" t="e">
        <f ca="1">IF(MOD(ROW()-13,2)=0,IF(ISBLANK(OFFSET(#REF!,INT((ROW()-13)/2),0)),"",OFFSET(#REF!,INT((ROW()-13)/2),0)),IF(ISBLANK(OFFSET('9. METAS'!$X$20,INT((ROW()-14)/2),0)),"",OFFSET('9. METAS'!$X$20,INT((ROW()-14)/2),0)))</f>
        <v>#REF!</v>
      </c>
      <c r="N51" s="1002" t="str">
        <f t="shared" ref="N51" ca="1" si="34">IFERROR(J51/J52,"ND")</f>
        <v>ND</v>
      </c>
      <c r="O51" s="1004" t="str">
        <f t="shared" ref="O51" ca="1" si="35">IFERROR(((J51)/H51),"ND")</f>
        <v>ND</v>
      </c>
      <c r="P51" s="1031"/>
    </row>
    <row r="52" spans="3:16">
      <c r="C52" s="981"/>
      <c r="D52" s="983"/>
      <c r="E52" s="983"/>
      <c r="F52" s="985"/>
      <c r="G52" s="987"/>
      <c r="H52" s="1027"/>
      <c r="I52" s="1033"/>
      <c r="J52" s="208">
        <f ca="1">IF(MOD(ROW()-13,2)=0,IF(ISBLANK(OFFSET(#REF!,INT((ROW()-13)/2),0)),"",OFFSET(#REF!,INT((ROW()-13)/2),0)),IF(ISBLANK(OFFSET('9. METAS'!$U$20,INT((ROW()-14)/2),0)),"",OFFSET('9. METAS'!$U$20,INT((ROW()-14)/2),0)))</f>
        <v>15</v>
      </c>
      <c r="K52" s="209">
        <f ca="1">IF(MOD(ROW()-13,2)=0,IF(ISBLANK(OFFSET(#REF!,INT((ROW()-13)/2),0)),"",OFFSET(#REF!,INT((ROW()-13)/2),0)),IF(ISBLANK(OFFSET('9. METAS'!$V$20,INT((ROW()-14)/2),0)),"",OFFSET('9. METAS'!$V$20,INT((ROW()-14)/2),0)))</f>
        <v>15</v>
      </c>
      <c r="L52" s="209">
        <f ca="1">IF(MOD(ROW()-13,2)=0,IF(ISBLANK(OFFSET(#REF!,INT((ROW()-13)/2),0)),"",OFFSET(#REF!,INT((ROW()-13)/2),0)),IF(ISBLANK(OFFSET('9. METAS'!$W$20,INT((ROW()-14)/2),0)),"",OFFSET('9. METAS'!$W$20,INT((ROW()-14)/2),0)))</f>
        <v>15</v>
      </c>
      <c r="M52" s="210">
        <f ca="1">IF(MOD(ROW()-13,2)=0,IF(ISBLANK(OFFSET(#REF!,INT((ROW()-13)/2),0)),"",OFFSET(#REF!,INT((ROW()-13)/2),0)),IF(ISBLANK(OFFSET('9. METAS'!$X$20,INT((ROW()-14)/2),0)),"",OFFSET('9. METAS'!$X$20,INT((ROW()-14)/2),0)))</f>
        <v>15</v>
      </c>
      <c r="N52" s="1003"/>
      <c r="O52" s="1005"/>
      <c r="P52" s="1034"/>
    </row>
    <row r="53" spans="3:16">
      <c r="C53" s="1008" t="str">
        <f ca="1">IF(ISBLANK(OFFSET('5. Pp (3 años)'!$C$46,INT((ROW()-13)/2),0)),"",OFFSET('5. Pp (3 años)'!$C$46,INT((ROW()-13)/2),0))</f>
        <v>Actividad</v>
      </c>
      <c r="D53" s="983" t="str">
        <f ca="1">IF(ISBLANK(OFFSET('5. Pp (3 años)'!$D$46,INT((ROW()-13)/2),0)),"",OFFSET('5. Pp (3 años)'!$D$46,INT((ROW()-13)/2),0))</f>
        <v>3.1.1.1.5.2 Impartición de capacitaciones especializadas en materia de Derechos Humanos y no discriminación.</v>
      </c>
      <c r="E53" s="983" t="str">
        <f ca="1">IF(ISBLANK(OFFSET('5. Pp (3 años)'!$E$46,INT((ROW()-13)/2),0)),"",OFFSET('5. Pp (3 años)'!$E$46,INT((ROW()-13)/2),0))</f>
        <v xml:space="preserve">
PCMDH: Porcentaje de capacitaciones en materia de Derechos Humanos realizadas.</v>
      </c>
      <c r="F53" s="985" t="str">
        <f ca="1">IF(ISBLANK(OFFSET('5. Pp (3 años)'!$K$46,INT((ROW()-13)/2),0)),"",OFFSET('5. Pp (3 años)'!$K$46,INT((ROW()-13)/2),0))</f>
        <v>Ascendente</v>
      </c>
      <c r="G53" s="987" t="str">
        <f ca="1">IF(ISBLANK(OFFSET('5. Pp (3 años)'!$H$46,INT((ROW()-13)/2),0)),"",OFFSET('5. Pp (3 años)'!$H$46,INT((ROW()-13)/2),0))</f>
        <v>Trimestral</v>
      </c>
      <c r="H53" s="1027">
        <f ca="1">IF(ISBLANK(OFFSET('9. METAS'!$L$20,INT((ROW()-13)/2),0)),"",OFFSET('9. METAS'!$L$20,INT((ROW()-13)/2),0))</f>
        <v>48</v>
      </c>
      <c r="I53" s="1029"/>
      <c r="J53" s="208" t="e">
        <f ca="1">IF(MOD(ROW()-13,2)=0,IF(ISBLANK(OFFSET(#REF!,INT((ROW()-13)/2),0)),"",OFFSET(#REF!,INT((ROW()-13)/2),0)),IF(ISBLANK(OFFSET('9. METAS'!$U$20,INT((ROW()-14)/2),0)),"",OFFSET('9. METAS'!$U$20,INT((ROW()-14)/2),0)))</f>
        <v>#REF!</v>
      </c>
      <c r="K53" s="209" t="e">
        <f ca="1">IF(MOD(ROW()-13,2)=0,IF(ISBLANK(OFFSET(#REF!,INT((ROW()-13)/2),0)),"",OFFSET(#REF!,INT((ROW()-13)/2),0)),IF(ISBLANK(OFFSET('9. METAS'!$V$20,INT((ROW()-14)/2),0)),"",OFFSET('9. METAS'!$V$20,INT((ROW()-14)/2),0)))</f>
        <v>#REF!</v>
      </c>
      <c r="L53" s="209" t="e">
        <f ca="1">IF(MOD(ROW()-13,2)=0,IF(ISBLANK(OFFSET(#REF!,INT((ROW()-13)/2),0)),"",OFFSET(#REF!,INT((ROW()-13)/2),0)),IF(ISBLANK(OFFSET('9. METAS'!$W$20,INT((ROW()-14)/2),0)),"",OFFSET('9. METAS'!$W$20,INT((ROW()-14)/2),0)))</f>
        <v>#REF!</v>
      </c>
      <c r="M53" s="210" t="e">
        <f ca="1">IF(MOD(ROW()-13,2)=0,IF(ISBLANK(OFFSET(#REF!,INT((ROW()-13)/2),0)),"",OFFSET(#REF!,INT((ROW()-13)/2),0)),IF(ISBLANK(OFFSET('9. METAS'!$X$20,INT((ROW()-14)/2),0)),"",OFFSET('9. METAS'!$X$20,INT((ROW()-14)/2),0)))</f>
        <v>#REF!</v>
      </c>
      <c r="N53" s="1002" t="str">
        <f t="shared" ref="N53" ca="1" si="36">IFERROR(J53/J54,"ND")</f>
        <v>ND</v>
      </c>
      <c r="O53" s="1004" t="str">
        <f t="shared" ref="O53" ca="1" si="37">IFERROR(((J53)/H53),"ND")</f>
        <v>ND</v>
      </c>
      <c r="P53" s="1031"/>
    </row>
    <row r="54" spans="3:16">
      <c r="C54" s="981"/>
      <c r="D54" s="983"/>
      <c r="E54" s="983"/>
      <c r="F54" s="985"/>
      <c r="G54" s="987"/>
      <c r="H54" s="1027"/>
      <c r="I54" s="1033"/>
      <c r="J54" s="208">
        <f ca="1">IF(MOD(ROW()-13,2)=0,IF(ISBLANK(OFFSET(#REF!,INT((ROW()-13)/2),0)),"",OFFSET(#REF!,INT((ROW()-13)/2),0)),IF(ISBLANK(OFFSET('9. METAS'!$U$20,INT((ROW()-14)/2),0)),"",OFFSET('9. METAS'!$U$20,INT((ROW()-14)/2),0)))</f>
        <v>12</v>
      </c>
      <c r="K54" s="209">
        <f ca="1">IF(MOD(ROW()-13,2)=0,IF(ISBLANK(OFFSET(#REF!,INT((ROW()-13)/2),0)),"",OFFSET(#REF!,INT((ROW()-13)/2),0)),IF(ISBLANK(OFFSET('9. METAS'!$V$20,INT((ROW()-14)/2),0)),"",OFFSET('9. METAS'!$V$20,INT((ROW()-14)/2),0)))</f>
        <v>12</v>
      </c>
      <c r="L54" s="209">
        <f ca="1">IF(MOD(ROW()-13,2)=0,IF(ISBLANK(OFFSET(#REF!,INT((ROW()-13)/2),0)),"",OFFSET(#REF!,INT((ROW()-13)/2),0)),IF(ISBLANK(OFFSET('9. METAS'!$W$20,INT((ROW()-14)/2),0)),"",OFFSET('9. METAS'!$W$20,INT((ROW()-14)/2),0)))</f>
        <v>12</v>
      </c>
      <c r="M54" s="210">
        <f ca="1">IF(MOD(ROW()-13,2)=0,IF(ISBLANK(OFFSET(#REF!,INT((ROW()-13)/2),0)),"",OFFSET(#REF!,INT((ROW()-13)/2),0)),IF(ISBLANK(OFFSET('9. METAS'!$X$20,INT((ROW()-14)/2),0)),"",OFFSET('9. METAS'!$X$20,INT((ROW()-14)/2),0)))</f>
        <v>12</v>
      </c>
      <c r="N54" s="1003"/>
      <c r="O54" s="1005"/>
      <c r="P54" s="1034"/>
    </row>
    <row r="55" spans="3:16">
      <c r="C55" s="1008" t="str">
        <f ca="1">IF(ISBLANK(OFFSET('5. Pp (3 años)'!$C$46,INT((ROW()-13)/2),0)),"",OFFSET('5. Pp (3 años)'!$C$46,INT((ROW()-13)/2),0))</f>
        <v>Actividad</v>
      </c>
      <c r="D55" s="983" t="str">
        <f ca="1">IF(ISBLANK(OFFSET('5. Pp (3 años)'!$D$46,INT((ROW()-13)/2),0)),"",OFFSET('5. Pp (3 años)'!$D$46,INT((ROW()-13)/2),0))</f>
        <v>3.1.1.1.5.3 Realización de mesas de trabajo en materia de Derechos Humanos con instituciones y organizaciones de la sociedad civil.</v>
      </c>
      <c r="E55" s="983" t="str">
        <f ca="1">IF(ISBLANK(OFFSET('5. Pp (3 años)'!$E$46,INT((ROW()-13)/2),0)),"",OFFSET('5. Pp (3 años)'!$E$46,INT((ROW()-13)/2),0))</f>
        <v>PMTDH: Porcentaje de Mesas de Trabajo en materia de Derechos Humanos realizadas.</v>
      </c>
      <c r="F55" s="985" t="str">
        <f ca="1">IF(ISBLANK(OFFSET('5. Pp (3 años)'!$K$46,INT((ROW()-13)/2),0)),"",OFFSET('5. Pp (3 años)'!$K$46,INT((ROW()-13)/2),0))</f>
        <v>Ascendente</v>
      </c>
      <c r="G55" s="987" t="str">
        <f ca="1">IF(ISBLANK(OFFSET('5. Pp (3 años)'!$H$46,INT((ROW()-13)/2),0)),"",OFFSET('5. Pp (3 años)'!$H$46,INT((ROW()-13)/2),0))</f>
        <v>Trimestral</v>
      </c>
      <c r="H55" s="1027">
        <f ca="1">IF(ISBLANK(OFFSET('9. METAS'!$L$20,INT((ROW()-13)/2),0)),"",OFFSET('9. METAS'!$L$20,INT((ROW()-13)/2),0))</f>
        <v>12</v>
      </c>
      <c r="I55" s="1029"/>
      <c r="J55" s="208" t="e">
        <f ca="1">IF(MOD(ROW()-13,2)=0,IF(ISBLANK(OFFSET(#REF!,INT((ROW()-13)/2),0)),"",OFFSET(#REF!,INT((ROW()-13)/2),0)),IF(ISBLANK(OFFSET('9. METAS'!$U$20,INT((ROW()-14)/2),0)),"",OFFSET('9. METAS'!$U$20,INT((ROW()-14)/2),0)))</f>
        <v>#REF!</v>
      </c>
      <c r="K55" s="209" t="e">
        <f ca="1">IF(MOD(ROW()-13,2)=0,IF(ISBLANK(OFFSET(#REF!,INT((ROW()-13)/2),0)),"",OFFSET(#REF!,INT((ROW()-13)/2),0)),IF(ISBLANK(OFFSET('9. METAS'!$V$20,INT((ROW()-14)/2),0)),"",OFFSET('9. METAS'!$V$20,INT((ROW()-14)/2),0)))</f>
        <v>#REF!</v>
      </c>
      <c r="L55" s="209" t="e">
        <f ca="1">IF(MOD(ROW()-13,2)=0,IF(ISBLANK(OFFSET(#REF!,INT((ROW()-13)/2),0)),"",OFFSET(#REF!,INT((ROW()-13)/2),0)),IF(ISBLANK(OFFSET('9. METAS'!$W$20,INT((ROW()-14)/2),0)),"",OFFSET('9. METAS'!$W$20,INT((ROW()-14)/2),0)))</f>
        <v>#REF!</v>
      </c>
      <c r="M55" s="210" t="e">
        <f ca="1">IF(MOD(ROW()-13,2)=0,IF(ISBLANK(OFFSET(#REF!,INT((ROW()-13)/2),0)),"",OFFSET(#REF!,INT((ROW()-13)/2),0)),IF(ISBLANK(OFFSET('9. METAS'!$X$20,INT((ROW()-14)/2),0)),"",OFFSET('9. METAS'!$X$20,INT((ROW()-14)/2),0)))</f>
        <v>#REF!</v>
      </c>
      <c r="N55" s="1002" t="str">
        <f t="shared" ref="N55" ca="1" si="38">IFERROR(J55/J56,"ND")</f>
        <v>ND</v>
      </c>
      <c r="O55" s="1004" t="str">
        <f t="shared" ref="O55" ca="1" si="39">IFERROR(((J55)/H55),"ND")</f>
        <v>ND</v>
      </c>
      <c r="P55" s="1031"/>
    </row>
    <row r="56" spans="3:16">
      <c r="C56" s="981"/>
      <c r="D56" s="983"/>
      <c r="E56" s="983"/>
      <c r="F56" s="985"/>
      <c r="G56" s="987"/>
      <c r="H56" s="1027"/>
      <c r="I56" s="1033"/>
      <c r="J56" s="208">
        <f ca="1">IF(MOD(ROW()-13,2)=0,IF(ISBLANK(OFFSET(#REF!,INT((ROW()-13)/2),0)),"",OFFSET(#REF!,INT((ROW()-13)/2),0)),IF(ISBLANK(OFFSET('9. METAS'!$U$20,INT((ROW()-14)/2),0)),"",OFFSET('9. METAS'!$U$20,INT((ROW()-14)/2),0)))</f>
        <v>3</v>
      </c>
      <c r="K56" s="209">
        <f ca="1">IF(MOD(ROW()-13,2)=0,IF(ISBLANK(OFFSET(#REF!,INT((ROW()-13)/2),0)),"",OFFSET(#REF!,INT((ROW()-13)/2),0)),IF(ISBLANK(OFFSET('9. METAS'!$V$20,INT((ROW()-14)/2),0)),"",OFFSET('9. METAS'!$V$20,INT((ROW()-14)/2),0)))</f>
        <v>3</v>
      </c>
      <c r="L56" s="209">
        <f ca="1">IF(MOD(ROW()-13,2)=0,IF(ISBLANK(OFFSET(#REF!,INT((ROW()-13)/2),0)),"",OFFSET(#REF!,INT((ROW()-13)/2),0)),IF(ISBLANK(OFFSET('9. METAS'!$W$20,INT((ROW()-14)/2),0)),"",OFFSET('9. METAS'!$W$20,INT((ROW()-14)/2),0)))</f>
        <v>3</v>
      </c>
      <c r="M56" s="210">
        <f ca="1">IF(MOD(ROW()-13,2)=0,IF(ISBLANK(OFFSET(#REF!,INT((ROW()-13)/2),0)),"",OFFSET(#REF!,INT((ROW()-13)/2),0)),IF(ISBLANK(OFFSET('9. METAS'!$X$20,INT((ROW()-14)/2),0)),"",OFFSET('9. METAS'!$X$20,INT((ROW()-14)/2),0)))</f>
        <v>3</v>
      </c>
      <c r="N56" s="1003"/>
      <c r="O56" s="1005"/>
      <c r="P56" s="1034"/>
    </row>
    <row r="57" spans="3:16">
      <c r="C57" s="1008" t="str">
        <f ca="1">IF(ISBLANK(OFFSET('5. Pp (3 años)'!$C$46,INT((ROW()-13)/2),0)),"",OFFSET('5. Pp (3 años)'!$C$46,INT((ROW()-13)/2),0))</f>
        <v>Componente</v>
      </c>
      <c r="D57" s="983" t="str">
        <f ca="1">IF(ISBLANK(OFFSET('5. Pp (3 años)'!$D$46,INT((ROW()-13)/2),0)),"",OFFSET('5. Pp (3 años)'!$D$46,INT((ROW()-13)/2),0))</f>
        <v>3.1.1.1.6 Procedimientos jurídicos en los que el Ayuntamiento es parte atendidos mediante su revisión, elaboración y seguimiento.</v>
      </c>
      <c r="E57" s="983" t="str">
        <f ca="1">IF(ISBLANK(OFFSET('5. Pp (3 años)'!$E$46,INT((ROW()-13)/2),0)),"",OFFSET('5. Pp (3 años)'!$E$46,INT((ROW()-13)/2),0))</f>
        <v>PPJA: Porcentaje de procedimientos jurídicos atendidos</v>
      </c>
      <c r="F57" s="985" t="str">
        <f ca="1">IF(ISBLANK(OFFSET('5. Pp (3 años)'!$K$46,INT((ROW()-13)/2),0)),"",OFFSET('5. Pp (3 años)'!$K$46,INT((ROW()-13)/2),0))</f>
        <v>Ascendente</v>
      </c>
      <c r="G57" s="987" t="str">
        <f ca="1">IF(ISBLANK(OFFSET('5. Pp (3 años)'!$H$46,INT((ROW()-13)/2),0)),"",OFFSET('5. Pp (3 años)'!$H$46,INT((ROW()-13)/2),0))</f>
        <v>Trimestral</v>
      </c>
      <c r="H57" s="1027">
        <f ca="1">IF(ISBLANK(OFFSET('9. METAS'!$L$20,INT((ROW()-13)/2),0)),"",OFFSET('9. METAS'!$L$20,INT((ROW()-13)/2),0))</f>
        <v>300</v>
      </c>
      <c r="I57" s="1029"/>
      <c r="J57" s="208" t="e">
        <f ca="1">IF(MOD(ROW()-13,2)=0,IF(ISBLANK(OFFSET(#REF!,INT((ROW()-13)/2),0)),"",OFFSET(#REF!,INT((ROW()-13)/2),0)),IF(ISBLANK(OFFSET('9. METAS'!$U$20,INT((ROW()-14)/2),0)),"",OFFSET('9. METAS'!$U$20,INT((ROW()-14)/2),0)))</f>
        <v>#REF!</v>
      </c>
      <c r="K57" s="209" t="e">
        <f ca="1">IF(MOD(ROW()-13,2)=0,IF(ISBLANK(OFFSET(#REF!,INT((ROW()-13)/2),0)),"",OFFSET(#REF!,INT((ROW()-13)/2),0)),IF(ISBLANK(OFFSET('9. METAS'!$V$20,INT((ROW()-14)/2),0)),"",OFFSET('9. METAS'!$V$20,INT((ROW()-14)/2),0)))</f>
        <v>#REF!</v>
      </c>
      <c r="L57" s="209" t="e">
        <f ca="1">IF(MOD(ROW()-13,2)=0,IF(ISBLANK(OFFSET(#REF!,INT((ROW()-13)/2),0)),"",OFFSET(#REF!,INT((ROW()-13)/2),0)),IF(ISBLANK(OFFSET('9. METAS'!$W$20,INT((ROW()-14)/2),0)),"",OFFSET('9. METAS'!$W$20,INT((ROW()-14)/2),0)))</f>
        <v>#REF!</v>
      </c>
      <c r="M57" s="210" t="e">
        <f ca="1">IF(MOD(ROW()-13,2)=0,IF(ISBLANK(OFFSET(#REF!,INT((ROW()-13)/2),0)),"",OFFSET(#REF!,INT((ROW()-13)/2),0)),IF(ISBLANK(OFFSET('9. METAS'!$X$20,INT((ROW()-14)/2),0)),"",OFFSET('9. METAS'!$X$20,INT((ROW()-14)/2),0)))</f>
        <v>#REF!</v>
      </c>
      <c r="N57" s="1002" t="str">
        <f t="shared" ref="N57" ca="1" si="40">IFERROR(J57/J58,"ND")</f>
        <v>ND</v>
      </c>
      <c r="O57" s="1004" t="str">
        <f t="shared" ref="O57" ca="1" si="41">IFERROR(((J57)/H57),"ND")</f>
        <v>ND</v>
      </c>
      <c r="P57" s="1031"/>
    </row>
    <row r="58" spans="3:16">
      <c r="C58" s="981"/>
      <c r="D58" s="983"/>
      <c r="E58" s="983"/>
      <c r="F58" s="985"/>
      <c r="G58" s="987"/>
      <c r="H58" s="1027"/>
      <c r="I58" s="1033"/>
      <c r="J58" s="208">
        <f ca="1">IF(MOD(ROW()-13,2)=0,IF(ISBLANK(OFFSET(#REF!,INT((ROW()-13)/2),0)),"",OFFSET(#REF!,INT((ROW()-13)/2),0)),IF(ISBLANK(OFFSET('9. METAS'!$U$20,INT((ROW()-14)/2),0)),"",OFFSET('9. METAS'!$U$20,INT((ROW()-14)/2),0)))</f>
        <v>75</v>
      </c>
      <c r="K58" s="209">
        <f ca="1">IF(MOD(ROW()-13,2)=0,IF(ISBLANK(OFFSET(#REF!,INT((ROW()-13)/2),0)),"",OFFSET(#REF!,INT((ROW()-13)/2),0)),IF(ISBLANK(OFFSET('9. METAS'!$V$20,INT((ROW()-14)/2),0)),"",OFFSET('9. METAS'!$V$20,INT((ROW()-14)/2),0)))</f>
        <v>75</v>
      </c>
      <c r="L58" s="209">
        <f ca="1">IF(MOD(ROW()-13,2)=0,IF(ISBLANK(OFFSET(#REF!,INT((ROW()-13)/2),0)),"",OFFSET(#REF!,INT((ROW()-13)/2),0)),IF(ISBLANK(OFFSET('9. METAS'!$W$20,INT((ROW()-14)/2),0)),"",OFFSET('9. METAS'!$W$20,INT((ROW()-14)/2),0)))</f>
        <v>75</v>
      </c>
      <c r="M58" s="210">
        <f ca="1">IF(MOD(ROW()-13,2)=0,IF(ISBLANK(OFFSET(#REF!,INT((ROW()-13)/2),0)),"",OFFSET(#REF!,INT((ROW()-13)/2),0)),IF(ISBLANK(OFFSET('9. METAS'!$X$20,INT((ROW()-14)/2),0)),"",OFFSET('9. METAS'!$X$20,INT((ROW()-14)/2),0)))</f>
        <v>75</v>
      </c>
      <c r="N58" s="1003"/>
      <c r="O58" s="1005"/>
      <c r="P58" s="1034"/>
    </row>
    <row r="59" spans="3:16">
      <c r="C59" s="1008" t="str">
        <f ca="1">IF(ISBLANK(OFFSET('5. Pp (3 años)'!$C$46,INT((ROW()-13)/2),0)),"",OFFSET('5. Pp (3 años)'!$C$46,INT((ROW()-13)/2),0))</f>
        <v>Actividad</v>
      </c>
      <c r="D59" s="983" t="str">
        <f ca="1">IF(ISBLANK(OFFSET('5. Pp (3 años)'!$D$46,INT((ROW()-13)/2),0)),"",OFFSET('5. Pp (3 años)'!$D$46,INT((ROW()-13)/2),0))</f>
        <v>3.1.1.1.6.1 Revisión de instrumentos jurídicos de la Administración Pública Municipal realizada.</v>
      </c>
      <c r="E59" s="983" t="str">
        <f ca="1">IF(ISBLANK(OFFSET('5. Pp (3 años)'!$E$46,INT((ROW()-13)/2),0)),"",OFFSET('5. Pp (3 años)'!$E$46,INT((ROW()-13)/2),0))</f>
        <v>PIJR: Porcentaje de instrumentos jurídicos revisados</v>
      </c>
      <c r="F59" s="985" t="str">
        <f ca="1">IF(ISBLANK(OFFSET('5. Pp (3 años)'!$K$46,INT((ROW()-13)/2),0)),"",OFFSET('5. Pp (3 años)'!$K$46,INT((ROW()-13)/2),0))</f>
        <v>Ascendente</v>
      </c>
      <c r="G59" s="987" t="str">
        <f ca="1">IF(ISBLANK(OFFSET('5. Pp (3 años)'!$H$46,INT((ROW()-13)/2),0)),"",OFFSET('5. Pp (3 años)'!$H$46,INT((ROW()-13)/2),0))</f>
        <v>Trimestral</v>
      </c>
      <c r="H59" s="1027">
        <f ca="1">IF(ISBLANK(OFFSET('9. METAS'!$L$20,INT((ROW()-13)/2),0)),"",OFFSET('9. METAS'!$L$20,INT((ROW()-13)/2),0))</f>
        <v>200</v>
      </c>
      <c r="I59" s="1029"/>
      <c r="J59" s="208" t="e">
        <f ca="1">IF(MOD(ROW()-13,2)=0,IF(ISBLANK(OFFSET(#REF!,INT((ROW()-13)/2),0)),"",OFFSET(#REF!,INT((ROW()-13)/2),0)),IF(ISBLANK(OFFSET('9. METAS'!$U$20,INT((ROW()-14)/2),0)),"",OFFSET('9. METAS'!$U$20,INT((ROW()-14)/2),0)))</f>
        <v>#REF!</v>
      </c>
      <c r="K59" s="209" t="e">
        <f ca="1">IF(MOD(ROW()-13,2)=0,IF(ISBLANK(OFFSET(#REF!,INT((ROW()-13)/2),0)),"",OFFSET(#REF!,INT((ROW()-13)/2),0)),IF(ISBLANK(OFFSET('9. METAS'!$V$20,INT((ROW()-14)/2),0)),"",OFFSET('9. METAS'!$V$20,INT((ROW()-14)/2),0)))</f>
        <v>#REF!</v>
      </c>
      <c r="L59" s="209" t="e">
        <f ca="1">IF(MOD(ROW()-13,2)=0,IF(ISBLANK(OFFSET(#REF!,INT((ROW()-13)/2),0)),"",OFFSET(#REF!,INT((ROW()-13)/2),0)),IF(ISBLANK(OFFSET('9. METAS'!$W$20,INT((ROW()-14)/2),0)),"",OFFSET('9. METAS'!$W$20,INT((ROW()-14)/2),0)))</f>
        <v>#REF!</v>
      </c>
      <c r="M59" s="210" t="e">
        <f ca="1">IF(MOD(ROW()-13,2)=0,IF(ISBLANK(OFFSET(#REF!,INT((ROW()-13)/2),0)),"",OFFSET(#REF!,INT((ROW()-13)/2),0)),IF(ISBLANK(OFFSET('9. METAS'!$X$20,INT((ROW()-14)/2),0)),"",OFFSET('9. METAS'!$X$20,INT((ROW()-14)/2),0)))</f>
        <v>#REF!</v>
      </c>
      <c r="N59" s="1002" t="str">
        <f t="shared" ref="N59" ca="1" si="42">IFERROR(J59/J60,"ND")</f>
        <v>ND</v>
      </c>
      <c r="O59" s="1004" t="str">
        <f t="shared" ref="O59" ca="1" si="43">IFERROR(((J59)/H59),"ND")</f>
        <v>ND</v>
      </c>
      <c r="P59" s="1031"/>
    </row>
    <row r="60" spans="3:16">
      <c r="C60" s="981"/>
      <c r="D60" s="983"/>
      <c r="E60" s="983"/>
      <c r="F60" s="985"/>
      <c r="G60" s="987"/>
      <c r="H60" s="1027"/>
      <c r="I60" s="1033"/>
      <c r="J60" s="208">
        <f ca="1">IF(MOD(ROW()-13,2)=0,IF(ISBLANK(OFFSET(#REF!,INT((ROW()-13)/2),0)),"",OFFSET(#REF!,INT((ROW()-13)/2),0)),IF(ISBLANK(OFFSET('9. METAS'!$U$20,INT((ROW()-14)/2),0)),"",OFFSET('9. METAS'!$U$20,INT((ROW()-14)/2),0)))</f>
        <v>50</v>
      </c>
      <c r="K60" s="209">
        <f ca="1">IF(MOD(ROW()-13,2)=0,IF(ISBLANK(OFFSET(#REF!,INT((ROW()-13)/2),0)),"",OFFSET(#REF!,INT((ROW()-13)/2),0)),IF(ISBLANK(OFFSET('9. METAS'!$V$20,INT((ROW()-14)/2),0)),"",OFFSET('9. METAS'!$V$20,INT((ROW()-14)/2),0)))</f>
        <v>50</v>
      </c>
      <c r="L60" s="209">
        <f ca="1">IF(MOD(ROW()-13,2)=0,IF(ISBLANK(OFFSET(#REF!,INT((ROW()-13)/2),0)),"",OFFSET(#REF!,INT((ROW()-13)/2),0)),IF(ISBLANK(OFFSET('9. METAS'!$W$20,INT((ROW()-14)/2),0)),"",OFFSET('9. METAS'!$W$20,INT((ROW()-14)/2),0)))</f>
        <v>50</v>
      </c>
      <c r="M60" s="210">
        <f ca="1">IF(MOD(ROW()-13,2)=0,IF(ISBLANK(OFFSET(#REF!,INT((ROW()-13)/2),0)),"",OFFSET(#REF!,INT((ROW()-13)/2),0)),IF(ISBLANK(OFFSET('9. METAS'!$X$20,INT((ROW()-14)/2),0)),"",OFFSET('9. METAS'!$X$20,INT((ROW()-14)/2),0)))</f>
        <v>50</v>
      </c>
      <c r="N60" s="1003"/>
      <c r="O60" s="1005"/>
      <c r="P60" s="1034"/>
    </row>
    <row r="61" spans="3:16">
      <c r="C61" s="1008" t="str">
        <f ca="1">IF(ISBLANK(OFFSET('5. Pp (3 años)'!$C$46,INT((ROW()-13)/2),0)),"",OFFSET('5. Pp (3 años)'!$C$46,INT((ROW()-13)/2),0))</f>
        <v>Actividad</v>
      </c>
      <c r="D61" s="983" t="str">
        <f ca="1">IF(ISBLANK(OFFSET('5. Pp (3 años)'!$D$46,INT((ROW()-13)/2),0)),"",OFFSET('5. Pp (3 años)'!$D$46,INT((ROW()-13)/2),0))</f>
        <v>3.1.1.1.6.2 Atención de actuaciones jurídicas para la defensa del Ayuntamiento en procedimientos legales mediante su elaboración y revisión realizada.</v>
      </c>
      <c r="E61" s="983" t="str">
        <f ca="1">IF(ISBLANK(OFFSET('5. Pp (3 años)'!$E$46,INT((ROW()-13)/2),0)),"",OFFSET('5. Pp (3 años)'!$E$46,INT((ROW()-13)/2),0))</f>
        <v>PAJA: Porcentaje de actuaciones jurídicas atendidas</v>
      </c>
      <c r="F61" s="985" t="str">
        <f ca="1">IF(ISBLANK(OFFSET('5. Pp (3 años)'!$K$46,INT((ROW()-13)/2),0)),"",OFFSET('5. Pp (3 años)'!$K$46,INT((ROW()-13)/2),0))</f>
        <v>Ascendente</v>
      </c>
      <c r="G61" s="987" t="str">
        <f ca="1">IF(ISBLANK(OFFSET('5. Pp (3 años)'!$H$46,INT((ROW()-13)/2),0)),"",OFFSET('5. Pp (3 años)'!$H$46,INT((ROW()-13)/2),0))</f>
        <v>Trimestral</v>
      </c>
      <c r="H61" s="1027">
        <f ca="1">IF(ISBLANK(OFFSET('9. METAS'!$L$20,INT((ROW()-13)/2),0)),"",OFFSET('9. METAS'!$L$20,INT((ROW()-13)/2),0))</f>
        <v>200</v>
      </c>
      <c r="I61" s="1029"/>
      <c r="J61" s="208" t="e">
        <f ca="1">IF(MOD(ROW()-13,2)=0,IF(ISBLANK(OFFSET(#REF!,INT((ROW()-13)/2),0)),"",OFFSET(#REF!,INT((ROW()-13)/2),0)),IF(ISBLANK(OFFSET('9. METAS'!$U$20,INT((ROW()-14)/2),0)),"",OFFSET('9. METAS'!$U$20,INT((ROW()-14)/2),0)))</f>
        <v>#REF!</v>
      </c>
      <c r="K61" s="209" t="e">
        <f ca="1">IF(MOD(ROW()-13,2)=0,IF(ISBLANK(OFFSET(#REF!,INT((ROW()-13)/2),0)),"",OFFSET(#REF!,INT((ROW()-13)/2),0)),IF(ISBLANK(OFFSET('9. METAS'!$V$20,INT((ROW()-14)/2),0)),"",OFFSET('9. METAS'!$V$20,INT((ROW()-14)/2),0)))</f>
        <v>#REF!</v>
      </c>
      <c r="L61" s="209" t="e">
        <f ca="1">IF(MOD(ROW()-13,2)=0,IF(ISBLANK(OFFSET(#REF!,INT((ROW()-13)/2),0)),"",OFFSET(#REF!,INT((ROW()-13)/2),0)),IF(ISBLANK(OFFSET('9. METAS'!$W$20,INT((ROW()-14)/2),0)),"",OFFSET('9. METAS'!$W$20,INT((ROW()-14)/2),0)))</f>
        <v>#REF!</v>
      </c>
      <c r="M61" s="210" t="e">
        <f ca="1">IF(MOD(ROW()-13,2)=0,IF(ISBLANK(OFFSET(#REF!,INT((ROW()-13)/2),0)),"",OFFSET(#REF!,INT((ROW()-13)/2),0)),IF(ISBLANK(OFFSET('9. METAS'!$X$20,INT((ROW()-14)/2),0)),"",OFFSET('9. METAS'!$X$20,INT((ROW()-14)/2),0)))</f>
        <v>#REF!</v>
      </c>
      <c r="N61" s="1002" t="str">
        <f t="shared" ref="N61" ca="1" si="44">IFERROR(J61/J62,"ND")</f>
        <v>ND</v>
      </c>
      <c r="O61" s="1004" t="str">
        <f t="shared" ref="O61" ca="1" si="45">IFERROR(((J61)/H61),"ND")</f>
        <v>ND</v>
      </c>
      <c r="P61" s="1031"/>
    </row>
    <row r="62" spans="3:16">
      <c r="C62" s="981"/>
      <c r="D62" s="983"/>
      <c r="E62" s="983"/>
      <c r="F62" s="985"/>
      <c r="G62" s="987"/>
      <c r="H62" s="1027"/>
      <c r="I62" s="1033"/>
      <c r="J62" s="208">
        <f ca="1">IF(MOD(ROW()-13,2)=0,IF(ISBLANK(OFFSET(#REF!,INT((ROW()-13)/2),0)),"",OFFSET(#REF!,INT((ROW()-13)/2),0)),IF(ISBLANK(OFFSET('9. METAS'!$U$20,INT((ROW()-14)/2),0)),"",OFFSET('9. METAS'!$U$20,INT((ROW()-14)/2),0)))</f>
        <v>50</v>
      </c>
      <c r="K62" s="209">
        <f ca="1">IF(MOD(ROW()-13,2)=0,IF(ISBLANK(OFFSET(#REF!,INT((ROW()-13)/2),0)),"",OFFSET(#REF!,INT((ROW()-13)/2),0)),IF(ISBLANK(OFFSET('9. METAS'!$V$20,INT((ROW()-14)/2),0)),"",OFFSET('9. METAS'!$V$20,INT((ROW()-14)/2),0)))</f>
        <v>50</v>
      </c>
      <c r="L62" s="209">
        <f ca="1">IF(MOD(ROW()-13,2)=0,IF(ISBLANK(OFFSET(#REF!,INT((ROW()-13)/2),0)),"",OFFSET(#REF!,INT((ROW()-13)/2),0)),IF(ISBLANK(OFFSET('9. METAS'!$W$20,INT((ROW()-14)/2),0)),"",OFFSET('9. METAS'!$W$20,INT((ROW()-14)/2),0)))</f>
        <v>50</v>
      </c>
      <c r="M62" s="210">
        <f ca="1">IF(MOD(ROW()-13,2)=0,IF(ISBLANK(OFFSET(#REF!,INT((ROW()-13)/2),0)),"",OFFSET(#REF!,INT((ROW()-13)/2),0)),IF(ISBLANK(OFFSET('9. METAS'!$X$20,INT((ROW()-14)/2),0)),"",OFFSET('9. METAS'!$X$20,INT((ROW()-14)/2),0)))</f>
        <v>50</v>
      </c>
      <c r="N62" s="1003"/>
      <c r="O62" s="1005"/>
      <c r="P62" s="1034"/>
    </row>
    <row r="63" spans="3:16">
      <c r="C63" s="1008" t="str">
        <f ca="1">IF(ISBLANK(OFFSET('5. Pp (3 años)'!$C$46,INT((ROW()-13)/2),0)),"",OFFSET('5. Pp (3 años)'!$C$46,INT((ROW()-13)/2),0))</f>
        <v>Actividad</v>
      </c>
      <c r="D63" s="983" t="str">
        <f ca="1">IF(ISBLANK(OFFSET('5. Pp (3 años)'!$D$46,INT((ROW()-13)/2),0)),"",OFFSET('5. Pp (3 años)'!$D$46,INT((ROW()-13)/2),0))</f>
        <v>3.1.1.1.6.3 Interposición y atención de recursos legales en juicios de garantía en los que el Ayuntamiento sea parte realizadas.</v>
      </c>
      <c r="E63" s="983" t="str">
        <f ca="1">IF(ISBLANK(OFFSET('5. Pp (3 años)'!$E$46,INT((ROW()-13)/2),0)),"",OFFSET('5. Pp (3 años)'!$E$46,INT((ROW()-13)/2),0))</f>
        <v>PRJG: Porcentaje de recursos en juicios de garantía atendidos</v>
      </c>
      <c r="F63" s="985" t="str">
        <f ca="1">IF(ISBLANK(OFFSET('5. Pp (3 años)'!$K$46,INT((ROW()-13)/2),0)),"",OFFSET('5. Pp (3 años)'!$K$46,INT((ROW()-13)/2),0))</f>
        <v>Ascendente</v>
      </c>
      <c r="G63" s="987" t="str">
        <f ca="1">IF(ISBLANK(OFFSET('5. Pp (3 años)'!$H$46,INT((ROW()-13)/2),0)),"",OFFSET('5. Pp (3 años)'!$H$46,INT((ROW()-13)/2),0))</f>
        <v>Trimestral</v>
      </c>
      <c r="H63" s="1027">
        <f ca="1">IF(ISBLANK(OFFSET('9. METAS'!$L$20,INT((ROW()-13)/2),0)),"",OFFSET('9. METAS'!$L$20,INT((ROW()-13)/2),0))</f>
        <v>200</v>
      </c>
      <c r="I63" s="1029"/>
      <c r="J63" s="208" t="e">
        <f ca="1">IF(MOD(ROW()-13,2)=0,IF(ISBLANK(OFFSET(#REF!,INT((ROW()-13)/2),0)),"",OFFSET(#REF!,INT((ROW()-13)/2),0)),IF(ISBLANK(OFFSET('9. METAS'!$U$20,INT((ROW()-14)/2),0)),"",OFFSET('9. METAS'!$U$20,INT((ROW()-14)/2),0)))</f>
        <v>#REF!</v>
      </c>
      <c r="K63" s="209" t="e">
        <f ca="1">IF(MOD(ROW()-13,2)=0,IF(ISBLANK(OFFSET(#REF!,INT((ROW()-13)/2),0)),"",OFFSET(#REF!,INT((ROW()-13)/2),0)),IF(ISBLANK(OFFSET('9. METAS'!$V$20,INT((ROW()-14)/2),0)),"",OFFSET('9. METAS'!$V$20,INT((ROW()-14)/2),0)))</f>
        <v>#REF!</v>
      </c>
      <c r="L63" s="209" t="e">
        <f ca="1">IF(MOD(ROW()-13,2)=0,IF(ISBLANK(OFFSET(#REF!,INT((ROW()-13)/2),0)),"",OFFSET(#REF!,INT((ROW()-13)/2),0)),IF(ISBLANK(OFFSET('9. METAS'!$W$20,INT((ROW()-14)/2),0)),"",OFFSET('9. METAS'!$W$20,INT((ROW()-14)/2),0)))</f>
        <v>#REF!</v>
      </c>
      <c r="M63" s="210" t="e">
        <f ca="1">IF(MOD(ROW()-13,2)=0,IF(ISBLANK(OFFSET(#REF!,INT((ROW()-13)/2),0)),"",OFFSET(#REF!,INT((ROW()-13)/2),0)),IF(ISBLANK(OFFSET('9. METAS'!$X$20,INT((ROW()-14)/2),0)),"",OFFSET('9. METAS'!$X$20,INT((ROW()-14)/2),0)))</f>
        <v>#REF!</v>
      </c>
      <c r="N63" s="1002" t="str">
        <f t="shared" ref="N63" ca="1" si="46">IFERROR(J63/J64,"ND")</f>
        <v>ND</v>
      </c>
      <c r="O63" s="1004" t="str">
        <f t="shared" ref="O63" ca="1" si="47">IFERROR(((J63)/H63),"ND")</f>
        <v>ND</v>
      </c>
      <c r="P63" s="1031"/>
    </row>
    <row r="64" spans="3:16">
      <c r="C64" s="981"/>
      <c r="D64" s="983"/>
      <c r="E64" s="983"/>
      <c r="F64" s="985"/>
      <c r="G64" s="987"/>
      <c r="H64" s="1027"/>
      <c r="I64" s="1033"/>
      <c r="J64" s="208">
        <f ca="1">IF(MOD(ROW()-13,2)=0,IF(ISBLANK(OFFSET(#REF!,INT((ROW()-13)/2),0)),"",OFFSET(#REF!,INT((ROW()-13)/2),0)),IF(ISBLANK(OFFSET('9. METAS'!$U$20,INT((ROW()-14)/2),0)),"",OFFSET('9. METAS'!$U$20,INT((ROW()-14)/2),0)))</f>
        <v>50</v>
      </c>
      <c r="K64" s="209">
        <f ca="1">IF(MOD(ROW()-13,2)=0,IF(ISBLANK(OFFSET(#REF!,INT((ROW()-13)/2),0)),"",OFFSET(#REF!,INT((ROW()-13)/2),0)),IF(ISBLANK(OFFSET('9. METAS'!$V$20,INT((ROW()-14)/2),0)),"",OFFSET('9. METAS'!$V$20,INT((ROW()-14)/2),0)))</f>
        <v>50</v>
      </c>
      <c r="L64" s="209">
        <f ca="1">IF(MOD(ROW()-13,2)=0,IF(ISBLANK(OFFSET(#REF!,INT((ROW()-13)/2),0)),"",OFFSET(#REF!,INT((ROW()-13)/2),0)),IF(ISBLANK(OFFSET('9. METAS'!$W$20,INT((ROW()-14)/2),0)),"",OFFSET('9. METAS'!$W$20,INT((ROW()-14)/2),0)))</f>
        <v>50</v>
      </c>
      <c r="M64" s="210">
        <f ca="1">IF(MOD(ROW()-13,2)=0,IF(ISBLANK(OFFSET(#REF!,INT((ROW()-13)/2),0)),"",OFFSET(#REF!,INT((ROW()-13)/2),0)),IF(ISBLANK(OFFSET('9. METAS'!$X$20,INT((ROW()-14)/2),0)),"",OFFSET('9. METAS'!$X$20,INT((ROW()-14)/2),0)))</f>
        <v>50</v>
      </c>
      <c r="N64" s="1003"/>
      <c r="O64" s="1005"/>
      <c r="P64" s="1034"/>
    </row>
    <row r="65" spans="3:16">
      <c r="C65" s="1008" t="str">
        <f ca="1">IF(ISBLANK(OFFSET('5. Pp (3 años)'!$C$46,INT((ROW()-13)/2),0)),"",OFFSET('5. Pp (3 años)'!$C$46,INT((ROW()-13)/2),0))</f>
        <v xml:space="preserve">Componente </v>
      </c>
      <c r="D65" s="983" t="str">
        <f ca="1">IF(ISBLANK(OFFSET('5. Pp (3 años)'!$D$46,INT((ROW()-13)/2),0)),"",OFFSET('5. Pp (3 años)'!$D$46,INT((ROW()-13)/2),0))</f>
        <v>3.1.1.1.7 Sanciones de la ciudanía que realiza u omite actos que alteran la paz pública aplicadas.</v>
      </c>
      <c r="E65" s="983" t="str">
        <f ca="1">IF(ISBLANK(OFFSET('5. Pp (3 años)'!$E$46,INT((ROW()-13)/2),0)),"",OFFSET('5. Pp (3 años)'!$E$46,INT((ROW()-13)/2),0))</f>
        <v>PSA: Porcentaje de sanciones aplicadas</v>
      </c>
      <c r="F65" s="985" t="str">
        <f ca="1">IF(ISBLANK(OFFSET('5. Pp (3 años)'!$K$46,INT((ROW()-13)/2),0)),"",OFFSET('5. Pp (3 años)'!$K$46,INT((ROW()-13)/2),0))</f>
        <v>Ascendente</v>
      </c>
      <c r="G65" s="987" t="str">
        <f ca="1">IF(ISBLANK(OFFSET('5. Pp (3 años)'!$H$46,INT((ROW()-13)/2),0)),"",OFFSET('5. Pp (3 años)'!$H$46,INT((ROW()-13)/2),0))</f>
        <v>Trimestral</v>
      </c>
      <c r="H65" s="1027">
        <f ca="1">IF(ISBLANK(OFFSET('9. METAS'!$L$20,INT((ROW()-13)/2),0)),"",OFFSET('9. METAS'!$L$20,INT((ROW()-13)/2),0))</f>
        <v>19000</v>
      </c>
      <c r="I65" s="1029"/>
      <c r="J65" s="208" t="e">
        <f ca="1">IF(MOD(ROW()-13,2)=0,IF(ISBLANK(OFFSET(#REF!,INT((ROW()-13)/2),0)),"",OFFSET(#REF!,INT((ROW()-13)/2),0)),IF(ISBLANK(OFFSET('9. METAS'!$U$20,INT((ROW()-14)/2),0)),"",OFFSET('9. METAS'!$U$20,INT((ROW()-14)/2),0)))</f>
        <v>#REF!</v>
      </c>
      <c r="K65" s="209" t="e">
        <f ca="1">IF(MOD(ROW()-13,2)=0,IF(ISBLANK(OFFSET(#REF!,INT((ROW()-13)/2),0)),"",OFFSET(#REF!,INT((ROW()-13)/2),0)),IF(ISBLANK(OFFSET('9. METAS'!$V$20,INT((ROW()-14)/2),0)),"",OFFSET('9. METAS'!$V$20,INT((ROW()-14)/2),0)))</f>
        <v>#REF!</v>
      </c>
      <c r="L65" s="209" t="e">
        <f ca="1">IF(MOD(ROW()-13,2)=0,IF(ISBLANK(OFFSET(#REF!,INT((ROW()-13)/2),0)),"",OFFSET(#REF!,INT((ROW()-13)/2),0)),IF(ISBLANK(OFFSET('9. METAS'!$W$20,INT((ROW()-14)/2),0)),"",OFFSET('9. METAS'!$W$20,INT((ROW()-14)/2),0)))</f>
        <v>#REF!</v>
      </c>
      <c r="M65" s="210" t="e">
        <f ca="1">IF(MOD(ROW()-13,2)=0,IF(ISBLANK(OFFSET(#REF!,INT((ROW()-13)/2),0)),"",OFFSET(#REF!,INT((ROW()-13)/2),0)),IF(ISBLANK(OFFSET('9. METAS'!$X$20,INT((ROW()-14)/2),0)),"",OFFSET('9. METAS'!$X$20,INT((ROW()-14)/2),0)))</f>
        <v>#REF!</v>
      </c>
      <c r="N65" s="1002" t="str">
        <f t="shared" ref="N65" ca="1" si="48">IFERROR(J65/J66,"ND")</f>
        <v>ND</v>
      </c>
      <c r="O65" s="1004" t="str">
        <f t="shared" ref="O65" ca="1" si="49">IFERROR(((J65)/H65),"ND")</f>
        <v>ND</v>
      </c>
      <c r="P65" s="1031"/>
    </row>
    <row r="66" spans="3:16">
      <c r="C66" s="981"/>
      <c r="D66" s="983"/>
      <c r="E66" s="983"/>
      <c r="F66" s="985"/>
      <c r="G66" s="987"/>
      <c r="H66" s="1027"/>
      <c r="I66" s="1033"/>
      <c r="J66" s="208">
        <f ca="1">IF(MOD(ROW()-13,2)=0,IF(ISBLANK(OFFSET(#REF!,INT((ROW()-13)/2),0)),"",OFFSET(#REF!,INT((ROW()-13)/2),0)),IF(ISBLANK(OFFSET('9. METAS'!$U$20,INT((ROW()-14)/2),0)),"",OFFSET('9. METAS'!$U$20,INT((ROW()-14)/2),0)))</f>
        <v>4750</v>
      </c>
      <c r="K66" s="209">
        <f ca="1">IF(MOD(ROW()-13,2)=0,IF(ISBLANK(OFFSET(#REF!,INT((ROW()-13)/2),0)),"",OFFSET(#REF!,INT((ROW()-13)/2),0)),IF(ISBLANK(OFFSET('9. METAS'!$V$20,INT((ROW()-14)/2),0)),"",OFFSET('9. METAS'!$V$20,INT((ROW()-14)/2),0)))</f>
        <v>4750</v>
      </c>
      <c r="L66" s="209">
        <f ca="1">IF(MOD(ROW()-13,2)=0,IF(ISBLANK(OFFSET(#REF!,INT((ROW()-13)/2),0)),"",OFFSET(#REF!,INT((ROW()-13)/2),0)),IF(ISBLANK(OFFSET('9. METAS'!$W$20,INT((ROW()-14)/2),0)),"",OFFSET('9. METAS'!$W$20,INT((ROW()-14)/2),0)))</f>
        <v>4750</v>
      </c>
      <c r="M66" s="210">
        <f ca="1">IF(MOD(ROW()-13,2)=0,IF(ISBLANK(OFFSET(#REF!,INT((ROW()-13)/2),0)),"",OFFSET(#REF!,INT((ROW()-13)/2),0)),IF(ISBLANK(OFFSET('9. METAS'!$X$20,INT((ROW()-14)/2),0)),"",OFFSET('9. METAS'!$X$20,INT((ROW()-14)/2),0)))</f>
        <v>4750</v>
      </c>
      <c r="N66" s="1003"/>
      <c r="O66" s="1005"/>
      <c r="P66" s="1034"/>
    </row>
    <row r="67" spans="3:16">
      <c r="C67" s="1008" t="str">
        <f ca="1">IF(ISBLANK(OFFSET('5. Pp (3 años)'!$C$46,INT((ROW()-13)/2),0)),"",OFFSET('5. Pp (3 años)'!$C$46,INT((ROW()-13)/2),0))</f>
        <v>Actividad</v>
      </c>
      <c r="D67" s="983" t="str">
        <f ca="1">IF(ISBLANK(OFFSET('5. Pp (3 años)'!$D$46,INT((ROW()-13)/2),0)),"",OFFSET('5. Pp (3 años)'!$D$46,INT((ROW()-13)/2),0))</f>
        <v>3.1.1.1.7.1 Celebración de convenios a través de audiencias conciliatorias.</v>
      </c>
      <c r="E67" s="983" t="str">
        <f ca="1">IF(ISBLANK(OFFSET('5. Pp (3 años)'!$E$46,INT((ROW()-13)/2),0)),"",OFFSET('5. Pp (3 años)'!$E$46,INT((ROW()-13)/2),0))</f>
        <v xml:space="preserve">PCCC: Porcentaje de convenios conciliatorios celebrados.               </v>
      </c>
      <c r="F67" s="985" t="str">
        <f ca="1">IF(ISBLANK(OFFSET('5. Pp (3 años)'!$K$46,INT((ROW()-13)/2),0)),"",OFFSET('5. Pp (3 años)'!$K$46,INT((ROW()-13)/2),0))</f>
        <v>Ascendente</v>
      </c>
      <c r="G67" s="987" t="str">
        <f ca="1">IF(ISBLANK(OFFSET('5. Pp (3 años)'!$H$46,INT((ROW()-13)/2),0)),"",OFFSET('5. Pp (3 años)'!$H$46,INT((ROW()-13)/2),0))</f>
        <v>Trimestral</v>
      </c>
      <c r="H67" s="1027">
        <f ca="1">IF(ISBLANK(OFFSET('9. METAS'!$L$20,INT((ROW()-13)/2),0)),"",OFFSET('9. METAS'!$L$20,INT((ROW()-13)/2),0))</f>
        <v>200</v>
      </c>
      <c r="I67" s="1029"/>
      <c r="J67" s="208" t="e">
        <f ca="1">IF(MOD(ROW()-13,2)=0,IF(ISBLANK(OFFSET(#REF!,INT((ROW()-13)/2),0)),"",OFFSET(#REF!,INT((ROW()-13)/2),0)),IF(ISBLANK(OFFSET('9. METAS'!$U$20,INT((ROW()-14)/2),0)),"",OFFSET('9. METAS'!$U$20,INT((ROW()-14)/2),0)))</f>
        <v>#REF!</v>
      </c>
      <c r="K67" s="209" t="e">
        <f ca="1">IF(MOD(ROW()-13,2)=0,IF(ISBLANK(OFFSET(#REF!,INT((ROW()-13)/2),0)),"",OFFSET(#REF!,INT((ROW()-13)/2),0)),IF(ISBLANK(OFFSET('9. METAS'!$V$20,INT((ROW()-14)/2),0)),"",OFFSET('9. METAS'!$V$20,INT((ROW()-14)/2),0)))</f>
        <v>#REF!</v>
      </c>
      <c r="L67" s="209" t="e">
        <f ca="1">IF(MOD(ROW()-13,2)=0,IF(ISBLANK(OFFSET(#REF!,INT((ROW()-13)/2),0)),"",OFFSET(#REF!,INT((ROW()-13)/2),0)),IF(ISBLANK(OFFSET('9. METAS'!$W$20,INT((ROW()-14)/2),0)),"",OFFSET('9. METAS'!$W$20,INT((ROW()-14)/2),0)))</f>
        <v>#REF!</v>
      </c>
      <c r="M67" s="210" t="e">
        <f ca="1">IF(MOD(ROW()-13,2)=0,IF(ISBLANK(OFFSET(#REF!,INT((ROW()-13)/2),0)),"",OFFSET(#REF!,INT((ROW()-13)/2),0)),IF(ISBLANK(OFFSET('9. METAS'!$X$20,INT((ROW()-14)/2),0)),"",OFFSET('9. METAS'!$X$20,INT((ROW()-14)/2),0)))</f>
        <v>#REF!</v>
      </c>
      <c r="N67" s="1002" t="str">
        <f t="shared" ref="N67" ca="1" si="50">IFERROR(J67/J68,"ND")</f>
        <v>ND</v>
      </c>
      <c r="O67" s="1004" t="str">
        <f t="shared" ref="O67" ca="1" si="51">IFERROR(((J67)/H67),"ND")</f>
        <v>ND</v>
      </c>
      <c r="P67" s="1031"/>
    </row>
    <row r="68" spans="3:16">
      <c r="C68" s="981"/>
      <c r="D68" s="983"/>
      <c r="E68" s="983"/>
      <c r="F68" s="985"/>
      <c r="G68" s="987"/>
      <c r="H68" s="1027"/>
      <c r="I68" s="1033"/>
      <c r="J68" s="208">
        <f ca="1">IF(MOD(ROW()-13,2)=0,IF(ISBLANK(OFFSET(#REF!,INT((ROW()-13)/2),0)),"",OFFSET(#REF!,INT((ROW()-13)/2),0)),IF(ISBLANK(OFFSET('9. METAS'!$U$20,INT((ROW()-14)/2),0)),"",OFFSET('9. METAS'!$U$20,INT((ROW()-14)/2),0)))</f>
        <v>50</v>
      </c>
      <c r="K68" s="209">
        <f ca="1">IF(MOD(ROW()-13,2)=0,IF(ISBLANK(OFFSET(#REF!,INT((ROW()-13)/2),0)),"",OFFSET(#REF!,INT((ROW()-13)/2),0)),IF(ISBLANK(OFFSET('9. METAS'!$V$20,INT((ROW()-14)/2),0)),"",OFFSET('9. METAS'!$V$20,INT((ROW()-14)/2),0)))</f>
        <v>50</v>
      </c>
      <c r="L68" s="209">
        <f ca="1">IF(MOD(ROW()-13,2)=0,IF(ISBLANK(OFFSET(#REF!,INT((ROW()-13)/2),0)),"",OFFSET(#REF!,INT((ROW()-13)/2),0)),IF(ISBLANK(OFFSET('9. METAS'!$W$20,INT((ROW()-14)/2),0)),"",OFFSET('9. METAS'!$W$20,INT((ROW()-14)/2),0)))</f>
        <v>50</v>
      </c>
      <c r="M68" s="210">
        <f ca="1">IF(MOD(ROW()-13,2)=0,IF(ISBLANK(OFFSET(#REF!,INT((ROW()-13)/2),0)),"",OFFSET(#REF!,INT((ROW()-13)/2),0)),IF(ISBLANK(OFFSET('9. METAS'!$X$20,INT((ROW()-14)/2),0)),"",OFFSET('9. METAS'!$X$20,INT((ROW()-14)/2),0)))</f>
        <v>50</v>
      </c>
      <c r="N68" s="1003"/>
      <c r="O68" s="1005"/>
      <c r="P68" s="1034"/>
    </row>
    <row r="69" spans="3:16">
      <c r="C69" s="1008" t="str">
        <f ca="1">IF(ISBLANK(OFFSET('5. Pp (3 años)'!$C$46,INT((ROW()-13)/2),0)),"",OFFSET('5. Pp (3 años)'!$C$46,INT((ROW()-13)/2),0))</f>
        <v>Actividad</v>
      </c>
      <c r="D69" s="983" t="str">
        <f ca="1">IF(ISBLANK(OFFSET('5. Pp (3 años)'!$D$46,INT((ROW()-13)/2),0)),"",OFFSET('5. Pp (3 años)'!$D$46,INT((ROW()-13)/2),0))</f>
        <v>3.1.1.1.7.2 Otorgamiento de asesorías psicológicas a menores infractores y sus familias.</v>
      </c>
      <c r="E69" s="983" t="str">
        <f ca="1">IF(ISBLANK(OFFSET('5. Pp (3 años)'!$E$46,INT((ROW()-13)/2),0)),"",OFFSET('5. Pp (3 años)'!$E$46,INT((ROW()-13)/2),0))</f>
        <v xml:space="preserve">PAPO: Porcentaje de asesorías psicológicas otorgadas.   </v>
      </c>
      <c r="F69" s="985" t="str">
        <f ca="1">IF(ISBLANK(OFFSET('5. Pp (3 años)'!$K$46,INT((ROW()-13)/2),0)),"",OFFSET('5. Pp (3 años)'!$K$46,INT((ROW()-13)/2),0))</f>
        <v>Ascendente</v>
      </c>
      <c r="G69" s="987" t="str">
        <f ca="1">IF(ISBLANK(OFFSET('5. Pp (3 años)'!$H$46,INT((ROW()-13)/2),0)),"",OFFSET('5. Pp (3 años)'!$H$46,INT((ROW()-13)/2),0))</f>
        <v>Trimestral</v>
      </c>
      <c r="H69" s="1027">
        <f ca="1">IF(ISBLANK(OFFSET('9. METAS'!$L$20,INT((ROW()-13)/2),0)),"",OFFSET('9. METAS'!$L$20,INT((ROW()-13)/2),0))</f>
        <v>300</v>
      </c>
      <c r="I69" s="1029"/>
      <c r="J69" s="208" t="e">
        <f ca="1">IF(MOD(ROW()-13,2)=0,IF(ISBLANK(OFFSET(#REF!,INT((ROW()-13)/2),0)),"",OFFSET(#REF!,INT((ROW()-13)/2),0)),IF(ISBLANK(OFFSET('9. METAS'!$U$20,INT((ROW()-14)/2),0)),"",OFFSET('9. METAS'!$U$20,INT((ROW()-14)/2),0)))</f>
        <v>#REF!</v>
      </c>
      <c r="K69" s="209" t="e">
        <f ca="1">IF(MOD(ROW()-13,2)=0,IF(ISBLANK(OFFSET(#REF!,INT((ROW()-13)/2),0)),"",OFFSET(#REF!,INT((ROW()-13)/2),0)),IF(ISBLANK(OFFSET('9. METAS'!$V$20,INT((ROW()-14)/2),0)),"",OFFSET('9. METAS'!$V$20,INT((ROW()-14)/2),0)))</f>
        <v>#REF!</v>
      </c>
      <c r="L69" s="209" t="e">
        <f ca="1">IF(MOD(ROW()-13,2)=0,IF(ISBLANK(OFFSET(#REF!,INT((ROW()-13)/2),0)),"",OFFSET(#REF!,INT((ROW()-13)/2),0)),IF(ISBLANK(OFFSET('9. METAS'!$W$20,INT((ROW()-14)/2),0)),"",OFFSET('9. METAS'!$W$20,INT((ROW()-14)/2),0)))</f>
        <v>#REF!</v>
      </c>
      <c r="M69" s="210" t="e">
        <f ca="1">IF(MOD(ROW()-13,2)=0,IF(ISBLANK(OFFSET(#REF!,INT((ROW()-13)/2),0)),"",OFFSET(#REF!,INT((ROW()-13)/2),0)),IF(ISBLANK(OFFSET('9. METAS'!$X$20,INT((ROW()-14)/2),0)),"",OFFSET('9. METAS'!$X$20,INT((ROW()-14)/2),0)))</f>
        <v>#REF!</v>
      </c>
      <c r="N69" s="1002" t="str">
        <f t="shared" ref="N69" ca="1" si="52">IFERROR(J69/J70,"ND")</f>
        <v>ND</v>
      </c>
      <c r="O69" s="1004" t="str">
        <f t="shared" ref="O69" ca="1" si="53">IFERROR(((J69)/H69),"ND")</f>
        <v>ND</v>
      </c>
      <c r="P69" s="1031"/>
    </row>
    <row r="70" spans="3:16">
      <c r="C70" s="981"/>
      <c r="D70" s="983"/>
      <c r="E70" s="983"/>
      <c r="F70" s="985"/>
      <c r="G70" s="987"/>
      <c r="H70" s="1027"/>
      <c r="I70" s="1033"/>
      <c r="J70" s="208">
        <f ca="1">IF(MOD(ROW()-13,2)=0,IF(ISBLANK(OFFSET(#REF!,INT((ROW()-13)/2),0)),"",OFFSET(#REF!,INT((ROW()-13)/2),0)),IF(ISBLANK(OFFSET('9. METAS'!$U$20,INT((ROW()-14)/2),0)),"",OFFSET('9. METAS'!$U$20,INT((ROW()-14)/2),0)))</f>
        <v>75</v>
      </c>
      <c r="K70" s="209">
        <f ca="1">IF(MOD(ROW()-13,2)=0,IF(ISBLANK(OFFSET(#REF!,INT((ROW()-13)/2),0)),"",OFFSET(#REF!,INT((ROW()-13)/2),0)),IF(ISBLANK(OFFSET('9. METAS'!$V$20,INT((ROW()-14)/2),0)),"",OFFSET('9. METAS'!$V$20,INT((ROW()-14)/2),0)))</f>
        <v>75</v>
      </c>
      <c r="L70" s="209">
        <f ca="1">IF(MOD(ROW()-13,2)=0,IF(ISBLANK(OFFSET(#REF!,INT((ROW()-13)/2),0)),"",OFFSET(#REF!,INT((ROW()-13)/2),0)),IF(ISBLANK(OFFSET('9. METAS'!$W$20,INT((ROW()-14)/2),0)),"",OFFSET('9. METAS'!$W$20,INT((ROW()-14)/2),0)))</f>
        <v>75</v>
      </c>
      <c r="M70" s="210">
        <f ca="1">IF(MOD(ROW()-13,2)=0,IF(ISBLANK(OFFSET(#REF!,INT((ROW()-13)/2),0)),"",OFFSET(#REF!,INT((ROW()-13)/2),0)),IF(ISBLANK(OFFSET('9. METAS'!$X$20,INT((ROW()-14)/2),0)),"",OFFSET('9. METAS'!$X$20,INT((ROW()-14)/2),0)))</f>
        <v>75</v>
      </c>
      <c r="N70" s="1003"/>
      <c r="O70" s="1005"/>
      <c r="P70" s="1034"/>
    </row>
    <row r="71" spans="3:16">
      <c r="C71" s="1008" t="str">
        <f ca="1">IF(ISBLANK(OFFSET('5. Pp (3 años)'!$C$46,INT((ROW()-13)/2),0)),"",OFFSET('5. Pp (3 años)'!$C$46,INT((ROW()-13)/2),0))</f>
        <v>Actividad</v>
      </c>
      <c r="D71" s="983" t="str">
        <f ca="1">IF(ISBLANK(OFFSET('5. Pp (3 años)'!$D$46,INT((ROW()-13)/2),0)),"",OFFSET('5. Pp (3 años)'!$D$46,INT((ROW()-13)/2),0))</f>
        <v>3.1.1.1.7.3 Impartición de cursos de capacitación para el personal de la Dirección.</v>
      </c>
      <c r="E71" s="983" t="str">
        <f ca="1">IF(ISBLANK(OFFSET('5. Pp (3 años)'!$E$46,INT((ROW()-13)/2),0)),"",OFFSET('5. Pp (3 años)'!$E$46,INT((ROW()-13)/2),0))</f>
        <v>PACI: Porcentaje de cursos de capacitación impartidos.</v>
      </c>
      <c r="F71" s="985" t="str">
        <f ca="1">IF(ISBLANK(OFFSET('5. Pp (3 años)'!$K$46,INT((ROW()-13)/2),0)),"",OFFSET('5. Pp (3 años)'!$K$46,INT((ROW()-13)/2),0))</f>
        <v>Ascedente</v>
      </c>
      <c r="G71" s="987" t="str">
        <f ca="1">IF(ISBLANK(OFFSET('5. Pp (3 años)'!$H$46,INT((ROW()-13)/2),0)),"",OFFSET('5. Pp (3 años)'!$H$46,INT((ROW()-13)/2),0))</f>
        <v>Trimestral</v>
      </c>
      <c r="H71" s="1027">
        <f ca="1">IF(ISBLANK(OFFSET('9. METAS'!$L$20,INT((ROW()-13)/2),0)),"",OFFSET('9. METAS'!$L$20,INT((ROW()-13)/2),0))</f>
        <v>6</v>
      </c>
      <c r="I71" s="1029"/>
      <c r="J71" s="208" t="e">
        <f ca="1">IF(MOD(ROW()-13,2)=0,IF(ISBLANK(OFFSET(#REF!,INT((ROW()-13)/2),0)),"",OFFSET(#REF!,INT((ROW()-13)/2),0)),IF(ISBLANK(OFFSET('9. METAS'!$U$20,INT((ROW()-14)/2),0)),"",OFFSET('9. METAS'!$U$20,INT((ROW()-14)/2),0)))</f>
        <v>#REF!</v>
      </c>
      <c r="K71" s="209" t="e">
        <f ca="1">IF(MOD(ROW()-13,2)=0,IF(ISBLANK(OFFSET(#REF!,INT((ROW()-13)/2),0)),"",OFFSET(#REF!,INT((ROW()-13)/2),0)),IF(ISBLANK(OFFSET('9. METAS'!$V$20,INT((ROW()-14)/2),0)),"",OFFSET('9. METAS'!$V$20,INT((ROW()-14)/2),0)))</f>
        <v>#REF!</v>
      </c>
      <c r="L71" s="209" t="e">
        <f ca="1">IF(MOD(ROW()-13,2)=0,IF(ISBLANK(OFFSET(#REF!,INT((ROW()-13)/2),0)),"",OFFSET(#REF!,INT((ROW()-13)/2),0)),IF(ISBLANK(OFFSET('9. METAS'!$W$20,INT((ROW()-14)/2),0)),"",OFFSET('9. METAS'!$W$20,INT((ROW()-14)/2),0)))</f>
        <v>#REF!</v>
      </c>
      <c r="M71" s="210" t="e">
        <f ca="1">IF(MOD(ROW()-13,2)=0,IF(ISBLANK(OFFSET(#REF!,INT((ROW()-13)/2),0)),"",OFFSET(#REF!,INT((ROW()-13)/2),0)),IF(ISBLANK(OFFSET('9. METAS'!$X$20,INT((ROW()-14)/2),0)),"",OFFSET('9. METAS'!$X$20,INT((ROW()-14)/2),0)))</f>
        <v>#REF!</v>
      </c>
      <c r="N71" s="1002" t="str">
        <f t="shared" ref="N71" ca="1" si="54">IFERROR(J71/J72,"ND")</f>
        <v>ND</v>
      </c>
      <c r="O71" s="1004" t="str">
        <f t="shared" ref="O71" ca="1" si="55">IFERROR(((J71)/H71),"ND")</f>
        <v>ND</v>
      </c>
      <c r="P71" s="1031"/>
    </row>
    <row r="72" spans="3:16">
      <c r="C72" s="981"/>
      <c r="D72" s="983"/>
      <c r="E72" s="983"/>
      <c r="F72" s="985"/>
      <c r="G72" s="987"/>
      <c r="H72" s="1027"/>
      <c r="I72" s="1033"/>
      <c r="J72" s="208">
        <f ca="1">IF(MOD(ROW()-13,2)=0,IF(ISBLANK(OFFSET(#REF!,INT((ROW()-13)/2),0)),"",OFFSET(#REF!,INT((ROW()-13)/2),0)),IF(ISBLANK(OFFSET('9. METAS'!$U$20,INT((ROW()-14)/2),0)),"",OFFSET('9. METAS'!$U$20,INT((ROW()-14)/2),0)))</f>
        <v>2</v>
      </c>
      <c r="K72" s="209">
        <f ca="1">IF(MOD(ROW()-13,2)=0,IF(ISBLANK(OFFSET(#REF!,INT((ROW()-13)/2),0)),"",OFFSET(#REF!,INT((ROW()-13)/2),0)),IF(ISBLANK(OFFSET('9. METAS'!$V$20,INT((ROW()-14)/2),0)),"",OFFSET('9. METAS'!$V$20,INT((ROW()-14)/2),0)))</f>
        <v>1</v>
      </c>
      <c r="L72" s="209">
        <f ca="1">IF(MOD(ROW()-13,2)=0,IF(ISBLANK(OFFSET(#REF!,INT((ROW()-13)/2),0)),"",OFFSET(#REF!,INT((ROW()-13)/2),0)),IF(ISBLANK(OFFSET('9. METAS'!$W$20,INT((ROW()-14)/2),0)),"",OFFSET('9. METAS'!$W$20,INT((ROW()-14)/2),0)))</f>
        <v>2</v>
      </c>
      <c r="M72" s="210">
        <f ca="1">IF(MOD(ROW()-13,2)=0,IF(ISBLANK(OFFSET(#REF!,INT((ROW()-13)/2),0)),"",OFFSET(#REF!,INT((ROW()-13)/2),0)),IF(ISBLANK(OFFSET('9. METAS'!$X$20,INT((ROW()-14)/2),0)),"",OFFSET('9. METAS'!$X$20,INT((ROW()-14)/2),0)))</f>
        <v>1</v>
      </c>
      <c r="N72" s="1003"/>
      <c r="O72" s="1005"/>
      <c r="P72" s="1034"/>
    </row>
    <row r="73" spans="3:16">
      <c r="C73" s="1008" t="str">
        <f ca="1">IF(ISBLANK(OFFSET('5. Pp (3 años)'!$C$46,INT((ROW()-13)/2),0)),"",OFFSET('5. Pp (3 años)'!$C$46,INT((ROW()-13)/2),0))</f>
        <v>Actividad</v>
      </c>
      <c r="D73" s="983" t="str">
        <f ca="1">IF(ISBLANK(OFFSET('5. Pp (3 años)'!$D$46,INT((ROW()-13)/2),0)),"",OFFSET('5. Pp (3 años)'!$D$46,INT((ROW()-13)/2),0))</f>
        <v>3.1.1.1.7.4 Realización de Talleres para familias de menores infractores.</v>
      </c>
      <c r="E73" s="983" t="str">
        <f ca="1">IF(ISBLANK(OFFSET('5. Pp (3 años)'!$E$46,INT((ROW()-13)/2),0)),"",OFFSET('5. Pp (3 años)'!$E$46,INT((ROW()-13)/2),0))</f>
        <v xml:space="preserve">PTFR: Porcentaje de Talleres para familias realizados.         </v>
      </c>
      <c r="F73" s="985" t="str">
        <f ca="1">IF(ISBLANK(OFFSET('5. Pp (3 años)'!$K$46,INT((ROW()-13)/2),0)),"",OFFSET('5. Pp (3 años)'!$K$46,INT((ROW()-13)/2),0))</f>
        <v>Ascedente</v>
      </c>
      <c r="G73" s="987" t="str">
        <f ca="1">IF(ISBLANK(OFFSET('5. Pp (3 años)'!$H$46,INT((ROW()-13)/2),0)),"",OFFSET('5. Pp (3 años)'!$H$46,INT((ROW()-13)/2),0))</f>
        <v>Trimestral</v>
      </c>
      <c r="H73" s="1027">
        <f ca="1">IF(ISBLANK(OFFSET('9. METAS'!$L$20,INT((ROW()-13)/2),0)),"",OFFSET('9. METAS'!$L$20,INT((ROW()-13)/2),0))</f>
        <v>4</v>
      </c>
      <c r="I73" s="1029"/>
      <c r="J73" s="208" t="e">
        <f ca="1">IF(MOD(ROW()-13,2)=0,IF(ISBLANK(OFFSET(#REF!,INT((ROW()-13)/2),0)),"",OFFSET(#REF!,INT((ROW()-13)/2),0)),IF(ISBLANK(OFFSET('9. METAS'!$U$20,INT((ROW()-14)/2),0)),"",OFFSET('9. METAS'!$U$20,INT((ROW()-14)/2),0)))</f>
        <v>#REF!</v>
      </c>
      <c r="K73" s="209" t="e">
        <f ca="1">IF(MOD(ROW()-13,2)=0,IF(ISBLANK(OFFSET(#REF!,INT((ROW()-13)/2),0)),"",OFFSET(#REF!,INT((ROW()-13)/2),0)),IF(ISBLANK(OFFSET('9. METAS'!$V$20,INT((ROW()-14)/2),0)),"",OFFSET('9. METAS'!$V$20,INT((ROW()-14)/2),0)))</f>
        <v>#REF!</v>
      </c>
      <c r="L73" s="209" t="e">
        <f ca="1">IF(MOD(ROW()-13,2)=0,IF(ISBLANK(OFFSET(#REF!,INT((ROW()-13)/2),0)),"",OFFSET(#REF!,INT((ROW()-13)/2),0)),IF(ISBLANK(OFFSET('9. METAS'!$W$20,INT((ROW()-14)/2),0)),"",OFFSET('9. METAS'!$W$20,INT((ROW()-14)/2),0)))</f>
        <v>#REF!</v>
      </c>
      <c r="M73" s="210" t="e">
        <f ca="1">IF(MOD(ROW()-13,2)=0,IF(ISBLANK(OFFSET(#REF!,INT((ROW()-13)/2),0)),"",OFFSET(#REF!,INT((ROW()-13)/2),0)),IF(ISBLANK(OFFSET('9. METAS'!$X$20,INT((ROW()-14)/2),0)),"",OFFSET('9. METAS'!$X$20,INT((ROW()-14)/2),0)))</f>
        <v>#REF!</v>
      </c>
      <c r="N73" s="1002" t="str">
        <f t="shared" ref="N73" ca="1" si="56">IFERROR(J73/J74,"ND")</f>
        <v>ND</v>
      </c>
      <c r="O73" s="1004" t="str">
        <f t="shared" ref="O73" ca="1" si="57">IFERROR(((J73)/H73),"ND")</f>
        <v>ND</v>
      </c>
      <c r="P73" s="1031"/>
    </row>
    <row r="74" spans="3:16">
      <c r="C74" s="981"/>
      <c r="D74" s="983"/>
      <c r="E74" s="983"/>
      <c r="F74" s="985"/>
      <c r="G74" s="987"/>
      <c r="H74" s="1027"/>
      <c r="I74" s="1033"/>
      <c r="J74" s="208">
        <f ca="1">IF(MOD(ROW()-13,2)=0,IF(ISBLANK(OFFSET(#REF!,INT((ROW()-13)/2),0)),"",OFFSET(#REF!,INT((ROW()-13)/2),0)),IF(ISBLANK(OFFSET('9. METAS'!$U$20,INT((ROW()-14)/2),0)),"",OFFSET('9. METAS'!$U$20,INT((ROW()-14)/2),0)))</f>
        <v>1</v>
      </c>
      <c r="K74" s="209">
        <f ca="1">IF(MOD(ROW()-13,2)=0,IF(ISBLANK(OFFSET(#REF!,INT((ROW()-13)/2),0)),"",OFFSET(#REF!,INT((ROW()-13)/2),0)),IF(ISBLANK(OFFSET('9. METAS'!$V$20,INT((ROW()-14)/2),0)),"",OFFSET('9. METAS'!$V$20,INT((ROW()-14)/2),0)))</f>
        <v>1</v>
      </c>
      <c r="L74" s="209">
        <f ca="1">IF(MOD(ROW()-13,2)=0,IF(ISBLANK(OFFSET(#REF!,INT((ROW()-13)/2),0)),"",OFFSET(#REF!,INT((ROW()-13)/2),0)),IF(ISBLANK(OFFSET('9. METAS'!$W$20,INT((ROW()-14)/2),0)),"",OFFSET('9. METAS'!$W$20,INT((ROW()-14)/2),0)))</f>
        <v>1</v>
      </c>
      <c r="M74" s="210">
        <f ca="1">IF(MOD(ROW()-13,2)=0,IF(ISBLANK(OFFSET(#REF!,INT((ROW()-13)/2),0)),"",OFFSET(#REF!,INT((ROW()-13)/2),0)),IF(ISBLANK(OFFSET('9. METAS'!$X$20,INT((ROW()-14)/2),0)),"",OFFSET('9. METAS'!$X$20,INT((ROW()-14)/2),0)))</f>
        <v>1</v>
      </c>
      <c r="N74" s="1003"/>
      <c r="O74" s="1005"/>
      <c r="P74" s="1034"/>
    </row>
    <row r="75" spans="3:16">
      <c r="C75" s="1008" t="str">
        <f ca="1">IF(ISBLANK(OFFSET('5. Pp (3 años)'!$C$46,INT((ROW()-13)/2),0)),"",OFFSET('5. Pp (3 años)'!$C$46,INT((ROW()-13)/2),0))</f>
        <v>Componente</v>
      </c>
      <c r="D75" s="983" t="str">
        <f ca="1">IF(ISBLANK(OFFSET('5. Pp (3 años)'!$D$46,INT((ROW()-13)/2),0)),"",OFFSET('5. Pp (3 años)'!$D$46,INT((ROW()-13)/2),0))</f>
        <v>3.1.1.1.8 Supervisión de guarda y custodia de ciudadanos que infringen el Reglamento de Justicia Cívica realizada</v>
      </c>
      <c r="E75" s="983" t="str">
        <f ca="1">IF(ISBLANK(OFFSET('5. Pp (3 años)'!$E$46,INT((ROW()-13)/2),0)),"",OFFSET('5. Pp (3 años)'!$E$46,INT((ROW()-13)/2),0))</f>
        <v>PSA: Porcentaje de supervisiones aplicadas.</v>
      </c>
      <c r="F75" s="985" t="str">
        <f ca="1">IF(ISBLANK(OFFSET('5. Pp (3 años)'!$K$46,INT((ROW()-13)/2),0)),"",OFFSET('5. Pp (3 años)'!$K$46,INT((ROW()-13)/2),0))</f>
        <v>Ascendente</v>
      </c>
      <c r="G75" s="987" t="str">
        <f ca="1">IF(ISBLANK(OFFSET('5. Pp (3 años)'!$H$46,INT((ROW()-13)/2),0)),"",OFFSET('5. Pp (3 años)'!$H$46,INT((ROW()-13)/2),0))</f>
        <v>Trimestral</v>
      </c>
      <c r="H75" s="1027">
        <f ca="1">IF(ISBLANK(OFFSET('9. METAS'!$L$20,INT((ROW()-13)/2),0)),"",OFFSET('9. METAS'!$L$20,INT((ROW()-13)/2),0))</f>
        <v>23666</v>
      </c>
      <c r="I75" s="1029"/>
      <c r="J75" s="208" t="e">
        <f ca="1">IF(MOD(ROW()-13,2)=0,IF(ISBLANK(OFFSET(#REF!,INT((ROW()-13)/2),0)),"",OFFSET(#REF!,INT((ROW()-13)/2),0)),IF(ISBLANK(OFFSET('9. METAS'!$U$20,INT((ROW()-14)/2),0)),"",OFFSET('9. METAS'!$U$20,INT((ROW()-14)/2),0)))</f>
        <v>#REF!</v>
      </c>
      <c r="K75" s="209" t="e">
        <f ca="1">IF(MOD(ROW()-13,2)=0,IF(ISBLANK(OFFSET(#REF!,INT((ROW()-13)/2),0)),"",OFFSET(#REF!,INT((ROW()-13)/2),0)),IF(ISBLANK(OFFSET('9. METAS'!$V$20,INT((ROW()-14)/2),0)),"",OFFSET('9. METAS'!$V$20,INT((ROW()-14)/2),0)))</f>
        <v>#REF!</v>
      </c>
      <c r="L75" s="209" t="e">
        <f ca="1">IF(MOD(ROW()-13,2)=0,IF(ISBLANK(OFFSET(#REF!,INT((ROW()-13)/2),0)),"",OFFSET(#REF!,INT((ROW()-13)/2),0)),IF(ISBLANK(OFFSET('9. METAS'!$W$20,INT((ROW()-14)/2),0)),"",OFFSET('9. METAS'!$W$20,INT((ROW()-14)/2),0)))</f>
        <v>#REF!</v>
      </c>
      <c r="M75" s="210" t="e">
        <f ca="1">IF(MOD(ROW()-13,2)=0,IF(ISBLANK(OFFSET(#REF!,INT((ROW()-13)/2),0)),"",OFFSET(#REF!,INT((ROW()-13)/2),0)),IF(ISBLANK(OFFSET('9. METAS'!$X$20,INT((ROW()-14)/2),0)),"",OFFSET('9. METAS'!$X$20,INT((ROW()-14)/2),0)))</f>
        <v>#REF!</v>
      </c>
      <c r="N75" s="1002" t="str">
        <f t="shared" ref="N75" ca="1" si="58">IFERROR(J75/J76,"ND")</f>
        <v>ND</v>
      </c>
      <c r="O75" s="1004" t="str">
        <f t="shared" ref="O75" ca="1" si="59">IFERROR(((J75)/H75),"ND")</f>
        <v>ND</v>
      </c>
      <c r="P75" s="1031"/>
    </row>
    <row r="76" spans="3:16">
      <c r="C76" s="981"/>
      <c r="D76" s="983"/>
      <c r="E76" s="983"/>
      <c r="F76" s="985"/>
      <c r="G76" s="987"/>
      <c r="H76" s="1027"/>
      <c r="I76" s="1033"/>
      <c r="J76" s="208">
        <f ca="1">IF(MOD(ROW()-13,2)=0,IF(ISBLANK(OFFSET(#REF!,INT((ROW()-13)/2),0)),"",OFFSET(#REF!,INT((ROW()-13)/2),0)),IF(ISBLANK(OFFSET('9. METAS'!$U$20,INT((ROW()-14)/2),0)),"",OFFSET('9. METAS'!$U$20,INT((ROW()-14)/2),0)))</f>
        <v>5916</v>
      </c>
      <c r="K76" s="209">
        <f ca="1">IF(MOD(ROW()-13,2)=0,IF(ISBLANK(OFFSET(#REF!,INT((ROW()-13)/2),0)),"",OFFSET(#REF!,INT((ROW()-13)/2),0)),IF(ISBLANK(OFFSET('9. METAS'!$V$20,INT((ROW()-14)/2),0)),"",OFFSET('9. METAS'!$V$20,INT((ROW()-14)/2),0)))</f>
        <v>5916</v>
      </c>
      <c r="L76" s="209">
        <f ca="1">IF(MOD(ROW()-13,2)=0,IF(ISBLANK(OFFSET(#REF!,INT((ROW()-13)/2),0)),"",OFFSET(#REF!,INT((ROW()-13)/2),0)),IF(ISBLANK(OFFSET('9. METAS'!$W$20,INT((ROW()-14)/2),0)),"",OFFSET('9. METAS'!$W$20,INT((ROW()-14)/2),0)))</f>
        <v>5917</v>
      </c>
      <c r="M76" s="210">
        <f ca="1">IF(MOD(ROW()-13,2)=0,IF(ISBLANK(OFFSET(#REF!,INT((ROW()-13)/2),0)),"",OFFSET(#REF!,INT((ROW()-13)/2),0)),IF(ISBLANK(OFFSET('9. METAS'!$X$20,INT((ROW()-14)/2),0)),"",OFFSET('9. METAS'!$X$20,INT((ROW()-14)/2),0)))</f>
        <v>5917</v>
      </c>
      <c r="N76" s="1003"/>
      <c r="O76" s="1005"/>
      <c r="P76" s="1034"/>
    </row>
    <row r="77" spans="3:16">
      <c r="C77" s="1008" t="str">
        <f ca="1">IF(ISBLANK(OFFSET('5. Pp (3 años)'!$C$46,INT((ROW()-13)/2),0)),"",OFFSET('5. Pp (3 años)'!$C$46,INT((ROW()-13)/2),0))</f>
        <v>Actividad</v>
      </c>
      <c r="D77" s="983" t="str">
        <f ca="1">IF(ISBLANK(OFFSET('5. Pp (3 años)'!$D$46,INT((ROW()-13)/2),0)),"",OFFSET('5. Pp (3 años)'!$D$46,INT((ROW()-13)/2),0))</f>
        <v>3.1.1.1.8.1 Supervisión de la integridad de los infractores</v>
      </c>
      <c r="E77" s="983" t="str">
        <f ca="1">IF(ISBLANK(OFFSET('5. Pp (3 años)'!$E$46,INT((ROW()-13)/2),0)),"",OFFSET('5. Pp (3 años)'!$E$46,INT((ROW()-13)/2),0))</f>
        <v>PIA: Porcentaje de Incidencias Atendidas.</v>
      </c>
      <c r="F77" s="985" t="str">
        <f ca="1">IF(ISBLANK(OFFSET('5. Pp (3 años)'!$K$46,INT((ROW()-13)/2),0)),"",OFFSET('5. Pp (3 años)'!$K$46,INT((ROW()-13)/2),0))</f>
        <v>Ascendente</v>
      </c>
      <c r="G77" s="987" t="str">
        <f ca="1">IF(ISBLANK(OFFSET('5. Pp (3 años)'!$H$46,INT((ROW()-13)/2),0)),"",OFFSET('5. Pp (3 años)'!$H$46,INT((ROW()-13)/2),0))</f>
        <v>Trimestral</v>
      </c>
      <c r="H77" s="1027">
        <f ca="1">IF(ISBLANK(OFFSET('9. METAS'!$L$20,INT((ROW()-13)/2),0)),"",OFFSET('9. METAS'!$L$20,INT((ROW()-13)/2),0))</f>
        <v>12</v>
      </c>
      <c r="I77" s="1029"/>
      <c r="J77" s="208" t="e">
        <f ca="1">IF(MOD(ROW()-13,2)=0,IF(ISBLANK(OFFSET(#REF!,INT((ROW()-13)/2),0)),"",OFFSET(#REF!,INT((ROW()-13)/2),0)),IF(ISBLANK(OFFSET('9. METAS'!$U$20,INT((ROW()-14)/2),0)),"",OFFSET('9. METAS'!$U$20,INT((ROW()-14)/2),0)))</f>
        <v>#REF!</v>
      </c>
      <c r="K77" s="209" t="e">
        <f ca="1">IF(MOD(ROW()-13,2)=0,IF(ISBLANK(OFFSET(#REF!,INT((ROW()-13)/2),0)),"",OFFSET(#REF!,INT((ROW()-13)/2),0)),IF(ISBLANK(OFFSET('9. METAS'!$V$20,INT((ROW()-14)/2),0)),"",OFFSET('9. METAS'!$V$20,INT((ROW()-14)/2),0)))</f>
        <v>#REF!</v>
      </c>
      <c r="L77" s="209" t="e">
        <f ca="1">IF(MOD(ROW()-13,2)=0,IF(ISBLANK(OFFSET(#REF!,INT((ROW()-13)/2),0)),"",OFFSET(#REF!,INT((ROW()-13)/2),0)),IF(ISBLANK(OFFSET('9. METAS'!$W$20,INT((ROW()-14)/2),0)),"",OFFSET('9. METAS'!$W$20,INT((ROW()-14)/2),0)))</f>
        <v>#REF!</v>
      </c>
      <c r="M77" s="210" t="e">
        <f ca="1">IF(MOD(ROW()-13,2)=0,IF(ISBLANK(OFFSET(#REF!,INT((ROW()-13)/2),0)),"",OFFSET(#REF!,INT((ROW()-13)/2),0)),IF(ISBLANK(OFFSET('9. METAS'!$X$20,INT((ROW()-14)/2),0)),"",OFFSET('9. METAS'!$X$20,INT((ROW()-14)/2),0)))</f>
        <v>#REF!</v>
      </c>
      <c r="N77" s="1002" t="str">
        <f t="shared" ref="N77" ca="1" si="60">IFERROR(J77/J78,"ND")</f>
        <v>ND</v>
      </c>
      <c r="O77" s="1004" t="str">
        <f t="shared" ref="O77" ca="1" si="61">IFERROR(((J77)/H77),"ND")</f>
        <v>ND</v>
      </c>
      <c r="P77" s="1031"/>
    </row>
    <row r="78" spans="3:16">
      <c r="C78" s="981"/>
      <c r="D78" s="983"/>
      <c r="E78" s="983"/>
      <c r="F78" s="985"/>
      <c r="G78" s="987"/>
      <c r="H78" s="1027"/>
      <c r="I78" s="1033"/>
      <c r="J78" s="208">
        <f ca="1">IF(MOD(ROW()-13,2)=0,IF(ISBLANK(OFFSET(#REF!,INT((ROW()-13)/2),0)),"",OFFSET(#REF!,INT((ROW()-13)/2),0)),IF(ISBLANK(OFFSET('9. METAS'!$U$20,INT((ROW()-14)/2),0)),"",OFFSET('9. METAS'!$U$20,INT((ROW()-14)/2),0)))</f>
        <v>3</v>
      </c>
      <c r="K78" s="209">
        <f ca="1">IF(MOD(ROW()-13,2)=0,IF(ISBLANK(OFFSET(#REF!,INT((ROW()-13)/2),0)),"",OFFSET(#REF!,INT((ROW()-13)/2),0)),IF(ISBLANK(OFFSET('9. METAS'!$V$20,INT((ROW()-14)/2),0)),"",OFFSET('9. METAS'!$V$20,INT((ROW()-14)/2),0)))</f>
        <v>3</v>
      </c>
      <c r="L78" s="209">
        <f ca="1">IF(MOD(ROW()-13,2)=0,IF(ISBLANK(OFFSET(#REF!,INT((ROW()-13)/2),0)),"",OFFSET(#REF!,INT((ROW()-13)/2),0)),IF(ISBLANK(OFFSET('9. METAS'!$W$20,INT((ROW()-14)/2),0)),"",OFFSET('9. METAS'!$W$20,INT((ROW()-14)/2),0)))</f>
        <v>3</v>
      </c>
      <c r="M78" s="210">
        <f ca="1">IF(MOD(ROW()-13,2)=0,IF(ISBLANK(OFFSET(#REF!,INT((ROW()-13)/2),0)),"",OFFSET(#REF!,INT((ROW()-13)/2),0)),IF(ISBLANK(OFFSET('9. METAS'!$X$20,INT((ROW()-14)/2),0)),"",OFFSET('9. METAS'!$X$20,INT((ROW()-14)/2),0)))</f>
        <v>3</v>
      </c>
      <c r="N78" s="1003"/>
      <c r="O78" s="1005"/>
      <c r="P78" s="1034"/>
    </row>
    <row r="79" spans="3:16">
      <c r="C79" s="1008" t="str">
        <f ca="1">IF(ISBLANK(OFFSET('5. Pp (3 años)'!$C$46,INT((ROW()-13)/2),0)),"",OFFSET('5. Pp (3 años)'!$C$46,INT((ROW()-13)/2),0))</f>
        <v>Actividad</v>
      </c>
      <c r="D79" s="983" t="str">
        <f ca="1">IF(ISBLANK(OFFSET('5. Pp (3 años)'!$D$46,INT((ROW()-13)/2),0)),"",OFFSET('5. Pp (3 años)'!$D$46,INT((ROW()-13)/2),0))</f>
        <v>3.1.1.1.8.2 Conservación y mantenimiento de equipos del Centro Retencion.</v>
      </c>
      <c r="E79" s="983" t="str">
        <f ca="1">IF(ISBLANK(OFFSET('5. Pp (3 años)'!$E$46,INT((ROW()-13)/2),0)),"",OFFSET('5. Pp (3 años)'!$E$46,INT((ROW()-13)/2),0))</f>
        <v>PEC: Porcentaje de Equipo Conservado.</v>
      </c>
      <c r="F79" s="985" t="str">
        <f ca="1">IF(ISBLANK(OFFSET('5. Pp (3 años)'!$K$46,INT((ROW()-13)/2),0)),"",OFFSET('5. Pp (3 años)'!$K$46,INT((ROW()-13)/2),0))</f>
        <v>Ascendente</v>
      </c>
      <c r="G79" s="987" t="str">
        <f ca="1">IF(ISBLANK(OFFSET('5. Pp (3 años)'!$H$46,INT((ROW()-13)/2),0)),"",OFFSET('5. Pp (3 años)'!$H$46,INT((ROW()-13)/2),0))</f>
        <v>Trimestral</v>
      </c>
      <c r="H79" s="1027">
        <f ca="1">IF(ISBLANK(OFFSET('9. METAS'!$L$20,INT((ROW()-13)/2),0)),"",OFFSET('9. METAS'!$L$20,INT((ROW()-13)/2),0))</f>
        <v>7</v>
      </c>
      <c r="I79" s="1029"/>
      <c r="J79" s="208" t="e">
        <f ca="1">IF(MOD(ROW()-13,2)=0,IF(ISBLANK(OFFSET(#REF!,INT((ROW()-13)/2),0)),"",OFFSET(#REF!,INT((ROW()-13)/2),0)),IF(ISBLANK(OFFSET('9. METAS'!$U$20,INT((ROW()-14)/2),0)),"",OFFSET('9. METAS'!$U$20,INT((ROW()-14)/2),0)))</f>
        <v>#REF!</v>
      </c>
      <c r="K79" s="209" t="e">
        <f ca="1">IF(MOD(ROW()-13,2)=0,IF(ISBLANK(OFFSET(#REF!,INT((ROW()-13)/2),0)),"",OFFSET(#REF!,INT((ROW()-13)/2),0)),IF(ISBLANK(OFFSET('9. METAS'!$V$20,INT((ROW()-14)/2),0)),"",OFFSET('9. METAS'!$V$20,INT((ROW()-14)/2),0)))</f>
        <v>#REF!</v>
      </c>
      <c r="L79" s="209" t="e">
        <f ca="1">IF(MOD(ROW()-13,2)=0,IF(ISBLANK(OFFSET(#REF!,INT((ROW()-13)/2),0)),"",OFFSET(#REF!,INT((ROW()-13)/2),0)),IF(ISBLANK(OFFSET('9. METAS'!$W$20,INT((ROW()-14)/2),0)),"",OFFSET('9. METAS'!$W$20,INT((ROW()-14)/2),0)))</f>
        <v>#REF!</v>
      </c>
      <c r="M79" s="210" t="e">
        <f ca="1">IF(MOD(ROW()-13,2)=0,IF(ISBLANK(OFFSET(#REF!,INT((ROW()-13)/2),0)),"",OFFSET(#REF!,INT((ROW()-13)/2),0)),IF(ISBLANK(OFFSET('9. METAS'!$X$20,INT((ROW()-14)/2),0)),"",OFFSET('9. METAS'!$X$20,INT((ROW()-14)/2),0)))</f>
        <v>#REF!</v>
      </c>
      <c r="N79" s="1002" t="str">
        <f t="shared" ref="N79" ca="1" si="62">IFERROR(J79/J80,"ND")</f>
        <v>ND</v>
      </c>
      <c r="O79" s="1004" t="str">
        <f t="shared" ref="O79" ca="1" si="63">IFERROR(((J79)/H79),"ND")</f>
        <v>ND</v>
      </c>
      <c r="P79" s="1031"/>
    </row>
    <row r="80" spans="3:16">
      <c r="C80" s="981"/>
      <c r="D80" s="983"/>
      <c r="E80" s="983"/>
      <c r="F80" s="985"/>
      <c r="G80" s="987"/>
      <c r="H80" s="1027"/>
      <c r="I80" s="1033"/>
      <c r="J80" s="208">
        <f ca="1">IF(MOD(ROW()-13,2)=0,IF(ISBLANK(OFFSET(#REF!,INT((ROW()-13)/2),0)),"",OFFSET(#REF!,INT((ROW()-13)/2),0)),IF(ISBLANK(OFFSET('9. METAS'!$U$20,INT((ROW()-14)/2),0)),"",OFFSET('9. METAS'!$U$20,INT((ROW()-14)/2),0)))</f>
        <v>2</v>
      </c>
      <c r="K80" s="209">
        <f ca="1">IF(MOD(ROW()-13,2)=0,IF(ISBLANK(OFFSET(#REF!,INT((ROW()-13)/2),0)),"",OFFSET(#REF!,INT((ROW()-13)/2),0)),IF(ISBLANK(OFFSET('9. METAS'!$V$20,INT((ROW()-14)/2),0)),"",OFFSET('9. METAS'!$V$20,INT((ROW()-14)/2),0)))</f>
        <v>2</v>
      </c>
      <c r="L80" s="209">
        <f ca="1">IF(MOD(ROW()-13,2)=0,IF(ISBLANK(OFFSET(#REF!,INT((ROW()-13)/2),0)),"",OFFSET(#REF!,INT((ROW()-13)/2),0)),IF(ISBLANK(OFFSET('9. METAS'!$W$20,INT((ROW()-14)/2),0)),"",OFFSET('9. METAS'!$W$20,INT((ROW()-14)/2),0)))</f>
        <v>2</v>
      </c>
      <c r="M80" s="210">
        <f ca="1">IF(MOD(ROW()-13,2)=0,IF(ISBLANK(OFFSET(#REF!,INT((ROW()-13)/2),0)),"",OFFSET(#REF!,INT((ROW()-13)/2),0)),IF(ISBLANK(OFFSET('9. METAS'!$X$20,INT((ROW()-14)/2),0)),"",OFFSET('9. METAS'!$X$20,INT((ROW()-14)/2),0)))</f>
        <v>1</v>
      </c>
      <c r="N80" s="1003"/>
      <c r="O80" s="1005"/>
      <c r="P80" s="1034"/>
    </row>
    <row r="81" spans="3:16">
      <c r="C81" s="1008" t="str">
        <f ca="1">IF(ISBLANK(OFFSET('5. Pp (3 años)'!$C$46,INT((ROW()-13)/2),0)),"",OFFSET('5. Pp (3 años)'!$C$46,INT((ROW()-13)/2),0))</f>
        <v>Actividad</v>
      </c>
      <c r="D81" s="983" t="str">
        <f ca="1">IF(ISBLANK(OFFSET('5. Pp (3 años)'!$D$46,INT((ROW()-13)/2),0)),"",OFFSET('5. Pp (3 años)'!$D$46,INT((ROW()-13)/2),0))</f>
        <v>3.1.1.1.8.3 Otorgamiento de alimentos  a infractores retenidos y personal Institucional</v>
      </c>
      <c r="E81" s="983" t="str">
        <f ca="1">IF(ISBLANK(OFFSET('5. Pp (3 años)'!$E$46,INT((ROW()-13)/2),0)),"",OFFSET('5. Pp (3 años)'!$E$46,INT((ROW()-13)/2),0))</f>
        <v>POAO: Porcentaje de Órdenes de Alimentos Otorgados</v>
      </c>
      <c r="F81" s="985" t="str">
        <f ca="1">IF(ISBLANK(OFFSET('5. Pp (3 años)'!$K$46,INT((ROW()-13)/2),0)),"",OFFSET('5. Pp (3 años)'!$K$46,INT((ROW()-13)/2),0))</f>
        <v>Ascendente</v>
      </c>
      <c r="G81" s="987" t="str">
        <f ca="1">IF(ISBLANK(OFFSET('5. Pp (3 años)'!$H$46,INT((ROW()-13)/2),0)),"",OFFSET('5. Pp (3 años)'!$H$46,INT((ROW()-13)/2),0))</f>
        <v>Trimestral</v>
      </c>
      <c r="H81" s="1027">
        <f ca="1">IF(ISBLANK(OFFSET('9. METAS'!$L$20,INT((ROW()-13)/2),0)),"",OFFSET('9. METAS'!$L$20,INT((ROW()-13)/2),0))</f>
        <v>113333</v>
      </c>
      <c r="I81" s="1029"/>
      <c r="J81" s="208" t="e">
        <f ca="1">IF(MOD(ROW()-13,2)=0,IF(ISBLANK(OFFSET(#REF!,INT((ROW()-13)/2),0)),"",OFFSET(#REF!,INT((ROW()-13)/2),0)),IF(ISBLANK(OFFSET('9. METAS'!$U$20,INT((ROW()-14)/2),0)),"",OFFSET('9. METAS'!$U$20,INT((ROW()-14)/2),0)))</f>
        <v>#REF!</v>
      </c>
      <c r="K81" s="209" t="e">
        <f ca="1">IF(MOD(ROW()-13,2)=0,IF(ISBLANK(OFFSET(#REF!,INT((ROW()-13)/2),0)),"",OFFSET(#REF!,INT((ROW()-13)/2),0)),IF(ISBLANK(OFFSET('9. METAS'!$V$20,INT((ROW()-14)/2),0)),"",OFFSET('9. METAS'!$V$20,INT((ROW()-14)/2),0)))</f>
        <v>#REF!</v>
      </c>
      <c r="L81" s="209" t="e">
        <f ca="1">IF(MOD(ROW()-13,2)=0,IF(ISBLANK(OFFSET(#REF!,INT((ROW()-13)/2),0)),"",OFFSET(#REF!,INT((ROW()-13)/2),0)),IF(ISBLANK(OFFSET('9. METAS'!$W$20,INT((ROW()-14)/2),0)),"",OFFSET('9. METAS'!$W$20,INT((ROW()-14)/2),0)))</f>
        <v>#REF!</v>
      </c>
      <c r="M81" s="210" t="e">
        <f ca="1">IF(MOD(ROW()-13,2)=0,IF(ISBLANK(OFFSET(#REF!,INT((ROW()-13)/2),0)),"",OFFSET(#REF!,INT((ROW()-13)/2),0)),IF(ISBLANK(OFFSET('9. METAS'!$X$20,INT((ROW()-14)/2),0)),"",OFFSET('9. METAS'!$X$20,INT((ROW()-14)/2),0)))</f>
        <v>#REF!</v>
      </c>
      <c r="N81" s="1002" t="str">
        <f t="shared" ref="N81" ca="1" si="64">IFERROR(J81/J82,"ND")</f>
        <v>ND</v>
      </c>
      <c r="O81" s="1004" t="str">
        <f t="shared" ref="O81" ca="1" si="65">IFERROR(((J81)/H81),"ND")</f>
        <v>ND</v>
      </c>
      <c r="P81" s="1031"/>
    </row>
    <row r="82" spans="3:16">
      <c r="C82" s="981"/>
      <c r="D82" s="983"/>
      <c r="E82" s="983"/>
      <c r="F82" s="985"/>
      <c r="G82" s="987"/>
      <c r="H82" s="1027"/>
      <c r="I82" s="1033"/>
      <c r="J82" s="208">
        <f ca="1">IF(MOD(ROW()-13,2)=0,IF(ISBLANK(OFFSET(#REF!,INT((ROW()-13)/2),0)),"",OFFSET(#REF!,INT((ROW()-13)/2),0)),IF(ISBLANK(OFFSET('9. METAS'!$U$20,INT((ROW()-14)/2),0)),"",OFFSET('9. METAS'!$U$20,INT((ROW()-14)/2),0)))</f>
        <v>28333</v>
      </c>
      <c r="K82" s="209">
        <f ca="1">IF(MOD(ROW()-13,2)=0,IF(ISBLANK(OFFSET(#REF!,INT((ROW()-13)/2),0)),"",OFFSET(#REF!,INT((ROW()-13)/2),0)),IF(ISBLANK(OFFSET('9. METAS'!$V$20,INT((ROW()-14)/2),0)),"",OFFSET('9. METAS'!$V$20,INT((ROW()-14)/2),0)))</f>
        <v>28333</v>
      </c>
      <c r="L82" s="209">
        <f ca="1">IF(MOD(ROW()-13,2)=0,IF(ISBLANK(OFFSET(#REF!,INT((ROW()-13)/2),0)),"",OFFSET(#REF!,INT((ROW()-13)/2),0)),IF(ISBLANK(OFFSET('9. METAS'!$W$20,INT((ROW()-14)/2),0)),"",OFFSET('9. METAS'!$W$20,INT((ROW()-14)/2),0)))</f>
        <v>28333</v>
      </c>
      <c r="M82" s="210">
        <f ca="1">IF(MOD(ROW()-13,2)=0,IF(ISBLANK(OFFSET(#REF!,INT((ROW()-13)/2),0)),"",OFFSET(#REF!,INT((ROW()-13)/2),0)),IF(ISBLANK(OFFSET('9. METAS'!$X$20,INT((ROW()-14)/2),0)),"",OFFSET('9. METAS'!$X$20,INT((ROW()-14)/2),0)))</f>
        <v>28333</v>
      </c>
      <c r="N82" s="1003"/>
      <c r="O82" s="1005"/>
      <c r="P82" s="1034"/>
    </row>
    <row r="83" spans="3:16">
      <c r="C83" s="1008" t="str">
        <f ca="1">IF(ISBLANK(OFFSET('5. Pp (3 años)'!$C$46,INT((ROW()-13)/2),0)),"",OFFSET('5. Pp (3 años)'!$C$46,INT((ROW()-13)/2),0))</f>
        <v>Componente</v>
      </c>
      <c r="D83" s="983" t="str">
        <f ca="1">IF(ISBLANK(OFFSET('5. Pp (3 años)'!$D$46,INT((ROW()-13)/2),0)),"",OFFSET('5. Pp (3 años)'!$D$46,INT((ROW()-13)/2),0))</f>
        <v xml:space="preserve">3.1.1.1.9 Acciones de las políticas poblaciónales y demandas Sociales atendidas. </v>
      </c>
      <c r="E83" s="983" t="str">
        <f ca="1">IF(ISBLANK(OFFSET('5. Pp (3 años)'!$E$46,INT((ROW()-13)/2),0)),"",OFFSET('5. Pp (3 años)'!$E$46,INT((ROW()-13)/2),0))</f>
        <v>PADS: Porcentaje de Atención de las Demandas Sociales</v>
      </c>
      <c r="F83" s="985" t="str">
        <f ca="1">IF(ISBLANK(OFFSET('5. Pp (3 años)'!$K$46,INT((ROW()-13)/2),0)),"",OFFSET('5. Pp (3 años)'!$K$46,INT((ROW()-13)/2),0))</f>
        <v>Ascendente</v>
      </c>
      <c r="G83" s="987" t="str">
        <f ca="1">IF(ISBLANK(OFFSET('5. Pp (3 años)'!$H$46,INT((ROW()-13)/2),0)),"",OFFSET('5. Pp (3 años)'!$H$46,INT((ROW()-13)/2),0))</f>
        <v>Trimestral</v>
      </c>
      <c r="H83" s="1027">
        <f ca="1">IF(ISBLANK(OFFSET('9. METAS'!$L$20,INT((ROW()-13)/2),0)),"",OFFSET('9. METAS'!$L$20,INT((ROW()-13)/2),0))</f>
        <v>1000</v>
      </c>
      <c r="I83" s="1029"/>
      <c r="J83" s="208" t="e">
        <f ca="1">IF(MOD(ROW()-13,2)=0,IF(ISBLANK(OFFSET(#REF!,INT((ROW()-13)/2),0)),"",OFFSET(#REF!,INT((ROW()-13)/2),0)),IF(ISBLANK(OFFSET('9. METAS'!$U$20,INT((ROW()-14)/2),0)),"",OFFSET('9. METAS'!$U$20,INT((ROW()-14)/2),0)))</f>
        <v>#REF!</v>
      </c>
      <c r="K83" s="209" t="e">
        <f ca="1">IF(MOD(ROW()-13,2)=0,IF(ISBLANK(OFFSET(#REF!,INT((ROW()-13)/2),0)),"",OFFSET(#REF!,INT((ROW()-13)/2),0)),IF(ISBLANK(OFFSET('9. METAS'!$V$20,INT((ROW()-14)/2),0)),"",OFFSET('9. METAS'!$V$20,INT((ROW()-14)/2),0)))</f>
        <v>#REF!</v>
      </c>
      <c r="L83" s="209" t="e">
        <f ca="1">IF(MOD(ROW()-13,2)=0,IF(ISBLANK(OFFSET(#REF!,INT((ROW()-13)/2),0)),"",OFFSET(#REF!,INT((ROW()-13)/2),0)),IF(ISBLANK(OFFSET('9. METAS'!$W$20,INT((ROW()-14)/2),0)),"",OFFSET('9. METAS'!$W$20,INT((ROW()-14)/2),0)))</f>
        <v>#REF!</v>
      </c>
      <c r="M83" s="210" t="e">
        <f ca="1">IF(MOD(ROW()-13,2)=0,IF(ISBLANK(OFFSET(#REF!,INT((ROW()-13)/2),0)),"",OFFSET(#REF!,INT((ROW()-13)/2),0)),IF(ISBLANK(OFFSET('9. METAS'!$X$20,INT((ROW()-14)/2),0)),"",OFFSET('9. METAS'!$X$20,INT((ROW()-14)/2),0)))</f>
        <v>#REF!</v>
      </c>
      <c r="N83" s="1002" t="str">
        <f t="shared" ref="N83" ca="1" si="66">IFERROR(J83/J84,"ND")</f>
        <v>ND</v>
      </c>
      <c r="O83" s="1004" t="str">
        <f t="shared" ref="O83" ca="1" si="67">IFERROR(((J83)/H83),"ND")</f>
        <v>ND</v>
      </c>
      <c r="P83" s="1031"/>
    </row>
    <row r="84" spans="3:16">
      <c r="C84" s="981"/>
      <c r="D84" s="983"/>
      <c r="E84" s="983"/>
      <c r="F84" s="985"/>
      <c r="G84" s="987"/>
      <c r="H84" s="1027"/>
      <c r="I84" s="1033"/>
      <c r="J84" s="208">
        <f ca="1">IF(MOD(ROW()-13,2)=0,IF(ISBLANK(OFFSET(#REF!,INT((ROW()-13)/2),0)),"",OFFSET(#REF!,INT((ROW()-13)/2),0)),IF(ISBLANK(OFFSET('9. METAS'!$U$20,INT((ROW()-14)/2),0)),"",OFFSET('9. METAS'!$U$20,INT((ROW()-14)/2),0)))</f>
        <v>250</v>
      </c>
      <c r="K84" s="209">
        <f ca="1">IF(MOD(ROW()-13,2)=0,IF(ISBLANK(OFFSET(#REF!,INT((ROW()-13)/2),0)),"",OFFSET(#REF!,INT((ROW()-13)/2),0)),IF(ISBLANK(OFFSET('9. METAS'!$V$20,INT((ROW()-14)/2),0)),"",OFFSET('9. METAS'!$V$20,INT((ROW()-14)/2),0)))</f>
        <v>250</v>
      </c>
      <c r="L84" s="209">
        <f ca="1">IF(MOD(ROW()-13,2)=0,IF(ISBLANK(OFFSET(#REF!,INT((ROW()-13)/2),0)),"",OFFSET(#REF!,INT((ROW()-13)/2),0)),IF(ISBLANK(OFFSET('9. METAS'!$W$20,INT((ROW()-14)/2),0)),"",OFFSET('9. METAS'!$W$20,INT((ROW()-14)/2),0)))</f>
        <v>250</v>
      </c>
      <c r="M84" s="210">
        <f ca="1">IF(MOD(ROW()-13,2)=0,IF(ISBLANK(OFFSET(#REF!,INT((ROW()-13)/2),0)),"",OFFSET(#REF!,INT((ROW()-13)/2),0)),IF(ISBLANK(OFFSET('9. METAS'!$X$20,INT((ROW()-14)/2),0)),"",OFFSET('9. METAS'!$X$20,INT((ROW()-14)/2),0)))</f>
        <v>250</v>
      </c>
      <c r="N84" s="1003"/>
      <c r="O84" s="1005"/>
      <c r="P84" s="1034"/>
    </row>
    <row r="85" spans="3:16">
      <c r="C85" s="1008" t="str">
        <f ca="1">IF(ISBLANK(OFFSET('5. Pp (3 años)'!$C$46,INT((ROW()-13)/2),0)),"",OFFSET('5. Pp (3 años)'!$C$46,INT((ROW()-13)/2),0))</f>
        <v>Actividad</v>
      </c>
      <c r="D85" s="983" t="str">
        <f ca="1">IF(ISBLANK(OFFSET('5. Pp (3 años)'!$D$46,INT((ROW()-13)/2),0)),"",OFFSET('5. Pp (3 años)'!$D$46,INT((ROW()-13)/2),0))</f>
        <v>3.1.1.1.9.1 Realización del Sorteo del Servicio Nacional Clase correspondiente.</v>
      </c>
      <c r="E85" s="983" t="str">
        <f ca="1">IF(ISBLANK(OFFSET('5. Pp (3 años)'!$E$46,INT((ROW()-13)/2),0)),"",OFFSET('5. Pp (3 años)'!$E$46,INT((ROW()-13)/2),0))</f>
        <v>PCCM: Porcentaje  de cartillas militares entregadas.</v>
      </c>
      <c r="F85" s="985" t="str">
        <f ca="1">IF(ISBLANK(OFFSET('5. Pp (3 años)'!$K$46,INT((ROW()-13)/2),0)),"",OFFSET('5. Pp (3 años)'!$K$46,INT((ROW()-13)/2),0))</f>
        <v>Ascendente</v>
      </c>
      <c r="G85" s="987" t="str">
        <f ca="1">IF(ISBLANK(OFFSET('5. Pp (3 años)'!$H$46,INT((ROW()-13)/2),0)),"",OFFSET('5. Pp (3 años)'!$H$46,INT((ROW()-13)/2),0))</f>
        <v>Trimestral</v>
      </c>
      <c r="H85" s="1027">
        <f ca="1">IF(ISBLANK(OFFSET('9. METAS'!$L$20,INT((ROW()-13)/2),0)),"",OFFSET('9. METAS'!$L$20,INT((ROW()-13)/2),0))</f>
        <v>1400</v>
      </c>
      <c r="I85" s="1029"/>
      <c r="J85" s="208" t="e">
        <f ca="1">IF(MOD(ROW()-13,2)=0,IF(ISBLANK(OFFSET(#REF!,INT((ROW()-13)/2),0)),"",OFFSET(#REF!,INT((ROW()-13)/2),0)),IF(ISBLANK(OFFSET('9. METAS'!$U$20,INT((ROW()-14)/2),0)),"",OFFSET('9. METAS'!$U$20,INT((ROW()-14)/2),0)))</f>
        <v>#REF!</v>
      </c>
      <c r="K85" s="209" t="e">
        <f ca="1">IF(MOD(ROW()-13,2)=0,IF(ISBLANK(OFFSET(#REF!,INT((ROW()-13)/2),0)),"",OFFSET(#REF!,INT((ROW()-13)/2),0)),IF(ISBLANK(OFFSET('9. METAS'!$V$20,INT((ROW()-14)/2),0)),"",OFFSET('9. METAS'!$V$20,INT((ROW()-14)/2),0)))</f>
        <v>#REF!</v>
      </c>
      <c r="L85" s="209" t="e">
        <f ca="1">IF(MOD(ROW()-13,2)=0,IF(ISBLANK(OFFSET(#REF!,INT((ROW()-13)/2),0)),"",OFFSET(#REF!,INT((ROW()-13)/2),0)),IF(ISBLANK(OFFSET('9. METAS'!$W$20,INT((ROW()-14)/2),0)),"",OFFSET('9. METAS'!$W$20,INT((ROW()-14)/2),0)))</f>
        <v>#REF!</v>
      </c>
      <c r="M85" s="210" t="e">
        <f ca="1">IF(MOD(ROW()-13,2)=0,IF(ISBLANK(OFFSET(#REF!,INT((ROW()-13)/2),0)),"",OFFSET(#REF!,INT((ROW()-13)/2),0)),IF(ISBLANK(OFFSET('9. METAS'!$X$20,INT((ROW()-14)/2),0)),"",OFFSET('9. METAS'!$X$20,INT((ROW()-14)/2),0)))</f>
        <v>#REF!</v>
      </c>
      <c r="N85" s="1002" t="str">
        <f t="shared" ref="N85" ca="1" si="68">IFERROR(J85/J86,"ND")</f>
        <v>ND</v>
      </c>
      <c r="O85" s="1004" t="str">
        <f t="shared" ref="O85" ca="1" si="69">IFERROR(((J85)/H85),"ND")</f>
        <v>ND</v>
      </c>
      <c r="P85" s="1031"/>
    </row>
    <row r="86" spans="3:16">
      <c r="C86" s="981"/>
      <c r="D86" s="983"/>
      <c r="E86" s="983"/>
      <c r="F86" s="985"/>
      <c r="G86" s="987"/>
      <c r="H86" s="1027"/>
      <c r="I86" s="1033"/>
      <c r="J86" s="208">
        <f ca="1">IF(MOD(ROW()-13,2)=0,IF(ISBLANK(OFFSET(#REF!,INT((ROW()-13)/2),0)),"",OFFSET(#REF!,INT((ROW()-13)/2),0)),IF(ISBLANK(OFFSET('9. METAS'!$U$20,INT((ROW()-14)/2),0)),"",OFFSET('9. METAS'!$U$20,INT((ROW()-14)/2),0)))</f>
        <v>600</v>
      </c>
      <c r="K86" s="209">
        <f ca="1">IF(MOD(ROW()-13,2)=0,IF(ISBLANK(OFFSET(#REF!,INT((ROW()-13)/2),0)),"",OFFSET(#REF!,INT((ROW()-13)/2),0)),IF(ISBLANK(OFFSET('9. METAS'!$V$20,INT((ROW()-14)/2),0)),"",OFFSET('9. METAS'!$V$20,INT((ROW()-14)/2),0)))</f>
        <v>300</v>
      </c>
      <c r="L86" s="209">
        <f ca="1">IF(MOD(ROW()-13,2)=0,IF(ISBLANK(OFFSET(#REF!,INT((ROW()-13)/2),0)),"",OFFSET(#REF!,INT((ROW()-13)/2),0)),IF(ISBLANK(OFFSET('9. METAS'!$W$20,INT((ROW()-14)/2),0)),"",OFFSET('9. METAS'!$W$20,INT((ROW()-14)/2),0)))</f>
        <v>300</v>
      </c>
      <c r="M86" s="210">
        <f ca="1">IF(MOD(ROW()-13,2)=0,IF(ISBLANK(OFFSET(#REF!,INT((ROW()-13)/2),0)),"",OFFSET(#REF!,INT((ROW()-13)/2),0)),IF(ISBLANK(OFFSET('9. METAS'!$X$20,INT((ROW()-14)/2),0)),"",OFFSET('9. METAS'!$X$20,INT((ROW()-14)/2),0)))</f>
        <v>200</v>
      </c>
      <c r="N86" s="1003"/>
      <c r="O86" s="1005"/>
      <c r="P86" s="1034"/>
    </row>
    <row r="87" spans="3:16">
      <c r="C87" s="1008" t="str">
        <f ca="1">IF(ISBLANK(OFFSET('5. Pp (3 años)'!$C$46,INT((ROW()-13)/2),0)),"",OFFSET('5. Pp (3 años)'!$C$46,INT((ROW()-13)/2),0))</f>
        <v>Actividad</v>
      </c>
      <c r="D87" s="983" t="str">
        <f ca="1">IF(ISBLANK(OFFSET('5. Pp (3 años)'!$D$46,INT((ROW()-13)/2),0)),"",OFFSET('5. Pp (3 años)'!$D$46,INT((ROW()-13)/2),0))</f>
        <v>3.1.1.1.9.2 Participación en las Sesiones del COESPO referente a los temas representativos de la población y resoluciones del H. Ayuntamiento</v>
      </c>
      <c r="E87" s="983" t="str">
        <f ca="1">IF(ISBLANK(OFFSET('5. Pp (3 años)'!$E$46,INT((ROW()-13)/2),0)),"",OFFSET('5. Pp (3 años)'!$E$46,INT((ROW()-13)/2),0))</f>
        <v>PCSC: Porcentaje de Sesiones de COESPO participadas.</v>
      </c>
      <c r="F87" s="985" t="str">
        <f ca="1">IF(ISBLANK(OFFSET('5. Pp (3 años)'!$K$46,INT((ROW()-13)/2),0)),"",OFFSET('5. Pp (3 años)'!$K$46,INT((ROW()-13)/2),0))</f>
        <v>Ascendente</v>
      </c>
      <c r="G87" s="987" t="str">
        <f ca="1">IF(ISBLANK(OFFSET('5. Pp (3 años)'!$H$46,INT((ROW()-13)/2),0)),"",OFFSET('5. Pp (3 años)'!$H$46,INT((ROW()-13)/2),0))</f>
        <v>Trimestral</v>
      </c>
      <c r="H87" s="1027">
        <f ca="1">IF(ISBLANK(OFFSET('9. METAS'!$L$20,INT((ROW()-13)/2),0)),"",OFFSET('9. METAS'!$L$20,INT((ROW()-13)/2),0))</f>
        <v>4</v>
      </c>
      <c r="I87" s="1029"/>
      <c r="J87" s="208" t="e">
        <f ca="1">IF(MOD(ROW()-13,2)=0,IF(ISBLANK(OFFSET(#REF!,INT((ROW()-13)/2),0)),"",OFFSET(#REF!,INT((ROW()-13)/2),0)),IF(ISBLANK(OFFSET('9. METAS'!$U$20,INT((ROW()-14)/2),0)),"",OFFSET('9. METAS'!$U$20,INT((ROW()-14)/2),0)))</f>
        <v>#REF!</v>
      </c>
      <c r="K87" s="209" t="e">
        <f ca="1">IF(MOD(ROW()-13,2)=0,IF(ISBLANK(OFFSET(#REF!,INT((ROW()-13)/2),0)),"",OFFSET(#REF!,INT((ROW()-13)/2),0)),IF(ISBLANK(OFFSET('9. METAS'!$V$20,INT((ROW()-14)/2),0)),"",OFFSET('9. METAS'!$V$20,INT((ROW()-14)/2),0)))</f>
        <v>#REF!</v>
      </c>
      <c r="L87" s="209" t="e">
        <f ca="1">IF(MOD(ROW()-13,2)=0,IF(ISBLANK(OFFSET(#REF!,INT((ROW()-13)/2),0)),"",OFFSET(#REF!,INT((ROW()-13)/2),0)),IF(ISBLANK(OFFSET('9. METAS'!$W$20,INT((ROW()-14)/2),0)),"",OFFSET('9. METAS'!$W$20,INT((ROW()-14)/2),0)))</f>
        <v>#REF!</v>
      </c>
      <c r="M87" s="210" t="e">
        <f ca="1">IF(MOD(ROW()-13,2)=0,IF(ISBLANK(OFFSET(#REF!,INT((ROW()-13)/2),0)),"",OFFSET(#REF!,INT((ROW()-13)/2),0)),IF(ISBLANK(OFFSET('9. METAS'!$X$20,INT((ROW()-14)/2),0)),"",OFFSET('9. METAS'!$X$20,INT((ROW()-14)/2),0)))</f>
        <v>#REF!</v>
      </c>
      <c r="N87" s="1002" t="str">
        <f t="shared" ref="N87" ca="1" si="70">IFERROR(J87/J88,"ND")</f>
        <v>ND</v>
      </c>
      <c r="O87" s="1004" t="str">
        <f t="shared" ref="O87" ca="1" si="71">IFERROR(((J87)/H87),"ND")</f>
        <v>ND</v>
      </c>
      <c r="P87" s="1031"/>
    </row>
    <row r="88" spans="3:16">
      <c r="C88" s="981"/>
      <c r="D88" s="983"/>
      <c r="E88" s="983"/>
      <c r="F88" s="985"/>
      <c r="G88" s="987"/>
      <c r="H88" s="1027"/>
      <c r="I88" s="1033"/>
      <c r="J88" s="208">
        <f ca="1">IF(MOD(ROW()-13,2)=0,IF(ISBLANK(OFFSET(#REF!,INT((ROW()-13)/2),0)),"",OFFSET(#REF!,INT((ROW()-13)/2),0)),IF(ISBLANK(OFFSET('9. METAS'!$U$20,INT((ROW()-14)/2),0)),"",OFFSET('9. METAS'!$U$20,INT((ROW()-14)/2),0)))</f>
        <v>1</v>
      </c>
      <c r="K88" s="209">
        <f ca="1">IF(MOD(ROW()-13,2)=0,IF(ISBLANK(OFFSET(#REF!,INT((ROW()-13)/2),0)),"",OFFSET(#REF!,INT((ROW()-13)/2),0)),IF(ISBLANK(OFFSET('9. METAS'!$V$20,INT((ROW()-14)/2),0)),"",OFFSET('9. METAS'!$V$20,INT((ROW()-14)/2),0)))</f>
        <v>1</v>
      </c>
      <c r="L88" s="209">
        <f ca="1">IF(MOD(ROW()-13,2)=0,IF(ISBLANK(OFFSET(#REF!,INT((ROW()-13)/2),0)),"",OFFSET(#REF!,INT((ROW()-13)/2),0)),IF(ISBLANK(OFFSET('9. METAS'!$W$20,INT((ROW()-14)/2),0)),"",OFFSET('9. METAS'!$W$20,INT((ROW()-14)/2),0)))</f>
        <v>1</v>
      </c>
      <c r="M88" s="210">
        <f ca="1">IF(MOD(ROW()-13,2)=0,IF(ISBLANK(OFFSET(#REF!,INT((ROW()-13)/2),0)),"",OFFSET(#REF!,INT((ROW()-13)/2),0)),IF(ISBLANK(OFFSET('9. METAS'!$X$20,INT((ROW()-14)/2),0)),"",OFFSET('9. METAS'!$X$20,INT((ROW()-14)/2),0)))</f>
        <v>1</v>
      </c>
      <c r="N88" s="1003"/>
      <c r="O88" s="1005"/>
      <c r="P88" s="1034"/>
    </row>
    <row r="89" spans="3:16">
      <c r="C89" s="1008" t="str">
        <f ca="1">IF(ISBLANK(OFFSET('5. Pp (3 años)'!$C$46,INT((ROW()-13)/2),0)),"",OFFSET('5. Pp (3 años)'!$C$46,INT((ROW()-13)/2),0))</f>
        <v>Actividad</v>
      </c>
      <c r="D89" s="983" t="str">
        <f ca="1">IF(ISBLANK(OFFSET('5. Pp (3 años)'!$D$46,INT((ROW()-13)/2),0)),"",OFFSET('5. Pp (3 años)'!$D$46,INT((ROW()-13)/2),0))</f>
        <v>3.1.1.1.9.3 Atención y seguimiento a la Delegación Alfredo V. Bonfil y Sub Delegación de  Puerto Juárez</v>
      </c>
      <c r="E89" s="983" t="str">
        <f ca="1">IF(ISBLANK(OFFSET('5. Pp (3 años)'!$E$46,INT((ROW()-13)/2),0)),"",OFFSET('5. Pp (3 años)'!$E$46,INT((ROW()-13)/2),0))</f>
        <v xml:space="preserve">PRDS: Porcentaje de atenciones y seguimientos con DAVB y SbPJ realizadas. </v>
      </c>
      <c r="F89" s="985" t="str">
        <f ca="1">IF(ISBLANK(OFFSET('5. Pp (3 años)'!$K$46,INT((ROW()-13)/2),0)),"",OFFSET('5. Pp (3 años)'!$K$46,INT((ROW()-13)/2),0))</f>
        <v>Ascendente</v>
      </c>
      <c r="G89" s="987" t="str">
        <f ca="1">IF(ISBLANK(OFFSET('5. Pp (3 años)'!$H$46,INT((ROW()-13)/2),0)),"",OFFSET('5. Pp (3 años)'!$H$46,INT((ROW()-13)/2),0))</f>
        <v>Trimestral</v>
      </c>
      <c r="H89" s="1027">
        <f ca="1">IF(ISBLANK(OFFSET('9. METAS'!$L$20,INT((ROW()-13)/2),0)),"",OFFSET('9. METAS'!$L$20,INT((ROW()-13)/2),0))</f>
        <v>12</v>
      </c>
      <c r="I89" s="1029"/>
      <c r="J89" s="208" t="e">
        <f ca="1">IF(MOD(ROW()-13,2)=0,IF(ISBLANK(OFFSET(#REF!,INT((ROW()-13)/2),0)),"",OFFSET(#REF!,INT((ROW()-13)/2),0)),IF(ISBLANK(OFFSET('9. METAS'!$U$20,INT((ROW()-14)/2),0)),"",OFFSET('9. METAS'!$U$20,INT((ROW()-14)/2),0)))</f>
        <v>#REF!</v>
      </c>
      <c r="K89" s="209" t="e">
        <f ca="1">IF(MOD(ROW()-13,2)=0,IF(ISBLANK(OFFSET(#REF!,INT((ROW()-13)/2),0)),"",OFFSET(#REF!,INT((ROW()-13)/2),0)),IF(ISBLANK(OFFSET('9. METAS'!$V$20,INT((ROW()-14)/2),0)),"",OFFSET('9. METAS'!$V$20,INT((ROW()-14)/2),0)))</f>
        <v>#REF!</v>
      </c>
      <c r="L89" s="209" t="e">
        <f ca="1">IF(MOD(ROW()-13,2)=0,IF(ISBLANK(OFFSET(#REF!,INT((ROW()-13)/2),0)),"",OFFSET(#REF!,INT((ROW()-13)/2),0)),IF(ISBLANK(OFFSET('9. METAS'!$W$20,INT((ROW()-14)/2),0)),"",OFFSET('9. METAS'!$W$20,INT((ROW()-14)/2),0)))</f>
        <v>#REF!</v>
      </c>
      <c r="M89" s="210" t="e">
        <f ca="1">IF(MOD(ROW()-13,2)=0,IF(ISBLANK(OFFSET(#REF!,INT((ROW()-13)/2),0)),"",OFFSET(#REF!,INT((ROW()-13)/2),0)),IF(ISBLANK(OFFSET('9. METAS'!$X$20,INT((ROW()-14)/2),0)),"",OFFSET('9. METAS'!$X$20,INT((ROW()-14)/2),0)))</f>
        <v>#REF!</v>
      </c>
      <c r="N89" s="1002" t="str">
        <f t="shared" ref="N89" ca="1" si="72">IFERROR(J89/J90,"ND")</f>
        <v>ND</v>
      </c>
      <c r="O89" s="1004" t="str">
        <f t="shared" ref="O89" ca="1" si="73">IFERROR(((J89)/H89),"ND")</f>
        <v>ND</v>
      </c>
      <c r="P89" s="1031"/>
    </row>
    <row r="90" spans="3:16">
      <c r="C90" s="981"/>
      <c r="D90" s="983"/>
      <c r="E90" s="983"/>
      <c r="F90" s="985"/>
      <c r="G90" s="987"/>
      <c r="H90" s="1027"/>
      <c r="I90" s="1033"/>
      <c r="J90" s="208">
        <f ca="1">IF(MOD(ROW()-13,2)=0,IF(ISBLANK(OFFSET(#REF!,INT((ROW()-13)/2),0)),"",OFFSET(#REF!,INT((ROW()-13)/2),0)),IF(ISBLANK(OFFSET('9. METAS'!$U$20,INT((ROW()-14)/2),0)),"",OFFSET('9. METAS'!$U$20,INT((ROW()-14)/2),0)))</f>
        <v>3</v>
      </c>
      <c r="K90" s="209">
        <f ca="1">IF(MOD(ROW()-13,2)=0,IF(ISBLANK(OFFSET(#REF!,INT((ROW()-13)/2),0)),"",OFFSET(#REF!,INT((ROW()-13)/2),0)),IF(ISBLANK(OFFSET('9. METAS'!$V$20,INT((ROW()-14)/2),0)),"",OFFSET('9. METAS'!$V$20,INT((ROW()-14)/2),0)))</f>
        <v>3</v>
      </c>
      <c r="L90" s="209">
        <f ca="1">IF(MOD(ROW()-13,2)=0,IF(ISBLANK(OFFSET(#REF!,INT((ROW()-13)/2),0)),"",OFFSET(#REF!,INT((ROW()-13)/2),0)),IF(ISBLANK(OFFSET('9. METAS'!$W$20,INT((ROW()-14)/2),0)),"",OFFSET('9. METAS'!$W$20,INT((ROW()-14)/2),0)))</f>
        <v>3</v>
      </c>
      <c r="M90" s="210">
        <f ca="1">IF(MOD(ROW()-13,2)=0,IF(ISBLANK(OFFSET(#REF!,INT((ROW()-13)/2),0)),"",OFFSET(#REF!,INT((ROW()-13)/2),0)),IF(ISBLANK(OFFSET('9. METAS'!$X$20,INT((ROW()-14)/2),0)),"",OFFSET('9. METAS'!$X$20,INT((ROW()-14)/2),0)))</f>
        <v>3</v>
      </c>
      <c r="N90" s="1003"/>
      <c r="O90" s="1005"/>
      <c r="P90" s="1034"/>
    </row>
    <row r="91" spans="3:16">
      <c r="C91" s="1008" t="str">
        <f ca="1">IF(ISBLANK(OFFSET('5. Pp (3 años)'!$C$46,INT((ROW()-13)/2),0)),"",OFFSET('5. Pp (3 años)'!$C$46,INT((ROW()-13)/2),0))</f>
        <v>Actividad</v>
      </c>
      <c r="D91" s="983" t="str">
        <f ca="1">IF(ISBLANK(OFFSET('5. Pp (3 años)'!$D$46,INT((ROW()-13)/2),0)),"",OFFSET('5. Pp (3 años)'!$D$46,INT((ROW()-13)/2),0))</f>
        <v>3.1.1.1.9.4 Atención a manifestaciones y cierres de vias de comunicación en el Ambito Municipal</v>
      </c>
      <c r="E91" s="983" t="str">
        <f ca="1">IF(ISBLANK(OFFSET('5. Pp (3 años)'!$E$46,INT((ROW()-13)/2),0)),"",OFFSET('5. Pp (3 años)'!$E$46,INT((ROW()-13)/2),0))</f>
        <v>PRDS: Porcentaje de atenciones a manisfestaciones y cierres de vias de comunicación en el ambito municipal.</v>
      </c>
      <c r="F91" s="985" t="str">
        <f ca="1">IF(ISBLANK(OFFSET('5. Pp (3 años)'!$K$46,INT((ROW()-13)/2),0)),"",OFFSET('5. Pp (3 años)'!$K$46,INT((ROW()-13)/2),0))</f>
        <v>Ascendente</v>
      </c>
      <c r="G91" s="987" t="str">
        <f ca="1">IF(ISBLANK(OFFSET('5. Pp (3 años)'!$H$46,INT((ROW()-13)/2),0)),"",OFFSET('5. Pp (3 años)'!$H$46,INT((ROW()-13)/2),0))</f>
        <v>Trimestral</v>
      </c>
      <c r="H91" s="1027">
        <f ca="1">IF(ISBLANK(OFFSET('9. METAS'!$L$20,INT((ROW()-13)/2),0)),"",OFFSET('9. METAS'!$L$20,INT((ROW()-13)/2),0))</f>
        <v>100</v>
      </c>
      <c r="I91" s="1029"/>
      <c r="J91" s="208" t="e">
        <f ca="1">IF(MOD(ROW()-13,2)=0,IF(ISBLANK(OFFSET(#REF!,INT((ROW()-13)/2),0)),"",OFFSET(#REF!,INT((ROW()-13)/2),0)),IF(ISBLANK(OFFSET('9. METAS'!$U$20,INT((ROW()-14)/2),0)),"",OFFSET('9. METAS'!$U$20,INT((ROW()-14)/2),0)))</f>
        <v>#REF!</v>
      </c>
      <c r="K91" s="209" t="e">
        <f ca="1">IF(MOD(ROW()-13,2)=0,IF(ISBLANK(OFFSET(#REF!,INT((ROW()-13)/2),0)),"",OFFSET(#REF!,INT((ROW()-13)/2),0)),IF(ISBLANK(OFFSET('9. METAS'!$V$20,INT((ROW()-14)/2),0)),"",OFFSET('9. METAS'!$V$20,INT((ROW()-14)/2),0)))</f>
        <v>#REF!</v>
      </c>
      <c r="L91" s="209" t="e">
        <f ca="1">IF(MOD(ROW()-13,2)=0,IF(ISBLANK(OFFSET(#REF!,INT((ROW()-13)/2),0)),"",OFFSET(#REF!,INT((ROW()-13)/2),0)),IF(ISBLANK(OFFSET('9. METAS'!$W$20,INT((ROW()-14)/2),0)),"",OFFSET('9. METAS'!$W$20,INT((ROW()-14)/2),0)))</f>
        <v>#REF!</v>
      </c>
      <c r="M91" s="210" t="e">
        <f ca="1">IF(MOD(ROW()-13,2)=0,IF(ISBLANK(OFFSET(#REF!,INT((ROW()-13)/2),0)),"",OFFSET(#REF!,INT((ROW()-13)/2),0)),IF(ISBLANK(OFFSET('9. METAS'!$X$20,INT((ROW()-14)/2),0)),"",OFFSET('9. METAS'!$X$20,INT((ROW()-14)/2),0)))</f>
        <v>#REF!</v>
      </c>
      <c r="N91" s="1002" t="str">
        <f t="shared" ref="N91" ca="1" si="74">IFERROR(J91/J92,"ND")</f>
        <v>ND</v>
      </c>
      <c r="O91" s="1004" t="str">
        <f t="shared" ref="O91" ca="1" si="75">IFERROR(((J91)/H91),"ND")</f>
        <v>ND</v>
      </c>
      <c r="P91" s="1031"/>
    </row>
    <row r="92" spans="3:16">
      <c r="C92" s="981"/>
      <c r="D92" s="983"/>
      <c r="E92" s="983"/>
      <c r="F92" s="985"/>
      <c r="G92" s="987"/>
      <c r="H92" s="1027"/>
      <c r="I92" s="1033"/>
      <c r="J92" s="208">
        <f ca="1">IF(MOD(ROW()-13,2)=0,IF(ISBLANK(OFFSET(#REF!,INT((ROW()-13)/2),0)),"",OFFSET(#REF!,INT((ROW()-13)/2),0)),IF(ISBLANK(OFFSET('9. METAS'!$U$20,INT((ROW()-14)/2),0)),"",OFFSET('9. METAS'!$U$20,INT((ROW()-14)/2),0)))</f>
        <v>20</v>
      </c>
      <c r="K92" s="209">
        <f ca="1">IF(MOD(ROW()-13,2)=0,IF(ISBLANK(OFFSET(#REF!,INT((ROW()-13)/2),0)),"",OFFSET(#REF!,INT((ROW()-13)/2),0)),IF(ISBLANK(OFFSET('9. METAS'!$V$20,INT((ROW()-14)/2),0)),"",OFFSET('9. METAS'!$V$20,INT((ROW()-14)/2),0)))</f>
        <v>20</v>
      </c>
      <c r="L92" s="209">
        <f ca="1">IF(MOD(ROW()-13,2)=0,IF(ISBLANK(OFFSET(#REF!,INT((ROW()-13)/2),0)),"",OFFSET(#REF!,INT((ROW()-13)/2),0)),IF(ISBLANK(OFFSET('9. METAS'!$W$20,INT((ROW()-14)/2),0)),"",OFFSET('9. METAS'!$W$20,INT((ROW()-14)/2),0)))</f>
        <v>30</v>
      </c>
      <c r="M92" s="210">
        <f ca="1">IF(MOD(ROW()-13,2)=0,IF(ISBLANK(OFFSET(#REF!,INT((ROW()-13)/2),0)),"",OFFSET(#REF!,INT((ROW()-13)/2),0)),IF(ISBLANK(OFFSET('9. METAS'!$X$20,INT((ROW()-14)/2),0)),"",OFFSET('9. METAS'!$X$20,INT((ROW()-14)/2),0)))</f>
        <v>30</v>
      </c>
      <c r="N92" s="1003"/>
      <c r="O92" s="1005"/>
      <c r="P92" s="1034"/>
    </row>
    <row r="93" spans="3:16">
      <c r="C93" s="1008" t="str">
        <f ca="1">IF(ISBLANK(OFFSET('5. Pp (3 años)'!$C$46,INT((ROW()-13)/2),0)),"",OFFSET('5. Pp (3 años)'!$C$46,INT((ROW()-13)/2),0))</f>
        <v>Actividad</v>
      </c>
      <c r="D93" s="983" t="str">
        <f ca="1">IF(ISBLANK(OFFSET('5. Pp (3 años)'!$D$46,INT((ROW()-13)/2),0)),"",OFFSET('5. Pp (3 años)'!$D$46,INT((ROW()-13)/2),0))</f>
        <v>3.1.1.1.9.5 Atenciones en asuntos religiosos brindadas.</v>
      </c>
      <c r="E93" s="983" t="str">
        <f ca="1">IF(ISBLANK(OFFSET('5. Pp (3 años)'!$E$46,INT((ROW()-13)/2),0)),"",OFFSET('5. Pp (3 años)'!$E$46,INT((ROW()-13)/2),0))</f>
        <v xml:space="preserve">PARB: Porcentaje de Atenciones en Asuntos Religiosos brindadas. </v>
      </c>
      <c r="F93" s="985" t="str">
        <f ca="1">IF(ISBLANK(OFFSET('5. Pp (3 años)'!$K$46,INT((ROW()-13)/2),0)),"",OFFSET('5. Pp (3 años)'!$K$46,INT((ROW()-13)/2),0))</f>
        <v>Ascendente</v>
      </c>
      <c r="G93" s="987" t="str">
        <f ca="1">IF(ISBLANK(OFFSET('5. Pp (3 años)'!$H$46,INT((ROW()-13)/2),0)),"",OFFSET('5. Pp (3 años)'!$H$46,INT((ROW()-13)/2),0))</f>
        <v>Trimestral</v>
      </c>
      <c r="H93" s="1027">
        <f ca="1">IF(ISBLANK(OFFSET('9. METAS'!$L$20,INT((ROW()-13)/2),0)),"",OFFSET('9. METAS'!$L$20,INT((ROW()-13)/2),0))</f>
        <v>2500</v>
      </c>
      <c r="I93" s="1029"/>
      <c r="J93" s="208" t="e">
        <f ca="1">IF(MOD(ROW()-13,2)=0,IF(ISBLANK(OFFSET(#REF!,INT((ROW()-13)/2),0)),"",OFFSET(#REF!,INT((ROW()-13)/2),0)),IF(ISBLANK(OFFSET('9. METAS'!$U$20,INT((ROW()-14)/2),0)),"",OFFSET('9. METAS'!$U$20,INT((ROW()-14)/2),0)))</f>
        <v>#REF!</v>
      </c>
      <c r="K93" s="209" t="e">
        <f ca="1">IF(MOD(ROW()-13,2)=0,IF(ISBLANK(OFFSET(#REF!,INT((ROW()-13)/2),0)),"",OFFSET(#REF!,INT((ROW()-13)/2),0)),IF(ISBLANK(OFFSET('9. METAS'!$V$20,INT((ROW()-14)/2),0)),"",OFFSET('9. METAS'!$V$20,INT((ROW()-14)/2),0)))</f>
        <v>#REF!</v>
      </c>
      <c r="L93" s="209" t="e">
        <f ca="1">IF(MOD(ROW()-13,2)=0,IF(ISBLANK(OFFSET(#REF!,INT((ROW()-13)/2),0)),"",OFFSET(#REF!,INT((ROW()-13)/2),0)),IF(ISBLANK(OFFSET('9. METAS'!$W$20,INT((ROW()-14)/2),0)),"",OFFSET('9. METAS'!$W$20,INT((ROW()-14)/2),0)))</f>
        <v>#REF!</v>
      </c>
      <c r="M93" s="210" t="e">
        <f ca="1">IF(MOD(ROW()-13,2)=0,IF(ISBLANK(OFFSET(#REF!,INT((ROW()-13)/2),0)),"",OFFSET(#REF!,INT((ROW()-13)/2),0)),IF(ISBLANK(OFFSET('9. METAS'!$X$20,INT((ROW()-14)/2),0)),"",OFFSET('9. METAS'!$X$20,INT((ROW()-14)/2),0)))</f>
        <v>#REF!</v>
      </c>
      <c r="N93" s="1002" t="str">
        <f t="shared" ref="N93" ca="1" si="76">IFERROR(J93/J94,"ND")</f>
        <v>ND</v>
      </c>
      <c r="O93" s="1004" t="str">
        <f t="shared" ref="O93" ca="1" si="77">IFERROR(((J93)/H93),"ND")</f>
        <v>ND</v>
      </c>
      <c r="P93" s="1031"/>
    </row>
    <row r="94" spans="3:16">
      <c r="C94" s="981"/>
      <c r="D94" s="983"/>
      <c r="E94" s="983"/>
      <c r="F94" s="985"/>
      <c r="G94" s="987"/>
      <c r="H94" s="1027"/>
      <c r="I94" s="1033"/>
      <c r="J94" s="208">
        <f ca="1">IF(MOD(ROW()-13,2)=0,IF(ISBLANK(OFFSET(#REF!,INT((ROW()-13)/2),0)),"",OFFSET(#REF!,INT((ROW()-13)/2),0)),IF(ISBLANK(OFFSET('9. METAS'!$U$20,INT((ROW()-14)/2),0)),"",OFFSET('9. METAS'!$U$20,INT((ROW()-14)/2),0)))</f>
        <v>625</v>
      </c>
      <c r="K94" s="209">
        <f ca="1">IF(MOD(ROW()-13,2)=0,IF(ISBLANK(OFFSET(#REF!,INT((ROW()-13)/2),0)),"",OFFSET(#REF!,INT((ROW()-13)/2),0)),IF(ISBLANK(OFFSET('9. METAS'!$V$20,INT((ROW()-14)/2),0)),"",OFFSET('9. METAS'!$V$20,INT((ROW()-14)/2),0)))</f>
        <v>625</v>
      </c>
      <c r="L94" s="209">
        <f ca="1">IF(MOD(ROW()-13,2)=0,IF(ISBLANK(OFFSET(#REF!,INT((ROW()-13)/2),0)),"",OFFSET(#REF!,INT((ROW()-13)/2),0)),IF(ISBLANK(OFFSET('9. METAS'!$W$20,INT((ROW()-14)/2),0)),"",OFFSET('9. METAS'!$W$20,INT((ROW()-14)/2),0)))</f>
        <v>625</v>
      </c>
      <c r="M94" s="210">
        <f ca="1">IF(MOD(ROW()-13,2)=0,IF(ISBLANK(OFFSET(#REF!,INT((ROW()-13)/2),0)),"",OFFSET(#REF!,INT((ROW()-13)/2),0)),IF(ISBLANK(OFFSET('9. METAS'!$X$20,INT((ROW()-14)/2),0)),"",OFFSET('9. METAS'!$X$20,INT((ROW()-14)/2),0)))</f>
        <v>625</v>
      </c>
      <c r="N94" s="1003"/>
      <c r="O94" s="1005"/>
      <c r="P94" s="1034"/>
    </row>
    <row r="95" spans="3:16">
      <c r="C95" s="1008" t="str">
        <f ca="1">IF(ISBLANK(OFFSET('5. Pp (3 años)'!$C$46,INT((ROW()-13)/2),0)),"",OFFSET('5. Pp (3 años)'!$C$46,INT((ROW()-13)/2),0))</f>
        <v>Actividad</v>
      </c>
      <c r="D95" s="983" t="str">
        <f ca="1">IF(ISBLANK(OFFSET('5. Pp (3 años)'!$D$46,INT((ROW()-13)/2),0)),"",OFFSET('5. Pp (3 años)'!$D$46,INT((ROW()-13)/2),0))</f>
        <v xml:space="preserve">3.1.1.1.9.6 Realización de actividades comunitarias enfocadas a la construccion de paz con apoyo de grupos religiosos. (sinergia por la paz) </v>
      </c>
      <c r="E95" s="983" t="str">
        <f ca="1">IF(ISBLANK(OFFSET('5. Pp (3 años)'!$E$46,INT((ROW()-13)/2),0)),"",OFFSET('5. Pp (3 años)'!$E$46,INT((ROW()-13)/2),0))</f>
        <v>PPAC: Porcentaje de participantes  en actividades comunitarias enfocadas a la construccion de paz con apoyo de grupos religiosos. (sinergia por la paz) .</v>
      </c>
      <c r="F95" s="985" t="str">
        <f ca="1">IF(ISBLANK(OFFSET('5. Pp (3 años)'!$K$46,INT((ROW()-13)/2),0)),"",OFFSET('5. Pp (3 años)'!$K$46,INT((ROW()-13)/2),0))</f>
        <v>Ascendente</v>
      </c>
      <c r="G95" s="987" t="str">
        <f ca="1">IF(ISBLANK(OFFSET('5. Pp (3 años)'!$H$46,INT((ROW()-13)/2),0)),"",OFFSET('5. Pp (3 años)'!$H$46,INT((ROW()-13)/2),0))</f>
        <v>Trimestral</v>
      </c>
      <c r="H95" s="1027">
        <f ca="1">IF(ISBLANK(OFFSET('9. METAS'!$L$20,INT((ROW()-13)/2),0)),"",OFFSET('9. METAS'!$L$20,INT((ROW()-13)/2),0))</f>
        <v>11000</v>
      </c>
      <c r="I95" s="1029"/>
      <c r="J95" s="208" t="e">
        <f ca="1">IF(MOD(ROW()-13,2)=0,IF(ISBLANK(OFFSET(#REF!,INT((ROW()-13)/2),0)),"",OFFSET(#REF!,INT((ROW()-13)/2),0)),IF(ISBLANK(OFFSET('9. METAS'!$U$20,INT((ROW()-14)/2),0)),"",OFFSET('9. METAS'!$U$20,INT((ROW()-14)/2),0)))</f>
        <v>#REF!</v>
      </c>
      <c r="K95" s="209" t="e">
        <f ca="1">IF(MOD(ROW()-13,2)=0,IF(ISBLANK(OFFSET(#REF!,INT((ROW()-13)/2),0)),"",OFFSET(#REF!,INT((ROW()-13)/2),0)),IF(ISBLANK(OFFSET('9. METAS'!$V$20,INT((ROW()-14)/2),0)),"",OFFSET('9. METAS'!$V$20,INT((ROW()-14)/2),0)))</f>
        <v>#REF!</v>
      </c>
      <c r="L95" s="209" t="e">
        <f ca="1">IF(MOD(ROW()-13,2)=0,IF(ISBLANK(OFFSET(#REF!,INT((ROW()-13)/2),0)),"",OFFSET(#REF!,INT((ROW()-13)/2),0)),IF(ISBLANK(OFFSET('9. METAS'!$W$20,INT((ROW()-14)/2),0)),"",OFFSET('9. METAS'!$W$20,INT((ROW()-14)/2),0)))</f>
        <v>#REF!</v>
      </c>
      <c r="M95" s="210" t="e">
        <f ca="1">IF(MOD(ROW()-13,2)=0,IF(ISBLANK(OFFSET(#REF!,INT((ROW()-13)/2),0)),"",OFFSET(#REF!,INT((ROW()-13)/2),0)),IF(ISBLANK(OFFSET('9. METAS'!$X$20,INT((ROW()-14)/2),0)),"",OFFSET('9. METAS'!$X$20,INT((ROW()-14)/2),0)))</f>
        <v>#REF!</v>
      </c>
      <c r="N95" s="1002" t="str">
        <f t="shared" ref="N95" ca="1" si="78">IFERROR(J95/J96,"ND")</f>
        <v>ND</v>
      </c>
      <c r="O95" s="1004" t="str">
        <f t="shared" ref="O95" ca="1" si="79">IFERROR(((J95)/H95),"ND")</f>
        <v>ND</v>
      </c>
      <c r="P95" s="1031"/>
    </row>
    <row r="96" spans="3:16">
      <c r="C96" s="981"/>
      <c r="D96" s="983"/>
      <c r="E96" s="983"/>
      <c r="F96" s="985"/>
      <c r="G96" s="987"/>
      <c r="H96" s="1027"/>
      <c r="I96" s="1033"/>
      <c r="J96" s="208">
        <f ca="1">IF(MOD(ROW()-13,2)=0,IF(ISBLANK(OFFSET(#REF!,INT((ROW()-13)/2),0)),"",OFFSET(#REF!,INT((ROW()-13)/2),0)),IF(ISBLANK(OFFSET('9. METAS'!$U$20,INT((ROW()-14)/2),0)),"",OFFSET('9. METAS'!$U$20,INT((ROW()-14)/2),0)))</f>
        <v>3000</v>
      </c>
      <c r="K96" s="209">
        <f ca="1">IF(MOD(ROW()-13,2)=0,IF(ISBLANK(OFFSET(#REF!,INT((ROW()-13)/2),0)),"",OFFSET(#REF!,INT((ROW()-13)/2),0)),IF(ISBLANK(OFFSET('9. METAS'!$V$20,INT((ROW()-14)/2),0)),"",OFFSET('9. METAS'!$V$20,INT((ROW()-14)/2),0)))</f>
        <v>3000</v>
      </c>
      <c r="L96" s="209">
        <f ca="1">IF(MOD(ROW()-13,2)=0,IF(ISBLANK(OFFSET(#REF!,INT((ROW()-13)/2),0)),"",OFFSET(#REF!,INT((ROW()-13)/2),0)),IF(ISBLANK(OFFSET('9. METAS'!$W$20,INT((ROW()-14)/2),0)),"",OFFSET('9. METAS'!$W$20,INT((ROW()-14)/2),0)))</f>
        <v>2000</v>
      </c>
      <c r="M96" s="210">
        <f ca="1">IF(MOD(ROW()-13,2)=0,IF(ISBLANK(OFFSET(#REF!,INT((ROW()-13)/2),0)),"",OFFSET(#REF!,INT((ROW()-13)/2),0)),IF(ISBLANK(OFFSET('9. METAS'!$X$20,INT((ROW()-14)/2),0)),"",OFFSET('9. METAS'!$X$20,INT((ROW()-14)/2),0)))</f>
        <v>3000</v>
      </c>
      <c r="N96" s="1003"/>
      <c r="O96" s="1005"/>
      <c r="P96" s="1034"/>
    </row>
    <row r="97" spans="3:16">
      <c r="C97" s="1008" t="str">
        <f ca="1">IF(ISBLANK(OFFSET('5. Pp (3 años)'!$C$46,INT((ROW()-13)/2),0)),"",OFFSET('5. Pp (3 años)'!$C$46,INT((ROW()-13)/2),0))</f>
        <v>Actividad</v>
      </c>
      <c r="D97" s="983" t="str">
        <f ca="1">IF(ISBLANK(OFFSET('5. Pp (3 años)'!$D$46,INT((ROW()-13)/2),0)),"",OFFSET('5. Pp (3 años)'!$D$46,INT((ROW()-13)/2),0))</f>
        <v>3.1.1.1.9.7 Capacitación en materia religiosa que fortalezcan la laicidad del municipio.</v>
      </c>
      <c r="E97" s="983" t="str">
        <f ca="1">IF(ISBLANK(OFFSET('5. Pp (3 años)'!$E$46,INT((ROW()-13)/2),0)),"",OFFSET('5. Pp (3 años)'!$E$46,INT((ROW()-13)/2),0))</f>
        <v>PCMR: Porcentaje de participantes en materia religiosa capacitados(as)</v>
      </c>
      <c r="F97" s="985" t="str">
        <f ca="1">IF(ISBLANK(OFFSET('5. Pp (3 años)'!$K$46,INT((ROW()-13)/2),0)),"",OFFSET('5. Pp (3 años)'!$K$46,INT((ROW()-13)/2),0))</f>
        <v>Ascendente</v>
      </c>
      <c r="G97" s="987" t="str">
        <f ca="1">IF(ISBLANK(OFFSET('5. Pp (3 años)'!$H$46,INT((ROW()-13)/2),0)),"",OFFSET('5. Pp (3 años)'!$H$46,INT((ROW()-13)/2),0))</f>
        <v>Trimestral</v>
      </c>
      <c r="H97" s="1027">
        <f ca="1">IF(ISBLANK(OFFSET('9. METAS'!$L$20,INT((ROW()-13)/2),0)),"",OFFSET('9. METAS'!$L$20,INT((ROW()-13)/2),0))</f>
        <v>1300</v>
      </c>
      <c r="I97" s="1029"/>
      <c r="J97" s="208" t="e">
        <f ca="1">IF(MOD(ROW()-13,2)=0,IF(ISBLANK(OFFSET(#REF!,INT((ROW()-13)/2),0)),"",OFFSET(#REF!,INT((ROW()-13)/2),0)),IF(ISBLANK(OFFSET('9. METAS'!$U$20,INT((ROW()-14)/2),0)),"",OFFSET('9. METAS'!$U$20,INT((ROW()-14)/2),0)))</f>
        <v>#REF!</v>
      </c>
      <c r="K97" s="209" t="e">
        <f ca="1">IF(MOD(ROW()-13,2)=0,IF(ISBLANK(OFFSET(#REF!,INT((ROW()-13)/2),0)),"",OFFSET(#REF!,INT((ROW()-13)/2),0)),IF(ISBLANK(OFFSET('9. METAS'!$V$20,INT((ROW()-14)/2),0)),"",OFFSET('9. METAS'!$V$20,INT((ROW()-14)/2),0)))</f>
        <v>#REF!</v>
      </c>
      <c r="L97" s="209" t="e">
        <f ca="1">IF(MOD(ROW()-13,2)=0,IF(ISBLANK(OFFSET(#REF!,INT((ROW()-13)/2),0)),"",OFFSET(#REF!,INT((ROW()-13)/2),0)),IF(ISBLANK(OFFSET('9. METAS'!$W$20,INT((ROW()-14)/2),0)),"",OFFSET('9. METAS'!$W$20,INT((ROW()-14)/2),0)))</f>
        <v>#REF!</v>
      </c>
      <c r="M97" s="210" t="e">
        <f ca="1">IF(MOD(ROW()-13,2)=0,IF(ISBLANK(OFFSET(#REF!,INT((ROW()-13)/2),0)),"",OFFSET(#REF!,INT((ROW()-13)/2),0)),IF(ISBLANK(OFFSET('9. METAS'!$X$20,INT((ROW()-14)/2),0)),"",OFFSET('9. METAS'!$X$20,INT((ROW()-14)/2),0)))</f>
        <v>#REF!</v>
      </c>
      <c r="N97" s="1002" t="str">
        <f t="shared" ref="N97" ca="1" si="80">IFERROR(J97/J98,"ND")</f>
        <v>ND</v>
      </c>
      <c r="O97" s="1004" t="str">
        <f t="shared" ref="O97" ca="1" si="81">IFERROR(((J97)/H97),"ND")</f>
        <v>ND</v>
      </c>
      <c r="P97" s="1031"/>
    </row>
    <row r="98" spans="3:16">
      <c r="C98" s="981"/>
      <c r="D98" s="983"/>
      <c r="E98" s="983"/>
      <c r="F98" s="985"/>
      <c r="G98" s="987"/>
      <c r="H98" s="1027"/>
      <c r="I98" s="1033"/>
      <c r="J98" s="208">
        <f ca="1">IF(MOD(ROW()-13,2)=0,IF(ISBLANK(OFFSET(#REF!,INT((ROW()-13)/2),0)),"",OFFSET(#REF!,INT((ROW()-13)/2),0)),IF(ISBLANK(OFFSET('9. METAS'!$U$20,INT((ROW()-14)/2),0)),"",OFFSET('9. METAS'!$U$20,INT((ROW()-14)/2),0)))</f>
        <v>450</v>
      </c>
      <c r="K98" s="209">
        <f ca="1">IF(MOD(ROW()-13,2)=0,IF(ISBLANK(OFFSET(#REF!,INT((ROW()-13)/2),0)),"",OFFSET(#REF!,INT((ROW()-13)/2),0)),IF(ISBLANK(OFFSET('9. METAS'!$V$20,INT((ROW()-14)/2),0)),"",OFFSET('9. METAS'!$V$20,INT((ROW()-14)/2),0)))</f>
        <v>350</v>
      </c>
      <c r="L98" s="209">
        <f ca="1">IF(MOD(ROW()-13,2)=0,IF(ISBLANK(OFFSET(#REF!,INT((ROW()-13)/2),0)),"",OFFSET(#REF!,INT((ROW()-13)/2),0)),IF(ISBLANK(OFFSET('9. METAS'!$W$20,INT((ROW()-14)/2),0)),"",OFFSET('9. METAS'!$W$20,INT((ROW()-14)/2),0)))</f>
        <v>150</v>
      </c>
      <c r="M98" s="210">
        <f ca="1">IF(MOD(ROW()-13,2)=0,IF(ISBLANK(OFFSET(#REF!,INT((ROW()-13)/2),0)),"",OFFSET(#REF!,INT((ROW()-13)/2),0)),IF(ISBLANK(OFFSET('9. METAS'!$X$20,INT((ROW()-14)/2),0)),"",OFFSET('9. METAS'!$X$20,INT((ROW()-14)/2),0)))</f>
        <v>350</v>
      </c>
      <c r="N98" s="1003"/>
      <c r="O98" s="1005"/>
      <c r="P98" s="1034"/>
    </row>
    <row r="99" spans="3:16">
      <c r="C99" s="1008" t="str">
        <f ca="1">IF(ISBLANK(OFFSET('5. Pp (3 años)'!$C$46,INT((ROW()-13)/2),0)),"",OFFSET('5. Pp (3 años)'!$C$46,INT((ROW()-13)/2),0))</f>
        <v>Actividad</v>
      </c>
      <c r="D99" s="983" t="str">
        <f ca="1">IF(ISBLANK(OFFSET('5. Pp (3 años)'!$D$46,INT((ROW()-13)/2),0)),"",OFFSET('5. Pp (3 años)'!$D$46,INT((ROW()-13)/2),0))</f>
        <v>3.1.1.1.9.8 Actualización del Padrón Municipal de Templos (PMT).</v>
      </c>
      <c r="E99" s="983" t="str">
        <f ca="1">IF(ISBLANK(OFFSET('5. Pp (3 años)'!$E$46,INT((ROW()-13)/2),0)),"",OFFSET('5. Pp (3 años)'!$E$46,INT((ROW()-13)/2),0))</f>
        <v>PAEX: Porcentaje de expedientes del Padrón Municipal de Templos actualizados.</v>
      </c>
      <c r="F99" s="985" t="str">
        <f ca="1">IF(ISBLANK(OFFSET('5. Pp (3 años)'!$K$46,INT((ROW()-13)/2),0)),"",OFFSET('5. Pp (3 años)'!$K$46,INT((ROW()-13)/2),0))</f>
        <v>Ascendente</v>
      </c>
      <c r="G99" s="987" t="str">
        <f ca="1">IF(ISBLANK(OFFSET('5. Pp (3 años)'!$H$46,INT((ROW()-13)/2),0)),"",OFFSET('5. Pp (3 años)'!$H$46,INT((ROW()-13)/2),0))</f>
        <v>Trimestral</v>
      </c>
      <c r="H99" s="1027">
        <f ca="1">IF(ISBLANK(OFFSET('9. METAS'!$L$20,INT((ROW()-13)/2),0)),"",OFFSET('9. METAS'!$L$20,INT((ROW()-13)/2),0))</f>
        <v>720</v>
      </c>
      <c r="I99" s="1029"/>
      <c r="J99" s="208" t="e">
        <f ca="1">IF(MOD(ROW()-13,2)=0,IF(ISBLANK(OFFSET(#REF!,INT((ROW()-13)/2),0)),"",OFFSET(#REF!,INT((ROW()-13)/2),0)),IF(ISBLANK(OFFSET('9. METAS'!$U$20,INT((ROW()-14)/2),0)),"",OFFSET('9. METAS'!$U$20,INT((ROW()-14)/2),0)))</f>
        <v>#REF!</v>
      </c>
      <c r="K99" s="209" t="e">
        <f ca="1">IF(MOD(ROW()-13,2)=0,IF(ISBLANK(OFFSET(#REF!,INT((ROW()-13)/2),0)),"",OFFSET(#REF!,INT((ROW()-13)/2),0)),IF(ISBLANK(OFFSET('9. METAS'!$V$20,INT((ROW()-14)/2),0)),"",OFFSET('9. METAS'!$V$20,INT((ROW()-14)/2),0)))</f>
        <v>#REF!</v>
      </c>
      <c r="L99" s="209" t="e">
        <f ca="1">IF(MOD(ROW()-13,2)=0,IF(ISBLANK(OFFSET(#REF!,INT((ROW()-13)/2),0)),"",OFFSET(#REF!,INT((ROW()-13)/2),0)),IF(ISBLANK(OFFSET('9. METAS'!$W$20,INT((ROW()-14)/2),0)),"",OFFSET('9. METAS'!$W$20,INT((ROW()-14)/2),0)))</f>
        <v>#REF!</v>
      </c>
      <c r="M99" s="210" t="e">
        <f ca="1">IF(MOD(ROW()-13,2)=0,IF(ISBLANK(OFFSET(#REF!,INT((ROW()-13)/2),0)),"",OFFSET(#REF!,INT((ROW()-13)/2),0)),IF(ISBLANK(OFFSET('9. METAS'!$X$20,INT((ROW()-14)/2),0)),"",OFFSET('9. METAS'!$X$20,INT((ROW()-14)/2),0)))</f>
        <v>#REF!</v>
      </c>
      <c r="N99" s="1002" t="str">
        <f t="shared" ref="N99" ca="1" si="82">IFERROR(J99/J100,"ND")</f>
        <v>ND</v>
      </c>
      <c r="O99" s="1004" t="str">
        <f t="shared" ref="O99" ca="1" si="83">IFERROR(((J99)/H99),"ND")</f>
        <v>ND</v>
      </c>
      <c r="P99" s="1031"/>
    </row>
    <row r="100" spans="3:16">
      <c r="C100" s="981"/>
      <c r="D100" s="983"/>
      <c r="E100" s="983"/>
      <c r="F100" s="985"/>
      <c r="G100" s="987"/>
      <c r="H100" s="1027"/>
      <c r="I100" s="1033"/>
      <c r="J100" s="208">
        <f ca="1">IF(MOD(ROW()-13,2)=0,IF(ISBLANK(OFFSET(#REF!,INT((ROW()-13)/2),0)),"",OFFSET(#REF!,INT((ROW()-13)/2),0)),IF(ISBLANK(OFFSET('9. METAS'!$U$20,INT((ROW()-14)/2),0)),"",OFFSET('9. METAS'!$U$20,INT((ROW()-14)/2),0)))</f>
        <v>180</v>
      </c>
      <c r="K100" s="209">
        <f ca="1">IF(MOD(ROW()-13,2)=0,IF(ISBLANK(OFFSET(#REF!,INT((ROW()-13)/2),0)),"",OFFSET(#REF!,INT((ROW()-13)/2),0)),IF(ISBLANK(OFFSET('9. METAS'!$V$20,INT((ROW()-14)/2),0)),"",OFFSET('9. METAS'!$V$20,INT((ROW()-14)/2),0)))</f>
        <v>180</v>
      </c>
      <c r="L100" s="209">
        <f ca="1">IF(MOD(ROW()-13,2)=0,IF(ISBLANK(OFFSET(#REF!,INT((ROW()-13)/2),0)),"",OFFSET(#REF!,INT((ROW()-13)/2),0)),IF(ISBLANK(OFFSET('9. METAS'!$W$20,INT((ROW()-14)/2),0)),"",OFFSET('9. METAS'!$W$20,INT((ROW()-14)/2),0)))</f>
        <v>180</v>
      </c>
      <c r="M100" s="210">
        <f ca="1">IF(MOD(ROW()-13,2)=0,IF(ISBLANK(OFFSET(#REF!,INT((ROW()-13)/2),0)),"",OFFSET(#REF!,INT((ROW()-13)/2),0)),IF(ISBLANK(OFFSET('9. METAS'!$X$20,INT((ROW()-14)/2),0)),"",OFFSET('9. METAS'!$X$20,INT((ROW()-14)/2),0)))</f>
        <v>180</v>
      </c>
      <c r="N100" s="1003"/>
      <c r="O100" s="1005"/>
      <c r="P100" s="1034"/>
    </row>
    <row r="101" spans="3:16">
      <c r="C101" s="1008" t="str">
        <f ca="1">IF(ISBLANK(OFFSET('5. Pp (3 años)'!$C$46,INT((ROW()-13)/2),0)),"",OFFSET('5. Pp (3 años)'!$C$46,INT((ROW()-13)/2),0))</f>
        <v>Actividad</v>
      </c>
      <c r="D101" s="983" t="str">
        <f ca="1">IF(ISBLANK(OFFSET('5. Pp (3 años)'!$D$46,INT((ROW()-13)/2),0)),"",OFFSET('5. Pp (3 años)'!$D$46,INT((ROW()-13)/2),0))</f>
        <v>3.1.1.1.9.10 Realización de los trámites solicitados por las asociaciones y agrupaciones religiosas.</v>
      </c>
      <c r="E101" s="983" t="str">
        <f ca="1">IF(ISBLANK(OFFSET('5. Pp (3 años)'!$E$46,INT((ROW()-13)/2),0)),"",OFFSET('5. Pp (3 años)'!$E$46,INT((ROW()-13)/2),0))</f>
        <v>PTSR: Porcentaje de trámites del sector religioso realizados.</v>
      </c>
      <c r="F101" s="985" t="str">
        <f ca="1">IF(ISBLANK(OFFSET('5. Pp (3 años)'!$K$46,INT((ROW()-13)/2),0)),"",OFFSET('5. Pp (3 años)'!$K$46,INT((ROW()-13)/2),0))</f>
        <v>Ascendente</v>
      </c>
      <c r="G101" s="987" t="str">
        <f ca="1">IF(ISBLANK(OFFSET('5. Pp (3 años)'!$H$46,INT((ROW()-13)/2),0)),"",OFFSET('5. Pp (3 años)'!$H$46,INT((ROW()-13)/2),0))</f>
        <v>Trimestral</v>
      </c>
      <c r="H101" s="1027">
        <f ca="1">IF(ISBLANK(OFFSET('9. METAS'!$L$20,INT((ROW()-13)/2),0)),"",OFFSET('9. METAS'!$L$20,INT((ROW()-13)/2),0))</f>
        <v>700</v>
      </c>
      <c r="I101" s="1029"/>
      <c r="J101" s="208" t="e">
        <f ca="1">IF(MOD(ROW()-13,2)=0,IF(ISBLANK(OFFSET(#REF!,INT((ROW()-13)/2),0)),"",OFFSET(#REF!,INT((ROW()-13)/2),0)),IF(ISBLANK(OFFSET('9. METAS'!$U$20,INT((ROW()-14)/2),0)),"",OFFSET('9. METAS'!$U$20,INT((ROW()-14)/2),0)))</f>
        <v>#REF!</v>
      </c>
      <c r="K101" s="209" t="e">
        <f ca="1">IF(MOD(ROW()-13,2)=0,IF(ISBLANK(OFFSET(#REF!,INT((ROW()-13)/2),0)),"",OFFSET(#REF!,INT((ROW()-13)/2),0)),IF(ISBLANK(OFFSET('9. METAS'!$V$20,INT((ROW()-14)/2),0)),"",OFFSET('9. METAS'!$V$20,INT((ROW()-14)/2),0)))</f>
        <v>#REF!</v>
      </c>
      <c r="L101" s="209" t="e">
        <f ca="1">IF(MOD(ROW()-13,2)=0,IF(ISBLANK(OFFSET(#REF!,INT((ROW()-13)/2),0)),"",OFFSET(#REF!,INT((ROW()-13)/2),0)),IF(ISBLANK(OFFSET('9. METAS'!$W$20,INT((ROW()-14)/2),0)),"",OFFSET('9. METAS'!$W$20,INT((ROW()-14)/2),0)))</f>
        <v>#REF!</v>
      </c>
      <c r="M101" s="210" t="e">
        <f ca="1">IF(MOD(ROW()-13,2)=0,IF(ISBLANK(OFFSET(#REF!,INT((ROW()-13)/2),0)),"",OFFSET(#REF!,INT((ROW()-13)/2),0)),IF(ISBLANK(OFFSET('9. METAS'!$X$20,INT((ROW()-14)/2),0)),"",OFFSET('9. METAS'!$X$20,INT((ROW()-14)/2),0)))</f>
        <v>#REF!</v>
      </c>
      <c r="N101" s="1002" t="str">
        <f t="shared" ref="N101" ca="1" si="84">IFERROR(J101/J102,"ND")</f>
        <v>ND</v>
      </c>
      <c r="O101" s="1004" t="str">
        <f t="shared" ref="O101" ca="1" si="85">IFERROR(((J101)/H101),"ND")</f>
        <v>ND</v>
      </c>
      <c r="P101" s="1031"/>
    </row>
    <row r="102" spans="3:16">
      <c r="C102" s="981"/>
      <c r="D102" s="983"/>
      <c r="E102" s="983"/>
      <c r="F102" s="985"/>
      <c r="G102" s="987"/>
      <c r="H102" s="1027"/>
      <c r="I102" s="1033"/>
      <c r="J102" s="208">
        <f ca="1">IF(MOD(ROW()-13,2)=0,IF(ISBLANK(OFFSET(#REF!,INT((ROW()-13)/2),0)),"",OFFSET(#REF!,INT((ROW()-13)/2),0)),IF(ISBLANK(OFFSET('9. METAS'!$U$20,INT((ROW()-14)/2),0)),"",OFFSET('9. METAS'!$U$20,INT((ROW()-14)/2),0)))</f>
        <v>200</v>
      </c>
      <c r="K102" s="209">
        <f ca="1">IF(MOD(ROW()-13,2)=0,IF(ISBLANK(OFFSET(#REF!,INT((ROW()-13)/2),0)),"",OFFSET(#REF!,INT((ROW()-13)/2),0)),IF(ISBLANK(OFFSET('9. METAS'!$V$20,INT((ROW()-14)/2),0)),"",OFFSET('9. METAS'!$V$20,INT((ROW()-14)/2),0)))</f>
        <v>200</v>
      </c>
      <c r="L102" s="209">
        <f ca="1">IF(MOD(ROW()-13,2)=0,IF(ISBLANK(OFFSET(#REF!,INT((ROW()-13)/2),0)),"",OFFSET(#REF!,INT((ROW()-13)/2),0)),IF(ISBLANK(OFFSET('9. METAS'!$W$20,INT((ROW()-14)/2),0)),"",OFFSET('9. METAS'!$W$20,INT((ROW()-14)/2),0)))</f>
        <v>150</v>
      </c>
      <c r="M102" s="210">
        <f ca="1">IF(MOD(ROW()-13,2)=0,IF(ISBLANK(OFFSET(#REF!,INT((ROW()-13)/2),0)),"",OFFSET(#REF!,INT((ROW()-13)/2),0)),IF(ISBLANK(OFFSET('9. METAS'!$X$20,INT((ROW()-14)/2),0)),"",OFFSET('9. METAS'!$X$20,INT((ROW()-14)/2),0)))</f>
        <v>150</v>
      </c>
      <c r="N102" s="1003"/>
      <c r="O102" s="1005"/>
      <c r="P102" s="1034"/>
    </row>
    <row r="103" spans="3:16">
      <c r="C103" s="1008" t="str">
        <f ca="1">IF(ISBLANK(OFFSET('5. Pp (3 años)'!$C$46,INT((ROW()-13)/2),0)),"",OFFSET('5. Pp (3 años)'!$C$46,INT((ROW()-13)/2),0))</f>
        <v>Actividad</v>
      </c>
      <c r="D103" s="983" t="str">
        <f ca="1">IF(ISBLANK(OFFSET('5. Pp (3 años)'!$D$46,INT((ROW()-13)/2),0)),"",OFFSET('5. Pp (3 años)'!$D$46,INT((ROW()-13)/2),0))</f>
        <v>3.1.1.1.9.11 Asesoramiento para el registro de las agrupaciones religiosas.</v>
      </c>
      <c r="E103" s="983" t="str">
        <f ca="1">IF(ISBLANK(OFFSET('5. Pp (3 años)'!$E$46,INT((ROW()-13)/2),0)),"",OFFSET('5. Pp (3 años)'!$E$46,INT((ROW()-13)/2),0))</f>
        <v>PAAC: Porcentaje de asesorías jurídicas hacia asociaciones y agrupaciones religiosas.</v>
      </c>
      <c r="F103" s="985" t="str">
        <f ca="1">IF(ISBLANK(OFFSET('5. Pp (3 años)'!$K$46,INT((ROW()-13)/2),0)),"",OFFSET('5. Pp (3 años)'!$K$46,INT((ROW()-13)/2),0))</f>
        <v>Ascendente</v>
      </c>
      <c r="G103" s="987" t="str">
        <f ca="1">IF(ISBLANK(OFFSET('5. Pp (3 años)'!$H$46,INT((ROW()-13)/2),0)),"",OFFSET('5. Pp (3 años)'!$H$46,INT((ROW()-13)/2),0))</f>
        <v>Trimestral</v>
      </c>
      <c r="H103" s="1027">
        <f ca="1">IF(ISBLANK(OFFSET('9. METAS'!$L$20,INT((ROW()-13)/2),0)),"",OFFSET('9. METAS'!$L$20,INT((ROW()-13)/2),0))</f>
        <v>290</v>
      </c>
      <c r="I103" s="1029"/>
      <c r="J103" s="208" t="e">
        <f ca="1">IF(MOD(ROW()-13,2)=0,IF(ISBLANK(OFFSET(#REF!,INT((ROW()-13)/2),0)),"",OFFSET(#REF!,INT((ROW()-13)/2),0)),IF(ISBLANK(OFFSET('9. METAS'!$U$20,INT((ROW()-14)/2),0)),"",OFFSET('9. METAS'!$U$20,INT((ROW()-14)/2),0)))</f>
        <v>#REF!</v>
      </c>
      <c r="K103" s="209" t="e">
        <f ca="1">IF(MOD(ROW()-13,2)=0,IF(ISBLANK(OFFSET(#REF!,INT((ROW()-13)/2),0)),"",OFFSET(#REF!,INT((ROW()-13)/2),0)),IF(ISBLANK(OFFSET('9. METAS'!$V$20,INT((ROW()-14)/2),0)),"",OFFSET('9. METAS'!$V$20,INT((ROW()-14)/2),0)))</f>
        <v>#REF!</v>
      </c>
      <c r="L103" s="209" t="e">
        <f ca="1">IF(MOD(ROW()-13,2)=0,IF(ISBLANK(OFFSET(#REF!,INT((ROW()-13)/2),0)),"",OFFSET(#REF!,INT((ROW()-13)/2),0)),IF(ISBLANK(OFFSET('9. METAS'!$W$20,INT((ROW()-14)/2),0)),"",OFFSET('9. METAS'!$W$20,INT((ROW()-14)/2),0)))</f>
        <v>#REF!</v>
      </c>
      <c r="M103" s="210" t="e">
        <f ca="1">IF(MOD(ROW()-13,2)=0,IF(ISBLANK(OFFSET(#REF!,INT((ROW()-13)/2),0)),"",OFFSET(#REF!,INT((ROW()-13)/2),0)),IF(ISBLANK(OFFSET('9. METAS'!$X$20,INT((ROW()-14)/2),0)),"",OFFSET('9. METAS'!$X$20,INT((ROW()-14)/2),0)))</f>
        <v>#REF!</v>
      </c>
      <c r="N103" s="1002" t="str">
        <f t="shared" ref="N103" ca="1" si="86">IFERROR(J103/J104,"ND")</f>
        <v>ND</v>
      </c>
      <c r="O103" s="1004" t="str">
        <f t="shared" ref="O103" ca="1" si="87">IFERROR(((J103)/H103),"ND")</f>
        <v>ND</v>
      </c>
      <c r="P103" s="1031"/>
    </row>
    <row r="104" spans="3:16">
      <c r="C104" s="981"/>
      <c r="D104" s="983"/>
      <c r="E104" s="983"/>
      <c r="F104" s="985"/>
      <c r="G104" s="987"/>
      <c r="H104" s="1027"/>
      <c r="I104" s="1033"/>
      <c r="J104" s="208">
        <f ca="1">IF(MOD(ROW()-13,2)=0,IF(ISBLANK(OFFSET(#REF!,INT((ROW()-13)/2),0)),"",OFFSET(#REF!,INT((ROW()-13)/2),0)),IF(ISBLANK(OFFSET('9. METAS'!$U$20,INT((ROW()-14)/2),0)),"",OFFSET('9. METAS'!$U$20,INT((ROW()-14)/2),0)))</f>
        <v>60</v>
      </c>
      <c r="K104" s="209">
        <f ca="1">IF(MOD(ROW()-13,2)=0,IF(ISBLANK(OFFSET(#REF!,INT((ROW()-13)/2),0)),"",OFFSET(#REF!,INT((ROW()-13)/2),0)),IF(ISBLANK(OFFSET('9. METAS'!$V$20,INT((ROW()-14)/2),0)),"",OFFSET('9. METAS'!$V$20,INT((ROW()-14)/2),0)))</f>
        <v>70</v>
      </c>
      <c r="L104" s="209">
        <f ca="1">IF(MOD(ROW()-13,2)=0,IF(ISBLANK(OFFSET(#REF!,INT((ROW()-13)/2),0)),"",OFFSET(#REF!,INT((ROW()-13)/2),0)),IF(ISBLANK(OFFSET('9. METAS'!$W$20,INT((ROW()-14)/2),0)),"",OFFSET('9. METAS'!$W$20,INT((ROW()-14)/2),0)))</f>
        <v>80</v>
      </c>
      <c r="M104" s="210">
        <f ca="1">IF(MOD(ROW()-13,2)=0,IF(ISBLANK(OFFSET(#REF!,INT((ROW()-13)/2),0)),"",OFFSET(#REF!,INT((ROW()-13)/2),0)),IF(ISBLANK(OFFSET('9. METAS'!$X$20,INT((ROW()-14)/2),0)),"",OFFSET('9. METAS'!$X$20,INT((ROW()-14)/2),0)))</f>
        <v>80</v>
      </c>
      <c r="N104" s="1003"/>
      <c r="O104" s="1005"/>
      <c r="P104" s="1034"/>
    </row>
    <row r="105" spans="3:16">
      <c r="C105" s="1008" t="str">
        <f ca="1">IF(ISBLANK(OFFSET('5. Pp (3 años)'!$C$46,INT((ROW()-13)/2),0)),"",OFFSET('5. Pp (3 años)'!$C$46,INT((ROW()-13)/2),0))</f>
        <v>Actividad</v>
      </c>
      <c r="D105" s="983" t="str">
        <f ca="1">IF(ISBLANK(OFFSET('5. Pp (3 años)'!$D$46,INT((ROW()-13)/2),0)),"",OFFSET('5. Pp (3 años)'!$D$46,INT((ROW()-13)/2),0))</f>
        <v>3.1.1.1.1.9.12 Realización de actividades enfocadas a la Promoción, Respeto y Tolerancia Religiosa realizadas</v>
      </c>
      <c r="E105" s="983" t="str">
        <f ca="1">IF(ISBLANK(OFFSET('5. Pp (3 años)'!$E$46,INT((ROW()-13)/2),0)),"",OFFSET('5. Pp (3 años)'!$E$46,INT((ROW()-13)/2),0))</f>
        <v>PAPRT: Porcentaje de actividades  de Promoción, respeto y Tolerancia Religiosa, realizada</v>
      </c>
      <c r="F105" s="985" t="str">
        <f ca="1">IF(ISBLANK(OFFSET('5. Pp (3 años)'!$K$46,INT((ROW()-13)/2),0)),"",OFFSET('5. Pp (3 años)'!$K$46,INT((ROW()-13)/2),0))</f>
        <v>Ascendente</v>
      </c>
      <c r="G105" s="987" t="str">
        <f ca="1">IF(ISBLANK(OFFSET('5. Pp (3 años)'!$H$46,INT((ROW()-13)/2),0)),"",OFFSET('5. Pp (3 años)'!$H$46,INT((ROW()-13)/2),0))</f>
        <v>Trimestral</v>
      </c>
      <c r="H105" s="1027">
        <f ca="1">IF(ISBLANK(OFFSET('9. METAS'!$L$20,INT((ROW()-13)/2),0)),"",OFFSET('9. METAS'!$L$20,INT((ROW()-13)/2),0))</f>
        <v>3</v>
      </c>
      <c r="I105" s="1029"/>
      <c r="J105" s="208" t="e">
        <f ca="1">IF(MOD(ROW()-13,2)=0,IF(ISBLANK(OFFSET(#REF!,INT((ROW()-13)/2),0)),"",OFFSET(#REF!,INT((ROW()-13)/2),0)),IF(ISBLANK(OFFSET('9. METAS'!$U$20,INT((ROW()-14)/2),0)),"",OFFSET('9. METAS'!$U$20,INT((ROW()-14)/2),0)))</f>
        <v>#REF!</v>
      </c>
      <c r="K105" s="209" t="e">
        <f ca="1">IF(MOD(ROW()-13,2)=0,IF(ISBLANK(OFFSET(#REF!,INT((ROW()-13)/2),0)),"",OFFSET(#REF!,INT((ROW()-13)/2),0)),IF(ISBLANK(OFFSET('9. METAS'!$V$20,INT((ROW()-14)/2),0)),"",OFFSET('9. METAS'!$V$20,INT((ROW()-14)/2),0)))</f>
        <v>#REF!</v>
      </c>
      <c r="L105" s="209" t="e">
        <f ca="1">IF(MOD(ROW()-13,2)=0,IF(ISBLANK(OFFSET(#REF!,INT((ROW()-13)/2),0)),"",OFFSET(#REF!,INT((ROW()-13)/2),0)),IF(ISBLANK(OFFSET('9. METAS'!$W$20,INT((ROW()-14)/2),0)),"",OFFSET('9. METAS'!$W$20,INT((ROW()-14)/2),0)))</f>
        <v>#REF!</v>
      </c>
      <c r="M105" s="210" t="e">
        <f ca="1">IF(MOD(ROW()-13,2)=0,IF(ISBLANK(OFFSET(#REF!,INT((ROW()-13)/2),0)),"",OFFSET(#REF!,INT((ROW()-13)/2),0)),IF(ISBLANK(OFFSET('9. METAS'!$X$20,INT((ROW()-14)/2),0)),"",OFFSET('9. METAS'!$X$20,INT((ROW()-14)/2),0)))</f>
        <v>#REF!</v>
      </c>
      <c r="N105" s="1002" t="str">
        <f t="shared" ref="N105" ca="1" si="88">IFERROR(J105/J106,"ND")</f>
        <v>ND</v>
      </c>
      <c r="O105" s="1004" t="str">
        <f t="shared" ref="O105" ca="1" si="89">IFERROR(((J105)/H105),"ND")</f>
        <v>ND</v>
      </c>
      <c r="P105" s="1031"/>
    </row>
    <row r="106" spans="3:16">
      <c r="C106" s="981"/>
      <c r="D106" s="983"/>
      <c r="E106" s="983"/>
      <c r="F106" s="985"/>
      <c r="G106" s="987"/>
      <c r="H106" s="1027"/>
      <c r="I106" s="1033"/>
      <c r="J106" s="208">
        <f ca="1">IF(MOD(ROW()-13,2)=0,IF(ISBLANK(OFFSET(#REF!,INT((ROW()-13)/2),0)),"",OFFSET(#REF!,INT((ROW()-13)/2),0)),IF(ISBLANK(OFFSET('9. METAS'!$U$20,INT((ROW()-14)/2),0)),"",OFFSET('9. METAS'!$U$20,INT((ROW()-14)/2),0)))</f>
        <v>1</v>
      </c>
      <c r="K106" s="209">
        <f ca="1">IF(MOD(ROW()-13,2)=0,IF(ISBLANK(OFFSET(#REF!,INT((ROW()-13)/2),0)),"",OFFSET(#REF!,INT((ROW()-13)/2),0)),IF(ISBLANK(OFFSET('9. METAS'!$V$20,INT((ROW()-14)/2),0)),"",OFFSET('9. METAS'!$V$20,INT((ROW()-14)/2),0)))</f>
        <v>0</v>
      </c>
      <c r="L106" s="209">
        <f ca="1">IF(MOD(ROW()-13,2)=0,IF(ISBLANK(OFFSET(#REF!,INT((ROW()-13)/2),0)),"",OFFSET(#REF!,INT((ROW()-13)/2),0)),IF(ISBLANK(OFFSET('9. METAS'!$W$20,INT((ROW()-14)/2),0)),"",OFFSET('9. METAS'!$W$20,INT((ROW()-14)/2),0)))</f>
        <v>1</v>
      </c>
      <c r="M106" s="210">
        <f ca="1">IF(MOD(ROW()-13,2)=0,IF(ISBLANK(OFFSET(#REF!,INT((ROW()-13)/2),0)),"",OFFSET(#REF!,INT((ROW()-13)/2),0)),IF(ISBLANK(OFFSET('9. METAS'!$X$20,INT((ROW()-14)/2),0)),"",OFFSET('9. METAS'!$X$20,INT((ROW()-14)/2),0)))</f>
        <v>1</v>
      </c>
      <c r="N106" s="1003"/>
      <c r="O106" s="1005"/>
      <c r="P106" s="1034"/>
    </row>
    <row r="107" spans="3:16">
      <c r="C107" s="1008" t="str">
        <f ca="1">IF(ISBLANK(OFFSET('5. Pp (3 años)'!$C$46,INT((ROW()-13)/2),0)),"",OFFSET('5. Pp (3 años)'!$C$46,INT((ROW()-13)/2),0))</f>
        <v>Componente</v>
      </c>
      <c r="D107" s="983" t="str">
        <f ca="1">IF(ISBLANK(OFFSET('5. Pp (3 años)'!$D$46,INT((ROW()-13)/2),0)),"",OFFSET('5. Pp (3 años)'!$D$46,INT((ROW()-13)/2),0))</f>
        <v>3.1.1.1.10 Mecanismos de coordinación interinstitucional y capacidades del SIPINNA Municipal fortalecidos.</v>
      </c>
      <c r="E107" s="983" t="str">
        <f ca="1">IF(ISBLANK(OFFSET('5. Pp (3 años)'!$E$46,INT((ROW()-13)/2),0)),"",OFFSET('5. Pp (3 años)'!$E$46,INT((ROW()-13)/2),0))</f>
        <v xml:space="preserve">PCI: Porcentaje de mecanismos de coordinación interinstitucional y de fortalecimiento de capacidades implementados. </v>
      </c>
      <c r="F107" s="985" t="str">
        <f ca="1">IF(ISBLANK(OFFSET('5. Pp (3 años)'!$K$46,INT((ROW()-13)/2),0)),"",OFFSET('5. Pp (3 años)'!$K$46,INT((ROW()-13)/2),0))</f>
        <v>Ascendente</v>
      </c>
      <c r="G107" s="987" t="str">
        <f ca="1">IF(ISBLANK(OFFSET('5. Pp (3 años)'!$H$46,INT((ROW()-13)/2),0)),"",OFFSET('5. Pp (3 años)'!$H$46,INT((ROW()-13)/2),0))</f>
        <v>Trimestral</v>
      </c>
      <c r="H107" s="1027">
        <f ca="1">IF(ISBLANK(OFFSET('9. METAS'!$L$20,INT((ROW()-13)/2),0)),"",OFFSET('9. METAS'!$L$20,INT((ROW()-13)/2),0))</f>
        <v>24</v>
      </c>
      <c r="I107" s="1029"/>
      <c r="J107" s="208" t="e">
        <f ca="1">IF(MOD(ROW()-13,2)=0,IF(ISBLANK(OFFSET(#REF!,INT((ROW()-13)/2),0)),"",OFFSET(#REF!,INT((ROW()-13)/2),0)),IF(ISBLANK(OFFSET('9. METAS'!$U$20,INT((ROW()-14)/2),0)),"",OFFSET('9. METAS'!$U$20,INT((ROW()-14)/2),0)))</f>
        <v>#REF!</v>
      </c>
      <c r="K107" s="209" t="e">
        <f ca="1">IF(MOD(ROW()-13,2)=0,IF(ISBLANK(OFFSET(#REF!,INT((ROW()-13)/2),0)),"",OFFSET(#REF!,INT((ROW()-13)/2),0)),IF(ISBLANK(OFFSET('9. METAS'!$V$20,INT((ROW()-14)/2),0)),"",OFFSET('9. METAS'!$V$20,INT((ROW()-14)/2),0)))</f>
        <v>#REF!</v>
      </c>
      <c r="L107" s="209" t="e">
        <f ca="1">IF(MOD(ROW()-13,2)=0,IF(ISBLANK(OFFSET(#REF!,INT((ROW()-13)/2),0)),"",OFFSET(#REF!,INT((ROW()-13)/2),0)),IF(ISBLANK(OFFSET('9. METAS'!$W$20,INT((ROW()-14)/2),0)),"",OFFSET('9. METAS'!$W$20,INT((ROW()-14)/2),0)))</f>
        <v>#REF!</v>
      </c>
      <c r="M107" s="210" t="e">
        <f ca="1">IF(MOD(ROW()-13,2)=0,IF(ISBLANK(OFFSET(#REF!,INT((ROW()-13)/2),0)),"",OFFSET(#REF!,INT((ROW()-13)/2),0)),IF(ISBLANK(OFFSET('9. METAS'!$X$20,INT((ROW()-14)/2),0)),"",OFFSET('9. METAS'!$X$20,INT((ROW()-14)/2),0)))</f>
        <v>#REF!</v>
      </c>
      <c r="N107" s="1002" t="str">
        <f t="shared" ref="N107" ca="1" si="90">IFERROR(J107/J108,"ND")</f>
        <v>ND</v>
      </c>
      <c r="O107" s="1004" t="str">
        <f t="shared" ref="O107" ca="1" si="91">IFERROR(((J107)/H107),"ND")</f>
        <v>ND</v>
      </c>
      <c r="P107" s="1031"/>
    </row>
    <row r="108" spans="3:16">
      <c r="C108" s="981"/>
      <c r="D108" s="983"/>
      <c r="E108" s="983"/>
      <c r="F108" s="985"/>
      <c r="G108" s="987"/>
      <c r="H108" s="1027"/>
      <c r="I108" s="1033"/>
      <c r="J108" s="208">
        <f ca="1">IF(MOD(ROW()-13,2)=0,IF(ISBLANK(OFFSET(#REF!,INT((ROW()-13)/2),0)),"",OFFSET(#REF!,INT((ROW()-13)/2),0)),IF(ISBLANK(OFFSET('9. METAS'!$U$20,INT((ROW()-14)/2),0)),"",OFFSET('9. METAS'!$U$20,INT((ROW()-14)/2),0)))</f>
        <v>6</v>
      </c>
      <c r="K108" s="209">
        <f ca="1">IF(MOD(ROW()-13,2)=0,IF(ISBLANK(OFFSET(#REF!,INT((ROW()-13)/2),0)),"",OFFSET(#REF!,INT((ROW()-13)/2),0)),IF(ISBLANK(OFFSET('9. METAS'!$V$20,INT((ROW()-14)/2),0)),"",OFFSET('9. METAS'!$V$20,INT((ROW()-14)/2),0)))</f>
        <v>6</v>
      </c>
      <c r="L108" s="209">
        <f ca="1">IF(MOD(ROW()-13,2)=0,IF(ISBLANK(OFFSET(#REF!,INT((ROW()-13)/2),0)),"",OFFSET(#REF!,INT((ROW()-13)/2),0)),IF(ISBLANK(OFFSET('9. METAS'!$W$20,INT((ROW()-14)/2),0)),"",OFFSET('9. METAS'!$W$20,INT((ROW()-14)/2),0)))</f>
        <v>6</v>
      </c>
      <c r="M108" s="210">
        <f ca="1">IF(MOD(ROW()-13,2)=0,IF(ISBLANK(OFFSET(#REF!,INT((ROW()-13)/2),0)),"",OFFSET(#REF!,INT((ROW()-13)/2),0)),IF(ISBLANK(OFFSET('9. METAS'!$X$20,INT((ROW()-14)/2),0)),"",OFFSET('9. METAS'!$X$20,INT((ROW()-14)/2),0)))</f>
        <v>6</v>
      </c>
      <c r="N108" s="1003"/>
      <c r="O108" s="1005"/>
      <c r="P108" s="1034"/>
    </row>
    <row r="109" spans="3:16">
      <c r="C109" s="1008" t="str">
        <f ca="1">IF(ISBLANK(OFFSET('5. Pp (3 años)'!$C$46,INT((ROW()-13)/2),0)),"",OFFSET('5. Pp (3 años)'!$C$46,INT((ROW()-13)/2),0))</f>
        <v>Actividad</v>
      </c>
      <c r="D109" s="983" t="str">
        <f ca="1">IF(ISBLANK(OFFSET('5. Pp (3 años)'!$D$46,INT((ROW()-13)/2),0)),"",OFFSET('5. Pp (3 años)'!$D$46,INT((ROW()-13)/2),0))</f>
        <v>3.1.1.1.10.1  Organización de sesiones del Sistema Municipal y sus Comisiones.</v>
      </c>
      <c r="E109" s="983" t="str">
        <f ca="1">IF(ISBLANK(OFFSET('5. Pp (3 años)'!$E$46,INT((ROW()-13)/2),0)),"",OFFSET('5. Pp (3 años)'!$E$46,INT((ROW()-13)/2),0))</f>
        <v>PSO: Porcentaje de sesiones realizadas conforme al calendario.</v>
      </c>
      <c r="F109" s="985" t="str">
        <f ca="1">IF(ISBLANK(OFFSET('5. Pp (3 años)'!$K$46,INT((ROW()-13)/2),0)),"",OFFSET('5. Pp (3 años)'!$K$46,INT((ROW()-13)/2),0))</f>
        <v>Ascendente</v>
      </c>
      <c r="G109" s="987" t="str">
        <f ca="1">IF(ISBLANK(OFFSET('5. Pp (3 años)'!$H$46,INT((ROW()-13)/2),0)),"",OFFSET('5. Pp (3 años)'!$H$46,INT((ROW()-13)/2),0))</f>
        <v>Trimestral</v>
      </c>
      <c r="H109" s="1027">
        <f ca="1">IF(ISBLANK(OFFSET('9. METAS'!$L$20,INT((ROW()-13)/2),0)),"",OFFSET('9. METAS'!$L$20,INT((ROW()-13)/2),0))</f>
        <v>16</v>
      </c>
      <c r="I109" s="1029"/>
      <c r="J109" s="208" t="e">
        <f ca="1">IF(MOD(ROW()-13,2)=0,IF(ISBLANK(OFFSET(#REF!,INT((ROW()-13)/2),0)),"",OFFSET(#REF!,INT((ROW()-13)/2),0)),IF(ISBLANK(OFFSET('9. METAS'!$U$20,INT((ROW()-14)/2),0)),"",OFFSET('9. METAS'!$U$20,INT((ROW()-14)/2),0)))</f>
        <v>#REF!</v>
      </c>
      <c r="K109" s="209" t="e">
        <f ca="1">IF(MOD(ROW()-13,2)=0,IF(ISBLANK(OFFSET(#REF!,INT((ROW()-13)/2),0)),"",OFFSET(#REF!,INT((ROW()-13)/2),0)),IF(ISBLANK(OFFSET('9. METAS'!$V$20,INT((ROW()-14)/2),0)),"",OFFSET('9. METAS'!$V$20,INT((ROW()-14)/2),0)))</f>
        <v>#REF!</v>
      </c>
      <c r="L109" s="209" t="e">
        <f ca="1">IF(MOD(ROW()-13,2)=0,IF(ISBLANK(OFFSET(#REF!,INT((ROW()-13)/2),0)),"",OFFSET(#REF!,INT((ROW()-13)/2),0)),IF(ISBLANK(OFFSET('9. METAS'!$W$20,INT((ROW()-14)/2),0)),"",OFFSET('9. METAS'!$W$20,INT((ROW()-14)/2),0)))</f>
        <v>#REF!</v>
      </c>
      <c r="M109" s="210" t="e">
        <f ca="1">IF(MOD(ROW()-13,2)=0,IF(ISBLANK(OFFSET(#REF!,INT((ROW()-13)/2),0)),"",OFFSET(#REF!,INT((ROW()-13)/2),0)),IF(ISBLANK(OFFSET('9. METAS'!$X$20,INT((ROW()-14)/2),0)),"",OFFSET('9. METAS'!$X$20,INT((ROW()-14)/2),0)))</f>
        <v>#REF!</v>
      </c>
      <c r="N109" s="1002" t="str">
        <f t="shared" ref="N109" ca="1" si="92">IFERROR(J109/J110,"ND")</f>
        <v>ND</v>
      </c>
      <c r="O109" s="1004" t="str">
        <f t="shared" ref="O109" ca="1" si="93">IFERROR(((J109)/H109),"ND")</f>
        <v>ND</v>
      </c>
      <c r="P109" s="1031"/>
    </row>
    <row r="110" spans="3:16">
      <c r="C110" s="981"/>
      <c r="D110" s="983"/>
      <c r="E110" s="983"/>
      <c r="F110" s="985"/>
      <c r="G110" s="987"/>
      <c r="H110" s="1027"/>
      <c r="I110" s="1033"/>
      <c r="J110" s="208">
        <f ca="1">IF(MOD(ROW()-13,2)=0,IF(ISBLANK(OFFSET(#REF!,INT((ROW()-13)/2),0)),"",OFFSET(#REF!,INT((ROW()-13)/2),0)),IF(ISBLANK(OFFSET('9. METAS'!$U$20,INT((ROW()-14)/2),0)),"",OFFSET('9. METAS'!$U$20,INT((ROW()-14)/2),0)))</f>
        <v>4</v>
      </c>
      <c r="K110" s="209">
        <f ca="1">IF(MOD(ROW()-13,2)=0,IF(ISBLANK(OFFSET(#REF!,INT((ROW()-13)/2),0)),"",OFFSET(#REF!,INT((ROW()-13)/2),0)),IF(ISBLANK(OFFSET('9. METAS'!$V$20,INT((ROW()-14)/2),0)),"",OFFSET('9. METAS'!$V$20,INT((ROW()-14)/2),0)))</f>
        <v>4</v>
      </c>
      <c r="L110" s="209">
        <f ca="1">IF(MOD(ROW()-13,2)=0,IF(ISBLANK(OFFSET(#REF!,INT((ROW()-13)/2),0)),"",OFFSET(#REF!,INT((ROW()-13)/2),0)),IF(ISBLANK(OFFSET('9. METAS'!$W$20,INT((ROW()-14)/2),0)),"",OFFSET('9. METAS'!$W$20,INT((ROW()-14)/2),0)))</f>
        <v>4</v>
      </c>
      <c r="M110" s="210">
        <f ca="1">IF(MOD(ROW()-13,2)=0,IF(ISBLANK(OFFSET(#REF!,INT((ROW()-13)/2),0)),"",OFFSET(#REF!,INT((ROW()-13)/2),0)),IF(ISBLANK(OFFSET('9. METAS'!$X$20,INT((ROW()-14)/2),0)),"",OFFSET('9. METAS'!$X$20,INT((ROW()-14)/2),0)))</f>
        <v>4</v>
      </c>
      <c r="N110" s="1003"/>
      <c r="O110" s="1005"/>
      <c r="P110" s="1034"/>
    </row>
    <row r="111" spans="3:16">
      <c r="C111" s="1008" t="str">
        <f ca="1">IF(ISBLANK(OFFSET('5. Pp (3 años)'!$C$46,INT((ROW()-13)/2),0)),"",OFFSET('5. Pp (3 años)'!$C$46,INT((ROW()-13)/2),0))</f>
        <v>Actividad</v>
      </c>
      <c r="D111" s="983" t="str">
        <f ca="1">IF(ISBLANK(OFFSET('5. Pp (3 años)'!$D$46,INT((ROW()-13)/2),0)),"",OFFSET('5. Pp (3 años)'!$D$46,INT((ROW()-13)/2),0))</f>
        <v>3.1.1.1.10.2 Canalización y registro de reportes o posibles vulneraciones de derechos de NNA.</v>
      </c>
      <c r="E111" s="983" t="str">
        <f ca="1">IF(ISBLANK(OFFSET('5. Pp (3 años)'!$E$46,INT((ROW()-13)/2),0)),"",OFFSET('5. Pp (3 años)'!$E$46,INT((ROW()-13)/2),0))</f>
        <v>PCR: Porcentaje de reportes canalizados dentro de 48 horas.</v>
      </c>
      <c r="F111" s="985" t="str">
        <f ca="1">IF(ISBLANK(OFFSET('5. Pp (3 años)'!$K$46,INT((ROW()-13)/2),0)),"",OFFSET('5. Pp (3 años)'!$K$46,INT((ROW()-13)/2),0))</f>
        <v>Constante</v>
      </c>
      <c r="G111" s="987" t="str">
        <f ca="1">IF(ISBLANK(OFFSET('5. Pp (3 años)'!$H$46,INT((ROW()-13)/2),0)),"",OFFSET('5. Pp (3 años)'!$H$46,INT((ROW()-13)/2),0))</f>
        <v>Trimestral</v>
      </c>
      <c r="H111" s="1027">
        <f ca="1">IF(ISBLANK(OFFSET('9. METAS'!$L$20,INT((ROW()-13)/2),0)),"",OFFSET('9. METAS'!$L$20,INT((ROW()-13)/2),0))</f>
        <v>1</v>
      </c>
      <c r="I111" s="1029"/>
      <c r="J111" s="208" t="e">
        <f ca="1">IF(MOD(ROW()-13,2)=0,IF(ISBLANK(OFFSET(#REF!,INT((ROW()-13)/2),0)),"",OFFSET(#REF!,INT((ROW()-13)/2),0)),IF(ISBLANK(OFFSET('9. METAS'!$U$20,INT((ROW()-14)/2),0)),"",OFFSET('9. METAS'!$U$20,INT((ROW()-14)/2),0)))</f>
        <v>#REF!</v>
      </c>
      <c r="K111" s="209" t="e">
        <f ca="1">IF(MOD(ROW()-13,2)=0,IF(ISBLANK(OFFSET(#REF!,INT((ROW()-13)/2),0)),"",OFFSET(#REF!,INT((ROW()-13)/2),0)),IF(ISBLANK(OFFSET('9. METAS'!$V$20,INT((ROW()-14)/2),0)),"",OFFSET('9. METAS'!$V$20,INT((ROW()-14)/2),0)))</f>
        <v>#REF!</v>
      </c>
      <c r="L111" s="209" t="e">
        <f ca="1">IF(MOD(ROW()-13,2)=0,IF(ISBLANK(OFFSET(#REF!,INT((ROW()-13)/2),0)),"",OFFSET(#REF!,INT((ROW()-13)/2),0)),IF(ISBLANK(OFFSET('9. METAS'!$W$20,INT((ROW()-14)/2),0)),"",OFFSET('9. METAS'!$W$20,INT((ROW()-14)/2),0)))</f>
        <v>#REF!</v>
      </c>
      <c r="M111" s="210" t="e">
        <f ca="1">IF(MOD(ROW()-13,2)=0,IF(ISBLANK(OFFSET(#REF!,INT((ROW()-13)/2),0)),"",OFFSET(#REF!,INT((ROW()-13)/2),0)),IF(ISBLANK(OFFSET('9. METAS'!$X$20,INT((ROW()-14)/2),0)),"",OFFSET('9. METAS'!$X$20,INT((ROW()-14)/2),0)))</f>
        <v>#REF!</v>
      </c>
      <c r="N111" s="1002" t="str">
        <f t="shared" ref="N111" ca="1" si="94">IFERROR(J111/J112,"ND")</f>
        <v>ND</v>
      </c>
      <c r="O111" s="1004" t="str">
        <f t="shared" ref="O111" ca="1" si="95">IFERROR(((J111)/H111),"ND")</f>
        <v>ND</v>
      </c>
      <c r="P111" s="1031"/>
    </row>
    <row r="112" spans="3:16">
      <c r="C112" s="981"/>
      <c r="D112" s="983"/>
      <c r="E112" s="983"/>
      <c r="F112" s="985"/>
      <c r="G112" s="987"/>
      <c r="H112" s="1027"/>
      <c r="I112" s="1033"/>
      <c r="J112" s="208">
        <f ca="1">IF(MOD(ROW()-13,2)=0,IF(ISBLANK(OFFSET(#REF!,INT((ROW()-13)/2),0)),"",OFFSET(#REF!,INT((ROW()-13)/2),0)),IF(ISBLANK(OFFSET('9. METAS'!$U$20,INT((ROW()-14)/2),0)),"",OFFSET('9. METAS'!$U$20,INT((ROW()-14)/2),0)))</f>
        <v>1</v>
      </c>
      <c r="K112" s="209">
        <f ca="1">IF(MOD(ROW()-13,2)=0,IF(ISBLANK(OFFSET(#REF!,INT((ROW()-13)/2),0)),"",OFFSET(#REF!,INT((ROW()-13)/2),0)),IF(ISBLANK(OFFSET('9. METAS'!$V$20,INT((ROW()-14)/2),0)),"",OFFSET('9. METAS'!$V$20,INT((ROW()-14)/2),0)))</f>
        <v>1</v>
      </c>
      <c r="L112" s="209">
        <f ca="1">IF(MOD(ROW()-13,2)=0,IF(ISBLANK(OFFSET(#REF!,INT((ROW()-13)/2),0)),"",OFFSET(#REF!,INT((ROW()-13)/2),0)),IF(ISBLANK(OFFSET('9. METAS'!$W$20,INT((ROW()-14)/2),0)),"",OFFSET('9. METAS'!$W$20,INT((ROW()-14)/2),0)))</f>
        <v>1</v>
      </c>
      <c r="M112" s="210">
        <f ca="1">IF(MOD(ROW()-13,2)=0,IF(ISBLANK(OFFSET(#REF!,INT((ROW()-13)/2),0)),"",OFFSET(#REF!,INT((ROW()-13)/2),0)),IF(ISBLANK(OFFSET('9. METAS'!$X$20,INT((ROW()-14)/2),0)),"",OFFSET('9. METAS'!$X$20,INT((ROW()-14)/2),0)))</f>
        <v>1</v>
      </c>
      <c r="N112" s="1003"/>
      <c r="O112" s="1005"/>
      <c r="P112" s="1034"/>
    </row>
    <row r="113" spans="3:16">
      <c r="C113" s="1008" t="str">
        <f ca="1">IF(ISBLANK(OFFSET('5. Pp (3 años)'!$C$46,INT((ROW()-13)/2),0)),"",OFFSET('5. Pp (3 años)'!$C$46,INT((ROW()-13)/2),0))</f>
        <v>Actividad</v>
      </c>
      <c r="D113" s="983" t="str">
        <f ca="1">IF(ISBLANK(OFFSET('5. Pp (3 años)'!$D$46,INT((ROW()-13)/2),0)),"",OFFSET('5. Pp (3 años)'!$D$46,INT((ROW()-13)/2),0))</f>
        <v>3.1.1.1.10.3 Convocatoria y organización de actividades de participación dirigidas a niñas, niños y adolescentes.</v>
      </c>
      <c r="E113" s="983" t="str">
        <f ca="1">IF(ISBLANK(OFFSET('5. Pp (3 años)'!$E$46,INT((ROW()-13)/2),0)),"",OFFSET('5. Pp (3 años)'!$E$46,INT((ROW()-13)/2),0))</f>
        <v>PPA: Porcentaje de participación de NNA en actividades convocadas.</v>
      </c>
      <c r="F113" s="985" t="str">
        <f ca="1">IF(ISBLANK(OFFSET('5. Pp (3 años)'!$K$46,INT((ROW()-13)/2),0)),"",OFFSET('5. Pp (3 años)'!$K$46,INT((ROW()-13)/2),0))</f>
        <v>Ascendente</v>
      </c>
      <c r="G113" s="987" t="str">
        <f ca="1">IF(ISBLANK(OFFSET('5. Pp (3 años)'!$H$46,INT((ROW()-13)/2),0)),"",OFFSET('5. Pp (3 años)'!$H$46,INT((ROW()-13)/2),0))</f>
        <v>Trimestral</v>
      </c>
      <c r="H113" s="1027">
        <f ca="1">IF(ISBLANK(OFFSET('9. METAS'!$L$20,INT((ROW()-13)/2),0)),"",OFFSET('9. METAS'!$L$20,INT((ROW()-13)/2),0))</f>
        <v>3230</v>
      </c>
      <c r="I113" s="1029"/>
      <c r="J113" s="208" t="e">
        <f ca="1">IF(MOD(ROW()-13,2)=0,IF(ISBLANK(OFFSET(#REF!,INT((ROW()-13)/2),0)),"",OFFSET(#REF!,INT((ROW()-13)/2),0)),IF(ISBLANK(OFFSET('9. METAS'!$U$20,INT((ROW()-14)/2),0)),"",OFFSET('9. METAS'!$U$20,INT((ROW()-14)/2),0)))</f>
        <v>#REF!</v>
      </c>
      <c r="K113" s="209" t="e">
        <f ca="1">IF(MOD(ROW()-13,2)=0,IF(ISBLANK(OFFSET(#REF!,INT((ROW()-13)/2),0)),"",OFFSET(#REF!,INT((ROW()-13)/2),0)),IF(ISBLANK(OFFSET('9. METAS'!$V$20,INT((ROW()-14)/2),0)),"",OFFSET('9. METAS'!$V$20,INT((ROW()-14)/2),0)))</f>
        <v>#REF!</v>
      </c>
      <c r="L113" s="209" t="e">
        <f ca="1">IF(MOD(ROW()-13,2)=0,IF(ISBLANK(OFFSET(#REF!,INT((ROW()-13)/2),0)),"",OFFSET(#REF!,INT((ROW()-13)/2),0)),IF(ISBLANK(OFFSET('9. METAS'!$W$20,INT((ROW()-14)/2),0)),"",OFFSET('9. METAS'!$W$20,INT((ROW()-14)/2),0)))</f>
        <v>#REF!</v>
      </c>
      <c r="M113" s="210" t="e">
        <f ca="1">IF(MOD(ROW()-13,2)=0,IF(ISBLANK(OFFSET(#REF!,INT((ROW()-13)/2),0)),"",OFFSET(#REF!,INT((ROW()-13)/2),0)),IF(ISBLANK(OFFSET('9. METAS'!$X$20,INT((ROW()-14)/2),0)),"",OFFSET('9. METAS'!$X$20,INT((ROW()-14)/2),0)))</f>
        <v>#REF!</v>
      </c>
      <c r="N113" s="1002" t="str">
        <f t="shared" ref="N113" ca="1" si="96">IFERROR(J113/J114,"ND")</f>
        <v>ND</v>
      </c>
      <c r="O113" s="1004" t="str">
        <f t="shared" ref="O113" ca="1" si="97">IFERROR(((J113)/H113),"ND")</f>
        <v>ND</v>
      </c>
      <c r="P113" s="1031"/>
    </row>
    <row r="114" spans="3:16">
      <c r="C114" s="981"/>
      <c r="D114" s="983"/>
      <c r="E114" s="983"/>
      <c r="F114" s="985"/>
      <c r="G114" s="987"/>
      <c r="H114" s="1027"/>
      <c r="I114" s="1033"/>
      <c r="J114" s="208">
        <f ca="1">IF(MOD(ROW()-13,2)=0,IF(ISBLANK(OFFSET(#REF!,INT((ROW()-13)/2),0)),"",OFFSET(#REF!,INT((ROW()-13)/2),0)),IF(ISBLANK(OFFSET('9. METAS'!$U$20,INT((ROW()-14)/2),0)),"",OFFSET('9. METAS'!$U$20,INT((ROW()-14)/2),0)))</f>
        <v>800</v>
      </c>
      <c r="K114" s="209">
        <f ca="1">IF(MOD(ROW()-13,2)=0,IF(ISBLANK(OFFSET(#REF!,INT((ROW()-13)/2),0)),"",OFFSET(#REF!,INT((ROW()-13)/2),0)),IF(ISBLANK(OFFSET('9. METAS'!$V$20,INT((ROW()-14)/2),0)),"",OFFSET('9. METAS'!$V$20,INT((ROW()-14)/2),0)))</f>
        <v>965</v>
      </c>
      <c r="L114" s="209">
        <f ca="1">IF(MOD(ROW()-13,2)=0,IF(ISBLANK(OFFSET(#REF!,INT((ROW()-13)/2),0)),"",OFFSET(#REF!,INT((ROW()-13)/2),0)),IF(ISBLANK(OFFSET('9. METAS'!$W$20,INT((ROW()-14)/2),0)),"",OFFSET('9. METAS'!$W$20,INT((ROW()-14)/2),0)))</f>
        <v>965</v>
      </c>
      <c r="M114" s="210">
        <f ca="1">IF(MOD(ROW()-13,2)=0,IF(ISBLANK(OFFSET(#REF!,INT((ROW()-13)/2),0)),"",OFFSET(#REF!,INT((ROW()-13)/2),0)),IF(ISBLANK(OFFSET('9. METAS'!$X$20,INT((ROW()-14)/2),0)),"",OFFSET('9. METAS'!$X$20,INT((ROW()-14)/2),0)))</f>
        <v>500</v>
      </c>
      <c r="N114" s="1003"/>
      <c r="O114" s="1005"/>
      <c r="P114" s="1034"/>
    </row>
    <row r="115" spans="3:16">
      <c r="C115" s="1008" t="str">
        <f ca="1">IF(ISBLANK(OFFSET('5. Pp (3 años)'!$C$46,INT((ROW()-13)/2),0)),"",OFFSET('5. Pp (3 años)'!$C$46,INT((ROW()-13)/2),0))</f>
        <v>Actividad</v>
      </c>
      <c r="D115" s="983" t="str">
        <f ca="1">IF(ISBLANK(OFFSET('5. Pp (3 años)'!$D$46,INT((ROW()-13)/2),0)),"",OFFSET('5. Pp (3 años)'!$D$46,INT((ROW()-13)/2),0))</f>
        <v>3.1.1.1.10.4 Difusión digital y realización de campañas en redes sociales sobre los derechos de NNA.</v>
      </c>
      <c r="E115" s="983" t="str">
        <f ca="1">IF(ISBLANK(OFFSET('5. Pp (3 años)'!$E$46,INT((ROW()-13)/2),0)),"",OFFSET('5. Pp (3 años)'!$E$46,INT((ROW()-13)/2),0))</f>
        <v>PDR: Porcentaje de campañas realizadas conforme a la planeación.</v>
      </c>
      <c r="F115" s="985" t="str">
        <f ca="1">IF(ISBLANK(OFFSET('5. Pp (3 años)'!$K$46,INT((ROW()-13)/2),0)),"",OFFSET('5. Pp (3 años)'!$K$46,INT((ROW()-13)/2),0))</f>
        <v>Ascendente</v>
      </c>
      <c r="G115" s="987" t="str">
        <f ca="1">IF(ISBLANK(OFFSET('5. Pp (3 años)'!$H$46,INT((ROW()-13)/2),0)),"",OFFSET('5. Pp (3 años)'!$H$46,INT((ROW()-13)/2),0))</f>
        <v>Trimestral</v>
      </c>
      <c r="H115" s="1027">
        <f ca="1">IF(ISBLANK(OFFSET('9. METAS'!$L$20,INT((ROW()-13)/2),0)),"",OFFSET('9. METAS'!$L$20,INT((ROW()-13)/2),0))</f>
        <v>24</v>
      </c>
      <c r="I115" s="1029"/>
      <c r="J115" s="208" t="e">
        <f ca="1">IF(MOD(ROW()-13,2)=0,IF(ISBLANK(OFFSET(#REF!,INT((ROW()-13)/2),0)),"",OFFSET(#REF!,INT((ROW()-13)/2),0)),IF(ISBLANK(OFFSET('9. METAS'!$U$20,INT((ROW()-14)/2),0)),"",OFFSET('9. METAS'!$U$20,INT((ROW()-14)/2),0)))</f>
        <v>#REF!</v>
      </c>
      <c r="K115" s="209" t="e">
        <f ca="1">IF(MOD(ROW()-13,2)=0,IF(ISBLANK(OFFSET(#REF!,INT((ROW()-13)/2),0)),"",OFFSET(#REF!,INT((ROW()-13)/2),0)),IF(ISBLANK(OFFSET('9. METAS'!$V$20,INT((ROW()-14)/2),0)),"",OFFSET('9. METAS'!$V$20,INT((ROW()-14)/2),0)))</f>
        <v>#REF!</v>
      </c>
      <c r="L115" s="209" t="e">
        <f ca="1">IF(MOD(ROW()-13,2)=0,IF(ISBLANK(OFFSET(#REF!,INT((ROW()-13)/2),0)),"",OFFSET(#REF!,INT((ROW()-13)/2),0)),IF(ISBLANK(OFFSET('9. METAS'!$W$20,INT((ROW()-14)/2),0)),"",OFFSET('9. METAS'!$W$20,INT((ROW()-14)/2),0)))</f>
        <v>#REF!</v>
      </c>
      <c r="M115" s="210" t="e">
        <f ca="1">IF(MOD(ROW()-13,2)=0,IF(ISBLANK(OFFSET(#REF!,INT((ROW()-13)/2),0)),"",OFFSET(#REF!,INT((ROW()-13)/2),0)),IF(ISBLANK(OFFSET('9. METAS'!$X$20,INT((ROW()-14)/2),0)),"",OFFSET('9. METAS'!$X$20,INT((ROW()-14)/2),0)))</f>
        <v>#REF!</v>
      </c>
      <c r="N115" s="1002" t="str">
        <f t="shared" ref="N115" ca="1" si="98">IFERROR(J115/J116,"ND")</f>
        <v>ND</v>
      </c>
      <c r="O115" s="1004" t="str">
        <f t="shared" ref="O115" ca="1" si="99">IFERROR(((J115)/H115),"ND")</f>
        <v>ND</v>
      </c>
      <c r="P115" s="1031"/>
    </row>
    <row r="116" spans="3:16">
      <c r="C116" s="981"/>
      <c r="D116" s="983"/>
      <c r="E116" s="983"/>
      <c r="F116" s="985"/>
      <c r="G116" s="987"/>
      <c r="H116" s="1027"/>
      <c r="I116" s="1033"/>
      <c r="J116" s="208">
        <f ca="1">IF(MOD(ROW()-13,2)=0,IF(ISBLANK(OFFSET(#REF!,INT((ROW()-13)/2),0)),"",OFFSET(#REF!,INT((ROW()-13)/2),0)),IF(ISBLANK(OFFSET('9. METAS'!$U$20,INT((ROW()-14)/2),0)),"",OFFSET('9. METAS'!$U$20,INT((ROW()-14)/2),0)))</f>
        <v>6</v>
      </c>
      <c r="K116" s="209">
        <f ca="1">IF(MOD(ROW()-13,2)=0,IF(ISBLANK(OFFSET(#REF!,INT((ROW()-13)/2),0)),"",OFFSET(#REF!,INT((ROW()-13)/2),0)),IF(ISBLANK(OFFSET('9. METAS'!$V$20,INT((ROW()-14)/2),0)),"",OFFSET('9. METAS'!$V$20,INT((ROW()-14)/2),0)))</f>
        <v>6</v>
      </c>
      <c r="L116" s="209">
        <f ca="1">IF(MOD(ROW()-13,2)=0,IF(ISBLANK(OFFSET(#REF!,INT((ROW()-13)/2),0)),"",OFFSET(#REF!,INT((ROW()-13)/2),0)),IF(ISBLANK(OFFSET('9. METAS'!$W$20,INT((ROW()-14)/2),0)),"",OFFSET('9. METAS'!$W$20,INT((ROW()-14)/2),0)))</f>
        <v>6</v>
      </c>
      <c r="M116" s="210">
        <f ca="1">IF(MOD(ROW()-13,2)=0,IF(ISBLANK(OFFSET(#REF!,INT((ROW()-13)/2),0)),"",OFFSET(#REF!,INT((ROW()-13)/2),0)),IF(ISBLANK(OFFSET('9. METAS'!$X$20,INT((ROW()-14)/2),0)),"",OFFSET('9. METAS'!$X$20,INT((ROW()-14)/2),0)))</f>
        <v>6</v>
      </c>
      <c r="N116" s="1003"/>
      <c r="O116" s="1005"/>
      <c r="P116" s="1034"/>
    </row>
    <row r="117" spans="3:16">
      <c r="C117" s="1008" t="str">
        <f ca="1">IF(ISBLANK(OFFSET('5. Pp (3 años)'!$C$46,INT((ROW()-13)/2),0)),"",OFFSET('5. Pp (3 años)'!$C$46,INT((ROW()-13)/2),0))</f>
        <v>Componente</v>
      </c>
      <c r="D117" s="983" t="str">
        <f ca="1">IF(ISBLANK(OFFSET('5. Pp (3 años)'!$D$46,INT((ROW()-13)/2),0)),"",OFFSET('5. Pp (3 años)'!$D$46,INT((ROW()-13)/2),0))</f>
        <v>3.1.1.1.11 Proyectos de estructuración vial revisados interinstitucionalmente.</v>
      </c>
      <c r="E117" s="983" t="str">
        <f ca="1">IF(ISBLANK(OFFSET('5. Pp (3 años)'!$E$46,INT((ROW()-13)/2),0)),"",OFFSET('5. Pp (3 años)'!$E$46,INT((ROW()-13)/2),0))</f>
        <v>PREV: Porcentaje de proyectos de estructuración vial revisados</v>
      </c>
      <c r="F117" s="985" t="str">
        <f ca="1">IF(ISBLANK(OFFSET('5. Pp (3 años)'!$K$46,INT((ROW()-13)/2),0)),"",OFFSET('5. Pp (3 años)'!$K$46,INT((ROW()-13)/2),0))</f>
        <v>Ascendente</v>
      </c>
      <c r="G117" s="987" t="str">
        <f ca="1">IF(ISBLANK(OFFSET('5. Pp (3 años)'!$H$46,INT((ROW()-13)/2),0)),"",OFFSET('5. Pp (3 años)'!$H$46,INT((ROW()-13)/2),0))</f>
        <v>Trimestral</v>
      </c>
      <c r="H117" s="1027">
        <f ca="1">IF(ISBLANK(OFFSET('9. METAS'!$L$20,INT((ROW()-13)/2),0)),"",OFFSET('9. METAS'!$L$20,INT((ROW()-13)/2),0))</f>
        <v>20</v>
      </c>
      <c r="I117" s="1029"/>
      <c r="J117" s="208" t="e">
        <f ca="1">IF(MOD(ROW()-13,2)=0,IF(ISBLANK(OFFSET(#REF!,INT((ROW()-13)/2),0)),"",OFFSET(#REF!,INT((ROW()-13)/2),0)),IF(ISBLANK(OFFSET('9. METAS'!$U$20,INT((ROW()-14)/2),0)),"",OFFSET('9. METAS'!$U$20,INT((ROW()-14)/2),0)))</f>
        <v>#REF!</v>
      </c>
      <c r="K117" s="209" t="e">
        <f ca="1">IF(MOD(ROW()-13,2)=0,IF(ISBLANK(OFFSET(#REF!,INT((ROW()-13)/2),0)),"",OFFSET(#REF!,INT((ROW()-13)/2),0)),IF(ISBLANK(OFFSET('9. METAS'!$V$20,INT((ROW()-14)/2),0)),"",OFFSET('9. METAS'!$V$20,INT((ROW()-14)/2),0)))</f>
        <v>#REF!</v>
      </c>
      <c r="L117" s="209" t="e">
        <f ca="1">IF(MOD(ROW()-13,2)=0,IF(ISBLANK(OFFSET(#REF!,INT((ROW()-13)/2),0)),"",OFFSET(#REF!,INT((ROW()-13)/2),0)),IF(ISBLANK(OFFSET('9. METAS'!$W$20,INT((ROW()-14)/2),0)),"",OFFSET('9. METAS'!$W$20,INT((ROW()-14)/2),0)))</f>
        <v>#REF!</v>
      </c>
      <c r="M117" s="210" t="e">
        <f ca="1">IF(MOD(ROW()-13,2)=0,IF(ISBLANK(OFFSET(#REF!,INT((ROW()-13)/2),0)),"",OFFSET(#REF!,INT((ROW()-13)/2),0)),IF(ISBLANK(OFFSET('9. METAS'!$X$20,INT((ROW()-14)/2),0)),"",OFFSET('9. METAS'!$X$20,INT((ROW()-14)/2),0)))</f>
        <v>#REF!</v>
      </c>
      <c r="N117" s="1002" t="str">
        <f t="shared" ref="N117" ca="1" si="100">IFERROR(J117/J118,"ND")</f>
        <v>ND</v>
      </c>
      <c r="O117" s="1004" t="str">
        <f t="shared" ref="O117" ca="1" si="101">IFERROR(((J117)/H117),"ND")</f>
        <v>ND</v>
      </c>
      <c r="P117" s="1031"/>
    </row>
    <row r="118" spans="3:16">
      <c r="C118" s="981"/>
      <c r="D118" s="983"/>
      <c r="E118" s="983"/>
      <c r="F118" s="985"/>
      <c r="G118" s="987"/>
      <c r="H118" s="1027"/>
      <c r="I118" s="1033"/>
      <c r="J118" s="208">
        <f ca="1">IF(MOD(ROW()-13,2)=0,IF(ISBLANK(OFFSET(#REF!,INT((ROW()-13)/2),0)),"",OFFSET(#REF!,INT((ROW()-13)/2),0)),IF(ISBLANK(OFFSET('9. METAS'!$U$20,INT((ROW()-14)/2),0)),"",OFFSET('9. METAS'!$U$20,INT((ROW()-14)/2),0)))</f>
        <v>5</v>
      </c>
      <c r="K118" s="209">
        <f ca="1">IF(MOD(ROW()-13,2)=0,IF(ISBLANK(OFFSET(#REF!,INT((ROW()-13)/2),0)),"",OFFSET(#REF!,INT((ROW()-13)/2),0)),IF(ISBLANK(OFFSET('9. METAS'!$V$20,INT((ROW()-14)/2),0)),"",OFFSET('9. METAS'!$V$20,INT((ROW()-14)/2),0)))</f>
        <v>10</v>
      </c>
      <c r="L118" s="209">
        <f ca="1">IF(MOD(ROW()-13,2)=0,IF(ISBLANK(OFFSET(#REF!,INT((ROW()-13)/2),0)),"",OFFSET(#REF!,INT((ROW()-13)/2),0)),IF(ISBLANK(OFFSET('9. METAS'!$W$20,INT((ROW()-14)/2),0)),"",OFFSET('9. METAS'!$W$20,INT((ROW()-14)/2),0)))</f>
        <v>3</v>
      </c>
      <c r="M118" s="210">
        <f ca="1">IF(MOD(ROW()-13,2)=0,IF(ISBLANK(OFFSET(#REF!,INT((ROW()-13)/2),0)),"",OFFSET(#REF!,INT((ROW()-13)/2),0)),IF(ISBLANK(OFFSET('9. METAS'!$X$20,INT((ROW()-14)/2),0)),"",OFFSET('9. METAS'!$X$20,INT((ROW()-14)/2),0)))</f>
        <v>2</v>
      </c>
      <c r="N118" s="1003"/>
      <c r="O118" s="1005"/>
      <c r="P118" s="1034"/>
    </row>
    <row r="119" spans="3:16">
      <c r="C119" s="1008" t="str">
        <f ca="1">IF(ISBLANK(OFFSET('5. Pp (3 años)'!$C$46,INT((ROW()-13)/2),0)),"",OFFSET('5. Pp (3 años)'!$C$46,INT((ROW()-13)/2),0))</f>
        <v>Actividad</v>
      </c>
      <c r="D119" s="983" t="str">
        <f ca="1">IF(ISBLANK(OFFSET('5. Pp (3 años)'!$D$46,INT((ROW()-13)/2),0)),"",OFFSET('5. Pp (3 años)'!$D$46,INT((ROW()-13)/2),0))</f>
        <v>3.1.1.1.11.1 Instalación de señalización vial horizontal y vertical en la infraestructura urbana.</v>
      </c>
      <c r="E119" s="983" t="str">
        <f ca="1">IF(ISBLANK(OFFSET('5. Pp (3 años)'!$E$46,INT((ROW()-13)/2),0)),"",OFFSET('5. Pp (3 años)'!$E$46,INT((ROW()-13)/2),0))</f>
        <v>PSHV: Porcentaje de señalización vial horizontal y vertical instalada</v>
      </c>
      <c r="F119" s="985" t="str">
        <f ca="1">IF(ISBLANK(OFFSET('5. Pp (3 años)'!$K$46,INT((ROW()-13)/2),0)),"",OFFSET('5. Pp (3 años)'!$K$46,INT((ROW()-13)/2),0))</f>
        <v>Ascendente</v>
      </c>
      <c r="G119" s="987" t="str">
        <f ca="1">IF(ISBLANK(OFFSET('5. Pp (3 años)'!$H$46,INT((ROW()-13)/2),0)),"",OFFSET('5. Pp (3 años)'!$H$46,INT((ROW()-13)/2),0))</f>
        <v>Trimestral</v>
      </c>
      <c r="H119" s="1027">
        <f ca="1">IF(ISBLANK(OFFSET('9. METAS'!$L$20,INT((ROW()-13)/2),0)),"",OFFSET('9. METAS'!$L$20,INT((ROW()-13)/2),0))</f>
        <v>120</v>
      </c>
      <c r="I119" s="1029"/>
      <c r="J119" s="208" t="e">
        <f ca="1">IF(MOD(ROW()-13,2)=0,IF(ISBLANK(OFFSET(#REF!,INT((ROW()-13)/2),0)),"",OFFSET(#REF!,INT((ROW()-13)/2),0)),IF(ISBLANK(OFFSET('9. METAS'!$U$20,INT((ROW()-14)/2),0)),"",OFFSET('9. METAS'!$U$20,INT((ROW()-14)/2),0)))</f>
        <v>#REF!</v>
      </c>
      <c r="K119" s="209" t="e">
        <f ca="1">IF(MOD(ROW()-13,2)=0,IF(ISBLANK(OFFSET(#REF!,INT((ROW()-13)/2),0)),"",OFFSET(#REF!,INT((ROW()-13)/2),0)),IF(ISBLANK(OFFSET('9. METAS'!$V$20,INT((ROW()-14)/2),0)),"",OFFSET('9. METAS'!$V$20,INT((ROW()-14)/2),0)))</f>
        <v>#REF!</v>
      </c>
      <c r="L119" s="209" t="e">
        <f ca="1">IF(MOD(ROW()-13,2)=0,IF(ISBLANK(OFFSET(#REF!,INT((ROW()-13)/2),0)),"",OFFSET(#REF!,INT((ROW()-13)/2),0)),IF(ISBLANK(OFFSET('9. METAS'!$W$20,INT((ROW()-14)/2),0)),"",OFFSET('9. METAS'!$W$20,INT((ROW()-14)/2),0)))</f>
        <v>#REF!</v>
      </c>
      <c r="M119" s="210" t="e">
        <f ca="1">IF(MOD(ROW()-13,2)=0,IF(ISBLANK(OFFSET(#REF!,INT((ROW()-13)/2),0)),"",OFFSET(#REF!,INT((ROW()-13)/2),0)),IF(ISBLANK(OFFSET('9. METAS'!$X$20,INT((ROW()-14)/2),0)),"",OFFSET('9. METAS'!$X$20,INT((ROW()-14)/2),0)))</f>
        <v>#REF!</v>
      </c>
      <c r="N119" s="1002" t="str">
        <f t="shared" ref="N119" ca="1" si="102">IFERROR(J119/J120,"ND")</f>
        <v>ND</v>
      </c>
      <c r="O119" s="1004" t="str">
        <f t="shared" ref="O119" ca="1" si="103">IFERROR(((J119)/H119),"ND")</f>
        <v>ND</v>
      </c>
      <c r="P119" s="1031"/>
    </row>
    <row r="120" spans="3:16">
      <c r="C120" s="981"/>
      <c r="D120" s="983"/>
      <c r="E120" s="983"/>
      <c r="F120" s="985"/>
      <c r="G120" s="987"/>
      <c r="H120" s="1027"/>
      <c r="I120" s="1033"/>
      <c r="J120" s="208">
        <f ca="1">IF(MOD(ROW()-13,2)=0,IF(ISBLANK(OFFSET(#REF!,INT((ROW()-13)/2),0)),"",OFFSET(#REF!,INT((ROW()-13)/2),0)),IF(ISBLANK(OFFSET('9. METAS'!$U$20,INT((ROW()-14)/2),0)),"",OFFSET('9. METAS'!$U$20,INT((ROW()-14)/2),0)))</f>
        <v>30</v>
      </c>
      <c r="K120" s="209">
        <f ca="1">IF(MOD(ROW()-13,2)=0,IF(ISBLANK(OFFSET(#REF!,INT((ROW()-13)/2),0)),"",OFFSET(#REF!,INT((ROW()-13)/2),0)),IF(ISBLANK(OFFSET('9. METAS'!$V$20,INT((ROW()-14)/2),0)),"",OFFSET('9. METAS'!$V$20,INT((ROW()-14)/2),0)))</f>
        <v>30</v>
      </c>
      <c r="L120" s="209">
        <f ca="1">IF(MOD(ROW()-13,2)=0,IF(ISBLANK(OFFSET(#REF!,INT((ROW()-13)/2),0)),"",OFFSET(#REF!,INT((ROW()-13)/2),0)),IF(ISBLANK(OFFSET('9. METAS'!$W$20,INT((ROW()-14)/2),0)),"",OFFSET('9. METAS'!$W$20,INT((ROW()-14)/2),0)))</f>
        <v>30</v>
      </c>
      <c r="M120" s="210">
        <f ca="1">IF(MOD(ROW()-13,2)=0,IF(ISBLANK(OFFSET(#REF!,INT((ROW()-13)/2),0)),"",OFFSET(#REF!,INT((ROW()-13)/2),0)),IF(ISBLANK(OFFSET('9. METAS'!$X$20,INT((ROW()-14)/2),0)),"",OFFSET('9. METAS'!$X$20,INT((ROW()-14)/2),0)))</f>
        <v>30</v>
      </c>
      <c r="N120" s="1003"/>
      <c r="O120" s="1005"/>
      <c r="P120" s="1034"/>
    </row>
    <row r="121" spans="3:16">
      <c r="C121" s="1008" t="str">
        <f ca="1">IF(ISBLANK(OFFSET('5. Pp (3 años)'!$C$46,INT((ROW()-13)/2),0)),"",OFFSET('5. Pp (3 años)'!$C$46,INT((ROW()-13)/2),0))</f>
        <v>Actividad</v>
      </c>
      <c r="D121" s="983" t="str">
        <f ca="1">IF(ISBLANK(OFFSET('5. Pp (3 años)'!$D$46,INT((ROW()-13)/2),0)),"",OFFSET('5. Pp (3 años)'!$D$46,INT((ROW()-13)/2),0))</f>
        <v>3.1.1.1.11.2. Elaboración de propuestas de Seguridad Vial y de Movilidad Urbana.</v>
      </c>
      <c r="E121" s="983" t="str">
        <f ca="1">IF(ISBLANK(OFFSET('5. Pp (3 años)'!$E$46,INT((ROW()-13)/2),0)),"",OFFSET('5. Pp (3 años)'!$E$46,INT((ROW()-13)/2),0))</f>
        <v>PASMG: Porcentaje de anuencias de seguridad vial y movilidad urbana gestionadas</v>
      </c>
      <c r="F121" s="985" t="str">
        <f ca="1">IF(ISBLANK(OFFSET('5. Pp (3 años)'!$K$46,INT((ROW()-13)/2),0)),"",OFFSET('5. Pp (3 años)'!$K$46,INT((ROW()-13)/2),0))</f>
        <v>Ascendente</v>
      </c>
      <c r="G121" s="987" t="str">
        <f ca="1">IF(ISBLANK(OFFSET('5. Pp (3 años)'!$H$46,INT((ROW()-13)/2),0)),"",OFFSET('5. Pp (3 años)'!$H$46,INT((ROW()-13)/2),0))</f>
        <v>Trimestral</v>
      </c>
      <c r="H121" s="1027">
        <f ca="1">IF(ISBLANK(OFFSET('9. METAS'!$L$20,INT((ROW()-13)/2),0)),"",OFFSET('9. METAS'!$L$20,INT((ROW()-13)/2),0))</f>
        <v>60</v>
      </c>
      <c r="I121" s="1029"/>
      <c r="J121" s="208" t="e">
        <f ca="1">IF(MOD(ROW()-13,2)=0,IF(ISBLANK(OFFSET(#REF!,INT((ROW()-13)/2),0)),"",OFFSET(#REF!,INT((ROW()-13)/2),0)),IF(ISBLANK(OFFSET('9. METAS'!$U$20,INT((ROW()-14)/2),0)),"",OFFSET('9. METAS'!$U$20,INT((ROW()-14)/2),0)))</f>
        <v>#REF!</v>
      </c>
      <c r="K121" s="209" t="e">
        <f ca="1">IF(MOD(ROW()-13,2)=0,IF(ISBLANK(OFFSET(#REF!,INT((ROW()-13)/2),0)),"",OFFSET(#REF!,INT((ROW()-13)/2),0)),IF(ISBLANK(OFFSET('9. METAS'!$V$20,INT((ROW()-14)/2),0)),"",OFFSET('9. METAS'!$V$20,INT((ROW()-14)/2),0)))</f>
        <v>#REF!</v>
      </c>
      <c r="L121" s="209" t="e">
        <f ca="1">IF(MOD(ROW()-13,2)=0,IF(ISBLANK(OFFSET(#REF!,INT((ROW()-13)/2),0)),"",OFFSET(#REF!,INT((ROW()-13)/2),0)),IF(ISBLANK(OFFSET('9. METAS'!$W$20,INT((ROW()-14)/2),0)),"",OFFSET('9. METAS'!$W$20,INT((ROW()-14)/2),0)))</f>
        <v>#REF!</v>
      </c>
      <c r="M121" s="210" t="e">
        <f ca="1">IF(MOD(ROW()-13,2)=0,IF(ISBLANK(OFFSET(#REF!,INT((ROW()-13)/2),0)),"",OFFSET(#REF!,INT((ROW()-13)/2),0)),IF(ISBLANK(OFFSET('9. METAS'!$X$20,INT((ROW()-14)/2),0)),"",OFFSET('9. METAS'!$X$20,INT((ROW()-14)/2),0)))</f>
        <v>#REF!</v>
      </c>
      <c r="N121" s="1002" t="str">
        <f t="shared" ref="N121" ca="1" si="104">IFERROR(J121/J122,"ND")</f>
        <v>ND</v>
      </c>
      <c r="O121" s="1004" t="str">
        <f t="shared" ref="O121" ca="1" si="105">IFERROR(((J121)/H121),"ND")</f>
        <v>ND</v>
      </c>
      <c r="P121" s="1031"/>
    </row>
    <row r="122" spans="3:16">
      <c r="C122" s="981"/>
      <c r="D122" s="983"/>
      <c r="E122" s="983"/>
      <c r="F122" s="985"/>
      <c r="G122" s="987"/>
      <c r="H122" s="1027"/>
      <c r="I122" s="1033"/>
      <c r="J122" s="208">
        <f ca="1">IF(MOD(ROW()-13,2)=0,IF(ISBLANK(OFFSET(#REF!,INT((ROW()-13)/2),0)),"",OFFSET(#REF!,INT((ROW()-13)/2),0)),IF(ISBLANK(OFFSET('9. METAS'!$U$20,INT((ROW()-14)/2),0)),"",OFFSET('9. METAS'!$U$20,INT((ROW()-14)/2),0)))</f>
        <v>15</v>
      </c>
      <c r="K122" s="209">
        <f ca="1">IF(MOD(ROW()-13,2)=0,IF(ISBLANK(OFFSET(#REF!,INT((ROW()-13)/2),0)),"",OFFSET(#REF!,INT((ROW()-13)/2),0)),IF(ISBLANK(OFFSET('9. METAS'!$V$20,INT((ROW()-14)/2),0)),"",OFFSET('9. METAS'!$V$20,INT((ROW()-14)/2),0)))</f>
        <v>15</v>
      </c>
      <c r="L122" s="209">
        <f ca="1">IF(MOD(ROW()-13,2)=0,IF(ISBLANK(OFFSET(#REF!,INT((ROW()-13)/2),0)),"",OFFSET(#REF!,INT((ROW()-13)/2),0)),IF(ISBLANK(OFFSET('9. METAS'!$W$20,INT((ROW()-14)/2),0)),"",OFFSET('9. METAS'!$W$20,INT((ROW()-14)/2),0)))</f>
        <v>15</v>
      </c>
      <c r="M122" s="210">
        <f ca="1">IF(MOD(ROW()-13,2)=0,IF(ISBLANK(OFFSET(#REF!,INT((ROW()-13)/2),0)),"",OFFSET(#REF!,INT((ROW()-13)/2),0)),IF(ISBLANK(OFFSET('9. METAS'!$X$20,INT((ROW()-14)/2),0)),"",OFFSET('9. METAS'!$X$20,INT((ROW()-14)/2),0)))</f>
        <v>15</v>
      </c>
      <c r="N122" s="1003"/>
      <c r="O122" s="1005"/>
      <c r="P122" s="1034"/>
    </row>
    <row r="123" spans="3:16">
      <c r="C123" s="1008" t="str">
        <f ca="1">IF(ISBLANK(OFFSET('5. Pp (3 años)'!$C$46,INT((ROW()-13)/2),0)),"",OFFSET('5. Pp (3 años)'!$C$46,INT((ROW()-13)/2),0))</f>
        <v>Actividad</v>
      </c>
      <c r="D123" s="983" t="str">
        <f ca="1">IF(ISBLANK(OFFSET('5. Pp (3 años)'!$D$46,INT((ROW()-13)/2),0)),"",OFFSET('5. Pp (3 años)'!$D$46,INT((ROW()-13)/2),0))</f>
        <v>3.1.1.1.11.3 Supervisión del funcionamiento de la red semafórica en la infraestructura vial.</v>
      </c>
      <c r="E123" s="983" t="str">
        <f ca="1">IF(ISBLANK(OFFSET('5. Pp (3 años)'!$E$46,INT((ROW()-13)/2),0)),"",OFFSET('5. Pp (3 años)'!$E$46,INT((ROW()-13)/2),0))</f>
        <v>PSRS: Porcentaje de supervisiones realizadas a la red semafórica</v>
      </c>
      <c r="F123" s="985" t="str">
        <f ca="1">IF(ISBLANK(OFFSET('5. Pp (3 años)'!$K$46,INT((ROW()-13)/2),0)),"",OFFSET('5. Pp (3 años)'!$K$46,INT((ROW()-13)/2),0))</f>
        <v>Ascendente</v>
      </c>
      <c r="G123" s="987" t="str">
        <f ca="1">IF(ISBLANK(OFFSET('5. Pp (3 años)'!$H$46,INT((ROW()-13)/2),0)),"",OFFSET('5. Pp (3 años)'!$H$46,INT((ROW()-13)/2),0))</f>
        <v>Trimestral</v>
      </c>
      <c r="H123" s="1027">
        <f ca="1">IF(ISBLANK(OFFSET('9. METAS'!$L$20,INT((ROW()-13)/2),0)),"",OFFSET('9. METAS'!$L$20,INT((ROW()-13)/2),0))</f>
        <v>120</v>
      </c>
      <c r="I123" s="1029"/>
      <c r="J123" s="208" t="e">
        <f ca="1">IF(MOD(ROW()-13,2)=0,IF(ISBLANK(OFFSET(#REF!,INT((ROW()-13)/2),0)),"",OFFSET(#REF!,INT((ROW()-13)/2),0)),IF(ISBLANK(OFFSET('9. METAS'!$U$20,INT((ROW()-14)/2),0)),"",OFFSET('9. METAS'!$U$20,INT((ROW()-14)/2),0)))</f>
        <v>#REF!</v>
      </c>
      <c r="K123" s="209" t="e">
        <f ca="1">IF(MOD(ROW()-13,2)=0,IF(ISBLANK(OFFSET(#REF!,INT((ROW()-13)/2),0)),"",OFFSET(#REF!,INT((ROW()-13)/2),0)),IF(ISBLANK(OFFSET('9. METAS'!$V$20,INT((ROW()-14)/2),0)),"",OFFSET('9. METAS'!$V$20,INT((ROW()-14)/2),0)))</f>
        <v>#REF!</v>
      </c>
      <c r="L123" s="209" t="e">
        <f ca="1">IF(MOD(ROW()-13,2)=0,IF(ISBLANK(OFFSET(#REF!,INT((ROW()-13)/2),0)),"",OFFSET(#REF!,INT((ROW()-13)/2),0)),IF(ISBLANK(OFFSET('9. METAS'!$W$20,INT((ROW()-14)/2),0)),"",OFFSET('9. METAS'!$W$20,INT((ROW()-14)/2),0)))</f>
        <v>#REF!</v>
      </c>
      <c r="M123" s="210" t="e">
        <f ca="1">IF(MOD(ROW()-13,2)=0,IF(ISBLANK(OFFSET(#REF!,INT((ROW()-13)/2),0)),"",OFFSET(#REF!,INT((ROW()-13)/2),0)),IF(ISBLANK(OFFSET('9. METAS'!$X$20,INT((ROW()-14)/2),0)),"",OFFSET('9. METAS'!$X$20,INT((ROW()-14)/2),0)))</f>
        <v>#REF!</v>
      </c>
      <c r="N123" s="1002" t="str">
        <f t="shared" ref="N123" ca="1" si="106">IFERROR(J123/J124,"ND")</f>
        <v>ND</v>
      </c>
      <c r="O123" s="1004" t="str">
        <f t="shared" ref="O123" ca="1" si="107">IFERROR(((J123)/H123),"ND")</f>
        <v>ND</v>
      </c>
      <c r="P123" s="1031"/>
    </row>
    <row r="124" spans="3:16">
      <c r="C124" s="981"/>
      <c r="D124" s="983"/>
      <c r="E124" s="983"/>
      <c r="F124" s="985"/>
      <c r="G124" s="987"/>
      <c r="H124" s="1027"/>
      <c r="I124" s="1033"/>
      <c r="J124" s="208">
        <f ca="1">IF(MOD(ROW()-13,2)=0,IF(ISBLANK(OFFSET(#REF!,INT((ROW()-13)/2),0)),"",OFFSET(#REF!,INT((ROW()-13)/2),0)),IF(ISBLANK(OFFSET('9. METAS'!$U$20,INT((ROW()-14)/2),0)),"",OFFSET('9. METAS'!$U$20,INT((ROW()-14)/2),0)))</f>
        <v>30</v>
      </c>
      <c r="K124" s="209">
        <f ca="1">IF(MOD(ROW()-13,2)=0,IF(ISBLANK(OFFSET(#REF!,INT((ROW()-13)/2),0)),"",OFFSET(#REF!,INT((ROW()-13)/2),0)),IF(ISBLANK(OFFSET('9. METAS'!$V$20,INT((ROW()-14)/2),0)),"",OFFSET('9. METAS'!$V$20,INT((ROW()-14)/2),0)))</f>
        <v>30</v>
      </c>
      <c r="L124" s="209">
        <f ca="1">IF(MOD(ROW()-13,2)=0,IF(ISBLANK(OFFSET(#REF!,INT((ROW()-13)/2),0)),"",OFFSET(#REF!,INT((ROW()-13)/2),0)),IF(ISBLANK(OFFSET('9. METAS'!$W$20,INT((ROW()-14)/2),0)),"",OFFSET('9. METAS'!$W$20,INT((ROW()-14)/2),0)))</f>
        <v>30</v>
      </c>
      <c r="M124" s="210">
        <f ca="1">IF(MOD(ROW()-13,2)=0,IF(ISBLANK(OFFSET(#REF!,INT((ROW()-13)/2),0)),"",OFFSET(#REF!,INT((ROW()-13)/2),0)),IF(ISBLANK(OFFSET('9. METAS'!$X$20,INT((ROW()-14)/2),0)),"",OFFSET('9. METAS'!$X$20,INT((ROW()-14)/2),0)))</f>
        <v>30</v>
      </c>
      <c r="N124" s="1003"/>
      <c r="O124" s="1005"/>
      <c r="P124" s="1034"/>
    </row>
    <row r="125" spans="3:16">
      <c r="C125" s="1008" t="str">
        <f ca="1">IF(ISBLANK(OFFSET('5. Pp (3 años)'!$C$46,INT((ROW()-13)/2),0)),"",OFFSET('5. Pp (3 años)'!$C$46,INT((ROW()-13)/2),0))</f>
        <v>Componente</v>
      </c>
      <c r="D125" s="983" t="str">
        <f ca="1">IF(ISBLANK(OFFSET('5. Pp (3 años)'!$D$46,INT((ROW()-13)/2),0)),"",OFFSET('5. Pp (3 años)'!$D$46,INT((ROW()-13)/2),0))</f>
        <v>3.1.1.1.12 Atención de emergencias a la población, mediante acciones de prevención, auxilio y combate de incendios.</v>
      </c>
      <c r="E125" s="983" t="str">
        <f ca="1">IF(ISBLANK(OFFSET('5. Pp (3 años)'!$E$46,INT((ROW()-13)/2),0)),"",OFFSET('5. Pp (3 años)'!$E$46,INT((ROW()-13)/2),0))</f>
        <v>PPAE: Porcentaje de personas atendidas en emergencias.</v>
      </c>
      <c r="F125" s="985" t="str">
        <f ca="1">IF(ISBLANK(OFFSET('5. Pp (3 años)'!$K$46,INT((ROW()-13)/2),0)),"",OFFSET('5. Pp (3 años)'!$K$46,INT((ROW()-13)/2),0))</f>
        <v>Ascendente</v>
      </c>
      <c r="G125" s="987" t="str">
        <f ca="1">IF(ISBLANK(OFFSET('5. Pp (3 años)'!$H$46,INT((ROW()-13)/2),0)),"",OFFSET('5. Pp (3 años)'!$H$46,INT((ROW()-13)/2),0))</f>
        <v>Trimestral</v>
      </c>
      <c r="H125" s="1027">
        <f ca="1">IF(ISBLANK(OFFSET('9. METAS'!$L$20,INT((ROW()-13)/2),0)),"",OFFSET('9. METAS'!$L$20,INT((ROW()-13)/2),0))</f>
        <v>10000</v>
      </c>
      <c r="I125" s="1029"/>
      <c r="J125" s="208" t="e">
        <f ca="1">IF(MOD(ROW()-13,2)=0,IF(ISBLANK(OFFSET(#REF!,INT((ROW()-13)/2),0)),"",OFFSET(#REF!,INT((ROW()-13)/2),0)),IF(ISBLANK(OFFSET('9. METAS'!$U$20,INT((ROW()-14)/2),0)),"",OFFSET('9. METAS'!$U$20,INT((ROW()-14)/2),0)))</f>
        <v>#REF!</v>
      </c>
      <c r="K125" s="209" t="e">
        <f ca="1">IF(MOD(ROW()-13,2)=0,IF(ISBLANK(OFFSET(#REF!,INT((ROW()-13)/2),0)),"",OFFSET(#REF!,INT((ROW()-13)/2),0)),IF(ISBLANK(OFFSET('9. METAS'!$V$20,INT((ROW()-14)/2),0)),"",OFFSET('9. METAS'!$V$20,INT((ROW()-14)/2),0)))</f>
        <v>#REF!</v>
      </c>
      <c r="L125" s="209" t="e">
        <f ca="1">IF(MOD(ROW()-13,2)=0,IF(ISBLANK(OFFSET(#REF!,INT((ROW()-13)/2),0)),"",OFFSET(#REF!,INT((ROW()-13)/2),0)),IF(ISBLANK(OFFSET('9. METAS'!$W$20,INT((ROW()-14)/2),0)),"",OFFSET('9. METAS'!$W$20,INT((ROW()-14)/2),0)))</f>
        <v>#REF!</v>
      </c>
      <c r="M125" s="210" t="e">
        <f ca="1">IF(MOD(ROW()-13,2)=0,IF(ISBLANK(OFFSET(#REF!,INT((ROW()-13)/2),0)),"",OFFSET(#REF!,INT((ROW()-13)/2),0)),IF(ISBLANK(OFFSET('9. METAS'!$X$20,INT((ROW()-14)/2),0)),"",OFFSET('9. METAS'!$X$20,INT((ROW()-14)/2),0)))</f>
        <v>#REF!</v>
      </c>
      <c r="N125" s="1002" t="str">
        <f t="shared" ref="N125" ca="1" si="108">IFERROR(J125/J126,"ND")</f>
        <v>ND</v>
      </c>
      <c r="O125" s="1004" t="str">
        <f t="shared" ref="O125" ca="1" si="109">IFERROR(((J125)/H125),"ND")</f>
        <v>ND</v>
      </c>
      <c r="P125" s="1031"/>
    </row>
    <row r="126" spans="3:16">
      <c r="C126" s="981"/>
      <c r="D126" s="983"/>
      <c r="E126" s="983"/>
      <c r="F126" s="985"/>
      <c r="G126" s="987"/>
      <c r="H126" s="1027"/>
      <c r="I126" s="1033"/>
      <c r="J126" s="208">
        <f ca="1">IF(MOD(ROW()-13,2)=0,IF(ISBLANK(OFFSET(#REF!,INT((ROW()-13)/2),0)),"",OFFSET(#REF!,INT((ROW()-13)/2),0)),IF(ISBLANK(OFFSET('9. METAS'!$U$20,INT((ROW()-14)/2),0)),"",OFFSET('9. METAS'!$U$20,INT((ROW()-14)/2),0)))</f>
        <v>2500</v>
      </c>
      <c r="K126" s="209">
        <f ca="1">IF(MOD(ROW()-13,2)=0,IF(ISBLANK(OFFSET(#REF!,INT((ROW()-13)/2),0)),"",OFFSET(#REF!,INT((ROW()-13)/2),0)),IF(ISBLANK(OFFSET('9. METAS'!$V$20,INT((ROW()-14)/2),0)),"",OFFSET('9. METAS'!$V$20,INT((ROW()-14)/2),0)))</f>
        <v>2500</v>
      </c>
      <c r="L126" s="209">
        <f ca="1">IF(MOD(ROW()-13,2)=0,IF(ISBLANK(OFFSET(#REF!,INT((ROW()-13)/2),0)),"",OFFSET(#REF!,INT((ROW()-13)/2),0)),IF(ISBLANK(OFFSET('9. METAS'!$W$20,INT((ROW()-14)/2),0)),"",OFFSET('9. METAS'!$W$20,INT((ROW()-14)/2),0)))</f>
        <v>2500</v>
      </c>
      <c r="M126" s="210">
        <f ca="1">IF(MOD(ROW()-13,2)=0,IF(ISBLANK(OFFSET(#REF!,INT((ROW()-13)/2),0)),"",OFFSET(#REF!,INT((ROW()-13)/2),0)),IF(ISBLANK(OFFSET('9. METAS'!$X$20,INT((ROW()-14)/2),0)),"",OFFSET('9. METAS'!$X$20,INT((ROW()-14)/2),0)))</f>
        <v>2500</v>
      </c>
      <c r="N126" s="1003"/>
      <c r="O126" s="1005"/>
      <c r="P126" s="1034"/>
    </row>
    <row r="127" spans="3:16">
      <c r="C127" s="1008" t="str">
        <f ca="1">IF(ISBLANK(OFFSET('5. Pp (3 años)'!$C$46,INT((ROW()-13)/2),0)),"",OFFSET('5. Pp (3 años)'!$C$46,INT((ROW()-13)/2),0))</f>
        <v>Actividad</v>
      </c>
      <c r="D127" s="983" t="str">
        <f ca="1">IF(ISBLANK(OFFSET('5. Pp (3 años)'!$D$46,INT((ROW()-13)/2),0)),"",OFFSET('5. Pp (3 años)'!$D$46,INT((ROW()-13)/2),0))</f>
        <v>3.1.1.1.12.1 Capacitación en prevención de riesgos al personal organizaciones del sector público y privado.</v>
      </c>
      <c r="E127" s="983" t="str">
        <f ca="1">IF(ISBLANK(OFFSET('5. Pp (3 años)'!$E$46,INT((ROW()-13)/2),0)),"",OFFSET('5. Pp (3 años)'!$E$46,INT((ROW()-13)/2),0))</f>
        <v>POPC: Porcentaje de personal de organizaciones públicas y privadas capacitadas.</v>
      </c>
      <c r="F127" s="985" t="str">
        <f ca="1">IF(ISBLANK(OFFSET('5. Pp (3 años)'!$K$46,INT((ROW()-13)/2),0)),"",OFFSET('5. Pp (3 años)'!$K$46,INT((ROW()-13)/2),0))</f>
        <v>Ascendente</v>
      </c>
      <c r="G127" s="987" t="str">
        <f ca="1">IF(ISBLANK(OFFSET('5. Pp (3 años)'!$H$46,INT((ROW()-13)/2),0)),"",OFFSET('5. Pp (3 años)'!$H$46,INT((ROW()-13)/2),0))</f>
        <v>Trimestral</v>
      </c>
      <c r="H127" s="1027">
        <f ca="1">IF(ISBLANK(OFFSET('9. METAS'!$L$20,INT((ROW()-13)/2),0)),"",OFFSET('9. METAS'!$L$20,INT((ROW()-13)/2),0))</f>
        <v>4000</v>
      </c>
      <c r="I127" s="1029"/>
      <c r="J127" s="208" t="e">
        <f ca="1">IF(MOD(ROW()-13,2)=0,IF(ISBLANK(OFFSET(#REF!,INT((ROW()-13)/2),0)),"",OFFSET(#REF!,INT((ROW()-13)/2),0)),IF(ISBLANK(OFFSET('9. METAS'!$U$20,INT((ROW()-14)/2),0)),"",OFFSET('9. METAS'!$U$20,INT((ROW()-14)/2),0)))</f>
        <v>#REF!</v>
      </c>
      <c r="K127" s="209" t="e">
        <f ca="1">IF(MOD(ROW()-13,2)=0,IF(ISBLANK(OFFSET(#REF!,INT((ROW()-13)/2),0)),"",OFFSET(#REF!,INT((ROW()-13)/2),0)),IF(ISBLANK(OFFSET('9. METAS'!$V$20,INT((ROW()-14)/2),0)),"",OFFSET('9. METAS'!$V$20,INT((ROW()-14)/2),0)))</f>
        <v>#REF!</v>
      </c>
      <c r="L127" s="209" t="e">
        <f ca="1">IF(MOD(ROW()-13,2)=0,IF(ISBLANK(OFFSET(#REF!,INT((ROW()-13)/2),0)),"",OFFSET(#REF!,INT((ROW()-13)/2),0)),IF(ISBLANK(OFFSET('9. METAS'!$W$20,INT((ROW()-14)/2),0)),"",OFFSET('9. METAS'!$W$20,INT((ROW()-14)/2),0)))</f>
        <v>#REF!</v>
      </c>
      <c r="M127" s="210" t="e">
        <f ca="1">IF(MOD(ROW()-13,2)=0,IF(ISBLANK(OFFSET(#REF!,INT((ROW()-13)/2),0)),"",OFFSET(#REF!,INT((ROW()-13)/2),0)),IF(ISBLANK(OFFSET('9. METAS'!$X$20,INT((ROW()-14)/2),0)),"",OFFSET('9. METAS'!$X$20,INT((ROW()-14)/2),0)))</f>
        <v>#REF!</v>
      </c>
      <c r="N127" s="1002" t="str">
        <f t="shared" ref="N127" ca="1" si="110">IFERROR(J127/J128,"ND")</f>
        <v>ND</v>
      </c>
      <c r="O127" s="1004" t="str">
        <f t="shared" ref="O127" ca="1" si="111">IFERROR(((J127)/H127),"ND")</f>
        <v>ND</v>
      </c>
      <c r="P127" s="1031"/>
    </row>
    <row r="128" spans="3:16">
      <c r="C128" s="981"/>
      <c r="D128" s="983"/>
      <c r="E128" s="983"/>
      <c r="F128" s="985"/>
      <c r="G128" s="987"/>
      <c r="H128" s="1027"/>
      <c r="I128" s="1033"/>
      <c r="J128" s="208">
        <f ca="1">IF(MOD(ROW()-13,2)=0,IF(ISBLANK(OFFSET(#REF!,INT((ROW()-13)/2),0)),"",OFFSET(#REF!,INT((ROW()-13)/2),0)),IF(ISBLANK(OFFSET('9. METAS'!$U$20,INT((ROW()-14)/2),0)),"",OFFSET('9. METAS'!$U$20,INT((ROW()-14)/2),0)))</f>
        <v>1000</v>
      </c>
      <c r="K128" s="209">
        <f ca="1">IF(MOD(ROW()-13,2)=0,IF(ISBLANK(OFFSET(#REF!,INT((ROW()-13)/2),0)),"",OFFSET(#REF!,INT((ROW()-13)/2),0)),IF(ISBLANK(OFFSET('9. METAS'!$V$20,INT((ROW()-14)/2),0)),"",OFFSET('9. METAS'!$V$20,INT((ROW()-14)/2),0)))</f>
        <v>1000</v>
      </c>
      <c r="L128" s="209">
        <f ca="1">IF(MOD(ROW()-13,2)=0,IF(ISBLANK(OFFSET(#REF!,INT((ROW()-13)/2),0)),"",OFFSET(#REF!,INT((ROW()-13)/2),0)),IF(ISBLANK(OFFSET('9. METAS'!$W$20,INT((ROW()-14)/2),0)),"",OFFSET('9. METAS'!$W$20,INT((ROW()-14)/2),0)))</f>
        <v>1000</v>
      </c>
      <c r="M128" s="210">
        <f ca="1">IF(MOD(ROW()-13,2)=0,IF(ISBLANK(OFFSET(#REF!,INT((ROW()-13)/2),0)),"",OFFSET(#REF!,INT((ROW()-13)/2),0)),IF(ISBLANK(OFFSET('9. METAS'!$X$20,INT((ROW()-14)/2),0)),"",OFFSET('9. METAS'!$X$20,INT((ROW()-14)/2),0)))</f>
        <v>1000</v>
      </c>
      <c r="N128" s="1003"/>
      <c r="O128" s="1005"/>
      <c r="P128" s="1034"/>
    </row>
    <row r="129" spans="3:16">
      <c r="C129" s="1008" t="str">
        <f ca="1">IF(ISBLANK(OFFSET('5. Pp (3 años)'!$C$46,INT((ROW()-13)/2),0)),"",OFFSET('5. Pp (3 años)'!$C$46,INT((ROW()-13)/2),0))</f>
        <v>Actividad</v>
      </c>
      <c r="D129" s="983" t="str">
        <f ca="1">IF(ISBLANK(OFFSET('5. Pp (3 años)'!$D$46,INT((ROW()-13)/2),0)),"",OFFSET('5. Pp (3 años)'!$D$46,INT((ROW()-13)/2),0))</f>
        <v>3.1.1.1.12.2 Supervisión y prevención de riesgos en eventos masivos, espacios públicos y operativos especiales.</v>
      </c>
      <c r="E129" s="983" t="str">
        <f ca="1">IF(ISBLANK(OFFSET('5. Pp (3 años)'!$E$46,INT((ROW()-13)/2),0)),"",OFFSET('5. Pp (3 años)'!$E$46,INT((ROW()-13)/2),0))</f>
        <v>PSPR: Porcentaje de servicios de supervisión y prevención de riesgos realizados.</v>
      </c>
      <c r="F129" s="985" t="str">
        <f ca="1">IF(ISBLANK(OFFSET('5. Pp (3 años)'!$K$46,INT((ROW()-13)/2),0)),"",OFFSET('5. Pp (3 años)'!$K$46,INT((ROW()-13)/2),0))</f>
        <v>Ascendente</v>
      </c>
      <c r="G129" s="987" t="str">
        <f ca="1">IF(ISBLANK(OFFSET('5. Pp (3 años)'!$H$46,INT((ROW()-13)/2),0)),"",OFFSET('5. Pp (3 años)'!$H$46,INT((ROW()-13)/2),0))</f>
        <v>Trimestral</v>
      </c>
      <c r="H129" s="1027">
        <f ca="1">IF(ISBLANK(OFFSET('9. METAS'!$L$20,INT((ROW()-13)/2),0)),"",OFFSET('9. METAS'!$L$20,INT((ROW()-13)/2),0))</f>
        <v>2000</v>
      </c>
      <c r="I129" s="1029"/>
      <c r="J129" s="208" t="e">
        <f ca="1">IF(MOD(ROW()-13,2)=0,IF(ISBLANK(OFFSET(#REF!,INT((ROW()-13)/2),0)),"",OFFSET(#REF!,INT((ROW()-13)/2),0)),IF(ISBLANK(OFFSET('9. METAS'!$U$20,INT((ROW()-14)/2),0)),"",OFFSET('9. METAS'!$U$20,INT((ROW()-14)/2),0)))</f>
        <v>#REF!</v>
      </c>
      <c r="K129" s="209" t="e">
        <f ca="1">IF(MOD(ROW()-13,2)=0,IF(ISBLANK(OFFSET(#REF!,INT((ROW()-13)/2),0)),"",OFFSET(#REF!,INT((ROW()-13)/2),0)),IF(ISBLANK(OFFSET('9. METAS'!$V$20,INT((ROW()-14)/2),0)),"",OFFSET('9. METAS'!$V$20,INT((ROW()-14)/2),0)))</f>
        <v>#REF!</v>
      </c>
      <c r="L129" s="209" t="e">
        <f ca="1">IF(MOD(ROW()-13,2)=0,IF(ISBLANK(OFFSET(#REF!,INT((ROW()-13)/2),0)),"",OFFSET(#REF!,INT((ROW()-13)/2),0)),IF(ISBLANK(OFFSET('9. METAS'!$W$20,INT((ROW()-14)/2),0)),"",OFFSET('9. METAS'!$W$20,INT((ROW()-14)/2),0)))</f>
        <v>#REF!</v>
      </c>
      <c r="M129" s="210" t="e">
        <f ca="1">IF(MOD(ROW()-13,2)=0,IF(ISBLANK(OFFSET(#REF!,INT((ROW()-13)/2),0)),"",OFFSET(#REF!,INT((ROW()-13)/2),0)),IF(ISBLANK(OFFSET('9. METAS'!$X$20,INT((ROW()-14)/2),0)),"",OFFSET('9. METAS'!$X$20,INT((ROW()-14)/2),0)))</f>
        <v>#REF!</v>
      </c>
      <c r="N129" s="1002" t="str">
        <f t="shared" ref="N129" ca="1" si="112">IFERROR(J129/J130,"ND")</f>
        <v>ND</v>
      </c>
      <c r="O129" s="1004" t="str">
        <f t="shared" ref="O129" ca="1" si="113">IFERROR(((J129)/H129),"ND")</f>
        <v>ND</v>
      </c>
      <c r="P129" s="1031"/>
    </row>
    <row r="130" spans="3:16">
      <c r="C130" s="981"/>
      <c r="D130" s="983"/>
      <c r="E130" s="983"/>
      <c r="F130" s="985"/>
      <c r="G130" s="987"/>
      <c r="H130" s="1027"/>
      <c r="I130" s="1033"/>
      <c r="J130" s="208">
        <f ca="1">IF(MOD(ROW()-13,2)=0,IF(ISBLANK(OFFSET(#REF!,INT((ROW()-13)/2),0)),"",OFFSET(#REF!,INT((ROW()-13)/2),0)),IF(ISBLANK(OFFSET('9. METAS'!$U$20,INT((ROW()-14)/2),0)),"",OFFSET('9. METAS'!$U$20,INT((ROW()-14)/2),0)))</f>
        <v>500</v>
      </c>
      <c r="K130" s="209">
        <f ca="1">IF(MOD(ROW()-13,2)=0,IF(ISBLANK(OFFSET(#REF!,INT((ROW()-13)/2),0)),"",OFFSET(#REF!,INT((ROW()-13)/2),0)),IF(ISBLANK(OFFSET('9. METAS'!$V$20,INT((ROW()-14)/2),0)),"",OFFSET('9. METAS'!$V$20,INT((ROW()-14)/2),0)))</f>
        <v>500</v>
      </c>
      <c r="L130" s="209">
        <f ca="1">IF(MOD(ROW()-13,2)=0,IF(ISBLANK(OFFSET(#REF!,INT((ROW()-13)/2),0)),"",OFFSET(#REF!,INT((ROW()-13)/2),0)),IF(ISBLANK(OFFSET('9. METAS'!$W$20,INT((ROW()-14)/2),0)),"",OFFSET('9. METAS'!$W$20,INT((ROW()-14)/2),0)))</f>
        <v>500</v>
      </c>
      <c r="M130" s="210">
        <f ca="1">IF(MOD(ROW()-13,2)=0,IF(ISBLANK(OFFSET(#REF!,INT((ROW()-13)/2),0)),"",OFFSET(#REF!,INT((ROW()-13)/2),0)),IF(ISBLANK(OFFSET('9. METAS'!$X$20,INT((ROW()-14)/2),0)),"",OFFSET('9. METAS'!$X$20,INT((ROW()-14)/2),0)))</f>
        <v>500</v>
      </c>
      <c r="N130" s="1003"/>
      <c r="O130" s="1005"/>
      <c r="P130" s="1034"/>
    </row>
    <row r="131" spans="3:16">
      <c r="C131" s="1008" t="str">
        <f ca="1">IF(ISBLANK(OFFSET('5. Pp (3 años)'!$C$46,INT((ROW()-13)/2),0)),"",OFFSET('5. Pp (3 años)'!$C$46,INT((ROW()-13)/2),0))</f>
        <v>Actividad</v>
      </c>
      <c r="D131" s="983" t="str">
        <f ca="1">IF(ISBLANK(OFFSET('5. Pp (3 años)'!$D$46,INT((ROW()-13)/2),0)),"",OFFSET('5. Pp (3 años)'!$D$46,INT((ROW()-13)/2),0))</f>
        <v>3.1.1.1.12.3 Capacitación en prevención de riesgos dirigida a niñas y niños.</v>
      </c>
      <c r="E131" s="983" t="str">
        <f ca="1">IF(ISBLANK(OFFSET('5. Pp (3 años)'!$E$46,INT((ROW()-13)/2),0)),"",OFFSET('5. Pp (3 años)'!$E$46,INT((ROW()-13)/2),0))</f>
        <v>PNNC: Porcentaje de niñas y niños capacitados.</v>
      </c>
      <c r="F131" s="985" t="str">
        <f ca="1">IF(ISBLANK(OFFSET('5. Pp (3 años)'!$K$46,INT((ROW()-13)/2),0)),"",OFFSET('5. Pp (3 años)'!$K$46,INT((ROW()-13)/2),0))</f>
        <v>Ascendente</v>
      </c>
      <c r="G131" s="987" t="str">
        <f ca="1">IF(ISBLANK(OFFSET('5. Pp (3 años)'!$H$46,INT((ROW()-13)/2),0)),"",OFFSET('5. Pp (3 años)'!$H$46,INT((ROW()-13)/2),0))</f>
        <v>Trimestral</v>
      </c>
      <c r="H131" s="1027">
        <f ca="1">IF(ISBLANK(OFFSET('9. METAS'!$L$20,INT((ROW()-13)/2),0)),"",OFFSET('9. METAS'!$L$20,INT((ROW()-13)/2),0))</f>
        <v>8000</v>
      </c>
      <c r="I131" s="1029"/>
      <c r="J131" s="208" t="e">
        <f ca="1">IF(MOD(ROW()-13,2)=0,IF(ISBLANK(OFFSET(#REF!,INT((ROW()-13)/2),0)),"",OFFSET(#REF!,INT((ROW()-13)/2),0)),IF(ISBLANK(OFFSET('9. METAS'!$U$20,INT((ROW()-14)/2),0)),"",OFFSET('9. METAS'!$U$20,INT((ROW()-14)/2),0)))</f>
        <v>#REF!</v>
      </c>
      <c r="K131" s="209" t="e">
        <f ca="1">IF(MOD(ROW()-13,2)=0,IF(ISBLANK(OFFSET(#REF!,INT((ROW()-13)/2),0)),"",OFFSET(#REF!,INT((ROW()-13)/2),0)),IF(ISBLANK(OFFSET('9. METAS'!$V$20,INT((ROW()-14)/2),0)),"",OFFSET('9. METAS'!$V$20,INT((ROW()-14)/2),0)))</f>
        <v>#REF!</v>
      </c>
      <c r="L131" s="209" t="e">
        <f ca="1">IF(MOD(ROW()-13,2)=0,IF(ISBLANK(OFFSET(#REF!,INT((ROW()-13)/2),0)),"",OFFSET(#REF!,INT((ROW()-13)/2),0)),IF(ISBLANK(OFFSET('9. METAS'!$W$20,INT((ROW()-14)/2),0)),"",OFFSET('9. METAS'!$W$20,INT((ROW()-14)/2),0)))</f>
        <v>#REF!</v>
      </c>
      <c r="M131" s="210" t="e">
        <f ca="1">IF(MOD(ROW()-13,2)=0,IF(ISBLANK(OFFSET(#REF!,INT((ROW()-13)/2),0)),"",OFFSET(#REF!,INT((ROW()-13)/2),0)),IF(ISBLANK(OFFSET('9. METAS'!$X$20,INT((ROW()-14)/2),0)),"",OFFSET('9. METAS'!$X$20,INT((ROW()-14)/2),0)))</f>
        <v>#REF!</v>
      </c>
      <c r="N131" s="1002" t="str">
        <f t="shared" ref="N131" ca="1" si="114">IFERROR(J131/J132,"ND")</f>
        <v>ND</v>
      </c>
      <c r="O131" s="1004" t="str">
        <f t="shared" ref="O131" ca="1" si="115">IFERROR(((J131)/H131),"ND")</f>
        <v>ND</v>
      </c>
      <c r="P131" s="1031"/>
    </row>
    <row r="132" spans="3:16">
      <c r="C132" s="981"/>
      <c r="D132" s="983"/>
      <c r="E132" s="983"/>
      <c r="F132" s="985"/>
      <c r="G132" s="987"/>
      <c r="H132" s="1027"/>
      <c r="I132" s="1033"/>
      <c r="J132" s="208">
        <f ca="1">IF(MOD(ROW()-13,2)=0,IF(ISBLANK(OFFSET(#REF!,INT((ROW()-13)/2),0)),"",OFFSET(#REF!,INT((ROW()-13)/2),0)),IF(ISBLANK(OFFSET('9. METAS'!$U$20,INT((ROW()-14)/2),0)),"",OFFSET('9. METAS'!$U$20,INT((ROW()-14)/2),0)))</f>
        <v>2000</v>
      </c>
      <c r="K132" s="209">
        <f ca="1">IF(MOD(ROW()-13,2)=0,IF(ISBLANK(OFFSET(#REF!,INT((ROW()-13)/2),0)),"",OFFSET(#REF!,INT((ROW()-13)/2),0)),IF(ISBLANK(OFFSET('9. METAS'!$V$20,INT((ROW()-14)/2),0)),"",OFFSET('9. METAS'!$V$20,INT((ROW()-14)/2),0)))</f>
        <v>2000</v>
      </c>
      <c r="L132" s="209">
        <f ca="1">IF(MOD(ROW()-13,2)=0,IF(ISBLANK(OFFSET(#REF!,INT((ROW()-13)/2),0)),"",OFFSET(#REF!,INT((ROW()-13)/2),0)),IF(ISBLANK(OFFSET('9. METAS'!$W$20,INT((ROW()-14)/2),0)),"",OFFSET('9. METAS'!$W$20,INT((ROW()-14)/2),0)))</f>
        <v>2000</v>
      </c>
      <c r="M132" s="210">
        <f ca="1">IF(MOD(ROW()-13,2)=0,IF(ISBLANK(OFFSET(#REF!,INT((ROW()-13)/2),0)),"",OFFSET(#REF!,INT((ROW()-13)/2),0)),IF(ISBLANK(OFFSET('9. METAS'!$X$20,INT((ROW()-14)/2),0)),"",OFFSET('9. METAS'!$X$20,INT((ROW()-14)/2),0)))</f>
        <v>2000</v>
      </c>
      <c r="N132" s="1003"/>
      <c r="O132" s="1005"/>
      <c r="P132" s="1034"/>
    </row>
    <row r="133" spans="3:16">
      <c r="C133" s="1008" t="str">
        <f ca="1">IF(ISBLANK(OFFSET('5. Pp (3 años)'!$C$46,INT((ROW()-13)/2),0)),"",OFFSET('5. Pp (3 años)'!$C$46,INT((ROW()-13)/2),0))</f>
        <v>Actividad</v>
      </c>
      <c r="D133" s="983" t="str">
        <f ca="1">IF(ISBLANK(OFFSET('5. Pp (3 años)'!$D$46,INT((ROW()-13)/2),0)),"",OFFSET('5. Pp (3 años)'!$D$46,INT((ROW()-13)/2),0))</f>
        <v>3.1.1.1.12.4 Revisión de medidas de seguridad en establecimientos hoteleros, restauranteros y comerciales</v>
      </c>
      <c r="E133" s="983" t="str">
        <f ca="1">IF(ISBLANK(OFFSET('5. Pp (3 años)'!$E$46,INT((ROW()-13)/2),0)),"",OFFSET('5. Pp (3 años)'!$E$46,INT((ROW()-13)/2),0))</f>
        <v>PEMS: Porcentaje de establecimientos con medidas de seguridad revisados.</v>
      </c>
      <c r="F133" s="985" t="str">
        <f ca="1">IF(ISBLANK(OFFSET('5. Pp (3 años)'!$K$46,INT((ROW()-13)/2),0)),"",OFFSET('5. Pp (3 años)'!$K$46,INT((ROW()-13)/2),0))</f>
        <v>Ascendente</v>
      </c>
      <c r="G133" s="987" t="str">
        <f ca="1">IF(ISBLANK(OFFSET('5. Pp (3 años)'!$H$46,INT((ROW()-13)/2),0)),"",OFFSET('5. Pp (3 años)'!$H$46,INT((ROW()-13)/2),0))</f>
        <v>Trimestral</v>
      </c>
      <c r="H133" s="1027">
        <f ca="1">IF(ISBLANK(OFFSET('9. METAS'!$L$20,INT((ROW()-13)/2),0)),"",OFFSET('9. METAS'!$L$20,INT((ROW()-13)/2),0))</f>
        <v>80</v>
      </c>
      <c r="I133" s="1029"/>
      <c r="J133" s="208" t="e">
        <f ca="1">IF(MOD(ROW()-13,2)=0,IF(ISBLANK(OFFSET(#REF!,INT((ROW()-13)/2),0)),"",OFFSET(#REF!,INT((ROW()-13)/2),0)),IF(ISBLANK(OFFSET('9. METAS'!$U$20,INT((ROW()-14)/2),0)),"",OFFSET('9. METAS'!$U$20,INT((ROW()-14)/2),0)))</f>
        <v>#REF!</v>
      </c>
      <c r="K133" s="209" t="e">
        <f ca="1">IF(MOD(ROW()-13,2)=0,IF(ISBLANK(OFFSET(#REF!,INT((ROW()-13)/2),0)),"",OFFSET(#REF!,INT((ROW()-13)/2),0)),IF(ISBLANK(OFFSET('9. METAS'!$V$20,INT((ROW()-14)/2),0)),"",OFFSET('9. METAS'!$V$20,INT((ROW()-14)/2),0)))</f>
        <v>#REF!</v>
      </c>
      <c r="L133" s="209" t="e">
        <f ca="1">IF(MOD(ROW()-13,2)=0,IF(ISBLANK(OFFSET(#REF!,INT((ROW()-13)/2),0)),"",OFFSET(#REF!,INT((ROW()-13)/2),0)),IF(ISBLANK(OFFSET('9. METAS'!$W$20,INT((ROW()-14)/2),0)),"",OFFSET('9. METAS'!$W$20,INT((ROW()-14)/2),0)))</f>
        <v>#REF!</v>
      </c>
      <c r="M133" s="210" t="e">
        <f ca="1">IF(MOD(ROW()-13,2)=0,IF(ISBLANK(OFFSET(#REF!,INT((ROW()-13)/2),0)),"",OFFSET(#REF!,INT((ROW()-13)/2),0)),IF(ISBLANK(OFFSET('9. METAS'!$X$20,INT((ROW()-14)/2),0)),"",OFFSET('9. METAS'!$X$20,INT((ROW()-14)/2),0)))</f>
        <v>#REF!</v>
      </c>
      <c r="N133" s="1002" t="str">
        <f t="shared" ref="N133" ca="1" si="116">IFERROR(J133/J134,"ND")</f>
        <v>ND</v>
      </c>
      <c r="O133" s="1004" t="str">
        <f t="shared" ref="O133" ca="1" si="117">IFERROR(((J133)/H133),"ND")</f>
        <v>ND</v>
      </c>
      <c r="P133" s="1031"/>
    </row>
    <row r="134" spans="3:16">
      <c r="C134" s="981"/>
      <c r="D134" s="983"/>
      <c r="E134" s="983"/>
      <c r="F134" s="985"/>
      <c r="G134" s="987"/>
      <c r="H134" s="1027"/>
      <c r="I134" s="1033"/>
      <c r="J134" s="208">
        <f ca="1">IF(MOD(ROW()-13,2)=0,IF(ISBLANK(OFFSET(#REF!,INT((ROW()-13)/2),0)),"",OFFSET(#REF!,INT((ROW()-13)/2),0)),IF(ISBLANK(OFFSET('9. METAS'!$U$20,INT((ROW()-14)/2),0)),"",OFFSET('9. METAS'!$U$20,INT((ROW()-14)/2),0)))</f>
        <v>20</v>
      </c>
      <c r="K134" s="209">
        <f ca="1">IF(MOD(ROW()-13,2)=0,IF(ISBLANK(OFFSET(#REF!,INT((ROW()-13)/2),0)),"",OFFSET(#REF!,INT((ROW()-13)/2),0)),IF(ISBLANK(OFFSET('9. METAS'!$V$20,INT((ROW()-14)/2),0)),"",OFFSET('9. METAS'!$V$20,INT((ROW()-14)/2),0)))</f>
        <v>20</v>
      </c>
      <c r="L134" s="209">
        <f ca="1">IF(MOD(ROW()-13,2)=0,IF(ISBLANK(OFFSET(#REF!,INT((ROW()-13)/2),0)),"",OFFSET(#REF!,INT((ROW()-13)/2),0)),IF(ISBLANK(OFFSET('9. METAS'!$W$20,INT((ROW()-14)/2),0)),"",OFFSET('9. METAS'!$W$20,INT((ROW()-14)/2),0)))</f>
        <v>20</v>
      </c>
      <c r="M134" s="210">
        <f ca="1">IF(MOD(ROW()-13,2)=0,IF(ISBLANK(OFFSET(#REF!,INT((ROW()-13)/2),0)),"",OFFSET(#REF!,INT((ROW()-13)/2),0)),IF(ISBLANK(OFFSET('9. METAS'!$X$20,INT((ROW()-14)/2),0)),"",OFFSET('9. METAS'!$X$20,INT((ROW()-14)/2),0)))</f>
        <v>20</v>
      </c>
      <c r="N134" s="1003"/>
      <c r="O134" s="1005"/>
      <c r="P134" s="1034"/>
    </row>
    <row r="135" spans="3:16">
      <c r="C135" s="1008" t="str">
        <f ca="1">IF(ISBLANK(OFFSET('5. Pp (3 años)'!$C$46,INT((ROW()-13)/2),0)),"",OFFSET('5. Pp (3 años)'!$C$46,INT((ROW()-13)/2),0))</f>
        <v>Actividad</v>
      </c>
      <c r="D135" s="983" t="str">
        <f ca="1">IF(ISBLANK(OFFSET('5. Pp (3 años)'!$D$46,INT((ROW()-13)/2),0)),"",OFFSET('5. Pp (3 años)'!$D$46,INT((ROW()-13)/2),0))</f>
        <v>3.1.1.1.12.5 Atención, coordinación y seguimiento de llamadas de auxilio en servicios de emergencia.</v>
      </c>
      <c r="E135" s="983" t="str">
        <f ca="1">IF(ISBLANK(OFFSET('5. Pp (3 años)'!$E$46,INT((ROW()-13)/2),0)),"",OFFSET('5. Pp (3 años)'!$E$46,INT((ROW()-13)/2),0))</f>
        <v>PLLA: Porcentaje de Llamadas de auxilio atendidas</v>
      </c>
      <c r="F135" s="985" t="str">
        <f ca="1">IF(ISBLANK(OFFSET('5. Pp (3 años)'!$K$46,INT((ROW()-13)/2),0)),"",OFFSET('5. Pp (3 años)'!$K$46,INT((ROW()-13)/2),0))</f>
        <v>Ascendente</v>
      </c>
      <c r="G135" s="987" t="str">
        <f ca="1">IF(ISBLANK(OFFSET('5. Pp (3 años)'!$H$46,INT((ROW()-13)/2),0)),"",OFFSET('5. Pp (3 años)'!$H$46,INT((ROW()-13)/2),0))</f>
        <v>Trimestral</v>
      </c>
      <c r="H135" s="1027">
        <f ca="1">IF(ISBLANK(OFFSET('9. METAS'!$L$20,INT((ROW()-13)/2),0)),"",OFFSET('9. METAS'!$L$20,INT((ROW()-13)/2),0))</f>
        <v>10000</v>
      </c>
      <c r="I135" s="1029"/>
      <c r="J135" s="208" t="e">
        <f ca="1">IF(MOD(ROW()-13,2)=0,IF(ISBLANK(OFFSET(#REF!,INT((ROW()-13)/2),0)),"",OFFSET(#REF!,INT((ROW()-13)/2),0)),IF(ISBLANK(OFFSET('9. METAS'!$U$20,INT((ROW()-14)/2),0)),"",OFFSET('9. METAS'!$U$20,INT((ROW()-14)/2),0)))</f>
        <v>#REF!</v>
      </c>
      <c r="K135" s="209" t="e">
        <f ca="1">IF(MOD(ROW()-13,2)=0,IF(ISBLANK(OFFSET(#REF!,INT((ROW()-13)/2),0)),"",OFFSET(#REF!,INT((ROW()-13)/2),0)),IF(ISBLANK(OFFSET('9. METAS'!$V$20,INT((ROW()-14)/2),0)),"",OFFSET('9. METAS'!$V$20,INT((ROW()-14)/2),0)))</f>
        <v>#REF!</v>
      </c>
      <c r="L135" s="209" t="e">
        <f ca="1">IF(MOD(ROW()-13,2)=0,IF(ISBLANK(OFFSET(#REF!,INT((ROW()-13)/2),0)),"",OFFSET(#REF!,INT((ROW()-13)/2),0)),IF(ISBLANK(OFFSET('9. METAS'!$W$20,INT((ROW()-14)/2),0)),"",OFFSET('9. METAS'!$W$20,INT((ROW()-14)/2),0)))</f>
        <v>#REF!</v>
      </c>
      <c r="M135" s="210" t="e">
        <f ca="1">IF(MOD(ROW()-13,2)=0,IF(ISBLANK(OFFSET(#REF!,INT((ROW()-13)/2),0)),"",OFFSET(#REF!,INT((ROW()-13)/2),0)),IF(ISBLANK(OFFSET('9. METAS'!$X$20,INT((ROW()-14)/2),0)),"",OFFSET('9. METAS'!$X$20,INT((ROW()-14)/2),0)))</f>
        <v>#REF!</v>
      </c>
      <c r="N135" s="1002" t="str">
        <f t="shared" ref="N135" ca="1" si="118">IFERROR(J135/J136,"ND")</f>
        <v>ND</v>
      </c>
      <c r="O135" s="1004" t="str">
        <f t="shared" ref="O135" ca="1" si="119">IFERROR(((J135)/H135),"ND")</f>
        <v>ND</v>
      </c>
      <c r="P135" s="1031"/>
    </row>
    <row r="136" spans="3:16">
      <c r="C136" s="981"/>
      <c r="D136" s="983"/>
      <c r="E136" s="983"/>
      <c r="F136" s="985"/>
      <c r="G136" s="987"/>
      <c r="H136" s="1027"/>
      <c r="I136" s="1033"/>
      <c r="J136" s="208">
        <f ca="1">IF(MOD(ROW()-13,2)=0,IF(ISBLANK(OFFSET(#REF!,INT((ROW()-13)/2),0)),"",OFFSET(#REF!,INT((ROW()-13)/2),0)),IF(ISBLANK(OFFSET('9. METAS'!$U$20,INT((ROW()-14)/2),0)),"",OFFSET('9. METAS'!$U$20,INT((ROW()-14)/2),0)))</f>
        <v>2500</v>
      </c>
      <c r="K136" s="209">
        <f ca="1">IF(MOD(ROW()-13,2)=0,IF(ISBLANK(OFFSET(#REF!,INT((ROW()-13)/2),0)),"",OFFSET(#REF!,INT((ROW()-13)/2),0)),IF(ISBLANK(OFFSET('9. METAS'!$V$20,INT((ROW()-14)/2),0)),"",OFFSET('9. METAS'!$V$20,INT((ROW()-14)/2),0)))</f>
        <v>2500</v>
      </c>
      <c r="L136" s="209">
        <f ca="1">IF(MOD(ROW()-13,2)=0,IF(ISBLANK(OFFSET(#REF!,INT((ROW()-13)/2),0)),"",OFFSET(#REF!,INT((ROW()-13)/2),0)),IF(ISBLANK(OFFSET('9. METAS'!$W$20,INT((ROW()-14)/2),0)),"",OFFSET('9. METAS'!$W$20,INT((ROW()-14)/2),0)))</f>
        <v>2500</v>
      </c>
      <c r="M136" s="210">
        <f ca="1">IF(MOD(ROW()-13,2)=0,IF(ISBLANK(OFFSET(#REF!,INT((ROW()-13)/2),0)),"",OFFSET(#REF!,INT((ROW()-13)/2),0)),IF(ISBLANK(OFFSET('9. METAS'!$X$20,INT((ROW()-14)/2),0)),"",OFFSET('9. METAS'!$X$20,INT((ROW()-14)/2),0)))</f>
        <v>2500</v>
      </c>
      <c r="N136" s="1003"/>
      <c r="O136" s="1005"/>
      <c r="P136" s="1034"/>
    </row>
    <row r="137" spans="3:16">
      <c r="C137" s="1008" t="str">
        <f ca="1">IF(ISBLANK(OFFSET('5. Pp (3 años)'!$C$46,INT((ROW()-13)/2),0)),"",OFFSET('5. Pp (3 años)'!$C$46,INT((ROW()-13)/2),0))</f>
        <v>Actividad</v>
      </c>
      <c r="D137" s="983" t="str">
        <f ca="1">IF(ISBLANK(OFFSET('5. Pp (3 años)'!$D$46,INT((ROW()-13)/2),0)),"",OFFSET('5. Pp (3 años)'!$D$46,INT((ROW()-13)/2),0))</f>
        <v>3.1.1.1.12.6 Capacitación a elementos del H. Cuerpo de Bomberos, rescate, Emergencias Medicas y Desastres.</v>
      </c>
      <c r="E137" s="983" t="str">
        <f ca="1">IF(ISBLANK(OFFSET('5. Pp (3 años)'!$E$46,INT((ROW()-13)/2),0)),"",OFFSET('5. Pp (3 años)'!$E$46,INT((ROW()-13)/2),0))</f>
        <v>PHBC: Porcentaje de elementos del Honorable Cuerpo de Bomberos capacitados.</v>
      </c>
      <c r="F137" s="985" t="str">
        <f ca="1">IF(ISBLANK(OFFSET('5. Pp (3 años)'!$K$46,INT((ROW()-13)/2),0)),"",OFFSET('5. Pp (3 años)'!$K$46,INT((ROW()-13)/2),0))</f>
        <v>Ascendente</v>
      </c>
      <c r="G137" s="987" t="str">
        <f ca="1">IF(ISBLANK(OFFSET('5. Pp (3 años)'!$H$46,INT((ROW()-13)/2),0)),"",OFFSET('5. Pp (3 años)'!$H$46,INT((ROW()-13)/2),0))</f>
        <v>Trimestral</v>
      </c>
      <c r="H137" s="1027">
        <f ca="1">IF(ISBLANK(OFFSET('9. METAS'!$L$20,INT((ROW()-13)/2),0)),"",OFFSET('9. METAS'!$L$20,INT((ROW()-13)/2),0))</f>
        <v>160</v>
      </c>
      <c r="I137" s="1029"/>
      <c r="J137" s="208" t="e">
        <f ca="1">IF(MOD(ROW()-13,2)=0,IF(ISBLANK(OFFSET(#REF!,INT((ROW()-13)/2),0)),"",OFFSET(#REF!,INT((ROW()-13)/2),0)),IF(ISBLANK(OFFSET('9. METAS'!$U$20,INT((ROW()-14)/2),0)),"",OFFSET('9. METAS'!$U$20,INT((ROW()-14)/2),0)))</f>
        <v>#REF!</v>
      </c>
      <c r="K137" s="209" t="e">
        <f ca="1">IF(MOD(ROW()-13,2)=0,IF(ISBLANK(OFFSET(#REF!,INT((ROW()-13)/2),0)),"",OFFSET(#REF!,INT((ROW()-13)/2),0)),IF(ISBLANK(OFFSET('9. METAS'!$V$20,INT((ROW()-14)/2),0)),"",OFFSET('9. METAS'!$V$20,INT((ROW()-14)/2),0)))</f>
        <v>#REF!</v>
      </c>
      <c r="L137" s="209" t="e">
        <f ca="1">IF(MOD(ROW()-13,2)=0,IF(ISBLANK(OFFSET(#REF!,INT((ROW()-13)/2),0)),"",OFFSET(#REF!,INT((ROW()-13)/2),0)),IF(ISBLANK(OFFSET('9. METAS'!$W$20,INT((ROW()-14)/2),0)),"",OFFSET('9. METAS'!$W$20,INT((ROW()-14)/2),0)))</f>
        <v>#REF!</v>
      </c>
      <c r="M137" s="210" t="e">
        <f ca="1">IF(MOD(ROW()-13,2)=0,IF(ISBLANK(OFFSET(#REF!,INT((ROW()-13)/2),0)),"",OFFSET(#REF!,INT((ROW()-13)/2),0)),IF(ISBLANK(OFFSET('9. METAS'!$X$20,INT((ROW()-14)/2),0)),"",OFFSET('9. METAS'!$X$20,INT((ROW()-14)/2),0)))</f>
        <v>#REF!</v>
      </c>
      <c r="N137" s="1002" t="str">
        <f t="shared" ref="N137" ca="1" si="120">IFERROR(J137/J138,"ND")</f>
        <v>ND</v>
      </c>
      <c r="O137" s="1004" t="str">
        <f t="shared" ref="O137" ca="1" si="121">IFERROR(((J137)/H137),"ND")</f>
        <v>ND</v>
      </c>
      <c r="P137" s="1031"/>
    </row>
    <row r="138" spans="3:16">
      <c r="C138" s="981"/>
      <c r="D138" s="983"/>
      <c r="E138" s="983"/>
      <c r="F138" s="985"/>
      <c r="G138" s="987"/>
      <c r="H138" s="1027"/>
      <c r="I138" s="1033"/>
      <c r="J138" s="208">
        <f ca="1">IF(MOD(ROW()-13,2)=0,IF(ISBLANK(OFFSET(#REF!,INT((ROW()-13)/2),0)),"",OFFSET(#REF!,INT((ROW()-13)/2),0)),IF(ISBLANK(OFFSET('9. METAS'!$U$20,INT((ROW()-14)/2),0)),"",OFFSET('9. METAS'!$U$20,INT((ROW()-14)/2),0)))</f>
        <v>40</v>
      </c>
      <c r="K138" s="209">
        <f ca="1">IF(MOD(ROW()-13,2)=0,IF(ISBLANK(OFFSET(#REF!,INT((ROW()-13)/2),0)),"",OFFSET(#REF!,INT((ROW()-13)/2),0)),IF(ISBLANK(OFFSET('9. METAS'!$V$20,INT((ROW()-14)/2),0)),"",OFFSET('9. METAS'!$V$20,INT((ROW()-14)/2),0)))</f>
        <v>40</v>
      </c>
      <c r="L138" s="209">
        <f ca="1">IF(MOD(ROW()-13,2)=0,IF(ISBLANK(OFFSET(#REF!,INT((ROW()-13)/2),0)),"",OFFSET(#REF!,INT((ROW()-13)/2),0)),IF(ISBLANK(OFFSET('9. METAS'!$W$20,INT((ROW()-14)/2),0)),"",OFFSET('9. METAS'!$W$20,INT((ROW()-14)/2),0)))</f>
        <v>40</v>
      </c>
      <c r="M138" s="210">
        <f ca="1">IF(MOD(ROW()-13,2)=0,IF(ISBLANK(OFFSET(#REF!,INT((ROW()-13)/2),0)),"",OFFSET(#REF!,INT((ROW()-13)/2),0)),IF(ISBLANK(OFFSET('9. METAS'!$X$20,INT((ROW()-14)/2),0)),"",OFFSET('9. METAS'!$X$20,INT((ROW()-14)/2),0)))</f>
        <v>40</v>
      </c>
      <c r="N138" s="1003"/>
      <c r="O138" s="1005"/>
      <c r="P138" s="1034"/>
    </row>
    <row r="139" spans="3:16">
      <c r="C139" s="1008" t="str">
        <f ca="1">IF(ISBLANK(OFFSET('5. Pp (3 años)'!$C$46,INT((ROW()-13)/2),0)),"",OFFSET('5. Pp (3 años)'!$C$46,INT((ROW()-13)/2),0))</f>
        <v>Actividad</v>
      </c>
      <c r="D139" s="983" t="str">
        <f ca="1">IF(ISBLANK(OFFSET('5. Pp (3 años)'!$D$46,INT((ROW()-13)/2),0)),"",OFFSET('5. Pp (3 años)'!$D$46,INT((ROW()-13)/2),0))</f>
        <v>3.1.1.1.12.7 Dotación de equipos de protección personal a elementos del H. Cuerpo de Bomberos, rescate, Emergencias Medicas y Desastres.</v>
      </c>
      <c r="E139" s="983" t="str">
        <f ca="1">IF(ISBLANK(OFFSET('5. Pp (3 años)'!$E$46,INT((ROW()-13)/2),0)),"",OFFSET('5. Pp (3 años)'!$E$46,INT((ROW()-13)/2),0))</f>
        <v>PEPP: Porcentaje de equipos de protección personal entregados.</v>
      </c>
      <c r="F139" s="985" t="str">
        <f ca="1">IF(ISBLANK(OFFSET('5. Pp (3 años)'!$K$46,INT((ROW()-13)/2),0)),"",OFFSET('5. Pp (3 años)'!$K$46,INT((ROW()-13)/2),0))</f>
        <v>Ascendente</v>
      </c>
      <c r="G139" s="987" t="str">
        <f ca="1">IF(ISBLANK(OFFSET('5. Pp (3 años)'!$H$46,INT((ROW()-13)/2),0)),"",OFFSET('5. Pp (3 años)'!$H$46,INT((ROW()-13)/2),0))</f>
        <v>Trimestral</v>
      </c>
      <c r="H139" s="1027">
        <f ca="1">IF(ISBLANK(OFFSET('9. METAS'!$L$20,INT((ROW()-13)/2),0)),"",OFFSET('9. METAS'!$L$20,INT((ROW()-13)/2),0))</f>
        <v>175</v>
      </c>
      <c r="I139" s="1029"/>
      <c r="J139" s="208" t="e">
        <f ca="1">IF(MOD(ROW()-13,2)=0,IF(ISBLANK(OFFSET(#REF!,INT((ROW()-13)/2),0)),"",OFFSET(#REF!,INT((ROW()-13)/2),0)),IF(ISBLANK(OFFSET('9. METAS'!$U$20,INT((ROW()-14)/2),0)),"",OFFSET('9. METAS'!$U$20,INT((ROW()-14)/2),0)))</f>
        <v>#REF!</v>
      </c>
      <c r="K139" s="209" t="e">
        <f ca="1">IF(MOD(ROW()-13,2)=0,IF(ISBLANK(OFFSET(#REF!,INT((ROW()-13)/2),0)),"",OFFSET(#REF!,INT((ROW()-13)/2),0)),IF(ISBLANK(OFFSET('9. METAS'!$V$20,INT((ROW()-14)/2),0)),"",OFFSET('9. METAS'!$V$20,INT((ROW()-14)/2),0)))</f>
        <v>#REF!</v>
      </c>
      <c r="L139" s="209" t="e">
        <f ca="1">IF(MOD(ROW()-13,2)=0,IF(ISBLANK(OFFSET(#REF!,INT((ROW()-13)/2),0)),"",OFFSET(#REF!,INT((ROW()-13)/2),0)),IF(ISBLANK(OFFSET('9. METAS'!$W$20,INT((ROW()-14)/2),0)),"",OFFSET('9. METAS'!$W$20,INT((ROW()-14)/2),0)))</f>
        <v>#REF!</v>
      </c>
      <c r="M139" s="210" t="e">
        <f ca="1">IF(MOD(ROW()-13,2)=0,IF(ISBLANK(OFFSET(#REF!,INT((ROW()-13)/2),0)),"",OFFSET(#REF!,INT((ROW()-13)/2),0)),IF(ISBLANK(OFFSET('9. METAS'!$X$20,INT((ROW()-14)/2),0)),"",OFFSET('9. METAS'!$X$20,INT((ROW()-14)/2),0)))</f>
        <v>#REF!</v>
      </c>
      <c r="N139" s="1002" t="str">
        <f t="shared" ref="N139" ca="1" si="122">IFERROR(J139/J140,"ND")</f>
        <v>ND</v>
      </c>
      <c r="O139" s="1004" t="str">
        <f t="shared" ref="O139" ca="1" si="123">IFERROR(((J139)/H139),"ND")</f>
        <v>ND</v>
      </c>
      <c r="P139" s="1031"/>
    </row>
    <row r="140" spans="3:16">
      <c r="C140" s="981"/>
      <c r="D140" s="983"/>
      <c r="E140" s="983"/>
      <c r="F140" s="985"/>
      <c r="G140" s="987"/>
      <c r="H140" s="1027"/>
      <c r="I140" s="1033"/>
      <c r="J140" s="208">
        <f ca="1">IF(MOD(ROW()-13,2)=0,IF(ISBLANK(OFFSET(#REF!,INT((ROW()-13)/2),0)),"",OFFSET(#REF!,INT((ROW()-13)/2),0)),IF(ISBLANK(OFFSET('9. METAS'!$U$20,INT((ROW()-14)/2),0)),"",OFFSET('9. METAS'!$U$20,INT((ROW()-14)/2),0)))</f>
        <v>43</v>
      </c>
      <c r="K140" s="209">
        <f ca="1">IF(MOD(ROW()-13,2)=0,IF(ISBLANK(OFFSET(#REF!,INT((ROW()-13)/2),0)),"",OFFSET(#REF!,INT((ROW()-13)/2),0)),IF(ISBLANK(OFFSET('9. METAS'!$V$20,INT((ROW()-14)/2),0)),"",OFFSET('9. METAS'!$V$20,INT((ROW()-14)/2),0)))</f>
        <v>43</v>
      </c>
      <c r="L140" s="209">
        <f ca="1">IF(MOD(ROW()-13,2)=0,IF(ISBLANK(OFFSET(#REF!,INT((ROW()-13)/2),0)),"",OFFSET(#REF!,INT((ROW()-13)/2),0)),IF(ISBLANK(OFFSET('9. METAS'!$W$20,INT((ROW()-14)/2),0)),"",OFFSET('9. METAS'!$W$20,INT((ROW()-14)/2),0)))</f>
        <v>44</v>
      </c>
      <c r="M140" s="210">
        <f ca="1">IF(MOD(ROW()-13,2)=0,IF(ISBLANK(OFFSET(#REF!,INT((ROW()-13)/2),0)),"",OFFSET(#REF!,INT((ROW()-13)/2),0)),IF(ISBLANK(OFFSET('9. METAS'!$X$20,INT((ROW()-14)/2),0)),"",OFFSET('9. METAS'!$X$20,INT((ROW()-14)/2),0)))</f>
        <v>45</v>
      </c>
      <c r="N140" s="1003"/>
      <c r="O140" s="1005"/>
      <c r="P140" s="1034"/>
    </row>
    <row r="141" spans="3:16">
      <c r="C141" s="1008" t="str">
        <f ca="1">IF(ISBLANK(OFFSET('5. Pp (3 años)'!$C$46,INT((ROW()-13)/2),0)),"",OFFSET('5. Pp (3 años)'!$C$46,INT((ROW()-13)/2),0))</f>
        <v>Componente</v>
      </c>
      <c r="D141" s="983" t="str">
        <f ca="1">IF(ISBLANK(OFFSET('5. Pp (3 años)'!$D$46,INT((ROW()-13)/2),0)),"",OFFSET('5. Pp (3 años)'!$D$46,INT((ROW()-13)/2),0))</f>
        <v>3.1.1.1.13 Sesiones de cabildo para la aprobación de los temas y resoluciones del Ayuntamiento celebradas.</v>
      </c>
      <c r="E141" s="983" t="str">
        <f ca="1">IF(ISBLANK(OFFSET('5. Pp (3 años)'!$E$46,INT((ROW()-13)/2),0)),"",OFFSET('5. Pp (3 años)'!$E$46,INT((ROW()-13)/2),0))</f>
        <v>PSCC: Porcentaje de sesiones de cabildo celebradas.</v>
      </c>
      <c r="F141" s="985" t="str">
        <f ca="1">IF(ISBLANK(OFFSET('5. Pp (3 años)'!$K$46,INT((ROW()-13)/2),0)),"",OFFSET('5. Pp (3 años)'!$K$46,INT((ROW()-13)/2),0))</f>
        <v>Ascendente</v>
      </c>
      <c r="G141" s="987" t="str">
        <f ca="1">IF(ISBLANK(OFFSET('5. Pp (3 años)'!$H$46,INT((ROW()-13)/2),0)),"",OFFSET('5. Pp (3 años)'!$H$46,INT((ROW()-13)/2),0))</f>
        <v>Trimestral</v>
      </c>
      <c r="H141" s="1027">
        <f ca="1">IF(ISBLANK(OFFSET('9. METAS'!$L$20,INT((ROW()-13)/2),0)),"",OFFSET('9. METAS'!$L$20,INT((ROW()-13)/2),0))</f>
        <v>42</v>
      </c>
      <c r="I141" s="1029"/>
      <c r="J141" s="208" t="e">
        <f ca="1">IF(MOD(ROW()-13,2)=0,IF(ISBLANK(OFFSET(#REF!,INT((ROW()-13)/2),0)),"",OFFSET(#REF!,INT((ROW()-13)/2),0)),IF(ISBLANK(OFFSET('9. METAS'!$U$20,INT((ROW()-14)/2),0)),"",OFFSET('9. METAS'!$U$20,INT((ROW()-14)/2),0)))</f>
        <v>#REF!</v>
      </c>
      <c r="K141" s="209" t="e">
        <f ca="1">IF(MOD(ROW()-13,2)=0,IF(ISBLANK(OFFSET(#REF!,INT((ROW()-13)/2),0)),"",OFFSET(#REF!,INT((ROW()-13)/2),0)),IF(ISBLANK(OFFSET('9. METAS'!$V$20,INT((ROW()-14)/2),0)),"",OFFSET('9. METAS'!$V$20,INT((ROW()-14)/2),0)))</f>
        <v>#REF!</v>
      </c>
      <c r="L141" s="209" t="e">
        <f ca="1">IF(MOD(ROW()-13,2)=0,IF(ISBLANK(OFFSET(#REF!,INT((ROW()-13)/2),0)),"",OFFSET(#REF!,INT((ROW()-13)/2),0)),IF(ISBLANK(OFFSET('9. METAS'!$W$20,INT((ROW()-14)/2),0)),"",OFFSET('9. METAS'!$W$20,INT((ROW()-14)/2),0)))</f>
        <v>#REF!</v>
      </c>
      <c r="M141" s="210" t="e">
        <f ca="1">IF(MOD(ROW()-13,2)=0,IF(ISBLANK(OFFSET(#REF!,INT((ROW()-13)/2),0)),"",OFFSET(#REF!,INT((ROW()-13)/2),0)),IF(ISBLANK(OFFSET('9. METAS'!$X$20,INT((ROW()-14)/2),0)),"",OFFSET('9. METAS'!$X$20,INT((ROW()-14)/2),0)))</f>
        <v>#REF!</v>
      </c>
      <c r="N141" s="1002" t="str">
        <f t="shared" ref="N141" ca="1" si="124">IFERROR(J141/J142,"ND")</f>
        <v>ND</v>
      </c>
      <c r="O141" s="1004" t="str">
        <f t="shared" ref="O141" ca="1" si="125">IFERROR(((J141)/H141),"ND")</f>
        <v>ND</v>
      </c>
      <c r="P141" s="1031"/>
    </row>
    <row r="142" spans="3:16">
      <c r="C142" s="981"/>
      <c r="D142" s="983"/>
      <c r="E142" s="983"/>
      <c r="F142" s="985"/>
      <c r="G142" s="987"/>
      <c r="H142" s="1027"/>
      <c r="I142" s="1033"/>
      <c r="J142" s="208">
        <f ca="1">IF(MOD(ROW()-13,2)=0,IF(ISBLANK(OFFSET(#REF!,INT((ROW()-13)/2),0)),"",OFFSET(#REF!,INT((ROW()-13)/2),0)),IF(ISBLANK(OFFSET('9. METAS'!$U$20,INT((ROW()-14)/2),0)),"",OFFSET('9. METAS'!$U$20,INT((ROW()-14)/2),0)))</f>
        <v>10</v>
      </c>
      <c r="K142" s="209">
        <f ca="1">IF(MOD(ROW()-13,2)=0,IF(ISBLANK(OFFSET(#REF!,INT((ROW()-13)/2),0)),"",OFFSET(#REF!,INT((ROW()-13)/2),0)),IF(ISBLANK(OFFSET('9. METAS'!$V$20,INT((ROW()-14)/2),0)),"",OFFSET('9. METAS'!$V$20,INT((ROW()-14)/2),0)))</f>
        <v>10</v>
      </c>
      <c r="L142" s="209">
        <f ca="1">IF(MOD(ROW()-13,2)=0,IF(ISBLANK(OFFSET(#REF!,INT((ROW()-13)/2),0)),"",OFFSET(#REF!,INT((ROW()-13)/2),0)),IF(ISBLANK(OFFSET('9. METAS'!$W$20,INT((ROW()-14)/2),0)),"",OFFSET('9. METAS'!$W$20,INT((ROW()-14)/2),0)))</f>
        <v>11</v>
      </c>
      <c r="M142" s="210">
        <f ca="1">IF(MOD(ROW()-13,2)=0,IF(ISBLANK(OFFSET(#REF!,INT((ROW()-13)/2),0)),"",OFFSET(#REF!,INT((ROW()-13)/2),0)),IF(ISBLANK(OFFSET('9. METAS'!$X$20,INT((ROW()-14)/2),0)),"",OFFSET('9. METAS'!$X$20,INT((ROW()-14)/2),0)))</f>
        <v>11</v>
      </c>
      <c r="N142" s="1003"/>
      <c r="O142" s="1005"/>
      <c r="P142" s="1034"/>
    </row>
    <row r="143" spans="3:16">
      <c r="C143" s="1008" t="str">
        <f ca="1">IF(ISBLANK(OFFSET('5. Pp (3 años)'!$C$46,INT((ROW()-13)/2),0)),"",OFFSET('5. Pp (3 años)'!$C$46,INT((ROW()-13)/2),0))</f>
        <v>Actividad</v>
      </c>
      <c r="D143" s="983" t="str">
        <f ca="1">IF(ISBLANK(OFFSET('5. Pp (3 años)'!$D$46,INT((ROW()-13)/2),0)),"",OFFSET('5. Pp (3 años)'!$D$46,INT((ROW()-13)/2),0))</f>
        <v>3.1.1.1.13.1 Verificación de la asistencia de quienes presiden las Regidurias del H. Ayuntamiento de Benito Juárez.</v>
      </c>
      <c r="E143" s="983" t="str">
        <f ca="1">IF(ISBLANK(OFFSET('5. Pp (3 años)'!$E$46,INT((ROW()-13)/2),0)),"",OFFSET('5. Pp (3 años)'!$E$46,INT((ROW()-13)/2),0))</f>
        <v xml:space="preserve">PRAS: Porcentaje de asistencias a sesiones verificadas. </v>
      </c>
      <c r="F143" s="985" t="str">
        <f ca="1">IF(ISBLANK(OFFSET('5. Pp (3 años)'!$K$46,INT((ROW()-13)/2),0)),"",OFFSET('5. Pp (3 años)'!$K$46,INT((ROW()-13)/2),0))</f>
        <v>Ascendente</v>
      </c>
      <c r="G143" s="987" t="str">
        <f ca="1">IF(ISBLANK(OFFSET('5. Pp (3 años)'!$H$46,INT((ROW()-13)/2),0)),"",OFFSET('5. Pp (3 años)'!$H$46,INT((ROW()-13)/2),0))</f>
        <v>Trimestral</v>
      </c>
      <c r="H143" s="1027">
        <f ca="1">IF(ISBLANK(OFFSET('9. METAS'!$L$20,INT((ROW()-13)/2),0)),"",OFFSET('9. METAS'!$L$20,INT((ROW()-13)/2),0))</f>
        <v>400</v>
      </c>
      <c r="I143" s="1029"/>
      <c r="J143" s="208" t="e">
        <f ca="1">IF(MOD(ROW()-13,2)=0,IF(ISBLANK(OFFSET(#REF!,INT((ROW()-13)/2),0)),"",OFFSET(#REF!,INT((ROW()-13)/2),0)),IF(ISBLANK(OFFSET('9. METAS'!$U$20,INT((ROW()-14)/2),0)),"",OFFSET('9. METAS'!$U$20,INT((ROW()-14)/2),0)))</f>
        <v>#REF!</v>
      </c>
      <c r="K143" s="209" t="e">
        <f ca="1">IF(MOD(ROW()-13,2)=0,IF(ISBLANK(OFFSET(#REF!,INT((ROW()-13)/2),0)),"",OFFSET(#REF!,INT((ROW()-13)/2),0)),IF(ISBLANK(OFFSET('9. METAS'!$V$20,INT((ROW()-14)/2),0)),"",OFFSET('9. METAS'!$V$20,INT((ROW()-14)/2),0)))</f>
        <v>#REF!</v>
      </c>
      <c r="L143" s="209" t="e">
        <f ca="1">IF(MOD(ROW()-13,2)=0,IF(ISBLANK(OFFSET(#REF!,INT((ROW()-13)/2),0)),"",OFFSET(#REF!,INT((ROW()-13)/2),0)),IF(ISBLANK(OFFSET('9. METAS'!$W$20,INT((ROW()-14)/2),0)),"",OFFSET('9. METAS'!$W$20,INT((ROW()-14)/2),0)))</f>
        <v>#REF!</v>
      </c>
      <c r="M143" s="210" t="e">
        <f ca="1">IF(MOD(ROW()-13,2)=0,IF(ISBLANK(OFFSET(#REF!,INT((ROW()-13)/2),0)),"",OFFSET(#REF!,INT((ROW()-13)/2),0)),IF(ISBLANK(OFFSET('9. METAS'!$X$20,INT((ROW()-14)/2),0)),"",OFFSET('9. METAS'!$X$20,INT((ROW()-14)/2),0)))</f>
        <v>#REF!</v>
      </c>
      <c r="N143" s="1002" t="str">
        <f t="shared" ref="N143" ca="1" si="126">IFERROR(J143/J144,"ND")</f>
        <v>ND</v>
      </c>
      <c r="O143" s="1004" t="str">
        <f t="shared" ref="O143" ca="1" si="127">IFERROR(((J143)/H143),"ND")</f>
        <v>ND</v>
      </c>
      <c r="P143" s="1031"/>
    </row>
    <row r="144" spans="3:16">
      <c r="C144" s="981"/>
      <c r="D144" s="983"/>
      <c r="E144" s="983"/>
      <c r="F144" s="985"/>
      <c r="G144" s="987"/>
      <c r="H144" s="1027"/>
      <c r="I144" s="1033"/>
      <c r="J144" s="208">
        <f ca="1">IF(MOD(ROW()-13,2)=0,IF(ISBLANK(OFFSET(#REF!,INT((ROW()-13)/2),0)),"",OFFSET(#REF!,INT((ROW()-13)/2),0)),IF(ISBLANK(OFFSET('9. METAS'!$U$20,INT((ROW()-14)/2),0)),"",OFFSET('9. METAS'!$U$20,INT((ROW()-14)/2),0)))</f>
        <v>100</v>
      </c>
      <c r="K144" s="209">
        <f ca="1">IF(MOD(ROW()-13,2)=0,IF(ISBLANK(OFFSET(#REF!,INT((ROW()-13)/2),0)),"",OFFSET(#REF!,INT((ROW()-13)/2),0)),IF(ISBLANK(OFFSET('9. METAS'!$V$20,INT((ROW()-14)/2),0)),"",OFFSET('9. METAS'!$V$20,INT((ROW()-14)/2),0)))</f>
        <v>100</v>
      </c>
      <c r="L144" s="209">
        <f ca="1">IF(MOD(ROW()-13,2)=0,IF(ISBLANK(OFFSET(#REF!,INT((ROW()-13)/2),0)),"",OFFSET(#REF!,INT((ROW()-13)/2),0)),IF(ISBLANK(OFFSET('9. METAS'!$W$20,INT((ROW()-14)/2),0)),"",OFFSET('9. METAS'!$W$20,INT((ROW()-14)/2),0)))</f>
        <v>100</v>
      </c>
      <c r="M144" s="210">
        <f ca="1">IF(MOD(ROW()-13,2)=0,IF(ISBLANK(OFFSET(#REF!,INT((ROW()-13)/2),0)),"",OFFSET(#REF!,INT((ROW()-13)/2),0)),IF(ISBLANK(OFFSET('9. METAS'!$X$20,INT((ROW()-14)/2),0)),"",OFFSET('9. METAS'!$X$20,INT((ROW()-14)/2),0)))</f>
        <v>100</v>
      </c>
      <c r="N144" s="1003"/>
      <c r="O144" s="1005"/>
      <c r="P144" s="1034"/>
    </row>
    <row r="145" spans="3:16">
      <c r="C145" s="1008" t="str">
        <f ca="1">IF(ISBLANK(OFFSET('5. Pp (3 años)'!$C$46,INT((ROW()-13)/2),0)),"",OFFSET('5. Pp (3 años)'!$C$46,INT((ROW()-13)/2),0))</f>
        <v>Actividad</v>
      </c>
      <c r="D145" s="983" t="str">
        <f ca="1">IF(ISBLANK(OFFSET('5. Pp (3 años)'!$D$46,INT((ROW()-13)/2),0)),"",OFFSET('5. Pp (3 años)'!$D$46,INT((ROW()-13)/2),0))</f>
        <v>3.1.1.1.13.2 Elaboración y encuadernación de las actas de cabildo.</v>
      </c>
      <c r="E145" s="983" t="str">
        <f ca="1">IF(ISBLANK(OFFSET('5. Pp (3 años)'!$E$46,INT((ROW()-13)/2),0)),"",OFFSET('5. Pp (3 años)'!$E$46,INT((ROW()-13)/2),0))</f>
        <v xml:space="preserve">PACE: Porcentaje de actas de cabildo encuadernadas.  </v>
      </c>
      <c r="F145" s="985" t="str">
        <f ca="1">IF(ISBLANK(OFFSET('5. Pp (3 años)'!$K$46,INT((ROW()-13)/2),0)),"",OFFSET('5. Pp (3 años)'!$K$46,INT((ROW()-13)/2),0))</f>
        <v>Ascendente</v>
      </c>
      <c r="G145" s="987" t="str">
        <f ca="1">IF(ISBLANK(OFFSET('5. Pp (3 años)'!$H$46,INT((ROW()-13)/2),0)),"",OFFSET('5. Pp (3 años)'!$H$46,INT((ROW()-13)/2),0))</f>
        <v>Trimestral</v>
      </c>
      <c r="H145" s="1027">
        <f ca="1">IF(ISBLANK(OFFSET('9. METAS'!$L$20,INT((ROW()-13)/2),0)),"",OFFSET('9. METAS'!$L$20,INT((ROW()-13)/2),0))</f>
        <v>20</v>
      </c>
      <c r="I145" s="1029"/>
      <c r="J145" s="208" t="e">
        <f ca="1">IF(MOD(ROW()-13,2)=0,IF(ISBLANK(OFFSET(#REF!,INT((ROW()-13)/2),0)),"",OFFSET(#REF!,INT((ROW()-13)/2),0)),IF(ISBLANK(OFFSET('9. METAS'!$U$20,INT((ROW()-14)/2),0)),"",OFFSET('9. METAS'!$U$20,INT((ROW()-14)/2),0)))</f>
        <v>#REF!</v>
      </c>
      <c r="K145" s="209" t="e">
        <f ca="1">IF(MOD(ROW()-13,2)=0,IF(ISBLANK(OFFSET(#REF!,INT((ROW()-13)/2),0)),"",OFFSET(#REF!,INT((ROW()-13)/2),0)),IF(ISBLANK(OFFSET('9. METAS'!$V$20,INT((ROW()-14)/2),0)),"",OFFSET('9. METAS'!$V$20,INT((ROW()-14)/2),0)))</f>
        <v>#REF!</v>
      </c>
      <c r="L145" s="209" t="e">
        <f ca="1">IF(MOD(ROW()-13,2)=0,IF(ISBLANK(OFFSET(#REF!,INT((ROW()-13)/2),0)),"",OFFSET(#REF!,INT((ROW()-13)/2),0)),IF(ISBLANK(OFFSET('9. METAS'!$W$20,INT((ROW()-14)/2),0)),"",OFFSET('9. METAS'!$W$20,INT((ROW()-14)/2),0)))</f>
        <v>#REF!</v>
      </c>
      <c r="M145" s="210" t="e">
        <f ca="1">IF(MOD(ROW()-13,2)=0,IF(ISBLANK(OFFSET(#REF!,INT((ROW()-13)/2),0)),"",OFFSET(#REF!,INT((ROW()-13)/2),0)),IF(ISBLANK(OFFSET('9. METAS'!$X$20,INT((ROW()-14)/2),0)),"",OFFSET('9. METAS'!$X$20,INT((ROW()-14)/2),0)))</f>
        <v>#REF!</v>
      </c>
      <c r="N145" s="1002" t="str">
        <f t="shared" ref="N145" ca="1" si="128">IFERROR(J145/J146,"ND")</f>
        <v>ND</v>
      </c>
      <c r="O145" s="1004" t="str">
        <f t="shared" ref="O145" ca="1" si="129">IFERROR(((J145)/H145),"ND")</f>
        <v>ND</v>
      </c>
      <c r="P145" s="1031"/>
    </row>
    <row r="146" spans="3:16">
      <c r="C146" s="981"/>
      <c r="D146" s="983"/>
      <c r="E146" s="983"/>
      <c r="F146" s="985"/>
      <c r="G146" s="987"/>
      <c r="H146" s="1027"/>
      <c r="I146" s="1033"/>
      <c r="J146" s="208">
        <f ca="1">IF(MOD(ROW()-13,2)=0,IF(ISBLANK(OFFSET(#REF!,INT((ROW()-13)/2),0)),"",OFFSET(#REF!,INT((ROW()-13)/2),0)),IF(ISBLANK(OFFSET('9. METAS'!$U$20,INT((ROW()-14)/2),0)),"",OFFSET('9. METAS'!$U$20,INT((ROW()-14)/2),0)))</f>
        <v>5</v>
      </c>
      <c r="K146" s="209">
        <f ca="1">IF(MOD(ROW()-13,2)=0,IF(ISBLANK(OFFSET(#REF!,INT((ROW()-13)/2),0)),"",OFFSET(#REF!,INT((ROW()-13)/2),0)),IF(ISBLANK(OFFSET('9. METAS'!$V$20,INT((ROW()-14)/2),0)),"",OFFSET('9. METAS'!$V$20,INT((ROW()-14)/2),0)))</f>
        <v>5</v>
      </c>
      <c r="L146" s="209">
        <f ca="1">IF(MOD(ROW()-13,2)=0,IF(ISBLANK(OFFSET(#REF!,INT((ROW()-13)/2),0)),"",OFFSET(#REF!,INT((ROW()-13)/2),0)),IF(ISBLANK(OFFSET('9. METAS'!$W$20,INT((ROW()-14)/2),0)),"",OFFSET('9. METAS'!$W$20,INT((ROW()-14)/2),0)))</f>
        <v>5</v>
      </c>
      <c r="M146" s="210">
        <f ca="1">IF(MOD(ROW()-13,2)=0,IF(ISBLANK(OFFSET(#REF!,INT((ROW()-13)/2),0)),"",OFFSET(#REF!,INT((ROW()-13)/2),0)),IF(ISBLANK(OFFSET('9. METAS'!$X$20,INT((ROW()-14)/2),0)),"",OFFSET('9. METAS'!$X$20,INT((ROW()-14)/2),0)))</f>
        <v>5</v>
      </c>
      <c r="N146" s="1003"/>
      <c r="O146" s="1005"/>
      <c r="P146" s="1034"/>
    </row>
    <row r="147" spans="3:16">
      <c r="C147" s="1008" t="str">
        <f ca="1">IF(ISBLANK(OFFSET('5. Pp (3 años)'!$C$46,INT((ROW()-13)/2),0)),"",OFFSET('5. Pp (3 años)'!$C$46,INT((ROW()-13)/2),0))</f>
        <v>Actividad</v>
      </c>
      <c r="D147" s="983" t="str">
        <f ca="1">IF(ISBLANK(OFFSET('5. Pp (3 años)'!$D$46,INT((ROW()-13)/2),0)),"",OFFSET('5. Pp (3 años)'!$D$46,INT((ROW()-13)/2),0))</f>
        <v>3.1.1.1.13.3 Publicación de los acuerdos en la Gaceta del ayuntamiento y en el Periódico Oficial del Estado.</v>
      </c>
      <c r="E147" s="983" t="str">
        <f ca="1">IF(ISBLANK(OFFSET('5. Pp (3 años)'!$E$46,INT((ROW()-13)/2),0)),"",OFFSET('5. Pp (3 años)'!$E$46,INT((ROW()-13)/2),0))</f>
        <v xml:space="preserve">PAP: Porcentaje de Acuerdos de Cabildo publicados. </v>
      </c>
      <c r="F147" s="985" t="str">
        <f ca="1">IF(ISBLANK(OFFSET('5. Pp (3 años)'!$K$46,INT((ROW()-13)/2),0)),"",OFFSET('5. Pp (3 años)'!$K$46,INT((ROW()-13)/2),0))</f>
        <v>Ascendente</v>
      </c>
      <c r="G147" s="987" t="str">
        <f ca="1">IF(ISBLANK(OFFSET('5. Pp (3 años)'!$H$46,INT((ROW()-13)/2),0)),"",OFFSET('5. Pp (3 años)'!$H$46,INT((ROW()-13)/2),0))</f>
        <v>Trimestral</v>
      </c>
      <c r="H147" s="1027">
        <f ca="1">IF(ISBLANK(OFFSET('9. METAS'!$L$20,INT((ROW()-13)/2),0)),"",OFFSET('9. METAS'!$L$20,INT((ROW()-13)/2),0))</f>
        <v>120</v>
      </c>
      <c r="I147" s="1029"/>
      <c r="J147" s="208" t="e">
        <f ca="1">IF(MOD(ROW()-13,2)=0,IF(ISBLANK(OFFSET(#REF!,INT((ROW()-13)/2),0)),"",OFFSET(#REF!,INT((ROW()-13)/2),0)),IF(ISBLANK(OFFSET('9. METAS'!$U$20,INT((ROW()-14)/2),0)),"",OFFSET('9. METAS'!$U$20,INT((ROW()-14)/2),0)))</f>
        <v>#REF!</v>
      </c>
      <c r="K147" s="209" t="e">
        <f ca="1">IF(MOD(ROW()-13,2)=0,IF(ISBLANK(OFFSET(#REF!,INT((ROW()-13)/2),0)),"",OFFSET(#REF!,INT((ROW()-13)/2),0)),IF(ISBLANK(OFFSET('9. METAS'!$V$20,INT((ROW()-14)/2),0)),"",OFFSET('9. METAS'!$V$20,INT((ROW()-14)/2),0)))</f>
        <v>#REF!</v>
      </c>
      <c r="L147" s="209" t="e">
        <f ca="1">IF(MOD(ROW()-13,2)=0,IF(ISBLANK(OFFSET(#REF!,INT((ROW()-13)/2),0)),"",OFFSET(#REF!,INT((ROW()-13)/2),0)),IF(ISBLANK(OFFSET('9. METAS'!$W$20,INT((ROW()-14)/2),0)),"",OFFSET('9. METAS'!$W$20,INT((ROW()-14)/2),0)))</f>
        <v>#REF!</v>
      </c>
      <c r="M147" s="210" t="e">
        <f ca="1">IF(MOD(ROW()-13,2)=0,IF(ISBLANK(OFFSET(#REF!,INT((ROW()-13)/2),0)),"",OFFSET(#REF!,INT((ROW()-13)/2),0)),IF(ISBLANK(OFFSET('9. METAS'!$X$20,INT((ROW()-14)/2),0)),"",OFFSET('9. METAS'!$X$20,INT((ROW()-14)/2),0)))</f>
        <v>#REF!</v>
      </c>
      <c r="N147" s="1002" t="str">
        <f t="shared" ref="N147" ca="1" si="130">IFERROR(J147/J148,"ND")</f>
        <v>ND</v>
      </c>
      <c r="O147" s="1004" t="str">
        <f t="shared" ref="O147" ca="1" si="131">IFERROR(((J147)/H147),"ND")</f>
        <v>ND</v>
      </c>
      <c r="P147" s="1031"/>
    </row>
    <row r="148" spans="3:16">
      <c r="C148" s="981"/>
      <c r="D148" s="983"/>
      <c r="E148" s="983"/>
      <c r="F148" s="985"/>
      <c r="G148" s="987"/>
      <c r="H148" s="1027"/>
      <c r="I148" s="1033"/>
      <c r="J148" s="208">
        <f ca="1">IF(MOD(ROW()-13,2)=0,IF(ISBLANK(OFFSET(#REF!,INT((ROW()-13)/2),0)),"",OFFSET(#REF!,INT((ROW()-13)/2),0)),IF(ISBLANK(OFFSET('9. METAS'!$U$20,INT((ROW()-14)/2),0)),"",OFFSET('9. METAS'!$U$20,INT((ROW()-14)/2),0)))</f>
        <v>30</v>
      </c>
      <c r="K148" s="209">
        <f ca="1">IF(MOD(ROW()-13,2)=0,IF(ISBLANK(OFFSET(#REF!,INT((ROW()-13)/2),0)),"",OFFSET(#REF!,INT((ROW()-13)/2),0)),IF(ISBLANK(OFFSET('9. METAS'!$V$20,INT((ROW()-14)/2),0)),"",OFFSET('9. METAS'!$V$20,INT((ROW()-14)/2),0)))</f>
        <v>30</v>
      </c>
      <c r="L148" s="209">
        <f ca="1">IF(MOD(ROW()-13,2)=0,IF(ISBLANK(OFFSET(#REF!,INT((ROW()-13)/2),0)),"",OFFSET(#REF!,INT((ROW()-13)/2),0)),IF(ISBLANK(OFFSET('9. METAS'!$W$20,INT((ROW()-14)/2),0)),"",OFFSET('9. METAS'!$W$20,INT((ROW()-14)/2),0)))</f>
        <v>30</v>
      </c>
      <c r="M148" s="210">
        <f ca="1">IF(MOD(ROW()-13,2)=0,IF(ISBLANK(OFFSET(#REF!,INT((ROW()-13)/2),0)),"",OFFSET(#REF!,INT((ROW()-13)/2),0)),IF(ISBLANK(OFFSET('9. METAS'!$X$20,INT((ROW()-14)/2),0)),"",OFFSET('9. METAS'!$X$20,INT((ROW()-14)/2),0)))</f>
        <v>30</v>
      </c>
      <c r="N148" s="1003"/>
      <c r="O148" s="1005"/>
      <c r="P148" s="1034"/>
    </row>
    <row r="149" spans="3:16">
      <c r="C149" s="1008" t="str">
        <f ca="1">IF(ISBLANK(OFFSET('5. Pp (3 años)'!$C$46,INT((ROW()-13)/2),0)),"",OFFSET('5. Pp (3 años)'!$C$46,INT((ROW()-13)/2),0))</f>
        <v>Actividad</v>
      </c>
      <c r="D149" s="983" t="str">
        <f ca="1">IF(ISBLANK(OFFSET('5. Pp (3 años)'!$D$46,INT((ROW()-13)/2),0)),"",OFFSET('5. Pp (3 años)'!$D$46,INT((ROW()-13)/2),0))</f>
        <v xml:space="preserve">3.1.1.1.13.4 Realización de Precabildeos para dar a conocer los temas más relevantes según el Cabildo. </v>
      </c>
      <c r="E149" s="983" t="str">
        <f ca="1">IF(ISBLANK(OFFSET('5. Pp (3 años)'!$E$46,INT((ROW()-13)/2),0)),"",OFFSET('5. Pp (3 años)'!$E$46,INT((ROW()-13)/2),0))</f>
        <v xml:space="preserve">PPR: Porcentaje de precabildeos realizados </v>
      </c>
      <c r="F149" s="985" t="str">
        <f ca="1">IF(ISBLANK(OFFSET('5. Pp (3 años)'!$K$46,INT((ROW()-13)/2),0)),"",OFFSET('5. Pp (3 años)'!$K$46,INT((ROW()-13)/2),0))</f>
        <v>Ascendente</v>
      </c>
      <c r="G149" s="987" t="str">
        <f ca="1">IF(ISBLANK(OFFSET('5. Pp (3 años)'!$H$46,INT((ROW()-13)/2),0)),"",OFFSET('5. Pp (3 años)'!$H$46,INT((ROW()-13)/2),0))</f>
        <v>Trimestral</v>
      </c>
      <c r="H149" s="1027">
        <f ca="1">IF(ISBLANK(OFFSET('9. METAS'!$L$20,INT((ROW()-13)/2),0)),"",OFFSET('9. METAS'!$L$20,INT((ROW()-13)/2),0))</f>
        <v>42</v>
      </c>
      <c r="I149" s="1029"/>
      <c r="J149" s="208" t="e">
        <f ca="1">IF(MOD(ROW()-13,2)=0,IF(ISBLANK(OFFSET(#REF!,INT((ROW()-13)/2),0)),"",OFFSET(#REF!,INT((ROW()-13)/2),0)),IF(ISBLANK(OFFSET('9. METAS'!$U$20,INT((ROW()-14)/2),0)),"",OFFSET('9. METAS'!$U$20,INT((ROW()-14)/2),0)))</f>
        <v>#REF!</v>
      </c>
      <c r="K149" s="209" t="e">
        <f ca="1">IF(MOD(ROW()-13,2)=0,IF(ISBLANK(OFFSET(#REF!,INT((ROW()-13)/2),0)),"",OFFSET(#REF!,INT((ROW()-13)/2),0)),IF(ISBLANK(OFFSET('9. METAS'!$V$20,INT((ROW()-14)/2),0)),"",OFFSET('9. METAS'!$V$20,INT((ROW()-14)/2),0)))</f>
        <v>#REF!</v>
      </c>
      <c r="L149" s="209" t="e">
        <f ca="1">IF(MOD(ROW()-13,2)=0,IF(ISBLANK(OFFSET(#REF!,INT((ROW()-13)/2),0)),"",OFFSET(#REF!,INT((ROW()-13)/2),0)),IF(ISBLANK(OFFSET('9. METAS'!$W$20,INT((ROW()-14)/2),0)),"",OFFSET('9. METAS'!$W$20,INT((ROW()-14)/2),0)))</f>
        <v>#REF!</v>
      </c>
      <c r="M149" s="210" t="e">
        <f ca="1">IF(MOD(ROW()-13,2)=0,IF(ISBLANK(OFFSET(#REF!,INT((ROW()-13)/2),0)),"",OFFSET(#REF!,INT((ROW()-13)/2),0)),IF(ISBLANK(OFFSET('9. METAS'!$X$20,INT((ROW()-14)/2),0)),"",OFFSET('9. METAS'!$X$20,INT((ROW()-14)/2),0)))</f>
        <v>#REF!</v>
      </c>
      <c r="N149" s="1002" t="str">
        <f t="shared" ref="N149" ca="1" si="132">IFERROR(J149/J150,"ND")</f>
        <v>ND</v>
      </c>
      <c r="O149" s="1004" t="str">
        <f t="shared" ref="O149" ca="1" si="133">IFERROR(((J149)/H149),"ND")</f>
        <v>ND</v>
      </c>
      <c r="P149" s="1031"/>
    </row>
    <row r="150" spans="3:16">
      <c r="C150" s="981"/>
      <c r="D150" s="983"/>
      <c r="E150" s="983"/>
      <c r="F150" s="985"/>
      <c r="G150" s="987"/>
      <c r="H150" s="1027"/>
      <c r="I150" s="1033"/>
      <c r="J150" s="208">
        <f ca="1">IF(MOD(ROW()-13,2)=0,IF(ISBLANK(OFFSET(#REF!,INT((ROW()-13)/2),0)),"",OFFSET(#REF!,INT((ROW()-13)/2),0)),IF(ISBLANK(OFFSET('9. METAS'!$U$20,INT((ROW()-14)/2),0)),"",OFFSET('9. METAS'!$U$20,INT((ROW()-14)/2),0)))</f>
        <v>10</v>
      </c>
      <c r="K150" s="209">
        <f ca="1">IF(MOD(ROW()-13,2)=0,IF(ISBLANK(OFFSET(#REF!,INT((ROW()-13)/2),0)),"",OFFSET(#REF!,INT((ROW()-13)/2),0)),IF(ISBLANK(OFFSET('9. METAS'!$V$20,INT((ROW()-14)/2),0)),"",OFFSET('9. METAS'!$V$20,INT((ROW()-14)/2),0)))</f>
        <v>10</v>
      </c>
      <c r="L150" s="209">
        <f ca="1">IF(MOD(ROW()-13,2)=0,IF(ISBLANK(OFFSET(#REF!,INT((ROW()-13)/2),0)),"",OFFSET(#REF!,INT((ROW()-13)/2),0)),IF(ISBLANK(OFFSET('9. METAS'!$W$20,INT((ROW()-14)/2),0)),"",OFFSET('9. METAS'!$W$20,INT((ROW()-14)/2),0)))</f>
        <v>11</v>
      </c>
      <c r="M150" s="210">
        <f ca="1">IF(MOD(ROW()-13,2)=0,IF(ISBLANK(OFFSET(#REF!,INT((ROW()-13)/2),0)),"",OFFSET(#REF!,INT((ROW()-13)/2),0)),IF(ISBLANK(OFFSET('9. METAS'!$X$20,INT((ROW()-14)/2),0)),"",OFFSET('9. METAS'!$X$20,INT((ROW()-14)/2),0)))</f>
        <v>11</v>
      </c>
      <c r="N150" s="1003"/>
      <c r="O150" s="1005"/>
      <c r="P150" s="1034"/>
    </row>
    <row r="151" spans="3:16">
      <c r="C151" s="1008" t="str">
        <f ca="1">IF(ISBLANK(OFFSET('5. Pp (3 años)'!$C$46,INT((ROW()-13)/2),0)),"",OFFSET('5. Pp (3 años)'!$C$46,INT((ROW()-13)/2),0))</f>
        <v>Actividad</v>
      </c>
      <c r="D151" s="983" t="str">
        <f ca="1">IF(ISBLANK(OFFSET('5. Pp (3 años)'!$D$46,INT((ROW()-13)/2),0)),"",OFFSET('5. Pp (3 años)'!$D$46,INT((ROW()-13)/2),0))</f>
        <v>3.1.1.1.13.5 Aprobación de los proyectos de acuerdos en las sesiones de Cabildo</v>
      </c>
      <c r="E151" s="983" t="str">
        <f ca="1">IF(ISBLANK(OFFSET('5. Pp (3 años)'!$E$46,INT((ROW()-13)/2),0)),"",OFFSET('5. Pp (3 años)'!$E$46,INT((ROW()-13)/2),0))</f>
        <v xml:space="preserve">PAA: Porcentaje de proyectos de acuerdos aprobados.   </v>
      </c>
      <c r="F151" s="985" t="str">
        <f ca="1">IF(ISBLANK(OFFSET('5. Pp (3 años)'!$K$46,INT((ROW()-13)/2),0)),"",OFFSET('5. Pp (3 años)'!$K$46,INT((ROW()-13)/2),0))</f>
        <v>Ascendente</v>
      </c>
      <c r="G151" s="987" t="str">
        <f ca="1">IF(ISBLANK(OFFSET('5. Pp (3 años)'!$H$46,INT((ROW()-13)/2),0)),"",OFFSET('5. Pp (3 años)'!$H$46,INT((ROW()-13)/2),0))</f>
        <v>Trimestral</v>
      </c>
      <c r="H151" s="1027">
        <f ca="1">IF(ISBLANK(OFFSET('9. METAS'!$L$20,INT((ROW()-13)/2),0)),"",OFFSET('9. METAS'!$L$20,INT((ROW()-13)/2),0))</f>
        <v>90</v>
      </c>
      <c r="I151" s="1029"/>
      <c r="J151" s="208" t="e">
        <f ca="1">IF(MOD(ROW()-13,2)=0,IF(ISBLANK(OFFSET(#REF!,INT((ROW()-13)/2),0)),"",OFFSET(#REF!,INT((ROW()-13)/2),0)),IF(ISBLANK(OFFSET('9. METAS'!$U$20,INT((ROW()-14)/2),0)),"",OFFSET('9. METAS'!$U$20,INT((ROW()-14)/2),0)))</f>
        <v>#REF!</v>
      </c>
      <c r="K151" s="209" t="e">
        <f ca="1">IF(MOD(ROW()-13,2)=0,IF(ISBLANK(OFFSET(#REF!,INT((ROW()-13)/2),0)),"",OFFSET(#REF!,INT((ROW()-13)/2),0)),IF(ISBLANK(OFFSET('9. METAS'!$V$20,INT((ROW()-14)/2),0)),"",OFFSET('9. METAS'!$V$20,INT((ROW()-14)/2),0)))</f>
        <v>#REF!</v>
      </c>
      <c r="L151" s="209" t="e">
        <f ca="1">IF(MOD(ROW()-13,2)=0,IF(ISBLANK(OFFSET(#REF!,INT((ROW()-13)/2),0)),"",OFFSET(#REF!,INT((ROW()-13)/2),0)),IF(ISBLANK(OFFSET('9. METAS'!$W$20,INT((ROW()-14)/2),0)),"",OFFSET('9. METAS'!$W$20,INT((ROW()-14)/2),0)))</f>
        <v>#REF!</v>
      </c>
      <c r="M151" s="210" t="e">
        <f ca="1">IF(MOD(ROW()-13,2)=0,IF(ISBLANK(OFFSET(#REF!,INT((ROW()-13)/2),0)),"",OFFSET(#REF!,INT((ROW()-13)/2),0)),IF(ISBLANK(OFFSET('9. METAS'!$X$20,INT((ROW()-14)/2),0)),"",OFFSET('9. METAS'!$X$20,INT((ROW()-14)/2),0)))</f>
        <v>#REF!</v>
      </c>
      <c r="N151" s="1002" t="str">
        <f t="shared" ref="N151" ca="1" si="134">IFERROR(J151/J152,"ND")</f>
        <v>ND</v>
      </c>
      <c r="O151" s="1004" t="str">
        <f t="shared" ref="O151" ca="1" si="135">IFERROR(((J151)/H151),"ND")</f>
        <v>ND</v>
      </c>
      <c r="P151" s="1031"/>
    </row>
    <row r="152" spans="3:16">
      <c r="C152" s="981"/>
      <c r="D152" s="983"/>
      <c r="E152" s="983"/>
      <c r="F152" s="985"/>
      <c r="G152" s="987"/>
      <c r="H152" s="1027"/>
      <c r="I152" s="1033"/>
      <c r="J152" s="208">
        <f ca="1">IF(MOD(ROW()-13,2)=0,IF(ISBLANK(OFFSET(#REF!,INT((ROW()-13)/2),0)),"",OFFSET(#REF!,INT((ROW()-13)/2),0)),IF(ISBLANK(OFFSET('9. METAS'!$U$20,INT((ROW()-14)/2),0)),"",OFFSET('9. METAS'!$U$20,INT((ROW()-14)/2),0)))</f>
        <v>20</v>
      </c>
      <c r="K152" s="209">
        <f ca="1">IF(MOD(ROW()-13,2)=0,IF(ISBLANK(OFFSET(#REF!,INT((ROW()-13)/2),0)),"",OFFSET(#REF!,INT((ROW()-13)/2),0)),IF(ISBLANK(OFFSET('9. METAS'!$V$20,INT((ROW()-14)/2),0)),"",OFFSET('9. METAS'!$V$20,INT((ROW()-14)/2),0)))</f>
        <v>20</v>
      </c>
      <c r="L152" s="209">
        <f ca="1">IF(MOD(ROW()-13,2)=0,IF(ISBLANK(OFFSET(#REF!,INT((ROW()-13)/2),0)),"",OFFSET(#REF!,INT((ROW()-13)/2),0)),IF(ISBLANK(OFFSET('9. METAS'!$W$20,INT((ROW()-14)/2),0)),"",OFFSET('9. METAS'!$W$20,INT((ROW()-14)/2),0)))</f>
        <v>25</v>
      </c>
      <c r="M152" s="210">
        <f ca="1">IF(MOD(ROW()-13,2)=0,IF(ISBLANK(OFFSET(#REF!,INT((ROW()-13)/2),0)),"",OFFSET(#REF!,INT((ROW()-13)/2),0)),IF(ISBLANK(OFFSET('9. METAS'!$X$20,INT((ROW()-14)/2),0)),"",OFFSET('9. METAS'!$X$20,INT((ROW()-14)/2),0)))</f>
        <v>25</v>
      </c>
      <c r="N152" s="1003"/>
      <c r="O152" s="1005"/>
      <c r="P152" s="1034"/>
    </row>
    <row r="153" spans="3:16">
      <c r="C153" s="1008" t="str">
        <f ca="1">IF(ISBLANK(OFFSET('5. Pp (3 años)'!$C$46,INT((ROW()-13)/2),0)),"",OFFSET('5. Pp (3 años)'!$C$46,INT((ROW()-13)/2),0))</f>
        <v>Componente</v>
      </c>
      <c r="D153" s="983" t="str">
        <f ca="1">IF(ISBLANK(OFFSET('5. Pp (3 años)'!$D$46,INT((ROW()-13)/2),0)),"",OFFSET('5. Pp (3 años)'!$D$46,INT((ROW()-13)/2),0))</f>
        <v xml:space="preserve">3.1.1.1.14  Organizar, conservar y gestionar la documentacion oficial, generada por las unidades administrativas, transferidas al archivo Municipal realizadas
</v>
      </c>
      <c r="E153" s="983" t="str">
        <f ca="1">IF(ISBLANK(OFFSET('5. Pp (3 años)'!$E$46,INT((ROW()-13)/2),0)),"",OFFSET('5. Pp (3 años)'!$E$46,INT((ROW()-13)/2),0))</f>
        <v>PAMC: Porcentaje de Archivos Municipales en concentración.</v>
      </c>
      <c r="F153" s="985" t="str">
        <f ca="1">IF(ISBLANK(OFFSET('5. Pp (3 años)'!$K$46,INT((ROW()-13)/2),0)),"",OFFSET('5. Pp (3 años)'!$K$46,INT((ROW()-13)/2),0))</f>
        <v>Ascendente</v>
      </c>
      <c r="G153" s="987" t="str">
        <f ca="1">IF(ISBLANK(OFFSET('5. Pp (3 años)'!$H$46,INT((ROW()-13)/2),0)),"",OFFSET('5. Pp (3 años)'!$H$46,INT((ROW()-13)/2),0))</f>
        <v>Trimestral</v>
      </c>
      <c r="H153" s="1027">
        <f ca="1">IF(ISBLANK(OFFSET('9. METAS'!$L$20,INT((ROW()-13)/2),0)),"",OFFSET('9. METAS'!$L$20,INT((ROW()-13)/2),0))</f>
        <v>1500</v>
      </c>
      <c r="I153" s="1029"/>
      <c r="J153" s="208" t="e">
        <f ca="1">IF(MOD(ROW()-13,2)=0,IF(ISBLANK(OFFSET(#REF!,INT((ROW()-13)/2),0)),"",OFFSET(#REF!,INT((ROW()-13)/2),0)),IF(ISBLANK(OFFSET('9. METAS'!$U$20,INT((ROW()-14)/2),0)),"",OFFSET('9. METAS'!$U$20,INT((ROW()-14)/2),0)))</f>
        <v>#REF!</v>
      </c>
      <c r="K153" s="209" t="e">
        <f ca="1">IF(MOD(ROW()-13,2)=0,IF(ISBLANK(OFFSET(#REF!,INT((ROW()-13)/2),0)),"",OFFSET(#REF!,INT((ROW()-13)/2),0)),IF(ISBLANK(OFFSET('9. METAS'!$V$20,INT((ROW()-14)/2),0)),"",OFFSET('9. METAS'!$V$20,INT((ROW()-14)/2),0)))</f>
        <v>#REF!</v>
      </c>
      <c r="L153" s="209" t="e">
        <f ca="1">IF(MOD(ROW()-13,2)=0,IF(ISBLANK(OFFSET(#REF!,INT((ROW()-13)/2),0)),"",OFFSET(#REF!,INT((ROW()-13)/2),0)),IF(ISBLANK(OFFSET('9. METAS'!$W$20,INT((ROW()-14)/2),0)),"",OFFSET('9. METAS'!$W$20,INT((ROW()-14)/2),0)))</f>
        <v>#REF!</v>
      </c>
      <c r="M153" s="210" t="e">
        <f ca="1">IF(MOD(ROW()-13,2)=0,IF(ISBLANK(OFFSET(#REF!,INT((ROW()-13)/2),0)),"",OFFSET(#REF!,INT((ROW()-13)/2),0)),IF(ISBLANK(OFFSET('9. METAS'!$X$20,INT((ROW()-14)/2),0)),"",OFFSET('9. METAS'!$X$20,INT((ROW()-14)/2),0)))</f>
        <v>#REF!</v>
      </c>
      <c r="N153" s="1002" t="str">
        <f t="shared" ref="N153" ca="1" si="136">IFERROR(J153/J154,"ND")</f>
        <v>ND</v>
      </c>
      <c r="O153" s="1004" t="str">
        <f t="shared" ref="O153" ca="1" si="137">IFERROR(((J153)/H153),"ND")</f>
        <v>ND</v>
      </c>
      <c r="P153" s="1031"/>
    </row>
    <row r="154" spans="3:16">
      <c r="C154" s="981"/>
      <c r="D154" s="983"/>
      <c r="E154" s="983"/>
      <c r="F154" s="985"/>
      <c r="G154" s="987"/>
      <c r="H154" s="1027"/>
      <c r="I154" s="1033"/>
      <c r="J154" s="208">
        <f ca="1">IF(MOD(ROW()-13,2)=0,IF(ISBLANK(OFFSET(#REF!,INT((ROW()-13)/2),0)),"",OFFSET(#REF!,INT((ROW()-13)/2),0)),IF(ISBLANK(OFFSET('9. METAS'!$U$20,INT((ROW()-14)/2),0)),"",OFFSET('9. METAS'!$U$20,INT((ROW()-14)/2),0)))</f>
        <v>375</v>
      </c>
      <c r="K154" s="209">
        <f ca="1">IF(MOD(ROW()-13,2)=0,IF(ISBLANK(OFFSET(#REF!,INT((ROW()-13)/2),0)),"",OFFSET(#REF!,INT((ROW()-13)/2),0)),IF(ISBLANK(OFFSET('9. METAS'!$V$20,INT((ROW()-14)/2),0)),"",OFFSET('9. METAS'!$V$20,INT((ROW()-14)/2),0)))</f>
        <v>375</v>
      </c>
      <c r="L154" s="209">
        <f ca="1">IF(MOD(ROW()-13,2)=0,IF(ISBLANK(OFFSET(#REF!,INT((ROW()-13)/2),0)),"",OFFSET(#REF!,INT((ROW()-13)/2),0)),IF(ISBLANK(OFFSET('9. METAS'!$W$20,INT((ROW()-14)/2),0)),"",OFFSET('9. METAS'!$W$20,INT((ROW()-14)/2),0)))</f>
        <v>375</v>
      </c>
      <c r="M154" s="210">
        <f ca="1">IF(MOD(ROW()-13,2)=0,IF(ISBLANK(OFFSET(#REF!,INT((ROW()-13)/2),0)),"",OFFSET(#REF!,INT((ROW()-13)/2),0)),IF(ISBLANK(OFFSET('9. METAS'!$X$20,INT((ROW()-14)/2),0)),"",OFFSET('9. METAS'!$X$20,INT((ROW()-14)/2),0)))</f>
        <v>375</v>
      </c>
      <c r="N154" s="1003"/>
      <c r="O154" s="1005"/>
      <c r="P154" s="1034"/>
    </row>
    <row r="155" spans="3:16">
      <c r="C155" s="1008" t="str">
        <f ca="1">IF(ISBLANK(OFFSET('5. Pp (3 años)'!$C$46,INT((ROW()-13)/2),0)),"",OFFSET('5. Pp (3 años)'!$C$46,INT((ROW()-13)/2),0))</f>
        <v>Actividad</v>
      </c>
      <c r="D155" s="983" t="str">
        <f ca="1">IF(ISBLANK(OFFSET('5. Pp (3 años)'!$D$46,INT((ROW()-13)/2),0)),"",OFFSET('5. Pp (3 años)'!$D$46,INT((ROW()-13)/2),0))</f>
        <v>3.1.1.1.14.1 Atención a las solicitudes de las Unidades Administrativas para bajas documentales de Archivo de Concentración.</v>
      </c>
      <c r="E155" s="983" t="str">
        <f ca="1">IF(ISBLANK(OFFSET('5. Pp (3 años)'!$E$46,INT((ROW()-13)/2),0)),"",OFFSET('5. Pp (3 años)'!$E$46,INT((ROW()-13)/2),0))</f>
        <v xml:space="preserve">PSBD: Porcentaje de solicitudes de bajas documentales atendidas. </v>
      </c>
      <c r="F155" s="985" t="str">
        <f ca="1">IF(ISBLANK(OFFSET('5. Pp (3 años)'!$K$46,INT((ROW()-13)/2),0)),"",OFFSET('5. Pp (3 años)'!$K$46,INT((ROW()-13)/2),0))</f>
        <v>Ascendente</v>
      </c>
      <c r="G155" s="987" t="str">
        <f ca="1">IF(ISBLANK(OFFSET('5. Pp (3 años)'!$H$46,INT((ROW()-13)/2),0)),"",OFFSET('5. Pp (3 años)'!$H$46,INT((ROW()-13)/2),0))</f>
        <v>Trimestral</v>
      </c>
      <c r="H155" s="1027">
        <f ca="1">IF(ISBLANK(OFFSET('9. METAS'!$L$20,INT((ROW()-13)/2),0)),"",OFFSET('9. METAS'!$L$20,INT((ROW()-13)/2),0))</f>
        <v>4</v>
      </c>
      <c r="I155" s="1029"/>
      <c r="J155" s="208" t="e">
        <f ca="1">IF(MOD(ROW()-13,2)=0,IF(ISBLANK(OFFSET(#REF!,INT((ROW()-13)/2),0)),"",OFFSET(#REF!,INT((ROW()-13)/2),0)),IF(ISBLANK(OFFSET('9. METAS'!$U$20,INT((ROW()-14)/2),0)),"",OFFSET('9. METAS'!$U$20,INT((ROW()-14)/2),0)))</f>
        <v>#REF!</v>
      </c>
      <c r="K155" s="209" t="e">
        <f ca="1">IF(MOD(ROW()-13,2)=0,IF(ISBLANK(OFFSET(#REF!,INT((ROW()-13)/2),0)),"",OFFSET(#REF!,INT((ROW()-13)/2),0)),IF(ISBLANK(OFFSET('9. METAS'!$V$20,INT((ROW()-14)/2),0)),"",OFFSET('9. METAS'!$V$20,INT((ROW()-14)/2),0)))</f>
        <v>#REF!</v>
      </c>
      <c r="L155" s="209" t="e">
        <f ca="1">IF(MOD(ROW()-13,2)=0,IF(ISBLANK(OFFSET(#REF!,INT((ROW()-13)/2),0)),"",OFFSET(#REF!,INT((ROW()-13)/2),0)),IF(ISBLANK(OFFSET('9. METAS'!$W$20,INT((ROW()-14)/2),0)),"",OFFSET('9. METAS'!$W$20,INT((ROW()-14)/2),0)))</f>
        <v>#REF!</v>
      </c>
      <c r="M155" s="210" t="e">
        <f ca="1">IF(MOD(ROW()-13,2)=0,IF(ISBLANK(OFFSET(#REF!,INT((ROW()-13)/2),0)),"",OFFSET(#REF!,INT((ROW()-13)/2),0)),IF(ISBLANK(OFFSET('9. METAS'!$X$20,INT((ROW()-14)/2),0)),"",OFFSET('9. METAS'!$X$20,INT((ROW()-14)/2),0)))</f>
        <v>#REF!</v>
      </c>
      <c r="N155" s="1002" t="str">
        <f t="shared" ref="N155" ca="1" si="138">IFERROR(J155/J156,"ND")</f>
        <v>ND</v>
      </c>
      <c r="O155" s="1004" t="str">
        <f t="shared" ref="O155" ca="1" si="139">IFERROR(((J155)/H155),"ND")</f>
        <v>ND</v>
      </c>
      <c r="P155" s="1031"/>
    </row>
    <row r="156" spans="3:16">
      <c r="C156" s="981"/>
      <c r="D156" s="983"/>
      <c r="E156" s="983"/>
      <c r="F156" s="985"/>
      <c r="G156" s="987"/>
      <c r="H156" s="1027"/>
      <c r="I156" s="1033"/>
      <c r="J156" s="208">
        <f ca="1">IF(MOD(ROW()-13,2)=0,IF(ISBLANK(OFFSET(#REF!,INT((ROW()-13)/2),0)),"",OFFSET(#REF!,INT((ROW()-13)/2),0)),IF(ISBLANK(OFFSET('9. METAS'!$U$20,INT((ROW()-14)/2),0)),"",OFFSET('9. METAS'!$U$20,INT((ROW()-14)/2),0)))</f>
        <v>1</v>
      </c>
      <c r="K156" s="209">
        <f ca="1">IF(MOD(ROW()-13,2)=0,IF(ISBLANK(OFFSET(#REF!,INT((ROW()-13)/2),0)),"",OFFSET(#REF!,INT((ROW()-13)/2),0)),IF(ISBLANK(OFFSET('9. METAS'!$V$20,INT((ROW()-14)/2),0)),"",OFFSET('9. METAS'!$V$20,INT((ROW()-14)/2),0)))</f>
        <v>1</v>
      </c>
      <c r="L156" s="209">
        <f ca="1">IF(MOD(ROW()-13,2)=0,IF(ISBLANK(OFFSET(#REF!,INT((ROW()-13)/2),0)),"",OFFSET(#REF!,INT((ROW()-13)/2),0)),IF(ISBLANK(OFFSET('9. METAS'!$W$20,INT((ROW()-14)/2),0)),"",OFFSET('9. METAS'!$W$20,INT((ROW()-14)/2),0)))</f>
        <v>1</v>
      </c>
      <c r="M156" s="210">
        <f ca="1">IF(MOD(ROW()-13,2)=0,IF(ISBLANK(OFFSET(#REF!,INT((ROW()-13)/2),0)),"",OFFSET(#REF!,INT((ROW()-13)/2),0)),IF(ISBLANK(OFFSET('9. METAS'!$X$20,INT((ROW()-14)/2),0)),"",OFFSET('9. METAS'!$X$20,INT((ROW()-14)/2),0)))</f>
        <v>1</v>
      </c>
      <c r="N156" s="1003"/>
      <c r="O156" s="1005"/>
      <c r="P156" s="1034"/>
    </row>
    <row r="157" spans="3:16">
      <c r="C157" s="1008" t="str">
        <f ca="1">IF(ISBLANK(OFFSET('5. Pp (3 años)'!$C$46,INT((ROW()-13)/2),0)),"",OFFSET('5. Pp (3 años)'!$C$46,INT((ROW()-13)/2),0))</f>
        <v>Actividad</v>
      </c>
      <c r="D157" s="983" t="str">
        <f ca="1">IF(ISBLANK(OFFSET('5. Pp (3 años)'!$D$46,INT((ROW()-13)/2),0)),"",OFFSET('5. Pp (3 años)'!$D$46,INT((ROW()-13)/2),0))</f>
        <v>3.1.1.1.14.2 Solicitudes de transferencias primarias de los Archivos de Tramite de las Unidades Administrativas Municipales al Archivo de Concentración.</v>
      </c>
      <c r="E157" s="983" t="str">
        <f ca="1">IF(ISBLANK(OFFSET('5. Pp (3 años)'!$E$46,INT((ROW()-13)/2),0)),"",OFFSET('5. Pp (3 años)'!$E$46,INT((ROW()-13)/2),0))</f>
        <v xml:space="preserve">PTPA: Porcentaje de Transferencias Primarias aprobadas.  </v>
      </c>
      <c r="F157" s="985" t="str">
        <f ca="1">IF(ISBLANK(OFFSET('5. Pp (3 años)'!$K$46,INT((ROW()-13)/2),0)),"",OFFSET('5. Pp (3 años)'!$K$46,INT((ROW()-13)/2),0))</f>
        <v>Ascendente</v>
      </c>
      <c r="G157" s="987" t="str">
        <f ca="1">IF(ISBLANK(OFFSET('5. Pp (3 años)'!$H$46,INT((ROW()-13)/2),0)),"",OFFSET('5. Pp (3 años)'!$H$46,INT((ROW()-13)/2),0))</f>
        <v>Trimestral</v>
      </c>
      <c r="H157" s="1027">
        <f ca="1">IF(ISBLANK(OFFSET('9. METAS'!$L$20,INT((ROW()-13)/2),0)),"",OFFSET('9. METAS'!$L$20,INT((ROW()-13)/2),0))</f>
        <v>545</v>
      </c>
      <c r="I157" s="1029"/>
      <c r="J157" s="208" t="e">
        <f ca="1">IF(MOD(ROW()-13,2)=0,IF(ISBLANK(OFFSET(#REF!,INT((ROW()-13)/2),0)),"",OFFSET(#REF!,INT((ROW()-13)/2),0)),IF(ISBLANK(OFFSET('9. METAS'!$U$20,INT((ROW()-14)/2),0)),"",OFFSET('9. METAS'!$U$20,INT((ROW()-14)/2),0)))</f>
        <v>#REF!</v>
      </c>
      <c r="K157" s="209" t="e">
        <f ca="1">IF(MOD(ROW()-13,2)=0,IF(ISBLANK(OFFSET(#REF!,INT((ROW()-13)/2),0)),"",OFFSET(#REF!,INT((ROW()-13)/2),0)),IF(ISBLANK(OFFSET('9. METAS'!$V$20,INT((ROW()-14)/2),0)),"",OFFSET('9. METAS'!$V$20,INT((ROW()-14)/2),0)))</f>
        <v>#REF!</v>
      </c>
      <c r="L157" s="209" t="e">
        <f ca="1">IF(MOD(ROW()-13,2)=0,IF(ISBLANK(OFFSET(#REF!,INT((ROW()-13)/2),0)),"",OFFSET(#REF!,INT((ROW()-13)/2),0)),IF(ISBLANK(OFFSET('9. METAS'!$W$20,INT((ROW()-14)/2),0)),"",OFFSET('9. METAS'!$W$20,INT((ROW()-14)/2),0)))</f>
        <v>#REF!</v>
      </c>
      <c r="M157" s="210" t="e">
        <f ca="1">IF(MOD(ROW()-13,2)=0,IF(ISBLANK(OFFSET(#REF!,INT((ROW()-13)/2),0)),"",OFFSET(#REF!,INT((ROW()-13)/2),0)),IF(ISBLANK(OFFSET('9. METAS'!$X$20,INT((ROW()-14)/2),0)),"",OFFSET('9. METAS'!$X$20,INT((ROW()-14)/2),0)))</f>
        <v>#REF!</v>
      </c>
      <c r="N157" s="1002" t="str">
        <f t="shared" ref="N157" ca="1" si="140">IFERROR(J157/J158,"ND")</f>
        <v>ND</v>
      </c>
      <c r="O157" s="1004" t="str">
        <f t="shared" ref="O157" ca="1" si="141">IFERROR(((J157)/H157),"ND")</f>
        <v>ND</v>
      </c>
      <c r="P157" s="1031"/>
    </row>
    <row r="158" spans="3:16">
      <c r="C158" s="981"/>
      <c r="D158" s="983"/>
      <c r="E158" s="983"/>
      <c r="F158" s="985"/>
      <c r="G158" s="987"/>
      <c r="H158" s="1027"/>
      <c r="I158" s="1033"/>
      <c r="J158" s="208">
        <f ca="1">IF(MOD(ROW()-13,2)=0,IF(ISBLANK(OFFSET(#REF!,INT((ROW()-13)/2),0)),"",OFFSET(#REF!,INT((ROW()-13)/2),0)),IF(ISBLANK(OFFSET('9. METAS'!$U$20,INT((ROW()-14)/2),0)),"",OFFSET('9. METAS'!$U$20,INT((ROW()-14)/2),0)))</f>
        <v>181</v>
      </c>
      <c r="K158" s="209">
        <f ca="1">IF(MOD(ROW()-13,2)=0,IF(ISBLANK(OFFSET(#REF!,INT((ROW()-13)/2),0)),"",OFFSET(#REF!,INT((ROW()-13)/2),0)),IF(ISBLANK(OFFSET('9. METAS'!$V$20,INT((ROW()-14)/2),0)),"",OFFSET('9. METAS'!$V$20,INT((ROW()-14)/2),0)))</f>
        <v>181</v>
      </c>
      <c r="L158" s="209">
        <f ca="1">IF(MOD(ROW()-13,2)=0,IF(ISBLANK(OFFSET(#REF!,INT((ROW()-13)/2),0)),"",OFFSET(#REF!,INT((ROW()-13)/2),0)),IF(ISBLANK(OFFSET('9. METAS'!$W$20,INT((ROW()-14)/2),0)),"",OFFSET('9. METAS'!$W$20,INT((ROW()-14)/2),0)))</f>
        <v>181</v>
      </c>
      <c r="M158" s="210">
        <f ca="1">IF(MOD(ROW()-13,2)=0,IF(ISBLANK(OFFSET(#REF!,INT((ROW()-13)/2),0)),"",OFFSET(#REF!,INT((ROW()-13)/2),0)),IF(ISBLANK(OFFSET('9. METAS'!$X$20,INT((ROW()-14)/2),0)),"",OFFSET('9. METAS'!$X$20,INT((ROW()-14)/2),0)))</f>
        <v>2</v>
      </c>
      <c r="N158" s="1003"/>
      <c r="O158" s="1005"/>
      <c r="P158" s="1034"/>
    </row>
    <row r="159" spans="3:16">
      <c r="C159" s="1008" t="str">
        <f ca="1">IF(ISBLANK(OFFSET('5. Pp (3 años)'!$C$46,INT((ROW()-13)/2),0)),"",OFFSET('5. Pp (3 años)'!$C$46,INT((ROW()-13)/2),0))</f>
        <v>Actividad</v>
      </c>
      <c r="D159" s="983" t="str">
        <f ca="1">IF(ISBLANK(OFFSET('5. Pp (3 años)'!$D$46,INT((ROW()-13)/2),0)),"",OFFSET('5. Pp (3 años)'!$D$46,INT((ROW()-13)/2),0))</f>
        <v>3.1.1.1.14.3 Elaboración de los Instrumentos para control y consulta del Archivo Municipal.</v>
      </c>
      <c r="E159" s="983" t="str">
        <f ca="1">IF(ISBLANK(OFFSET('5. Pp (3 años)'!$E$46,INT((ROW()-13)/2),0)),"",OFFSET('5. Pp (3 años)'!$E$46,INT((ROW()-13)/2),0))</f>
        <v xml:space="preserve">PICCE: Porcentaje de instrumentos de control y consulta elaborados </v>
      </c>
      <c r="F159" s="985" t="str">
        <f ca="1">IF(ISBLANK(OFFSET('5. Pp (3 años)'!$K$46,INT((ROW()-13)/2),0)),"",OFFSET('5. Pp (3 años)'!$K$46,INT((ROW()-13)/2),0))</f>
        <v>Ascendente</v>
      </c>
      <c r="G159" s="987" t="str">
        <f ca="1">IF(ISBLANK(OFFSET('5. Pp (3 años)'!$H$46,INT((ROW()-13)/2),0)),"",OFFSET('5. Pp (3 años)'!$H$46,INT((ROW()-13)/2),0))</f>
        <v>Trimestral</v>
      </c>
      <c r="H159" s="1027">
        <f ca="1">IF(ISBLANK(OFFSET('9. METAS'!$L$20,INT((ROW()-13)/2),0)),"",OFFSET('9. METAS'!$L$20,INT((ROW()-13)/2),0))</f>
        <v>600</v>
      </c>
      <c r="I159" s="1029"/>
      <c r="J159" s="208" t="e">
        <f ca="1">IF(MOD(ROW()-13,2)=0,IF(ISBLANK(OFFSET(#REF!,INT((ROW()-13)/2),0)),"",OFFSET(#REF!,INT((ROW()-13)/2),0)),IF(ISBLANK(OFFSET('9. METAS'!$U$20,INT((ROW()-14)/2),0)),"",OFFSET('9. METAS'!$U$20,INT((ROW()-14)/2),0)))</f>
        <v>#REF!</v>
      </c>
      <c r="K159" s="209" t="e">
        <f ca="1">IF(MOD(ROW()-13,2)=0,IF(ISBLANK(OFFSET(#REF!,INT((ROW()-13)/2),0)),"",OFFSET(#REF!,INT((ROW()-13)/2),0)),IF(ISBLANK(OFFSET('9. METAS'!$V$20,INT((ROW()-14)/2),0)),"",OFFSET('9. METAS'!$V$20,INT((ROW()-14)/2),0)))</f>
        <v>#REF!</v>
      </c>
      <c r="L159" s="209" t="e">
        <f ca="1">IF(MOD(ROW()-13,2)=0,IF(ISBLANK(OFFSET(#REF!,INT((ROW()-13)/2),0)),"",OFFSET(#REF!,INT((ROW()-13)/2),0)),IF(ISBLANK(OFFSET('9. METAS'!$W$20,INT((ROW()-14)/2),0)),"",OFFSET('9. METAS'!$W$20,INT((ROW()-14)/2),0)))</f>
        <v>#REF!</v>
      </c>
      <c r="M159" s="210" t="e">
        <f ca="1">IF(MOD(ROW()-13,2)=0,IF(ISBLANK(OFFSET(#REF!,INT((ROW()-13)/2),0)),"",OFFSET(#REF!,INT((ROW()-13)/2),0)),IF(ISBLANK(OFFSET('9. METAS'!$X$20,INT((ROW()-14)/2),0)),"",OFFSET('9. METAS'!$X$20,INT((ROW()-14)/2),0)))</f>
        <v>#REF!</v>
      </c>
      <c r="N159" s="1002" t="str">
        <f t="shared" ref="N159" ca="1" si="142">IFERROR(J159/J160,"ND")</f>
        <v>ND</v>
      </c>
      <c r="O159" s="1004" t="str">
        <f t="shared" ref="O159" ca="1" si="143">IFERROR(((J159)/H159),"ND")</f>
        <v>ND</v>
      </c>
      <c r="P159" s="1031"/>
    </row>
    <row r="160" spans="3:16">
      <c r="C160" s="981"/>
      <c r="D160" s="983"/>
      <c r="E160" s="983"/>
      <c r="F160" s="985"/>
      <c r="G160" s="987"/>
      <c r="H160" s="1027"/>
      <c r="I160" s="1033"/>
      <c r="J160" s="208">
        <f ca="1">IF(MOD(ROW()-13,2)=0,IF(ISBLANK(OFFSET(#REF!,INT((ROW()-13)/2),0)),"",OFFSET(#REF!,INT((ROW()-13)/2),0)),IF(ISBLANK(OFFSET('9. METAS'!$U$20,INT((ROW()-14)/2),0)),"",OFFSET('9. METAS'!$U$20,INT((ROW()-14)/2),0)))</f>
        <v>150</v>
      </c>
      <c r="K160" s="209">
        <f ca="1">IF(MOD(ROW()-13,2)=0,IF(ISBLANK(OFFSET(#REF!,INT((ROW()-13)/2),0)),"",OFFSET(#REF!,INT((ROW()-13)/2),0)),IF(ISBLANK(OFFSET('9. METAS'!$V$20,INT((ROW()-14)/2),0)),"",OFFSET('9. METAS'!$V$20,INT((ROW()-14)/2),0)))</f>
        <v>150</v>
      </c>
      <c r="L160" s="209">
        <f ca="1">IF(MOD(ROW()-13,2)=0,IF(ISBLANK(OFFSET(#REF!,INT((ROW()-13)/2),0)),"",OFFSET(#REF!,INT((ROW()-13)/2),0)),IF(ISBLANK(OFFSET('9. METAS'!$W$20,INT((ROW()-14)/2),0)),"",OFFSET('9. METAS'!$W$20,INT((ROW()-14)/2),0)))</f>
        <v>150</v>
      </c>
      <c r="M160" s="210">
        <f ca="1">IF(MOD(ROW()-13,2)=0,IF(ISBLANK(OFFSET(#REF!,INT((ROW()-13)/2),0)),"",OFFSET(#REF!,INT((ROW()-13)/2),0)),IF(ISBLANK(OFFSET('9. METAS'!$X$20,INT((ROW()-14)/2),0)),"",OFFSET('9. METAS'!$X$20,INT((ROW()-14)/2),0)))</f>
        <v>150</v>
      </c>
      <c r="N160" s="1003"/>
      <c r="O160" s="1005"/>
      <c r="P160" s="1034"/>
    </row>
    <row r="161" spans="3:16">
      <c r="C161" s="1008" t="str">
        <f ca="1">IF(ISBLANK(OFFSET('5. Pp (3 años)'!$C$46,INT((ROW()-13)/2),0)),"",OFFSET('5. Pp (3 años)'!$C$46,INT((ROW()-13)/2),0))</f>
        <v>Actividad</v>
      </c>
      <c r="D161" s="983" t="str">
        <f ca="1">IF(ISBLANK(OFFSET('5. Pp (3 años)'!$D$46,INT((ROW()-13)/2),0)),"",OFFSET('5. Pp (3 años)'!$D$46,INT((ROW()-13)/2),0))</f>
        <v>3.1.1.1.14.4 Capacitaciónes desarrolladas a las unidades administravias en materia de gestión documental y administración de los archivos.</v>
      </c>
      <c r="E161" s="983" t="str">
        <f ca="1">IF(ISBLANK(OFFSET('5. Pp (3 años)'!$E$46,INT((ROW()-13)/2),0)),"",OFFSET('5. Pp (3 años)'!$E$46,INT((ROW()-13)/2),0))</f>
        <v>PAMAT: Porcentaje de capacitaciones en materia de archivo de tramite.</v>
      </c>
      <c r="F161" s="985" t="str">
        <f ca="1">IF(ISBLANK(OFFSET('5. Pp (3 años)'!$K$46,INT((ROW()-13)/2),0)),"",OFFSET('5. Pp (3 años)'!$K$46,INT((ROW()-13)/2),0))</f>
        <v>Ascendente</v>
      </c>
      <c r="G161" s="987" t="str">
        <f ca="1">IF(ISBLANK(OFFSET('5. Pp (3 años)'!$H$46,INT((ROW()-13)/2),0)),"",OFFSET('5. Pp (3 años)'!$H$46,INT((ROW()-13)/2),0))</f>
        <v>Trimestral</v>
      </c>
      <c r="H161" s="1027">
        <f ca="1">IF(ISBLANK(OFFSET('9. METAS'!$L$20,INT((ROW()-13)/2),0)),"",OFFSET('9. METAS'!$L$20,INT((ROW()-13)/2),0))</f>
        <v>200</v>
      </c>
      <c r="I161" s="1029"/>
      <c r="J161" s="208" t="e">
        <f ca="1">IF(MOD(ROW()-13,2)=0,IF(ISBLANK(OFFSET(#REF!,INT((ROW()-13)/2),0)),"",OFFSET(#REF!,INT((ROW()-13)/2),0)),IF(ISBLANK(OFFSET('9. METAS'!$U$20,INT((ROW()-14)/2),0)),"",OFFSET('9. METAS'!$U$20,INT((ROW()-14)/2),0)))</f>
        <v>#REF!</v>
      </c>
      <c r="K161" s="209" t="e">
        <f ca="1">IF(MOD(ROW()-13,2)=0,IF(ISBLANK(OFFSET(#REF!,INT((ROW()-13)/2),0)),"",OFFSET(#REF!,INT((ROW()-13)/2),0)),IF(ISBLANK(OFFSET('9. METAS'!$V$20,INT((ROW()-14)/2),0)),"",OFFSET('9. METAS'!$V$20,INT((ROW()-14)/2),0)))</f>
        <v>#REF!</v>
      </c>
      <c r="L161" s="209" t="e">
        <f ca="1">IF(MOD(ROW()-13,2)=0,IF(ISBLANK(OFFSET(#REF!,INT((ROW()-13)/2),0)),"",OFFSET(#REF!,INT((ROW()-13)/2),0)),IF(ISBLANK(OFFSET('9. METAS'!$W$20,INT((ROW()-14)/2),0)),"",OFFSET('9. METAS'!$W$20,INT((ROW()-14)/2),0)))</f>
        <v>#REF!</v>
      </c>
      <c r="M161" s="210" t="e">
        <f ca="1">IF(MOD(ROW()-13,2)=0,IF(ISBLANK(OFFSET(#REF!,INT((ROW()-13)/2),0)),"",OFFSET(#REF!,INT((ROW()-13)/2),0)),IF(ISBLANK(OFFSET('9. METAS'!$X$20,INT((ROW()-14)/2),0)),"",OFFSET('9. METAS'!$X$20,INT((ROW()-14)/2),0)))</f>
        <v>#REF!</v>
      </c>
      <c r="N161" s="1002" t="str">
        <f t="shared" ref="N161" ca="1" si="144">IFERROR(J161/J162,"ND")</f>
        <v>ND</v>
      </c>
      <c r="O161" s="1004" t="str">
        <f t="shared" ref="O161" ca="1" si="145">IFERROR(((J161)/H161),"ND")</f>
        <v>ND</v>
      </c>
      <c r="P161" s="1031"/>
    </row>
    <row r="162" spans="3:16">
      <c r="C162" s="981"/>
      <c r="D162" s="983"/>
      <c r="E162" s="983"/>
      <c r="F162" s="985"/>
      <c r="G162" s="987"/>
      <c r="H162" s="1027"/>
      <c r="I162" s="1033"/>
      <c r="J162" s="208">
        <f ca="1">IF(MOD(ROW()-13,2)=0,IF(ISBLANK(OFFSET(#REF!,INT((ROW()-13)/2),0)),"",OFFSET(#REF!,INT((ROW()-13)/2),0)),IF(ISBLANK(OFFSET('9. METAS'!$U$20,INT((ROW()-14)/2),0)),"",OFFSET('9. METAS'!$U$20,INT((ROW()-14)/2),0)))</f>
        <v>50</v>
      </c>
      <c r="K162" s="209">
        <f ca="1">IF(MOD(ROW()-13,2)=0,IF(ISBLANK(OFFSET(#REF!,INT((ROW()-13)/2),0)),"",OFFSET(#REF!,INT((ROW()-13)/2),0)),IF(ISBLANK(OFFSET('9. METAS'!$V$20,INT((ROW()-14)/2),0)),"",OFFSET('9. METAS'!$V$20,INT((ROW()-14)/2),0)))</f>
        <v>50</v>
      </c>
      <c r="L162" s="209">
        <f ca="1">IF(MOD(ROW()-13,2)=0,IF(ISBLANK(OFFSET(#REF!,INT((ROW()-13)/2),0)),"",OFFSET(#REF!,INT((ROW()-13)/2),0)),IF(ISBLANK(OFFSET('9. METAS'!$W$20,INT((ROW()-14)/2),0)),"",OFFSET('9. METAS'!$W$20,INT((ROW()-14)/2),0)))</f>
        <v>50</v>
      </c>
      <c r="M162" s="210">
        <f ca="1">IF(MOD(ROW()-13,2)=0,IF(ISBLANK(OFFSET(#REF!,INT((ROW()-13)/2),0)),"",OFFSET(#REF!,INT((ROW()-13)/2),0)),IF(ISBLANK(OFFSET('9. METAS'!$X$20,INT((ROW()-14)/2),0)),"",OFFSET('9. METAS'!$X$20,INT((ROW()-14)/2),0)))</f>
        <v>50</v>
      </c>
      <c r="N162" s="1003"/>
      <c r="O162" s="1005"/>
      <c r="P162" s="1034"/>
    </row>
    <row r="163" spans="3:16">
      <c r="C163" s="1008" t="str">
        <f ca="1">IF(ISBLANK(OFFSET('5. Pp (3 años)'!$C$46,INT((ROW()-13)/2),0)),"",OFFSET('5. Pp (3 años)'!$C$46,INT((ROW()-13)/2),0))</f>
        <v>Actividad</v>
      </c>
      <c r="D163" s="983" t="str">
        <f ca="1">IF(ISBLANK(OFFSET('5. Pp (3 años)'!$D$46,INT((ROW()-13)/2),0)),"",OFFSET('5. Pp (3 años)'!$D$46,INT((ROW()-13)/2),0))</f>
        <v>3.1.1.1.14.5 Eliminación de Documentos de apoyo informativo.</v>
      </c>
      <c r="E163" s="983" t="str">
        <f ca="1">IF(ISBLANK(OFFSET('5. Pp (3 años)'!$E$46,INT((ROW()-13)/2),0)),"",OFFSET('5. Pp (3 años)'!$E$46,INT((ROW()-13)/2),0))</f>
        <v>PEDAI: Porcentaje de eliminación de Documentos de Apoyo informativo.</v>
      </c>
      <c r="F163" s="985" t="str">
        <f ca="1">IF(ISBLANK(OFFSET('5. Pp (3 años)'!$K$46,INT((ROW()-13)/2),0)),"",OFFSET('5. Pp (3 años)'!$K$46,INT((ROW()-13)/2),0))</f>
        <v>Ascendente</v>
      </c>
      <c r="G163" s="987" t="str">
        <f ca="1">IF(ISBLANK(OFFSET('5. Pp (3 años)'!$H$46,INT((ROW()-13)/2),0)),"",OFFSET('5. Pp (3 años)'!$H$46,INT((ROW()-13)/2),0))</f>
        <v>Trimestral</v>
      </c>
      <c r="H163" s="1027">
        <f ca="1">IF(ISBLANK(OFFSET('9. METAS'!$L$20,INT((ROW()-13)/2),0)),"",OFFSET('9. METAS'!$L$20,INT((ROW()-13)/2),0))</f>
        <v>40</v>
      </c>
      <c r="I163" s="1029"/>
      <c r="J163" s="208" t="e">
        <f ca="1">IF(MOD(ROW()-13,2)=0,IF(ISBLANK(OFFSET(#REF!,INT((ROW()-13)/2),0)),"",OFFSET(#REF!,INT((ROW()-13)/2),0)),IF(ISBLANK(OFFSET('9. METAS'!$U$20,INT((ROW()-14)/2),0)),"",OFFSET('9. METAS'!$U$20,INT((ROW()-14)/2),0)))</f>
        <v>#REF!</v>
      </c>
      <c r="K163" s="209" t="e">
        <f ca="1">IF(MOD(ROW()-13,2)=0,IF(ISBLANK(OFFSET(#REF!,INT((ROW()-13)/2),0)),"",OFFSET(#REF!,INT((ROW()-13)/2),0)),IF(ISBLANK(OFFSET('9. METAS'!$V$20,INT((ROW()-14)/2),0)),"",OFFSET('9. METAS'!$V$20,INT((ROW()-14)/2),0)))</f>
        <v>#REF!</v>
      </c>
      <c r="L163" s="209" t="e">
        <f ca="1">IF(MOD(ROW()-13,2)=0,IF(ISBLANK(OFFSET(#REF!,INT((ROW()-13)/2),0)),"",OFFSET(#REF!,INT((ROW()-13)/2),0)),IF(ISBLANK(OFFSET('9. METAS'!$W$20,INT((ROW()-14)/2),0)),"",OFFSET('9. METAS'!$W$20,INT((ROW()-14)/2),0)))</f>
        <v>#REF!</v>
      </c>
      <c r="M163" s="210" t="e">
        <f ca="1">IF(MOD(ROW()-13,2)=0,IF(ISBLANK(OFFSET(#REF!,INT((ROW()-13)/2),0)),"",OFFSET(#REF!,INT((ROW()-13)/2),0)),IF(ISBLANK(OFFSET('9. METAS'!$X$20,INT((ROW()-14)/2),0)),"",OFFSET('9. METAS'!$X$20,INT((ROW()-14)/2),0)))</f>
        <v>#REF!</v>
      </c>
      <c r="N163" s="1002" t="str">
        <f t="shared" ref="N163" ca="1" si="146">IFERROR(J163/J164,"ND")</f>
        <v>ND</v>
      </c>
      <c r="O163" s="1004" t="str">
        <f t="shared" ref="O163" ca="1" si="147">IFERROR(((J163)/H163),"ND")</f>
        <v>ND</v>
      </c>
      <c r="P163" s="1031"/>
    </row>
    <row r="164" spans="3:16">
      <c r="C164" s="981"/>
      <c r="D164" s="983"/>
      <c r="E164" s="983"/>
      <c r="F164" s="985"/>
      <c r="G164" s="987"/>
      <c r="H164" s="1027"/>
      <c r="I164" s="1033"/>
      <c r="J164" s="208">
        <f ca="1">IF(MOD(ROW()-13,2)=0,IF(ISBLANK(OFFSET(#REF!,INT((ROW()-13)/2),0)),"",OFFSET(#REF!,INT((ROW()-13)/2),0)),IF(ISBLANK(OFFSET('9. METAS'!$U$20,INT((ROW()-14)/2),0)),"",OFFSET('9. METAS'!$U$20,INT((ROW()-14)/2),0)))</f>
        <v>10</v>
      </c>
      <c r="K164" s="209">
        <f ca="1">IF(MOD(ROW()-13,2)=0,IF(ISBLANK(OFFSET(#REF!,INT((ROW()-13)/2),0)),"",OFFSET(#REF!,INT((ROW()-13)/2),0)),IF(ISBLANK(OFFSET('9. METAS'!$V$20,INT((ROW()-14)/2),0)),"",OFFSET('9. METAS'!$V$20,INT((ROW()-14)/2),0)))</f>
        <v>10</v>
      </c>
      <c r="L164" s="209">
        <f ca="1">IF(MOD(ROW()-13,2)=0,IF(ISBLANK(OFFSET(#REF!,INT((ROW()-13)/2),0)),"",OFFSET(#REF!,INT((ROW()-13)/2),0)),IF(ISBLANK(OFFSET('9. METAS'!$W$20,INT((ROW()-14)/2),0)),"",OFFSET('9. METAS'!$W$20,INT((ROW()-14)/2),0)))</f>
        <v>10</v>
      </c>
      <c r="M164" s="210">
        <f ca="1">IF(MOD(ROW()-13,2)=0,IF(ISBLANK(OFFSET(#REF!,INT((ROW()-13)/2),0)),"",OFFSET(#REF!,INT((ROW()-13)/2),0)),IF(ISBLANK(OFFSET('9. METAS'!$X$20,INT((ROW()-14)/2),0)),"",OFFSET('9. METAS'!$X$20,INT((ROW()-14)/2),0)))</f>
        <v>10</v>
      </c>
      <c r="N164" s="1003"/>
      <c r="O164" s="1005"/>
      <c r="P164" s="1034"/>
    </row>
    <row r="165" spans="3:16">
      <c r="C165" s="1008" t="str">
        <f ca="1">IF(ISBLANK(OFFSET('5. Pp (3 años)'!$C$46,INT((ROW()-13)/2),0)),"",OFFSET('5. Pp (3 años)'!$C$46,INT((ROW()-13)/2),0))</f>
        <v>Actividad</v>
      </c>
      <c r="D165" s="983" t="str">
        <f ca="1">IF(ISBLANK(OFFSET('5. Pp (3 años)'!$D$46,INT((ROW()-13)/2),0)),"",OFFSET('5. Pp (3 años)'!$D$46,INT((ROW()-13)/2),0))</f>
        <v>3.1.1.1.14.6 Visitas agendadas a las unidades administrativas para el proceso de baja documental.</v>
      </c>
      <c r="E165" s="983" t="str">
        <f ca="1">IF(ISBLANK(OFFSET('5. Pp (3 años)'!$E$46,INT((ROW()-13)/2),0)),"",OFFSET('5. Pp (3 años)'!$E$46,INT((ROW()-13)/2),0))</f>
        <v>PVAUAPBD: Porcentaje de visitas agendadas a las unidades administrativas para el proceso de baja documental.</v>
      </c>
      <c r="F165" s="985" t="str">
        <f ca="1">IF(ISBLANK(OFFSET('5. Pp (3 años)'!$K$46,INT((ROW()-13)/2),0)),"",OFFSET('5. Pp (3 años)'!$K$46,INT((ROW()-13)/2),0))</f>
        <v>Ascendente</v>
      </c>
      <c r="G165" s="987" t="str">
        <f ca="1">IF(ISBLANK(OFFSET('5. Pp (3 años)'!$H$46,INT((ROW()-13)/2),0)),"",OFFSET('5. Pp (3 años)'!$H$46,INT((ROW()-13)/2),0))</f>
        <v>Trimestral</v>
      </c>
      <c r="H165" s="1027">
        <f ca="1">IF(ISBLANK(OFFSET('9. METAS'!$L$20,INT((ROW()-13)/2),0)),"",OFFSET('9. METAS'!$L$20,INT((ROW()-13)/2),0))</f>
        <v>5</v>
      </c>
      <c r="I165" s="1029"/>
      <c r="J165" s="208" t="e">
        <f ca="1">IF(MOD(ROW()-13,2)=0,IF(ISBLANK(OFFSET(#REF!,INT((ROW()-13)/2),0)),"",OFFSET(#REF!,INT((ROW()-13)/2),0)),IF(ISBLANK(OFFSET('9. METAS'!$U$20,INT((ROW()-14)/2),0)),"",OFFSET('9. METAS'!$U$20,INT((ROW()-14)/2),0)))</f>
        <v>#REF!</v>
      </c>
      <c r="K165" s="209" t="e">
        <f ca="1">IF(MOD(ROW()-13,2)=0,IF(ISBLANK(OFFSET(#REF!,INT((ROW()-13)/2),0)),"",OFFSET(#REF!,INT((ROW()-13)/2),0)),IF(ISBLANK(OFFSET('9. METAS'!$V$20,INT((ROW()-14)/2),0)),"",OFFSET('9. METAS'!$V$20,INT((ROW()-14)/2),0)))</f>
        <v>#REF!</v>
      </c>
      <c r="L165" s="209" t="e">
        <f ca="1">IF(MOD(ROW()-13,2)=0,IF(ISBLANK(OFFSET(#REF!,INT((ROW()-13)/2),0)),"",OFFSET(#REF!,INT((ROW()-13)/2),0)),IF(ISBLANK(OFFSET('9. METAS'!$W$20,INT((ROW()-14)/2),0)),"",OFFSET('9. METAS'!$W$20,INT((ROW()-14)/2),0)))</f>
        <v>#REF!</v>
      </c>
      <c r="M165" s="210" t="e">
        <f ca="1">IF(MOD(ROW()-13,2)=0,IF(ISBLANK(OFFSET(#REF!,INT((ROW()-13)/2),0)),"",OFFSET(#REF!,INT((ROW()-13)/2),0)),IF(ISBLANK(OFFSET('9. METAS'!$X$20,INT((ROW()-14)/2),0)),"",OFFSET('9. METAS'!$X$20,INT((ROW()-14)/2),0)))</f>
        <v>#REF!</v>
      </c>
      <c r="N165" s="1002" t="str">
        <f t="shared" ref="N165" ca="1" si="148">IFERROR(J165/J166,"ND")</f>
        <v>ND</v>
      </c>
      <c r="O165" s="1004" t="str">
        <f t="shared" ref="O165" ca="1" si="149">IFERROR(((J165)/H165),"ND")</f>
        <v>ND</v>
      </c>
      <c r="P165" s="1031"/>
    </row>
    <row r="166" spans="3:16">
      <c r="C166" s="981"/>
      <c r="D166" s="983"/>
      <c r="E166" s="983"/>
      <c r="F166" s="985"/>
      <c r="G166" s="987"/>
      <c r="H166" s="1027"/>
      <c r="I166" s="1033"/>
      <c r="J166" s="208">
        <f ca="1">IF(MOD(ROW()-13,2)=0,IF(ISBLANK(OFFSET(#REF!,INT((ROW()-13)/2),0)),"",OFFSET(#REF!,INT((ROW()-13)/2),0)),IF(ISBLANK(OFFSET('9. METAS'!$U$20,INT((ROW()-14)/2),0)),"",OFFSET('9. METAS'!$U$20,INT((ROW()-14)/2),0)))</f>
        <v>1</v>
      </c>
      <c r="K166" s="209">
        <f ca="1">IF(MOD(ROW()-13,2)=0,IF(ISBLANK(OFFSET(#REF!,INT((ROW()-13)/2),0)),"",OFFSET(#REF!,INT((ROW()-13)/2),0)),IF(ISBLANK(OFFSET('9. METAS'!$V$20,INT((ROW()-14)/2),0)),"",OFFSET('9. METAS'!$V$20,INT((ROW()-14)/2),0)))</f>
        <v>2</v>
      </c>
      <c r="L166" s="209">
        <f ca="1">IF(MOD(ROW()-13,2)=0,IF(ISBLANK(OFFSET(#REF!,INT((ROW()-13)/2),0)),"",OFFSET(#REF!,INT((ROW()-13)/2),0)),IF(ISBLANK(OFFSET('9. METAS'!$W$20,INT((ROW()-14)/2),0)),"",OFFSET('9. METAS'!$W$20,INT((ROW()-14)/2),0)))</f>
        <v>1</v>
      </c>
      <c r="M166" s="210">
        <f ca="1">IF(MOD(ROW()-13,2)=0,IF(ISBLANK(OFFSET(#REF!,INT((ROW()-13)/2),0)),"",OFFSET(#REF!,INT((ROW()-13)/2),0)),IF(ISBLANK(OFFSET('9. METAS'!$X$20,INT((ROW()-14)/2),0)),"",OFFSET('9. METAS'!$X$20,INT((ROW()-14)/2),0)))</f>
        <v>1</v>
      </c>
      <c r="N166" s="1003"/>
      <c r="O166" s="1005"/>
      <c r="P166" s="1034"/>
    </row>
    <row r="167" spans="3:16">
      <c r="C167" s="1008" t="str">
        <f ca="1">IF(ISBLANK(OFFSET('5. Pp (3 años)'!$C$46,INT((ROW()-13)/2),0)),"",OFFSET('5. Pp (3 años)'!$C$46,INT((ROW()-13)/2),0))</f>
        <v>Actividad</v>
      </c>
      <c r="D167" s="983" t="str">
        <f ca="1">IF(ISBLANK(OFFSET('5. Pp (3 años)'!$D$46,INT((ROW()-13)/2),0)),"",OFFSET('5. Pp (3 años)'!$D$46,INT((ROW()-13)/2),0))</f>
        <v>3.1.1.1.14.7 Total de Bajas documentales concluidas (Actas de baja documental)</v>
      </c>
      <c r="E167" s="983" t="str">
        <f ca="1">IF(ISBLANK(OFFSET('5. Pp (3 años)'!$E$46,INT((ROW()-13)/2),0)),"",OFFSET('5. Pp (3 años)'!$E$46,INT((ROW()-13)/2),0))</f>
        <v>PTBDC: Porcentaje de Total de Bajas documentales concluidas (Actas de baja documental).</v>
      </c>
      <c r="F167" s="985" t="str">
        <f ca="1">IF(ISBLANK(OFFSET('5. Pp (3 años)'!$K$46,INT((ROW()-13)/2),0)),"",OFFSET('5. Pp (3 años)'!$K$46,INT((ROW()-13)/2),0))</f>
        <v>Ascendente</v>
      </c>
      <c r="G167" s="987" t="str">
        <f ca="1">IF(ISBLANK(OFFSET('5. Pp (3 años)'!$H$46,INT((ROW()-13)/2),0)),"",OFFSET('5. Pp (3 años)'!$H$46,INT((ROW()-13)/2),0))</f>
        <v>Trimestral</v>
      </c>
      <c r="H167" s="1027">
        <f ca="1">IF(ISBLANK(OFFSET('9. METAS'!$L$20,INT((ROW()-13)/2),0)),"",OFFSET('9. METAS'!$L$20,INT((ROW()-13)/2),0))</f>
        <v>120</v>
      </c>
      <c r="I167" s="1029"/>
      <c r="J167" s="208" t="e">
        <f ca="1">IF(MOD(ROW()-13,2)=0,IF(ISBLANK(OFFSET(#REF!,INT((ROW()-13)/2),0)),"",OFFSET(#REF!,INT((ROW()-13)/2),0)),IF(ISBLANK(OFFSET('9. METAS'!$U$20,INT((ROW()-14)/2),0)),"",OFFSET('9. METAS'!$U$20,INT((ROW()-14)/2),0)))</f>
        <v>#REF!</v>
      </c>
      <c r="K167" s="209" t="e">
        <f ca="1">IF(MOD(ROW()-13,2)=0,IF(ISBLANK(OFFSET(#REF!,INT((ROW()-13)/2),0)),"",OFFSET(#REF!,INT((ROW()-13)/2),0)),IF(ISBLANK(OFFSET('9. METAS'!$V$20,INT((ROW()-14)/2),0)),"",OFFSET('9. METAS'!$V$20,INT((ROW()-14)/2),0)))</f>
        <v>#REF!</v>
      </c>
      <c r="L167" s="209" t="e">
        <f ca="1">IF(MOD(ROW()-13,2)=0,IF(ISBLANK(OFFSET(#REF!,INT((ROW()-13)/2),0)),"",OFFSET(#REF!,INT((ROW()-13)/2),0)),IF(ISBLANK(OFFSET('9. METAS'!$W$20,INT((ROW()-14)/2),0)),"",OFFSET('9. METAS'!$W$20,INT((ROW()-14)/2),0)))</f>
        <v>#REF!</v>
      </c>
      <c r="M167" s="210" t="e">
        <f ca="1">IF(MOD(ROW()-13,2)=0,IF(ISBLANK(OFFSET(#REF!,INT((ROW()-13)/2),0)),"",OFFSET(#REF!,INT((ROW()-13)/2),0)),IF(ISBLANK(OFFSET('9. METAS'!$X$20,INT((ROW()-14)/2),0)),"",OFFSET('9. METAS'!$X$20,INT((ROW()-14)/2),0)))</f>
        <v>#REF!</v>
      </c>
      <c r="N167" s="1002" t="str">
        <f t="shared" ref="N167" ca="1" si="150">IFERROR(J167/J168,"ND")</f>
        <v>ND</v>
      </c>
      <c r="O167" s="1004" t="str">
        <f t="shared" ref="O167" ca="1" si="151">IFERROR(((J167)/H167),"ND")</f>
        <v>ND</v>
      </c>
      <c r="P167" s="1031"/>
    </row>
    <row r="168" spans="3:16">
      <c r="C168" s="981"/>
      <c r="D168" s="983"/>
      <c r="E168" s="983"/>
      <c r="F168" s="985"/>
      <c r="G168" s="987"/>
      <c r="H168" s="1027"/>
      <c r="I168" s="1033"/>
      <c r="J168" s="208">
        <f ca="1">IF(MOD(ROW()-13,2)=0,IF(ISBLANK(OFFSET(#REF!,INT((ROW()-13)/2),0)),"",OFFSET(#REF!,INT((ROW()-13)/2),0)),IF(ISBLANK(OFFSET('9. METAS'!$U$20,INT((ROW()-14)/2),0)),"",OFFSET('9. METAS'!$U$20,INT((ROW()-14)/2),0)))</f>
        <v>30</v>
      </c>
      <c r="K168" s="209">
        <f ca="1">IF(MOD(ROW()-13,2)=0,IF(ISBLANK(OFFSET(#REF!,INT((ROW()-13)/2),0)),"",OFFSET(#REF!,INT((ROW()-13)/2),0)),IF(ISBLANK(OFFSET('9. METAS'!$V$20,INT((ROW()-14)/2),0)),"",OFFSET('9. METAS'!$V$20,INT((ROW()-14)/2),0)))</f>
        <v>30</v>
      </c>
      <c r="L168" s="209">
        <f ca="1">IF(MOD(ROW()-13,2)=0,IF(ISBLANK(OFFSET(#REF!,INT((ROW()-13)/2),0)),"",OFFSET(#REF!,INT((ROW()-13)/2),0)),IF(ISBLANK(OFFSET('9. METAS'!$W$20,INT((ROW()-14)/2),0)),"",OFFSET('9. METAS'!$W$20,INT((ROW()-14)/2),0)))</f>
        <v>30</v>
      </c>
      <c r="M168" s="210">
        <f ca="1">IF(MOD(ROW()-13,2)=0,IF(ISBLANK(OFFSET(#REF!,INT((ROW()-13)/2),0)),"",OFFSET(#REF!,INT((ROW()-13)/2),0)),IF(ISBLANK(OFFSET('9. METAS'!$X$20,INT((ROW()-14)/2),0)),"",OFFSET('9. METAS'!$X$20,INT((ROW()-14)/2),0)))</f>
        <v>30</v>
      </c>
      <c r="N168" s="1003"/>
      <c r="O168" s="1005"/>
      <c r="P168" s="1034"/>
    </row>
    <row r="169" spans="3:16">
      <c r="C169" s="1008" t="str">
        <f ca="1">IF(ISBLANK(OFFSET('5. Pp (3 años)'!$C$46,INT((ROW()-13)/2),0)),"",OFFSET('5. Pp (3 años)'!$C$46,INT((ROW()-13)/2),0))</f>
        <v>Actividad</v>
      </c>
      <c r="D169" s="983" t="str">
        <f ca="1">IF(ISBLANK(OFFSET('5. Pp (3 años)'!$D$46,INT((ROW()-13)/2),0)),"",OFFSET('5. Pp (3 años)'!$D$46,INT((ROW()-13)/2),0))</f>
        <v>3.1.1.1.14.8 Asesorias en materia de bajas documentales.</v>
      </c>
      <c r="E169" s="983" t="str">
        <f ca="1">IF(ISBLANK(OFFSET('5. Pp (3 años)'!$E$46,INT((ROW()-13)/2),0)),"",OFFSET('5. Pp (3 años)'!$E$46,INT((ROW()-13)/2),0))</f>
        <v>PAMBD: Porcentaje de Asesorias en materia de bajas documentales.</v>
      </c>
      <c r="F169" s="985" t="str">
        <f ca="1">IF(ISBLANK(OFFSET('5. Pp (3 años)'!$K$46,INT((ROW()-13)/2),0)),"",OFFSET('5. Pp (3 años)'!$K$46,INT((ROW()-13)/2),0))</f>
        <v>Ascendente</v>
      </c>
      <c r="G169" s="987" t="str">
        <f ca="1">IF(ISBLANK(OFFSET('5. Pp (3 años)'!$H$46,INT((ROW()-13)/2),0)),"",OFFSET('5. Pp (3 años)'!$H$46,INT((ROW()-13)/2),0))</f>
        <v>Trimestral</v>
      </c>
      <c r="H169" s="1027">
        <f ca="1">IF(ISBLANK(OFFSET('9. METAS'!$L$20,INT((ROW()-13)/2),0)),"",OFFSET('9. METAS'!$L$20,INT((ROW()-13)/2),0))</f>
        <v>120</v>
      </c>
      <c r="I169" s="1029"/>
      <c r="J169" s="208" t="e">
        <f ca="1">IF(MOD(ROW()-13,2)=0,IF(ISBLANK(OFFSET(#REF!,INT((ROW()-13)/2),0)),"",OFFSET(#REF!,INT((ROW()-13)/2),0)),IF(ISBLANK(OFFSET('9. METAS'!$U$20,INT((ROW()-14)/2),0)),"",OFFSET('9. METAS'!$U$20,INT((ROW()-14)/2),0)))</f>
        <v>#REF!</v>
      </c>
      <c r="K169" s="209" t="e">
        <f ca="1">IF(MOD(ROW()-13,2)=0,IF(ISBLANK(OFFSET(#REF!,INT((ROW()-13)/2),0)),"",OFFSET(#REF!,INT((ROW()-13)/2),0)),IF(ISBLANK(OFFSET('9. METAS'!$V$20,INT((ROW()-14)/2),0)),"",OFFSET('9. METAS'!$V$20,INT((ROW()-14)/2),0)))</f>
        <v>#REF!</v>
      </c>
      <c r="L169" s="209" t="e">
        <f ca="1">IF(MOD(ROW()-13,2)=0,IF(ISBLANK(OFFSET(#REF!,INT((ROW()-13)/2),0)),"",OFFSET(#REF!,INT((ROW()-13)/2),0)),IF(ISBLANK(OFFSET('9. METAS'!$W$20,INT((ROW()-14)/2),0)),"",OFFSET('9. METAS'!$W$20,INT((ROW()-14)/2),0)))</f>
        <v>#REF!</v>
      </c>
      <c r="M169" s="210" t="e">
        <f ca="1">IF(MOD(ROW()-13,2)=0,IF(ISBLANK(OFFSET(#REF!,INT((ROW()-13)/2),0)),"",OFFSET(#REF!,INT((ROW()-13)/2),0)),IF(ISBLANK(OFFSET('9. METAS'!$X$20,INT((ROW()-14)/2),0)),"",OFFSET('9. METAS'!$X$20,INT((ROW()-14)/2),0)))</f>
        <v>#REF!</v>
      </c>
      <c r="N169" s="1002" t="str">
        <f t="shared" ref="N169" ca="1" si="152">IFERROR(J169/J170,"ND")</f>
        <v>ND</v>
      </c>
      <c r="O169" s="1004" t="str">
        <f t="shared" ref="O169" ca="1" si="153">IFERROR(((J169)/H169),"ND")</f>
        <v>ND</v>
      </c>
      <c r="P169" s="1031"/>
    </row>
    <row r="170" spans="3:16">
      <c r="C170" s="981"/>
      <c r="D170" s="983"/>
      <c r="E170" s="983"/>
      <c r="F170" s="985"/>
      <c r="G170" s="987"/>
      <c r="H170" s="1027"/>
      <c r="I170" s="1033"/>
      <c r="J170" s="208">
        <f ca="1">IF(MOD(ROW()-13,2)=0,IF(ISBLANK(OFFSET(#REF!,INT((ROW()-13)/2),0)),"",OFFSET(#REF!,INT((ROW()-13)/2),0)),IF(ISBLANK(OFFSET('9. METAS'!$U$20,INT((ROW()-14)/2),0)),"",OFFSET('9. METAS'!$U$20,INT((ROW()-14)/2),0)))</f>
        <v>30</v>
      </c>
      <c r="K170" s="209">
        <f ca="1">IF(MOD(ROW()-13,2)=0,IF(ISBLANK(OFFSET(#REF!,INT((ROW()-13)/2),0)),"",OFFSET(#REF!,INT((ROW()-13)/2),0)),IF(ISBLANK(OFFSET('9. METAS'!$V$20,INT((ROW()-14)/2),0)),"",OFFSET('9. METAS'!$V$20,INT((ROW()-14)/2),0)))</f>
        <v>30</v>
      </c>
      <c r="L170" s="209">
        <f ca="1">IF(MOD(ROW()-13,2)=0,IF(ISBLANK(OFFSET(#REF!,INT((ROW()-13)/2),0)),"",OFFSET(#REF!,INT((ROW()-13)/2),0)),IF(ISBLANK(OFFSET('9. METAS'!$W$20,INT((ROW()-14)/2),0)),"",OFFSET('9. METAS'!$W$20,INT((ROW()-14)/2),0)))</f>
        <v>30</v>
      </c>
      <c r="M170" s="210">
        <f ca="1">IF(MOD(ROW()-13,2)=0,IF(ISBLANK(OFFSET(#REF!,INT((ROW()-13)/2),0)),"",OFFSET(#REF!,INT((ROW()-13)/2),0)),IF(ISBLANK(OFFSET('9. METAS'!$X$20,INT((ROW()-14)/2),0)),"",OFFSET('9. METAS'!$X$20,INT((ROW()-14)/2),0)))</f>
        <v>30</v>
      </c>
      <c r="N170" s="1003"/>
      <c r="O170" s="1005"/>
      <c r="P170" s="1034"/>
    </row>
    <row r="171" spans="3:16">
      <c r="C171" s="1008" t="str">
        <f ca="1">IF(ISBLANK(OFFSET('5. Pp (3 años)'!$C$46,INT((ROW()-13)/2),0)),"",OFFSET('5. Pp (3 años)'!$C$46,INT((ROW()-13)/2),0))</f>
        <v>Actividad</v>
      </c>
      <c r="D171" s="983" t="str">
        <f ca="1">IF(ISBLANK(OFFSET('5. Pp (3 años)'!$D$46,INT((ROW()-13)/2),0)),"",OFFSET('5. Pp (3 años)'!$D$46,INT((ROW()-13)/2),0))</f>
        <v>3.1.1.1.14.9 Exposición y actividades historicas en eventos.</v>
      </c>
      <c r="E171" s="983" t="str">
        <f ca="1">IF(ISBLANK(OFFSET('5. Pp (3 años)'!$E$46,INT((ROW()-13)/2),0)),"",OFFSET('5. Pp (3 años)'!$E$46,INT((ROW()-13)/2),0))</f>
        <v>PAMBD: Porcentaje de Exposiciónes y actividades historicas en eventos.</v>
      </c>
      <c r="F171" s="985" t="str">
        <f ca="1">IF(ISBLANK(OFFSET('5. Pp (3 años)'!$K$46,INT((ROW()-13)/2),0)),"",OFFSET('5. Pp (3 años)'!$K$46,INT((ROW()-13)/2),0))</f>
        <v>Ascendente</v>
      </c>
      <c r="G171" s="987" t="str">
        <f ca="1">IF(ISBLANK(OFFSET('5. Pp (3 años)'!$H$46,INT((ROW()-13)/2),0)),"",OFFSET('5. Pp (3 años)'!$H$46,INT((ROW()-13)/2),0))</f>
        <v>Trimestral</v>
      </c>
      <c r="H171" s="1027">
        <f ca="1">IF(ISBLANK(OFFSET('9. METAS'!$L$20,INT((ROW()-13)/2),0)),"",OFFSET('9. METAS'!$L$20,INT((ROW()-13)/2),0))</f>
        <v>200</v>
      </c>
      <c r="I171" s="1029"/>
      <c r="J171" s="208" t="e">
        <f ca="1">IF(MOD(ROW()-13,2)=0,IF(ISBLANK(OFFSET(#REF!,INT((ROW()-13)/2),0)),"",OFFSET(#REF!,INT((ROW()-13)/2),0)),IF(ISBLANK(OFFSET('9. METAS'!$U$20,INT((ROW()-14)/2),0)),"",OFFSET('9. METAS'!$U$20,INT((ROW()-14)/2),0)))</f>
        <v>#REF!</v>
      </c>
      <c r="K171" s="209" t="e">
        <f ca="1">IF(MOD(ROW()-13,2)=0,IF(ISBLANK(OFFSET(#REF!,INT((ROW()-13)/2),0)),"",OFFSET(#REF!,INT((ROW()-13)/2),0)),IF(ISBLANK(OFFSET('9. METAS'!$V$20,INT((ROW()-14)/2),0)),"",OFFSET('9. METAS'!$V$20,INT((ROW()-14)/2),0)))</f>
        <v>#REF!</v>
      </c>
      <c r="L171" s="209" t="e">
        <f ca="1">IF(MOD(ROW()-13,2)=0,IF(ISBLANK(OFFSET(#REF!,INT((ROW()-13)/2),0)),"",OFFSET(#REF!,INT((ROW()-13)/2),0)),IF(ISBLANK(OFFSET('9. METAS'!$W$20,INT((ROW()-14)/2),0)),"",OFFSET('9. METAS'!$W$20,INT((ROW()-14)/2),0)))</f>
        <v>#REF!</v>
      </c>
      <c r="M171" s="210" t="e">
        <f ca="1">IF(MOD(ROW()-13,2)=0,IF(ISBLANK(OFFSET(#REF!,INT((ROW()-13)/2),0)),"",OFFSET(#REF!,INT((ROW()-13)/2),0)),IF(ISBLANK(OFFSET('9. METAS'!$X$20,INT((ROW()-14)/2),0)),"",OFFSET('9. METAS'!$X$20,INT((ROW()-14)/2),0)))</f>
        <v>#REF!</v>
      </c>
      <c r="N171" s="1002" t="str">
        <f t="shared" ref="N171" ca="1" si="154">IFERROR(J171/J172,"ND")</f>
        <v>ND</v>
      </c>
      <c r="O171" s="1004" t="str">
        <f t="shared" ref="O171" ca="1" si="155">IFERROR(((J171)/H171),"ND")</f>
        <v>ND</v>
      </c>
      <c r="P171" s="1031"/>
    </row>
    <row r="172" spans="3:16">
      <c r="C172" s="981"/>
      <c r="D172" s="983"/>
      <c r="E172" s="983"/>
      <c r="F172" s="985"/>
      <c r="G172" s="987"/>
      <c r="H172" s="1027"/>
      <c r="I172" s="1033"/>
      <c r="J172" s="208">
        <f ca="1">IF(MOD(ROW()-13,2)=0,IF(ISBLANK(OFFSET(#REF!,INT((ROW()-13)/2),0)),"",OFFSET(#REF!,INT((ROW()-13)/2),0)),IF(ISBLANK(OFFSET('9. METAS'!$U$20,INT((ROW()-14)/2),0)),"",OFFSET('9. METAS'!$U$20,INT((ROW()-14)/2),0)))</f>
        <v>50</v>
      </c>
      <c r="K172" s="209">
        <f ca="1">IF(MOD(ROW()-13,2)=0,IF(ISBLANK(OFFSET(#REF!,INT((ROW()-13)/2),0)),"",OFFSET(#REF!,INT((ROW()-13)/2),0)),IF(ISBLANK(OFFSET('9. METAS'!$V$20,INT((ROW()-14)/2),0)),"",OFFSET('9. METAS'!$V$20,INT((ROW()-14)/2),0)))</f>
        <v>50</v>
      </c>
      <c r="L172" s="209">
        <f ca="1">IF(MOD(ROW()-13,2)=0,IF(ISBLANK(OFFSET(#REF!,INT((ROW()-13)/2),0)),"",OFFSET(#REF!,INT((ROW()-13)/2),0)),IF(ISBLANK(OFFSET('9. METAS'!$W$20,INT((ROW()-14)/2),0)),"",OFFSET('9. METAS'!$W$20,INT((ROW()-14)/2),0)))</f>
        <v>50</v>
      </c>
      <c r="M172" s="210">
        <f ca="1">IF(MOD(ROW()-13,2)=0,IF(ISBLANK(OFFSET(#REF!,INT((ROW()-13)/2),0)),"",OFFSET(#REF!,INT((ROW()-13)/2),0)),IF(ISBLANK(OFFSET('9. METAS'!$X$20,INT((ROW()-14)/2),0)),"",OFFSET('9. METAS'!$X$20,INT((ROW()-14)/2),0)))</f>
        <v>50</v>
      </c>
      <c r="N172" s="1003"/>
      <c r="O172" s="1005"/>
      <c r="P172" s="1034"/>
    </row>
    <row r="173" spans="3:16">
      <c r="C173" s="1008" t="str">
        <f ca="1">IF(ISBLANK(OFFSET('5. Pp (3 años)'!$C$46,INT((ROW()-13)/2),0)),"",OFFSET('5. Pp (3 años)'!$C$46,INT((ROW()-13)/2),0))</f>
        <v>Actividad</v>
      </c>
      <c r="D173" s="983" t="str">
        <f ca="1">IF(ISBLANK(OFFSET('5. Pp (3 años)'!$D$46,INT((ROW()-13)/2),0)),"",OFFSET('5. Pp (3 años)'!$D$46,INT((ROW()-13)/2),0))</f>
        <v>3.1.1.1.14.10 Visitas guidas a escuelas públicas.</v>
      </c>
      <c r="E173" s="983" t="str">
        <f ca="1">IF(ISBLANK(OFFSET('5. Pp (3 años)'!$E$46,INT((ROW()-13)/2),0)),"",OFFSET('5. Pp (3 años)'!$E$46,INT((ROW()-13)/2),0))</f>
        <v>PVGEP: Porcentaje de Visitas de Guidas a Escuelas Públicas.</v>
      </c>
      <c r="F173" s="985" t="str">
        <f ca="1">IF(ISBLANK(OFFSET('5. Pp (3 años)'!$K$46,INT((ROW()-13)/2),0)),"",OFFSET('5. Pp (3 años)'!$K$46,INT((ROW()-13)/2),0))</f>
        <v>Ascedente</v>
      </c>
      <c r="G173" s="987" t="str">
        <f ca="1">IF(ISBLANK(OFFSET('5. Pp (3 años)'!$H$46,INT((ROW()-13)/2),0)),"",OFFSET('5. Pp (3 años)'!$H$46,INT((ROW()-13)/2),0))</f>
        <v>Trimestral</v>
      </c>
      <c r="H173" s="1027">
        <f ca="1">IF(ISBLANK(OFFSET('9. METAS'!$L$20,INT((ROW()-13)/2),0)),"",OFFSET('9. METAS'!$L$20,INT((ROW()-13)/2),0))</f>
        <v>120</v>
      </c>
      <c r="I173" s="1029"/>
      <c r="J173" s="208" t="e">
        <f ca="1">IF(MOD(ROW()-13,2)=0,IF(ISBLANK(OFFSET(#REF!,INT((ROW()-13)/2),0)),"",OFFSET(#REF!,INT((ROW()-13)/2),0)),IF(ISBLANK(OFFSET('9. METAS'!$U$20,INT((ROW()-14)/2),0)),"",OFFSET('9. METAS'!$U$20,INT((ROW()-14)/2),0)))</f>
        <v>#REF!</v>
      </c>
      <c r="K173" s="209" t="e">
        <f ca="1">IF(MOD(ROW()-13,2)=0,IF(ISBLANK(OFFSET(#REF!,INT((ROW()-13)/2),0)),"",OFFSET(#REF!,INT((ROW()-13)/2),0)),IF(ISBLANK(OFFSET('9. METAS'!$V$20,INT((ROW()-14)/2),0)),"",OFFSET('9. METAS'!$V$20,INT((ROW()-14)/2),0)))</f>
        <v>#REF!</v>
      </c>
      <c r="L173" s="209" t="e">
        <f ca="1">IF(MOD(ROW()-13,2)=0,IF(ISBLANK(OFFSET(#REF!,INT((ROW()-13)/2),0)),"",OFFSET(#REF!,INT((ROW()-13)/2),0)),IF(ISBLANK(OFFSET('9. METAS'!$W$20,INT((ROW()-14)/2),0)),"",OFFSET('9. METAS'!$W$20,INT((ROW()-14)/2),0)))</f>
        <v>#REF!</v>
      </c>
      <c r="M173" s="210" t="e">
        <f ca="1">IF(MOD(ROW()-13,2)=0,IF(ISBLANK(OFFSET(#REF!,INT((ROW()-13)/2),0)),"",OFFSET(#REF!,INT((ROW()-13)/2),0)),IF(ISBLANK(OFFSET('9. METAS'!$X$20,INT((ROW()-14)/2),0)),"",OFFSET('9. METAS'!$X$20,INT((ROW()-14)/2),0)))</f>
        <v>#REF!</v>
      </c>
      <c r="N173" s="1002" t="str">
        <f t="shared" ref="N173" ca="1" si="156">IFERROR(J173/J174,"ND")</f>
        <v>ND</v>
      </c>
      <c r="O173" s="1004" t="str">
        <f t="shared" ref="O173" ca="1" si="157">IFERROR(((J173)/H173),"ND")</f>
        <v>ND</v>
      </c>
      <c r="P173" s="1031"/>
    </row>
    <row r="174" spans="3:16">
      <c r="C174" s="981"/>
      <c r="D174" s="983"/>
      <c r="E174" s="983"/>
      <c r="F174" s="985"/>
      <c r="G174" s="987"/>
      <c r="H174" s="1027"/>
      <c r="I174" s="1033"/>
      <c r="J174" s="208">
        <f ca="1">IF(MOD(ROW()-13,2)=0,IF(ISBLANK(OFFSET(#REF!,INT((ROW()-13)/2),0)),"",OFFSET(#REF!,INT((ROW()-13)/2),0)),IF(ISBLANK(OFFSET('9. METAS'!$U$20,INT((ROW()-14)/2),0)),"",OFFSET('9. METAS'!$U$20,INT((ROW()-14)/2),0)))</f>
        <v>30</v>
      </c>
      <c r="K174" s="209">
        <f ca="1">IF(MOD(ROW()-13,2)=0,IF(ISBLANK(OFFSET(#REF!,INT((ROW()-13)/2),0)),"",OFFSET(#REF!,INT((ROW()-13)/2),0)),IF(ISBLANK(OFFSET('9. METAS'!$V$20,INT((ROW()-14)/2),0)),"",OFFSET('9. METAS'!$V$20,INT((ROW()-14)/2),0)))</f>
        <v>30</v>
      </c>
      <c r="L174" s="209">
        <f ca="1">IF(MOD(ROW()-13,2)=0,IF(ISBLANK(OFFSET(#REF!,INT((ROW()-13)/2),0)),"",OFFSET(#REF!,INT((ROW()-13)/2),0)),IF(ISBLANK(OFFSET('9. METAS'!$W$20,INT((ROW()-14)/2),0)),"",OFFSET('9. METAS'!$W$20,INT((ROW()-14)/2),0)))</f>
        <v>30</v>
      </c>
      <c r="M174" s="210">
        <f ca="1">IF(MOD(ROW()-13,2)=0,IF(ISBLANK(OFFSET(#REF!,INT((ROW()-13)/2),0)),"",OFFSET(#REF!,INT((ROW()-13)/2),0)),IF(ISBLANK(OFFSET('9. METAS'!$X$20,INT((ROW()-14)/2),0)),"",OFFSET('9. METAS'!$X$20,INT((ROW()-14)/2),0)))</f>
        <v>30</v>
      </c>
      <c r="N174" s="1003"/>
      <c r="O174" s="1005"/>
      <c r="P174" s="1034"/>
    </row>
    <row r="175" spans="3:16">
      <c r="C175" s="1008" t="str">
        <f ca="1">IF(ISBLANK(OFFSET('5. Pp (3 años)'!$C$46,INT((ROW()-13)/2),0)),"",OFFSET('5. Pp (3 años)'!$C$46,INT((ROW()-13)/2),0))</f>
        <v>Actividad</v>
      </c>
      <c r="D175" s="983" t="str">
        <f ca="1">IF(ISBLANK(OFFSET('5. Pp (3 años)'!$D$46,INT((ROW()-13)/2),0)),"",OFFSET('5. Pp (3 años)'!$D$46,INT((ROW()-13)/2),0))</f>
        <v>3.1.1.1.14.11 Servicios de Prestamo y Consulta al Público</v>
      </c>
      <c r="E175" s="983" t="str">
        <f ca="1">IF(ISBLANK(OFFSET('5. Pp (3 años)'!$E$46,INT((ROW()-13)/2),0)),"",OFFSET('5. Pp (3 años)'!$E$46,INT((ROW()-13)/2),0))</f>
        <v>PVGEP: Porcentaje de Servicios de Prestamo y Consulta al Público.</v>
      </c>
      <c r="F175" s="985" t="str">
        <f ca="1">IF(ISBLANK(OFFSET('5. Pp (3 años)'!$K$46,INT((ROW()-13)/2),0)),"",OFFSET('5. Pp (3 años)'!$K$46,INT((ROW()-13)/2),0))</f>
        <v>Ascedente</v>
      </c>
      <c r="G175" s="987" t="str">
        <f ca="1">IF(ISBLANK(OFFSET('5. Pp (3 años)'!$H$46,INT((ROW()-13)/2),0)),"",OFFSET('5. Pp (3 años)'!$H$46,INT((ROW()-13)/2),0))</f>
        <v>Trimestral</v>
      </c>
      <c r="H175" s="1027">
        <f ca="1">IF(ISBLANK(OFFSET('9. METAS'!$L$20,INT((ROW()-13)/2),0)),"",OFFSET('9. METAS'!$L$20,INT((ROW()-13)/2),0))</f>
        <v>15</v>
      </c>
      <c r="I175" s="1029"/>
      <c r="J175" s="208" t="e">
        <f ca="1">IF(MOD(ROW()-13,2)=0,IF(ISBLANK(OFFSET(#REF!,INT((ROW()-13)/2),0)),"",OFFSET(#REF!,INT((ROW()-13)/2),0)),IF(ISBLANK(OFFSET('9. METAS'!$U$20,INT((ROW()-14)/2),0)),"",OFFSET('9. METAS'!$U$20,INT((ROW()-14)/2),0)))</f>
        <v>#REF!</v>
      </c>
      <c r="K175" s="209" t="e">
        <f ca="1">IF(MOD(ROW()-13,2)=0,IF(ISBLANK(OFFSET(#REF!,INT((ROW()-13)/2),0)),"",OFFSET(#REF!,INT((ROW()-13)/2),0)),IF(ISBLANK(OFFSET('9. METAS'!$V$20,INT((ROW()-14)/2),0)),"",OFFSET('9. METAS'!$V$20,INT((ROW()-14)/2),0)))</f>
        <v>#REF!</v>
      </c>
      <c r="L175" s="209" t="e">
        <f ca="1">IF(MOD(ROW()-13,2)=0,IF(ISBLANK(OFFSET(#REF!,INT((ROW()-13)/2),0)),"",OFFSET(#REF!,INT((ROW()-13)/2),0)),IF(ISBLANK(OFFSET('9. METAS'!$W$20,INT((ROW()-14)/2),0)),"",OFFSET('9. METAS'!$W$20,INT((ROW()-14)/2),0)))</f>
        <v>#REF!</v>
      </c>
      <c r="M175" s="210" t="e">
        <f ca="1">IF(MOD(ROW()-13,2)=0,IF(ISBLANK(OFFSET(#REF!,INT((ROW()-13)/2),0)),"",OFFSET(#REF!,INT((ROW()-13)/2),0)),IF(ISBLANK(OFFSET('9. METAS'!$X$20,INT((ROW()-14)/2),0)),"",OFFSET('9. METAS'!$X$20,INT((ROW()-14)/2),0)))</f>
        <v>#REF!</v>
      </c>
      <c r="N175" s="1002" t="str">
        <f t="shared" ref="N175" ca="1" si="158">IFERROR(J175/J176,"ND")</f>
        <v>ND</v>
      </c>
      <c r="O175" s="1004" t="str">
        <f t="shared" ref="O175" ca="1" si="159">IFERROR(((J175)/H175),"ND")</f>
        <v>ND</v>
      </c>
      <c r="P175" s="1031"/>
    </row>
    <row r="176" spans="3:16">
      <c r="C176" s="981"/>
      <c r="D176" s="983"/>
      <c r="E176" s="983"/>
      <c r="F176" s="985"/>
      <c r="G176" s="987"/>
      <c r="H176" s="1027"/>
      <c r="I176" s="1033"/>
      <c r="J176" s="208">
        <f ca="1">IF(MOD(ROW()-13,2)=0,IF(ISBLANK(OFFSET(#REF!,INT((ROW()-13)/2),0)),"",OFFSET(#REF!,INT((ROW()-13)/2),0)),IF(ISBLANK(OFFSET('9. METAS'!$U$20,INT((ROW()-14)/2),0)),"",OFFSET('9. METAS'!$U$20,INT((ROW()-14)/2),0)))</f>
        <v>1</v>
      </c>
      <c r="K176" s="209">
        <f ca="1">IF(MOD(ROW()-13,2)=0,IF(ISBLANK(OFFSET(#REF!,INT((ROW()-13)/2),0)),"",OFFSET(#REF!,INT((ROW()-13)/2),0)),IF(ISBLANK(OFFSET('9. METAS'!$V$20,INT((ROW()-14)/2),0)),"",OFFSET('9. METAS'!$V$20,INT((ROW()-14)/2),0)))</f>
        <v>2</v>
      </c>
      <c r="L176" s="209">
        <f ca="1">IF(MOD(ROW()-13,2)=0,IF(ISBLANK(OFFSET(#REF!,INT((ROW()-13)/2),0)),"",OFFSET(#REF!,INT((ROW()-13)/2),0)),IF(ISBLANK(OFFSET('9. METAS'!$W$20,INT((ROW()-14)/2),0)),"",OFFSET('9. METAS'!$W$20,INT((ROW()-14)/2),0)))</f>
        <v>1</v>
      </c>
      <c r="M176" s="210">
        <f ca="1">IF(MOD(ROW()-13,2)=0,IF(ISBLANK(OFFSET(#REF!,INT((ROW()-13)/2),0)),"",OFFSET(#REF!,INT((ROW()-13)/2),0)),IF(ISBLANK(OFFSET('9. METAS'!$X$20,INT((ROW()-14)/2),0)),"",OFFSET('9. METAS'!$X$20,INT((ROW()-14)/2),0)))</f>
        <v>1</v>
      </c>
      <c r="N176" s="1003"/>
      <c r="O176" s="1005"/>
      <c r="P176" s="1034"/>
    </row>
    <row r="177" spans="3:16">
      <c r="C177" s="1008" t="str">
        <f ca="1">IF(ISBLANK(OFFSET('5. Pp (3 años)'!$C$46,INT((ROW()-13)/2),0)),"",OFFSET('5. Pp (3 años)'!$C$46,INT((ROW()-13)/2),0))</f>
        <v>Actividad</v>
      </c>
      <c r="D177" s="983" t="str">
        <f ca="1">IF(ISBLANK(OFFSET('5. Pp (3 años)'!$D$46,INT((ROW()-13)/2),0)),"",OFFSET('5. Pp (3 años)'!$D$46,INT((ROW()-13)/2),0))</f>
        <v>3.1.1.1.14.12 Impartición de asesorias a las Unidades Administrativas en materia de Archivo de trámite.</v>
      </c>
      <c r="E177" s="983" t="str">
        <f ca="1">IF(ISBLANK(OFFSET('5. Pp (3 años)'!$E$46,INT((ROW()-13)/2),0)),"",OFFSET('5. Pp (3 años)'!$E$46,INT((ROW()-13)/2),0))</f>
        <v xml:space="preserve">PCAI: Porcentaje de las capacitaciones en materia de archivo impartidas. </v>
      </c>
      <c r="F177" s="985" t="str">
        <f ca="1">IF(ISBLANK(OFFSET('5. Pp (3 años)'!$K$46,INT((ROW()-13)/2),0)),"",OFFSET('5. Pp (3 años)'!$K$46,INT((ROW()-13)/2),0))</f>
        <v>Ascendente</v>
      </c>
      <c r="G177" s="987" t="str">
        <f ca="1">IF(ISBLANK(OFFSET('5. Pp (3 años)'!$H$46,INT((ROW()-13)/2),0)),"",OFFSET('5. Pp (3 años)'!$H$46,INT((ROW()-13)/2),0))</f>
        <v>Trimestral</v>
      </c>
      <c r="H177" s="1027">
        <f ca="1">IF(ISBLANK(OFFSET('9. METAS'!$L$20,INT((ROW()-13)/2),0)),"",OFFSET('9. METAS'!$L$20,INT((ROW()-13)/2),0))</f>
        <v>12</v>
      </c>
      <c r="I177" s="1029"/>
      <c r="J177" s="208" t="e">
        <f ca="1">IF(MOD(ROW()-13,2)=0,IF(ISBLANK(OFFSET(#REF!,INT((ROW()-13)/2),0)),"",OFFSET(#REF!,INT((ROW()-13)/2),0)),IF(ISBLANK(OFFSET('9. METAS'!$U$20,INT((ROW()-14)/2),0)),"",OFFSET('9. METAS'!$U$20,INT((ROW()-14)/2),0)))</f>
        <v>#REF!</v>
      </c>
      <c r="K177" s="209" t="e">
        <f ca="1">IF(MOD(ROW()-13,2)=0,IF(ISBLANK(OFFSET(#REF!,INT((ROW()-13)/2),0)),"",OFFSET(#REF!,INT((ROW()-13)/2),0)),IF(ISBLANK(OFFSET('9. METAS'!$V$20,INT((ROW()-14)/2),0)),"",OFFSET('9. METAS'!$V$20,INT((ROW()-14)/2),0)))</f>
        <v>#REF!</v>
      </c>
      <c r="L177" s="209" t="e">
        <f ca="1">IF(MOD(ROW()-13,2)=0,IF(ISBLANK(OFFSET(#REF!,INT((ROW()-13)/2),0)),"",OFFSET(#REF!,INT((ROW()-13)/2),0)),IF(ISBLANK(OFFSET('9. METAS'!$W$20,INT((ROW()-14)/2),0)),"",OFFSET('9. METAS'!$W$20,INT((ROW()-14)/2),0)))</f>
        <v>#REF!</v>
      </c>
      <c r="M177" s="210" t="e">
        <f ca="1">IF(MOD(ROW()-13,2)=0,IF(ISBLANK(OFFSET(#REF!,INT((ROW()-13)/2),0)),"",OFFSET(#REF!,INT((ROW()-13)/2),0)),IF(ISBLANK(OFFSET('9. METAS'!$X$20,INT((ROW()-14)/2),0)),"",OFFSET('9. METAS'!$X$20,INT((ROW()-14)/2),0)))</f>
        <v>#REF!</v>
      </c>
      <c r="N177" s="1002" t="str">
        <f t="shared" ref="N177" ca="1" si="160">IFERROR(J177/J178,"ND")</f>
        <v>ND</v>
      </c>
      <c r="O177" s="1004" t="str">
        <f t="shared" ref="O177" ca="1" si="161">IFERROR(((J177)/H177),"ND")</f>
        <v>ND</v>
      </c>
      <c r="P177" s="1031"/>
    </row>
    <row r="178" spans="3:16">
      <c r="C178" s="981"/>
      <c r="D178" s="983"/>
      <c r="E178" s="983"/>
      <c r="F178" s="985"/>
      <c r="G178" s="987"/>
      <c r="H178" s="1027"/>
      <c r="I178" s="1033"/>
      <c r="J178" s="208">
        <f ca="1">IF(MOD(ROW()-13,2)=0,IF(ISBLANK(OFFSET(#REF!,INT((ROW()-13)/2),0)),"",OFFSET(#REF!,INT((ROW()-13)/2),0)),IF(ISBLANK(OFFSET('9. METAS'!$U$20,INT((ROW()-14)/2),0)),"",OFFSET('9. METAS'!$U$20,INT((ROW()-14)/2),0)))</f>
        <v>3</v>
      </c>
      <c r="K178" s="209">
        <f ca="1">IF(MOD(ROW()-13,2)=0,IF(ISBLANK(OFFSET(#REF!,INT((ROW()-13)/2),0)),"",OFFSET(#REF!,INT((ROW()-13)/2),0)),IF(ISBLANK(OFFSET('9. METAS'!$V$20,INT((ROW()-14)/2),0)),"",OFFSET('9. METAS'!$V$20,INT((ROW()-14)/2),0)))</f>
        <v>3</v>
      </c>
      <c r="L178" s="209">
        <f ca="1">IF(MOD(ROW()-13,2)=0,IF(ISBLANK(OFFSET(#REF!,INT((ROW()-13)/2),0)),"",OFFSET(#REF!,INT((ROW()-13)/2),0)),IF(ISBLANK(OFFSET('9. METAS'!$W$20,INT((ROW()-14)/2),0)),"",OFFSET('9. METAS'!$W$20,INT((ROW()-14)/2),0)))</f>
        <v>3</v>
      </c>
      <c r="M178" s="210">
        <f ca="1">IF(MOD(ROW()-13,2)=0,IF(ISBLANK(OFFSET(#REF!,INT((ROW()-13)/2),0)),"",OFFSET(#REF!,INT((ROW()-13)/2),0)),IF(ISBLANK(OFFSET('9. METAS'!$X$20,INT((ROW()-14)/2),0)),"",OFFSET('9. METAS'!$X$20,INT((ROW()-14)/2),0)))</f>
        <v>3</v>
      </c>
      <c r="N178" s="1003"/>
      <c r="O178" s="1005"/>
      <c r="P178" s="1034"/>
    </row>
    <row r="179" spans="3:16">
      <c r="C179" s="1008" t="str">
        <f ca="1">IF(ISBLANK(OFFSET('5. Pp (3 años)'!$C$46,INT((ROW()-13)/2),0)),"",OFFSET('5. Pp (3 años)'!$C$46,INT((ROW()-13)/2),0))</f>
        <v>Actividad</v>
      </c>
      <c r="D179" s="983" t="str">
        <f ca="1">IF(ISBLANK(OFFSET('5. Pp (3 años)'!$D$46,INT((ROW()-13)/2),0)),"",OFFSET('5. Pp (3 años)'!$D$46,INT((ROW()-13)/2),0))</f>
        <v>3.1.1.1.14.13 Sesiones del Grupo Interdisciplinario</v>
      </c>
      <c r="E179" s="983" t="str">
        <f ca="1">IF(ISBLANK(OFFSET('5. Pp (3 años)'!$E$46,INT((ROW()-13)/2),0)),"",OFFSET('5. Pp (3 años)'!$E$46,INT((ROW()-13)/2),0))</f>
        <v xml:space="preserve">PSGI: Porcentaje de sesiones del grupo interdisciplinario, extraordinarias y ordinarias.  </v>
      </c>
      <c r="F179" s="985" t="str">
        <f ca="1">IF(ISBLANK(OFFSET('5. Pp (3 años)'!$K$46,INT((ROW()-13)/2),0)),"",OFFSET('5. Pp (3 años)'!$K$46,INT((ROW()-13)/2),0))</f>
        <v xml:space="preserve">Ascendente </v>
      </c>
      <c r="G179" s="987" t="str">
        <f ca="1">IF(ISBLANK(OFFSET('5. Pp (3 años)'!$H$46,INT((ROW()-13)/2),0)),"",OFFSET('5. Pp (3 años)'!$H$46,INT((ROW()-13)/2),0))</f>
        <v>trimestral</v>
      </c>
      <c r="H179" s="1027">
        <f ca="1">IF(ISBLANK(OFFSET('9. METAS'!$L$20,INT((ROW()-13)/2),0)),"",OFFSET('9. METAS'!$L$20,INT((ROW()-13)/2),0))</f>
        <v>10</v>
      </c>
      <c r="I179" s="1029"/>
      <c r="J179" s="208" t="e">
        <f ca="1">IF(MOD(ROW()-13,2)=0,IF(ISBLANK(OFFSET(#REF!,INT((ROW()-13)/2),0)),"",OFFSET(#REF!,INT((ROW()-13)/2),0)),IF(ISBLANK(OFFSET('9. METAS'!$U$20,INT((ROW()-14)/2),0)),"",OFFSET('9. METAS'!$U$20,INT((ROW()-14)/2),0)))</f>
        <v>#REF!</v>
      </c>
      <c r="K179" s="209" t="e">
        <f ca="1">IF(MOD(ROW()-13,2)=0,IF(ISBLANK(OFFSET(#REF!,INT((ROW()-13)/2),0)),"",OFFSET(#REF!,INT((ROW()-13)/2),0)),IF(ISBLANK(OFFSET('9. METAS'!$V$20,INT((ROW()-14)/2),0)),"",OFFSET('9. METAS'!$V$20,INT((ROW()-14)/2),0)))</f>
        <v>#REF!</v>
      </c>
      <c r="L179" s="209" t="e">
        <f ca="1">IF(MOD(ROW()-13,2)=0,IF(ISBLANK(OFFSET(#REF!,INT((ROW()-13)/2),0)),"",OFFSET(#REF!,INT((ROW()-13)/2),0)),IF(ISBLANK(OFFSET('9. METAS'!$W$20,INT((ROW()-14)/2),0)),"",OFFSET('9. METAS'!$W$20,INT((ROW()-14)/2),0)))</f>
        <v>#REF!</v>
      </c>
      <c r="M179" s="210" t="e">
        <f ca="1">IF(MOD(ROW()-13,2)=0,IF(ISBLANK(OFFSET(#REF!,INT((ROW()-13)/2),0)),"",OFFSET(#REF!,INT((ROW()-13)/2),0)),IF(ISBLANK(OFFSET('9. METAS'!$X$20,INT((ROW()-14)/2),0)),"",OFFSET('9. METAS'!$X$20,INT((ROW()-14)/2),0)))</f>
        <v>#REF!</v>
      </c>
      <c r="N179" s="1002" t="str">
        <f t="shared" ref="N179" ca="1" si="162">IFERROR(J179/J180,"ND")</f>
        <v>ND</v>
      </c>
      <c r="O179" s="1004" t="str">
        <f t="shared" ref="O179" ca="1" si="163">IFERROR(((J179)/H179),"ND")</f>
        <v>ND</v>
      </c>
      <c r="P179" s="1031"/>
    </row>
    <row r="180" spans="3:16">
      <c r="C180" s="981"/>
      <c r="D180" s="983"/>
      <c r="E180" s="983"/>
      <c r="F180" s="985"/>
      <c r="G180" s="987"/>
      <c r="H180" s="1027"/>
      <c r="I180" s="1033"/>
      <c r="J180" s="208">
        <f ca="1">IF(MOD(ROW()-13,2)=0,IF(ISBLANK(OFFSET(#REF!,INT((ROW()-13)/2),0)),"",OFFSET(#REF!,INT((ROW()-13)/2),0)),IF(ISBLANK(OFFSET('9. METAS'!$U$20,INT((ROW()-14)/2),0)),"",OFFSET('9. METAS'!$U$20,INT((ROW()-14)/2),0)))</f>
        <v>2</v>
      </c>
      <c r="K180" s="209">
        <f ca="1">IF(MOD(ROW()-13,2)=0,IF(ISBLANK(OFFSET(#REF!,INT((ROW()-13)/2),0)),"",OFFSET(#REF!,INT((ROW()-13)/2),0)),IF(ISBLANK(OFFSET('9. METAS'!$V$20,INT((ROW()-14)/2),0)),"",OFFSET('9. METAS'!$V$20,INT((ROW()-14)/2),0)))</f>
        <v>3</v>
      </c>
      <c r="L180" s="209">
        <f ca="1">IF(MOD(ROW()-13,2)=0,IF(ISBLANK(OFFSET(#REF!,INT((ROW()-13)/2),0)),"",OFFSET(#REF!,INT((ROW()-13)/2),0)),IF(ISBLANK(OFFSET('9. METAS'!$W$20,INT((ROW()-14)/2),0)),"",OFFSET('9. METAS'!$W$20,INT((ROW()-14)/2),0)))</f>
        <v>2</v>
      </c>
      <c r="M180" s="210">
        <f ca="1">IF(MOD(ROW()-13,2)=0,IF(ISBLANK(OFFSET(#REF!,INT((ROW()-13)/2),0)),"",OFFSET(#REF!,INT((ROW()-13)/2),0)),IF(ISBLANK(OFFSET('9. METAS'!$X$20,INT((ROW()-14)/2),0)),"",OFFSET('9. METAS'!$X$20,INT((ROW()-14)/2),0)))</f>
        <v>3</v>
      </c>
      <c r="N180" s="1003"/>
      <c r="O180" s="1005"/>
      <c r="P180" s="1034"/>
    </row>
    <row r="181" spans="3:16">
      <c r="C181" s="1008" t="str">
        <f ca="1">IF(ISBLANK(OFFSET('5. Pp (3 años)'!$C$46,INT((ROW()-13)/2),0)),"",OFFSET('5. Pp (3 años)'!$C$46,INT((ROW()-13)/2),0))</f>
        <v>Componente</v>
      </c>
      <c r="D181" s="983" t="str">
        <f ca="1">IF(ISBLANK(OFFSET('5. Pp (3 años)'!$D$46,INT((ROW()-13)/2),0)),"",OFFSET('5. Pp (3 años)'!$D$46,INT((ROW()-13)/2),0))</f>
        <v>3.1.1.1.15 Acciones realizadas para mitigar los riesgos y proteger a la población y establecimientos comerciales con medidas de seguridad.</v>
      </c>
      <c r="E181" s="983" t="str">
        <f ca="1">IF(ISBLANK(OFFSET('5. Pp (3 años)'!$E$46,INT((ROW()-13)/2),0)),"",OFFSET('5. Pp (3 años)'!$E$46,INT((ROW()-13)/2),0))</f>
        <v>PARPMR: Porcentaje de acciones realizadas para la mitigación de los riesgos</v>
      </c>
      <c r="F181" s="985" t="str">
        <f ca="1">IF(ISBLANK(OFFSET('5. Pp (3 años)'!$K$46,INT((ROW()-13)/2),0)),"",OFFSET('5. Pp (3 años)'!$K$46,INT((ROW()-13)/2),0))</f>
        <v>Ascendente</v>
      </c>
      <c r="G181" s="987" t="str">
        <f ca="1">IF(ISBLANK(OFFSET('5. Pp (3 años)'!$H$46,INT((ROW()-13)/2),0)),"",OFFSET('5. Pp (3 años)'!$H$46,INT((ROW()-13)/2),0))</f>
        <v>Trimestral</v>
      </c>
      <c r="H181" s="1027">
        <f ca="1">IF(ISBLANK(OFFSET('9. METAS'!$L$20,INT((ROW()-13)/2),0)),"",OFFSET('9. METAS'!$L$20,INT((ROW()-13)/2),0))</f>
        <v>1208163</v>
      </c>
      <c r="I181" s="1029"/>
      <c r="J181" s="208" t="e">
        <f ca="1">IF(MOD(ROW()-13,2)=0,IF(ISBLANK(OFFSET(#REF!,INT((ROW()-13)/2),0)),"",OFFSET(#REF!,INT((ROW()-13)/2),0)),IF(ISBLANK(OFFSET('9. METAS'!$U$20,INT((ROW()-14)/2),0)),"",OFFSET('9. METAS'!$U$20,INT((ROW()-14)/2),0)))</f>
        <v>#REF!</v>
      </c>
      <c r="K181" s="209" t="e">
        <f ca="1">IF(MOD(ROW()-13,2)=0,IF(ISBLANK(OFFSET(#REF!,INT((ROW()-13)/2),0)),"",OFFSET(#REF!,INT((ROW()-13)/2),0)),IF(ISBLANK(OFFSET('9. METAS'!$V$20,INT((ROW()-14)/2),0)),"",OFFSET('9. METAS'!$V$20,INT((ROW()-14)/2),0)))</f>
        <v>#REF!</v>
      </c>
      <c r="L181" s="209" t="e">
        <f ca="1">IF(MOD(ROW()-13,2)=0,IF(ISBLANK(OFFSET(#REF!,INT((ROW()-13)/2),0)),"",OFFSET(#REF!,INT((ROW()-13)/2),0)),IF(ISBLANK(OFFSET('9. METAS'!$W$20,INT((ROW()-14)/2),0)),"",OFFSET('9. METAS'!$W$20,INT((ROW()-14)/2),0)))</f>
        <v>#REF!</v>
      </c>
      <c r="M181" s="210" t="e">
        <f ca="1">IF(MOD(ROW()-13,2)=0,IF(ISBLANK(OFFSET(#REF!,INT((ROW()-13)/2),0)),"",OFFSET(#REF!,INT((ROW()-13)/2),0)),IF(ISBLANK(OFFSET('9. METAS'!$X$20,INT((ROW()-14)/2),0)),"",OFFSET('9. METAS'!$X$20,INT((ROW()-14)/2),0)))</f>
        <v>#REF!</v>
      </c>
      <c r="N181" s="1002" t="str">
        <f t="shared" ref="N181" ca="1" si="164">IFERROR(J181/J182,"ND")</f>
        <v>ND</v>
      </c>
      <c r="O181" s="1004" t="str">
        <f t="shared" ref="O181" ca="1" si="165">IFERROR(((J181)/H181),"ND")</f>
        <v>ND</v>
      </c>
      <c r="P181" s="1031"/>
    </row>
    <row r="182" spans="3:16">
      <c r="C182" s="981"/>
      <c r="D182" s="983"/>
      <c r="E182" s="983"/>
      <c r="F182" s="985"/>
      <c r="G182" s="987"/>
      <c r="H182" s="1027"/>
      <c r="I182" s="1033"/>
      <c r="J182" s="208">
        <f ca="1">IF(MOD(ROW()-13,2)=0,IF(ISBLANK(OFFSET(#REF!,INT((ROW()-13)/2),0)),"",OFFSET(#REF!,INT((ROW()-13)/2),0)),IF(ISBLANK(OFFSET('9. METAS'!$U$20,INT((ROW()-14)/2),0)),"",OFFSET('9. METAS'!$U$20,INT((ROW()-14)/2),0)))</f>
        <v>304784</v>
      </c>
      <c r="K182" s="209">
        <f ca="1">IF(MOD(ROW()-13,2)=0,IF(ISBLANK(OFFSET(#REF!,INT((ROW()-13)/2),0)),"",OFFSET(#REF!,INT((ROW()-13)/2),0)),IF(ISBLANK(OFFSET('9. METAS'!$V$20,INT((ROW()-14)/2),0)),"",OFFSET('9. METAS'!$V$20,INT((ROW()-14)/2),0)))</f>
        <v>301564</v>
      </c>
      <c r="L182" s="209">
        <f ca="1">IF(MOD(ROW()-13,2)=0,IF(ISBLANK(OFFSET(#REF!,INT((ROW()-13)/2),0)),"",OFFSET(#REF!,INT((ROW()-13)/2),0)),IF(ISBLANK(OFFSET('9. METAS'!$W$20,INT((ROW()-14)/2),0)),"",OFFSET('9. METAS'!$W$20,INT((ROW()-14)/2),0)))</f>
        <v>300392</v>
      </c>
      <c r="M182" s="210">
        <f ca="1">IF(MOD(ROW()-13,2)=0,IF(ISBLANK(OFFSET(#REF!,INT((ROW()-13)/2),0)),"",OFFSET(#REF!,INT((ROW()-13)/2),0)),IF(ISBLANK(OFFSET('9. METAS'!$X$20,INT((ROW()-14)/2),0)),"",OFFSET('9. METAS'!$X$20,INT((ROW()-14)/2),0)))</f>
        <v>301423</v>
      </c>
      <c r="N182" s="1003"/>
      <c r="O182" s="1005"/>
      <c r="P182" s="1034"/>
    </row>
    <row r="183" spans="3:16">
      <c r="C183" s="1008" t="str">
        <f ca="1">IF(ISBLANK(OFFSET('5. Pp (3 años)'!$C$46,INT((ROW()-13)/2),0)),"",OFFSET('5. Pp (3 años)'!$C$46,INT((ROW()-13)/2),0))</f>
        <v>Actividad</v>
      </c>
      <c r="D183" s="983" t="str">
        <f ca="1">IF(ISBLANK(OFFSET('5. Pp (3 años)'!$D$46,INT((ROW()-13)/2),0)),"",OFFSET('5. Pp (3 años)'!$D$46,INT((ROW()-13)/2),0))</f>
        <v>3.1.1.1.15.1 Difusión en los medios de comunicación las prevenciones y alertas de siniestros por efectos naturales y humanos.</v>
      </c>
      <c r="E183" s="983" t="str">
        <f ca="1">IF(ISBLANK(OFFSET('5. Pp (3 años)'!$E$46,INT((ROW()-13)/2),0)),"",OFFSET('5. Pp (3 años)'!$E$46,INT((ROW()-13)/2),0))</f>
        <v>PSD: Porcentaje de spots difundidos por medio de redes sociales.</v>
      </c>
      <c r="F183" s="985" t="str">
        <f ca="1">IF(ISBLANK(OFFSET('5. Pp (3 años)'!$K$46,INT((ROW()-13)/2),0)),"",OFFSET('5. Pp (3 años)'!$K$46,INT((ROW()-13)/2),0))</f>
        <v>Ascendente</v>
      </c>
      <c r="G183" s="987" t="str">
        <f ca="1">IF(ISBLANK(OFFSET('5. Pp (3 años)'!$H$46,INT((ROW()-13)/2),0)),"",OFFSET('5. Pp (3 años)'!$H$46,INT((ROW()-13)/2),0))</f>
        <v>Trimestral</v>
      </c>
      <c r="H183" s="1027">
        <f ca="1">IF(ISBLANK(OFFSET('9. METAS'!$L$20,INT((ROW()-13)/2),0)),"",OFFSET('9. METAS'!$L$20,INT((ROW()-13)/2),0))</f>
        <v>5280</v>
      </c>
      <c r="I183" s="1029"/>
      <c r="J183" s="208" t="e">
        <f ca="1">IF(MOD(ROW()-13,2)=0,IF(ISBLANK(OFFSET(#REF!,INT((ROW()-13)/2),0)),"",OFFSET(#REF!,INT((ROW()-13)/2),0)),IF(ISBLANK(OFFSET('9. METAS'!$U$20,INT((ROW()-14)/2),0)),"",OFFSET('9. METAS'!$U$20,INT((ROW()-14)/2),0)))</f>
        <v>#REF!</v>
      </c>
      <c r="K183" s="209" t="e">
        <f ca="1">IF(MOD(ROW()-13,2)=0,IF(ISBLANK(OFFSET(#REF!,INT((ROW()-13)/2),0)),"",OFFSET(#REF!,INT((ROW()-13)/2),0)),IF(ISBLANK(OFFSET('9. METAS'!$V$20,INT((ROW()-14)/2),0)),"",OFFSET('9. METAS'!$V$20,INT((ROW()-14)/2),0)))</f>
        <v>#REF!</v>
      </c>
      <c r="L183" s="209" t="e">
        <f ca="1">IF(MOD(ROW()-13,2)=0,IF(ISBLANK(OFFSET(#REF!,INT((ROW()-13)/2),0)),"",OFFSET(#REF!,INT((ROW()-13)/2),0)),IF(ISBLANK(OFFSET('9. METAS'!$W$20,INT((ROW()-14)/2),0)),"",OFFSET('9. METAS'!$W$20,INT((ROW()-14)/2),0)))</f>
        <v>#REF!</v>
      </c>
      <c r="M183" s="210" t="e">
        <f ca="1">IF(MOD(ROW()-13,2)=0,IF(ISBLANK(OFFSET(#REF!,INT((ROW()-13)/2),0)),"",OFFSET(#REF!,INT((ROW()-13)/2),0)),IF(ISBLANK(OFFSET('9. METAS'!$X$20,INT((ROW()-14)/2),0)),"",OFFSET('9. METAS'!$X$20,INT((ROW()-14)/2),0)))</f>
        <v>#REF!</v>
      </c>
      <c r="N183" s="1002" t="str">
        <f t="shared" ref="N183" ca="1" si="166">IFERROR(J183/J184,"ND")</f>
        <v>ND</v>
      </c>
      <c r="O183" s="1004" t="str">
        <f t="shared" ref="O183" ca="1" si="167">IFERROR(((J183)/H183),"ND")</f>
        <v>ND</v>
      </c>
      <c r="P183" s="1031"/>
    </row>
    <row r="184" spans="3:16">
      <c r="C184" s="981"/>
      <c r="D184" s="983"/>
      <c r="E184" s="983"/>
      <c r="F184" s="985"/>
      <c r="G184" s="987"/>
      <c r="H184" s="1027"/>
      <c r="I184" s="1033"/>
      <c r="J184" s="208">
        <f ca="1">IF(MOD(ROW()-13,2)=0,IF(ISBLANK(OFFSET(#REF!,INT((ROW()-13)/2),0)),"",OFFSET(#REF!,INT((ROW()-13)/2),0)),IF(ISBLANK(OFFSET('9. METAS'!$U$20,INT((ROW()-14)/2),0)),"",OFFSET('9. METAS'!$U$20,INT((ROW()-14)/2),0)))</f>
        <v>1316</v>
      </c>
      <c r="K184" s="209">
        <f ca="1">IF(MOD(ROW()-13,2)=0,IF(ISBLANK(OFFSET(#REF!,INT((ROW()-13)/2),0)),"",OFFSET(#REF!,INT((ROW()-13)/2),0)),IF(ISBLANK(OFFSET('9. METAS'!$V$20,INT((ROW()-14)/2),0)),"",OFFSET('9. METAS'!$V$20,INT((ROW()-14)/2),0)))</f>
        <v>1323</v>
      </c>
      <c r="L184" s="209">
        <f ca="1">IF(MOD(ROW()-13,2)=0,IF(ISBLANK(OFFSET(#REF!,INT((ROW()-13)/2),0)),"",OFFSET(#REF!,INT((ROW()-13)/2),0)),IF(ISBLANK(OFFSET('9. METAS'!$W$20,INT((ROW()-14)/2),0)),"",OFFSET('9. METAS'!$W$20,INT((ROW()-14)/2),0)))</f>
        <v>1318</v>
      </c>
      <c r="M184" s="210">
        <f ca="1">IF(MOD(ROW()-13,2)=0,IF(ISBLANK(OFFSET(#REF!,INT((ROW()-13)/2),0)),"",OFFSET(#REF!,INT((ROW()-13)/2),0)),IF(ISBLANK(OFFSET('9. METAS'!$X$20,INT((ROW()-14)/2),0)),"",OFFSET('9. METAS'!$X$20,INT((ROW()-14)/2),0)))</f>
        <v>1323</v>
      </c>
      <c r="N184" s="1003"/>
      <c r="O184" s="1005"/>
      <c r="P184" s="1034"/>
    </row>
    <row r="185" spans="3:16">
      <c r="C185" s="1008" t="str">
        <f ca="1">IF(ISBLANK(OFFSET('5. Pp (3 años)'!$C$46,INT((ROW()-13)/2),0)),"",OFFSET('5. Pp (3 años)'!$C$46,INT((ROW()-13)/2),0))</f>
        <v>Actividad</v>
      </c>
      <c r="D185" s="983" t="str">
        <f ca="1">IF(ISBLANK(OFFSET('5. Pp (3 años)'!$D$46,INT((ROW()-13)/2),0)),"",OFFSET('5. Pp (3 años)'!$D$46,INT((ROW()-13)/2),0))</f>
        <v xml:space="preserve">3.1.1.1.15.2 Capacitación a la población de diferentes sectores en materia de Protección Civil. </v>
      </c>
      <c r="E185" s="983" t="str">
        <f ca="1">IF(ISBLANK(OFFSET('5. Pp (3 años)'!$E$46,INT((ROW()-13)/2),0)),"",OFFSET('5. Pp (3 años)'!$E$46,INT((ROW()-13)/2),0))</f>
        <v>PPC: Porcentaje de personas capacitadas.</v>
      </c>
      <c r="F185" s="985" t="str">
        <f ca="1">IF(ISBLANK(OFFSET('5. Pp (3 años)'!$K$46,INT((ROW()-13)/2),0)),"",OFFSET('5. Pp (3 años)'!$K$46,INT((ROW()-13)/2),0))</f>
        <v>Ascendente</v>
      </c>
      <c r="G185" s="987" t="str">
        <f ca="1">IF(ISBLANK(OFFSET('5. Pp (3 años)'!$H$46,INT((ROW()-13)/2),0)),"",OFFSET('5. Pp (3 años)'!$H$46,INT((ROW()-13)/2),0))</f>
        <v>Trimestral</v>
      </c>
      <c r="H185" s="1027">
        <f ca="1">IF(ISBLANK(OFFSET('9. METAS'!$L$20,INT((ROW()-13)/2),0)),"",OFFSET('9. METAS'!$L$20,INT((ROW()-13)/2),0))</f>
        <v>2950</v>
      </c>
      <c r="I185" s="1029"/>
      <c r="J185" s="208" t="e">
        <f ca="1">IF(MOD(ROW()-13,2)=0,IF(ISBLANK(OFFSET(#REF!,INT((ROW()-13)/2),0)),"",OFFSET(#REF!,INT((ROW()-13)/2),0)),IF(ISBLANK(OFFSET('9. METAS'!$U$20,INT((ROW()-14)/2),0)),"",OFFSET('9. METAS'!$U$20,INT((ROW()-14)/2),0)))</f>
        <v>#REF!</v>
      </c>
      <c r="K185" s="209" t="e">
        <f ca="1">IF(MOD(ROW()-13,2)=0,IF(ISBLANK(OFFSET(#REF!,INT((ROW()-13)/2),0)),"",OFFSET(#REF!,INT((ROW()-13)/2),0)),IF(ISBLANK(OFFSET('9. METAS'!$V$20,INT((ROW()-14)/2),0)),"",OFFSET('9. METAS'!$V$20,INT((ROW()-14)/2),0)))</f>
        <v>#REF!</v>
      </c>
      <c r="L185" s="209" t="e">
        <f ca="1">IF(MOD(ROW()-13,2)=0,IF(ISBLANK(OFFSET(#REF!,INT((ROW()-13)/2),0)),"",OFFSET(#REF!,INT((ROW()-13)/2),0)),IF(ISBLANK(OFFSET('9. METAS'!$W$20,INT((ROW()-14)/2),0)),"",OFFSET('9. METAS'!$W$20,INT((ROW()-14)/2),0)))</f>
        <v>#REF!</v>
      </c>
      <c r="M185" s="210" t="e">
        <f ca="1">IF(MOD(ROW()-13,2)=0,IF(ISBLANK(OFFSET(#REF!,INT((ROW()-13)/2),0)),"",OFFSET(#REF!,INT((ROW()-13)/2),0)),IF(ISBLANK(OFFSET('9. METAS'!$X$20,INT((ROW()-14)/2),0)),"",OFFSET('9. METAS'!$X$20,INT((ROW()-14)/2),0)))</f>
        <v>#REF!</v>
      </c>
      <c r="N185" s="1002" t="str">
        <f t="shared" ref="N185" ca="1" si="168">IFERROR(J185/J186,"ND")</f>
        <v>ND</v>
      </c>
      <c r="O185" s="1004" t="str">
        <f t="shared" ref="O185" ca="1" si="169">IFERROR(((J185)/H185),"ND")</f>
        <v>ND</v>
      </c>
      <c r="P185" s="1031"/>
    </row>
    <row r="186" spans="3:16">
      <c r="C186" s="981"/>
      <c r="D186" s="983"/>
      <c r="E186" s="983"/>
      <c r="F186" s="985"/>
      <c r="G186" s="987"/>
      <c r="H186" s="1027"/>
      <c r="I186" s="1033"/>
      <c r="J186" s="208">
        <f ca="1">IF(MOD(ROW()-13,2)=0,IF(ISBLANK(OFFSET(#REF!,INT((ROW()-13)/2),0)),"",OFFSET(#REF!,INT((ROW()-13)/2),0)),IF(ISBLANK(OFFSET('9. METAS'!$U$20,INT((ROW()-14)/2),0)),"",OFFSET('9. METAS'!$U$20,INT((ROW()-14)/2),0)))</f>
        <v>736</v>
      </c>
      <c r="K186" s="209">
        <f ca="1">IF(MOD(ROW()-13,2)=0,IF(ISBLANK(OFFSET(#REF!,INT((ROW()-13)/2),0)),"",OFFSET(#REF!,INT((ROW()-13)/2),0)),IF(ISBLANK(OFFSET('9. METAS'!$V$20,INT((ROW()-14)/2),0)),"",OFFSET('9. METAS'!$V$20,INT((ROW()-14)/2),0)))</f>
        <v>738</v>
      </c>
      <c r="L186" s="209">
        <f ca="1">IF(MOD(ROW()-13,2)=0,IF(ISBLANK(OFFSET(#REF!,INT((ROW()-13)/2),0)),"",OFFSET(#REF!,INT((ROW()-13)/2),0)),IF(ISBLANK(OFFSET('9. METAS'!$W$20,INT((ROW()-14)/2),0)),"",OFFSET('9. METAS'!$W$20,INT((ROW()-14)/2),0)))</f>
        <v>739</v>
      </c>
      <c r="M186" s="210">
        <f ca="1">IF(MOD(ROW()-13,2)=0,IF(ISBLANK(OFFSET(#REF!,INT((ROW()-13)/2),0)),"",OFFSET(#REF!,INT((ROW()-13)/2),0)),IF(ISBLANK(OFFSET('9. METAS'!$X$20,INT((ROW()-14)/2),0)),"",OFFSET('9. METAS'!$X$20,INT((ROW()-14)/2),0)))</f>
        <v>737</v>
      </c>
      <c r="N186" s="1003"/>
      <c r="O186" s="1005"/>
      <c r="P186" s="1034"/>
    </row>
    <row r="187" spans="3:16">
      <c r="C187" s="1008" t="str">
        <f ca="1">IF(ISBLANK(OFFSET('5. Pp (3 años)'!$C$46,INT((ROW()-13)/2),0)),"",OFFSET('5. Pp (3 años)'!$C$46,INT((ROW()-13)/2),0))</f>
        <v>Actividad</v>
      </c>
      <c r="D187" s="983" t="str">
        <f ca="1">IF(ISBLANK(OFFSET('5. Pp (3 años)'!$D$46,INT((ROW()-13)/2),0)),"",OFFSET('5. Pp (3 años)'!$D$46,INT((ROW()-13)/2),0))</f>
        <v>3.1.1.1.15.3 Evaluación de guardavidas en materia de seguridad acuática.</v>
      </c>
      <c r="E187" s="983" t="str">
        <f ca="1">IF(ISBLANK(OFFSET('5. Pp (3 años)'!$E$46,INT((ROW()-13)/2),0)),"",OFFSET('5. Pp (3 años)'!$E$46,INT((ROW()-13)/2),0))</f>
        <v>PGE: Porcentaje de Guardavidas Evaluados</v>
      </c>
      <c r="F187" s="985" t="str">
        <f ca="1">IF(ISBLANK(OFFSET('5. Pp (3 años)'!$K$46,INT((ROW()-13)/2),0)),"",OFFSET('5. Pp (3 años)'!$K$46,INT((ROW()-13)/2),0))</f>
        <v>Ascendente</v>
      </c>
      <c r="G187" s="987" t="str">
        <f ca="1">IF(ISBLANK(OFFSET('5. Pp (3 años)'!$H$46,INT((ROW()-13)/2),0)),"",OFFSET('5. Pp (3 años)'!$H$46,INT((ROW()-13)/2),0))</f>
        <v>Trimestral</v>
      </c>
      <c r="H187" s="1027">
        <f ca="1">IF(ISBLANK(OFFSET('9. METAS'!$L$20,INT((ROW()-13)/2),0)),"",OFFSET('9. METAS'!$L$20,INT((ROW()-13)/2),0))</f>
        <v>230</v>
      </c>
      <c r="I187" s="1029"/>
      <c r="J187" s="208" t="e">
        <f ca="1">IF(MOD(ROW()-13,2)=0,IF(ISBLANK(OFFSET(#REF!,INT((ROW()-13)/2),0)),"",OFFSET(#REF!,INT((ROW()-13)/2),0)),IF(ISBLANK(OFFSET('9. METAS'!$U$20,INT((ROW()-14)/2),0)),"",OFFSET('9. METAS'!$U$20,INT((ROW()-14)/2),0)))</f>
        <v>#REF!</v>
      </c>
      <c r="K187" s="209" t="e">
        <f ca="1">IF(MOD(ROW()-13,2)=0,IF(ISBLANK(OFFSET(#REF!,INT((ROW()-13)/2),0)),"",OFFSET(#REF!,INT((ROW()-13)/2),0)),IF(ISBLANK(OFFSET('9. METAS'!$V$20,INT((ROW()-14)/2),0)),"",OFFSET('9. METAS'!$V$20,INT((ROW()-14)/2),0)))</f>
        <v>#REF!</v>
      </c>
      <c r="L187" s="209" t="e">
        <f ca="1">IF(MOD(ROW()-13,2)=0,IF(ISBLANK(OFFSET(#REF!,INT((ROW()-13)/2),0)),"",OFFSET(#REF!,INT((ROW()-13)/2),0)),IF(ISBLANK(OFFSET('9. METAS'!$W$20,INT((ROW()-14)/2),0)),"",OFFSET('9. METAS'!$W$20,INT((ROW()-14)/2),0)))</f>
        <v>#REF!</v>
      </c>
      <c r="M187" s="210" t="e">
        <f ca="1">IF(MOD(ROW()-13,2)=0,IF(ISBLANK(OFFSET(#REF!,INT((ROW()-13)/2),0)),"",OFFSET(#REF!,INT((ROW()-13)/2),0)),IF(ISBLANK(OFFSET('9. METAS'!$X$20,INT((ROW()-14)/2),0)),"",OFFSET('9. METAS'!$X$20,INT((ROW()-14)/2),0)))</f>
        <v>#REF!</v>
      </c>
      <c r="N187" s="1002" t="str">
        <f t="shared" ref="N187" ca="1" si="170">IFERROR(J187/J188,"ND")</f>
        <v>ND</v>
      </c>
      <c r="O187" s="1004" t="str">
        <f t="shared" ref="O187" ca="1" si="171">IFERROR(((J187)/H187),"ND")</f>
        <v>ND</v>
      </c>
      <c r="P187" s="1031"/>
    </row>
    <row r="188" spans="3:16">
      <c r="C188" s="981"/>
      <c r="D188" s="983"/>
      <c r="E188" s="983"/>
      <c r="F188" s="985"/>
      <c r="G188" s="987"/>
      <c r="H188" s="1027"/>
      <c r="I188" s="1033"/>
      <c r="J188" s="208">
        <f ca="1">IF(MOD(ROW()-13,2)=0,IF(ISBLANK(OFFSET(#REF!,INT((ROW()-13)/2),0)),"",OFFSET(#REF!,INT((ROW()-13)/2),0)),IF(ISBLANK(OFFSET('9. METAS'!$U$20,INT((ROW()-14)/2),0)),"",OFFSET('9. METAS'!$U$20,INT((ROW()-14)/2),0)))</f>
        <v>5</v>
      </c>
      <c r="K188" s="209">
        <f ca="1">IF(MOD(ROW()-13,2)=0,IF(ISBLANK(OFFSET(#REF!,INT((ROW()-13)/2),0)),"",OFFSET(#REF!,INT((ROW()-13)/2),0)),IF(ISBLANK(OFFSET('9. METAS'!$V$20,INT((ROW()-14)/2),0)),"",OFFSET('9. METAS'!$V$20,INT((ROW()-14)/2),0)))</f>
        <v>100</v>
      </c>
      <c r="L188" s="209">
        <f ca="1">IF(MOD(ROW()-13,2)=0,IF(ISBLANK(OFFSET(#REF!,INT((ROW()-13)/2),0)),"",OFFSET(#REF!,INT((ROW()-13)/2),0)),IF(ISBLANK(OFFSET('9. METAS'!$W$20,INT((ROW()-14)/2),0)),"",OFFSET('9. METAS'!$W$20,INT((ROW()-14)/2),0)))</f>
        <v>50</v>
      </c>
      <c r="M188" s="210">
        <f ca="1">IF(MOD(ROW()-13,2)=0,IF(ISBLANK(OFFSET(#REF!,INT((ROW()-13)/2),0)),"",OFFSET(#REF!,INT((ROW()-13)/2),0)),IF(ISBLANK(OFFSET('9. METAS'!$X$20,INT((ROW()-14)/2),0)),"",OFFSET('9. METAS'!$X$20,INT((ROW()-14)/2),0)))</f>
        <v>75</v>
      </c>
      <c r="N188" s="1003"/>
      <c r="O188" s="1005"/>
      <c r="P188" s="1034"/>
    </row>
    <row r="189" spans="3:16">
      <c r="C189" s="1008" t="str">
        <f ca="1">IF(ISBLANK(OFFSET('5. Pp (3 años)'!$C$46,INT((ROW()-13)/2),0)),"",OFFSET('5. Pp (3 años)'!$C$46,INT((ROW()-13)/2),0))</f>
        <v>Actividad</v>
      </c>
      <c r="D189" s="983" t="str">
        <f ca="1">IF(ISBLANK(OFFSET('5. Pp (3 años)'!$D$46,INT((ROW()-13)/2),0)),"",OFFSET('5. Pp (3 años)'!$D$46,INT((ROW()-13)/2),0))</f>
        <v>3.1.1.1.15.4 Elaboración de Dictámenes Aprobatorios (anuencias) a comercios de bajo, mediano y alto riesgo.</v>
      </c>
      <c r="E189" s="983" t="str">
        <f ca="1">IF(ISBLANK(OFFSET('5. Pp (3 años)'!$E$46,INT((ROW()-13)/2),0)),"",OFFSET('5. Pp (3 años)'!$E$46,INT((ROW()-13)/2),0))</f>
        <v>PDAE: Porcentaje de dictámenes aprobatorios entregados  de bajo, mediano y alto riesgo.</v>
      </c>
      <c r="F189" s="985" t="str">
        <f ca="1">IF(ISBLANK(OFFSET('5. Pp (3 años)'!$K$46,INT((ROW()-13)/2),0)),"",OFFSET('5. Pp (3 años)'!$K$46,INT((ROW()-13)/2),0))</f>
        <v>Ascendente</v>
      </c>
      <c r="G189" s="987" t="str">
        <f ca="1">IF(ISBLANK(OFFSET('5. Pp (3 años)'!$H$46,INT((ROW()-13)/2),0)),"",OFFSET('5. Pp (3 años)'!$H$46,INT((ROW()-13)/2),0))</f>
        <v>Trimestral</v>
      </c>
      <c r="H189" s="1027">
        <f ca="1">IF(ISBLANK(OFFSET('9. METAS'!$L$20,INT((ROW()-13)/2),0)),"",OFFSET('9. METAS'!$L$20,INT((ROW()-13)/2),0))</f>
        <v>22840</v>
      </c>
      <c r="I189" s="1029"/>
      <c r="J189" s="208" t="e">
        <f ca="1">IF(MOD(ROW()-13,2)=0,IF(ISBLANK(OFFSET(#REF!,INT((ROW()-13)/2),0)),"",OFFSET(#REF!,INT((ROW()-13)/2),0)),IF(ISBLANK(OFFSET('9. METAS'!$U$20,INT((ROW()-14)/2),0)),"",OFFSET('9. METAS'!$U$20,INT((ROW()-14)/2),0)))</f>
        <v>#REF!</v>
      </c>
      <c r="K189" s="209" t="e">
        <f ca="1">IF(MOD(ROW()-13,2)=0,IF(ISBLANK(OFFSET(#REF!,INT((ROW()-13)/2),0)),"",OFFSET(#REF!,INT((ROW()-13)/2),0)),IF(ISBLANK(OFFSET('9. METAS'!$V$20,INT((ROW()-14)/2),0)),"",OFFSET('9. METAS'!$V$20,INT((ROW()-14)/2),0)))</f>
        <v>#REF!</v>
      </c>
      <c r="L189" s="209" t="e">
        <f ca="1">IF(MOD(ROW()-13,2)=0,IF(ISBLANK(OFFSET(#REF!,INT((ROW()-13)/2),0)),"",OFFSET(#REF!,INT((ROW()-13)/2),0)),IF(ISBLANK(OFFSET('9. METAS'!$W$20,INT((ROW()-14)/2),0)),"",OFFSET('9. METAS'!$W$20,INT((ROW()-14)/2),0)))</f>
        <v>#REF!</v>
      </c>
      <c r="M189" s="210" t="e">
        <f ca="1">IF(MOD(ROW()-13,2)=0,IF(ISBLANK(OFFSET(#REF!,INT((ROW()-13)/2),0)),"",OFFSET(#REF!,INT((ROW()-13)/2),0)),IF(ISBLANK(OFFSET('9. METAS'!$X$20,INT((ROW()-14)/2),0)),"",OFFSET('9. METAS'!$X$20,INT((ROW()-14)/2),0)))</f>
        <v>#REF!</v>
      </c>
      <c r="N189" s="1002" t="str">
        <f t="shared" ref="N189" ca="1" si="172">IFERROR(J189/J190,"ND")</f>
        <v>ND</v>
      </c>
      <c r="O189" s="1004" t="str">
        <f t="shared" ref="O189" ca="1" si="173">IFERROR(((J189)/H189),"ND")</f>
        <v>ND</v>
      </c>
      <c r="P189" s="1031"/>
    </row>
    <row r="190" spans="3:16">
      <c r="C190" s="981"/>
      <c r="D190" s="983"/>
      <c r="E190" s="983"/>
      <c r="F190" s="985"/>
      <c r="G190" s="987"/>
      <c r="H190" s="1027"/>
      <c r="I190" s="1033"/>
      <c r="J190" s="208">
        <f ca="1">IF(MOD(ROW()-13,2)=0,IF(ISBLANK(OFFSET(#REF!,INT((ROW()-13)/2),0)),"",OFFSET(#REF!,INT((ROW()-13)/2),0)),IF(ISBLANK(OFFSET('9. METAS'!$U$20,INT((ROW()-14)/2),0)),"",OFFSET('9. METAS'!$U$20,INT((ROW()-14)/2),0)))</f>
        <v>8833</v>
      </c>
      <c r="K190" s="209">
        <f ca="1">IF(MOD(ROW()-13,2)=0,IF(ISBLANK(OFFSET(#REF!,INT((ROW()-13)/2),0)),"",OFFSET(#REF!,INT((ROW()-13)/2),0)),IF(ISBLANK(OFFSET('9. METAS'!$V$20,INT((ROW()-14)/2),0)),"",OFFSET('9. METAS'!$V$20,INT((ROW()-14)/2),0)))</f>
        <v>4785</v>
      </c>
      <c r="L190" s="209">
        <f ca="1">IF(MOD(ROW()-13,2)=0,IF(ISBLANK(OFFSET(#REF!,INT((ROW()-13)/2),0)),"",OFFSET(#REF!,INT((ROW()-13)/2),0)),IF(ISBLANK(OFFSET('9. METAS'!$W$20,INT((ROW()-14)/2),0)),"",OFFSET('9. METAS'!$W$20,INT((ROW()-14)/2),0)))</f>
        <v>4029</v>
      </c>
      <c r="M190" s="210">
        <f ca="1">IF(MOD(ROW()-13,2)=0,IF(ISBLANK(OFFSET(#REF!,INT((ROW()-13)/2),0)),"",OFFSET(#REF!,INT((ROW()-13)/2),0)),IF(ISBLANK(OFFSET('9. METAS'!$X$20,INT((ROW()-14)/2),0)),"",OFFSET('9. METAS'!$X$20,INT((ROW()-14)/2),0)))</f>
        <v>5193</v>
      </c>
      <c r="N190" s="1003"/>
      <c r="O190" s="1005"/>
      <c r="P190" s="1034"/>
    </row>
    <row r="191" spans="3:16">
      <c r="C191" s="1008" t="str">
        <f ca="1">IF(ISBLANK(OFFSET('5. Pp (3 años)'!$C$46,INT((ROW()-13)/2),0)),"",OFFSET('5. Pp (3 años)'!$C$46,INT((ROW()-13)/2),0))</f>
        <v>Actividad</v>
      </c>
      <c r="D191" s="983" t="str">
        <f ca="1">IF(ISBLANK(OFFSET('5. Pp (3 años)'!$D$46,INT((ROW()-13)/2),0)),"",OFFSET('5. Pp (3 años)'!$D$46,INT((ROW()-13)/2),0))</f>
        <v>3.1.1.1.15.5 Evaluación de Programas Internos de Protección Civil.</v>
      </c>
      <c r="E191" s="983" t="str">
        <f ca="1">IF(ISBLANK(OFFSET('5. Pp (3 años)'!$E$46,INT((ROW()-13)/2),0)),"",OFFSET('5. Pp (3 años)'!$E$46,INT((ROW()-13)/2),0))</f>
        <v>PPIE: Porcentaje de programas internos evaluados de los diversos locales comerciales.</v>
      </c>
      <c r="F191" s="985" t="str">
        <f ca="1">IF(ISBLANK(OFFSET('5. Pp (3 años)'!$K$46,INT((ROW()-13)/2),0)),"",OFFSET('5. Pp (3 años)'!$K$46,INT((ROW()-13)/2),0))</f>
        <v>Ascendente</v>
      </c>
      <c r="G191" s="987" t="str">
        <f ca="1">IF(ISBLANK(OFFSET('5. Pp (3 años)'!$H$46,INT((ROW()-13)/2),0)),"",OFFSET('5. Pp (3 años)'!$H$46,INT((ROW()-13)/2),0))</f>
        <v>Trimestral</v>
      </c>
      <c r="H191" s="1027">
        <f ca="1">IF(ISBLANK(OFFSET('9. METAS'!$L$20,INT((ROW()-13)/2),0)),"",OFFSET('9. METAS'!$L$20,INT((ROW()-13)/2),0))</f>
        <v>7392</v>
      </c>
      <c r="I191" s="1029"/>
      <c r="J191" s="208" t="e">
        <f ca="1">IF(MOD(ROW()-13,2)=0,IF(ISBLANK(OFFSET(#REF!,INT((ROW()-13)/2),0)),"",OFFSET(#REF!,INT((ROW()-13)/2),0)),IF(ISBLANK(OFFSET('9. METAS'!$U$20,INT((ROW()-14)/2),0)),"",OFFSET('9. METAS'!$U$20,INT((ROW()-14)/2),0)))</f>
        <v>#REF!</v>
      </c>
      <c r="K191" s="209" t="e">
        <f ca="1">IF(MOD(ROW()-13,2)=0,IF(ISBLANK(OFFSET(#REF!,INT((ROW()-13)/2),0)),"",OFFSET(#REF!,INT((ROW()-13)/2),0)),IF(ISBLANK(OFFSET('9. METAS'!$V$20,INT((ROW()-14)/2),0)),"",OFFSET('9. METAS'!$V$20,INT((ROW()-14)/2),0)))</f>
        <v>#REF!</v>
      </c>
      <c r="L191" s="209" t="e">
        <f ca="1">IF(MOD(ROW()-13,2)=0,IF(ISBLANK(OFFSET(#REF!,INT((ROW()-13)/2),0)),"",OFFSET(#REF!,INT((ROW()-13)/2),0)),IF(ISBLANK(OFFSET('9. METAS'!$W$20,INT((ROW()-14)/2),0)),"",OFFSET('9. METAS'!$W$20,INT((ROW()-14)/2),0)))</f>
        <v>#REF!</v>
      </c>
      <c r="M191" s="210" t="e">
        <f ca="1">IF(MOD(ROW()-13,2)=0,IF(ISBLANK(OFFSET(#REF!,INT((ROW()-13)/2),0)),"",OFFSET(#REF!,INT((ROW()-13)/2),0)),IF(ISBLANK(OFFSET('9. METAS'!$X$20,INT((ROW()-14)/2),0)),"",OFFSET('9. METAS'!$X$20,INT((ROW()-14)/2),0)))</f>
        <v>#REF!</v>
      </c>
      <c r="N191" s="1002" t="str">
        <f t="shared" ref="N191" ca="1" si="174">IFERROR(J191/J192,"ND")</f>
        <v>ND</v>
      </c>
      <c r="O191" s="1004" t="str">
        <f t="shared" ref="O191" ca="1" si="175">IFERROR(((J191)/H191),"ND")</f>
        <v>ND</v>
      </c>
      <c r="P191" s="1031"/>
    </row>
    <row r="192" spans="3:16">
      <c r="C192" s="981"/>
      <c r="D192" s="983"/>
      <c r="E192" s="983"/>
      <c r="F192" s="985"/>
      <c r="G192" s="987"/>
      <c r="H192" s="1027"/>
      <c r="I192" s="1033"/>
      <c r="J192" s="208">
        <f ca="1">IF(MOD(ROW()-13,2)=0,IF(ISBLANK(OFFSET(#REF!,INT((ROW()-13)/2),0)),"",OFFSET(#REF!,INT((ROW()-13)/2),0)),IF(ISBLANK(OFFSET('9. METAS'!$U$20,INT((ROW()-14)/2),0)),"",OFFSET('9. METAS'!$U$20,INT((ROW()-14)/2),0)))</f>
        <v>1648</v>
      </c>
      <c r="K192" s="209">
        <f ca="1">IF(MOD(ROW()-13,2)=0,IF(ISBLANK(OFFSET(#REF!,INT((ROW()-13)/2),0)),"",OFFSET(#REF!,INT((ROW()-13)/2),0)),IF(ISBLANK(OFFSET('9. METAS'!$V$20,INT((ROW()-14)/2),0)),"",OFFSET('9. METAS'!$V$20,INT((ROW()-14)/2),0)))</f>
        <v>1948</v>
      </c>
      <c r="L192" s="209">
        <f ca="1">IF(MOD(ROW()-13,2)=0,IF(ISBLANK(OFFSET(#REF!,INT((ROW()-13)/2),0)),"",OFFSET(#REF!,INT((ROW()-13)/2),0)),IF(ISBLANK(OFFSET('9. METAS'!$W$20,INT((ROW()-14)/2),0)),"",OFFSET('9. METAS'!$W$20,INT((ROW()-14)/2),0)))</f>
        <v>1948</v>
      </c>
      <c r="M192" s="210">
        <f ca="1">IF(MOD(ROW()-13,2)=0,IF(ISBLANK(OFFSET(#REF!,INT((ROW()-13)/2),0)),"",OFFSET(#REF!,INT((ROW()-13)/2),0)),IF(ISBLANK(OFFSET('9. METAS'!$X$20,INT((ROW()-14)/2),0)),"",OFFSET('9. METAS'!$X$20,INT((ROW()-14)/2),0)))</f>
        <v>1848</v>
      </c>
      <c r="N192" s="1003"/>
      <c r="O192" s="1005"/>
      <c r="P192" s="1034"/>
    </row>
    <row r="193" spans="3:16">
      <c r="C193" s="1008" t="str">
        <f ca="1">IF(ISBLANK(OFFSET('5. Pp (3 años)'!$C$46,INT((ROW()-13)/2),0)),"",OFFSET('5. Pp (3 años)'!$C$46,INT((ROW()-13)/2),0))</f>
        <v>Actividad</v>
      </c>
      <c r="D193" s="983" t="str">
        <f ca="1">IF(ISBLANK(OFFSET('5. Pp (3 años)'!$D$46,INT((ROW()-13)/2),0)),"",OFFSET('5. Pp (3 años)'!$D$46,INT((ROW()-13)/2),0))</f>
        <v>3.1.1.1.15.6 Elaboración de inspecciones a comercios de mediano y alto riesgo.</v>
      </c>
      <c r="E193" s="983" t="str">
        <f ca="1">IF(ISBLANK(OFFSET('5. Pp (3 años)'!$E$46,INT((ROW()-13)/2),0)),"",OFFSET('5. Pp (3 años)'!$E$46,INT((ROW()-13)/2),0))</f>
        <v xml:space="preserve">PIRC: Porcentaje de inspecciones realizadas a comercios de mediano y alto riesgo. </v>
      </c>
      <c r="F193" s="985" t="str">
        <f ca="1">IF(ISBLANK(OFFSET('5. Pp (3 años)'!$K$46,INT((ROW()-13)/2),0)),"",OFFSET('5. Pp (3 años)'!$K$46,INT((ROW()-13)/2),0))</f>
        <v>Ascendente</v>
      </c>
      <c r="G193" s="987" t="str">
        <f ca="1">IF(ISBLANK(OFFSET('5. Pp (3 años)'!$H$46,INT((ROW()-13)/2),0)),"",OFFSET('5. Pp (3 años)'!$H$46,INT((ROW()-13)/2),0))</f>
        <v>Trimestral</v>
      </c>
      <c r="H193" s="1027">
        <f ca="1">IF(ISBLANK(OFFSET('9. METAS'!$L$20,INT((ROW()-13)/2),0)),"",OFFSET('9. METAS'!$L$20,INT((ROW()-13)/2),0))</f>
        <v>4070</v>
      </c>
      <c r="I193" s="1029"/>
      <c r="J193" s="208" t="e">
        <f ca="1">IF(MOD(ROW()-13,2)=0,IF(ISBLANK(OFFSET(#REF!,INT((ROW()-13)/2),0)),"",OFFSET(#REF!,INT((ROW()-13)/2),0)),IF(ISBLANK(OFFSET('9. METAS'!$U$20,INT((ROW()-14)/2),0)),"",OFFSET('9. METAS'!$U$20,INT((ROW()-14)/2),0)))</f>
        <v>#REF!</v>
      </c>
      <c r="K193" s="209" t="e">
        <f ca="1">IF(MOD(ROW()-13,2)=0,IF(ISBLANK(OFFSET(#REF!,INT((ROW()-13)/2),0)),"",OFFSET(#REF!,INT((ROW()-13)/2),0)),IF(ISBLANK(OFFSET('9. METAS'!$V$20,INT((ROW()-14)/2),0)),"",OFFSET('9. METAS'!$V$20,INT((ROW()-14)/2),0)))</f>
        <v>#REF!</v>
      </c>
      <c r="L193" s="209" t="e">
        <f ca="1">IF(MOD(ROW()-13,2)=0,IF(ISBLANK(OFFSET(#REF!,INT((ROW()-13)/2),0)),"",OFFSET(#REF!,INT((ROW()-13)/2),0)),IF(ISBLANK(OFFSET('9. METAS'!$W$20,INT((ROW()-14)/2),0)),"",OFFSET('9. METAS'!$W$20,INT((ROW()-14)/2),0)))</f>
        <v>#REF!</v>
      </c>
      <c r="M193" s="210" t="e">
        <f ca="1">IF(MOD(ROW()-13,2)=0,IF(ISBLANK(OFFSET(#REF!,INT((ROW()-13)/2),0)),"",OFFSET(#REF!,INT((ROW()-13)/2),0)),IF(ISBLANK(OFFSET('9. METAS'!$X$20,INT((ROW()-14)/2),0)),"",OFFSET('9. METAS'!$X$20,INT((ROW()-14)/2),0)))</f>
        <v>#REF!</v>
      </c>
      <c r="N193" s="1002" t="str">
        <f t="shared" ref="N193" ca="1" si="176">IFERROR(J193/J194,"ND")</f>
        <v>ND</v>
      </c>
      <c r="O193" s="1004" t="str">
        <f t="shared" ref="O193" ca="1" si="177">IFERROR(((J193)/H193),"ND")</f>
        <v>ND</v>
      </c>
      <c r="P193" s="1031"/>
    </row>
    <row r="194" spans="3:16">
      <c r="C194" s="981"/>
      <c r="D194" s="983"/>
      <c r="E194" s="983"/>
      <c r="F194" s="985"/>
      <c r="G194" s="987"/>
      <c r="H194" s="1027"/>
      <c r="I194" s="1033"/>
      <c r="J194" s="208">
        <f ca="1">IF(MOD(ROW()-13,2)=0,IF(ISBLANK(OFFSET(#REF!,INT((ROW()-13)/2),0)),"",OFFSET(#REF!,INT((ROW()-13)/2),0)),IF(ISBLANK(OFFSET('9. METAS'!$U$20,INT((ROW()-14)/2),0)),"",OFFSET('9. METAS'!$U$20,INT((ROW()-14)/2),0)))</f>
        <v>1100</v>
      </c>
      <c r="K194" s="209">
        <f ca="1">IF(MOD(ROW()-13,2)=0,IF(ISBLANK(OFFSET(#REF!,INT((ROW()-13)/2),0)),"",OFFSET(#REF!,INT((ROW()-13)/2),0)),IF(ISBLANK(OFFSET('9. METAS'!$V$20,INT((ROW()-14)/2),0)),"",OFFSET('9. METAS'!$V$20,INT((ROW()-14)/2),0)))</f>
        <v>990</v>
      </c>
      <c r="L194" s="209">
        <f ca="1">IF(MOD(ROW()-13,2)=0,IF(ISBLANK(OFFSET(#REF!,INT((ROW()-13)/2),0)),"",OFFSET(#REF!,INT((ROW()-13)/2),0)),IF(ISBLANK(OFFSET('9. METAS'!$W$20,INT((ROW()-14)/2),0)),"",OFFSET('9. METAS'!$W$20,INT((ROW()-14)/2),0)))</f>
        <v>990</v>
      </c>
      <c r="M194" s="210">
        <f ca="1">IF(MOD(ROW()-13,2)=0,IF(ISBLANK(OFFSET(#REF!,INT((ROW()-13)/2),0)),"",OFFSET(#REF!,INT((ROW()-13)/2),0)),IF(ISBLANK(OFFSET('9. METAS'!$X$20,INT((ROW()-14)/2),0)),"",OFFSET('9. METAS'!$X$20,INT((ROW()-14)/2),0)))</f>
        <v>990</v>
      </c>
      <c r="N194" s="1003"/>
      <c r="O194" s="1005"/>
      <c r="P194" s="1034"/>
    </row>
    <row r="195" spans="3:16">
      <c r="C195" s="1008" t="str">
        <f ca="1">IF(ISBLANK(OFFSET('5. Pp (3 años)'!$C$46,INT((ROW()-13)/2),0)),"",OFFSET('5. Pp (3 años)'!$C$46,INT((ROW()-13)/2),0))</f>
        <v>Actividad</v>
      </c>
      <c r="D195" s="983" t="str">
        <f ca="1">IF(ISBLANK(OFFSET('5. Pp (3 años)'!$D$46,INT((ROW()-13)/2),0)),"",OFFSET('5. Pp (3 años)'!$D$46,INT((ROW()-13)/2),0))</f>
        <v>3.1.1.1.15.7 Evaluación de simulacros en ámbito privado y público.</v>
      </c>
      <c r="E195" s="983" t="str">
        <f ca="1">IF(ISBLANK(OFFSET('5. Pp (3 años)'!$E$46,INT((ROW()-13)/2),0)),"",OFFSET('5. Pp (3 años)'!$E$46,INT((ROW()-13)/2),0))</f>
        <v>PSPPE: Porcentaje de simulacros públicos y provados evaluados.</v>
      </c>
      <c r="F195" s="985" t="str">
        <f ca="1">IF(ISBLANK(OFFSET('5. Pp (3 años)'!$K$46,INT((ROW()-13)/2),0)),"",OFFSET('5. Pp (3 años)'!$K$46,INT((ROW()-13)/2),0))</f>
        <v>Ascendente</v>
      </c>
      <c r="G195" s="987" t="str">
        <f ca="1">IF(ISBLANK(OFFSET('5. Pp (3 años)'!$H$46,INT((ROW()-13)/2),0)),"",OFFSET('5. Pp (3 años)'!$H$46,INT((ROW()-13)/2),0))</f>
        <v>Trimestral</v>
      </c>
      <c r="H195" s="1027">
        <f ca="1">IF(ISBLANK(OFFSET('9. METAS'!$L$20,INT((ROW()-13)/2),0)),"",OFFSET('9. METAS'!$L$20,INT((ROW()-13)/2),0))</f>
        <v>5467</v>
      </c>
      <c r="I195" s="1029"/>
      <c r="J195" s="208" t="e">
        <f ca="1">IF(MOD(ROW()-13,2)=0,IF(ISBLANK(OFFSET(#REF!,INT((ROW()-13)/2),0)),"",OFFSET(#REF!,INT((ROW()-13)/2),0)),IF(ISBLANK(OFFSET('9. METAS'!$U$20,INT((ROW()-14)/2),0)),"",OFFSET('9. METAS'!$U$20,INT((ROW()-14)/2),0)))</f>
        <v>#REF!</v>
      </c>
      <c r="K195" s="209" t="e">
        <f ca="1">IF(MOD(ROW()-13,2)=0,IF(ISBLANK(OFFSET(#REF!,INT((ROW()-13)/2),0)),"",OFFSET(#REF!,INT((ROW()-13)/2),0)),IF(ISBLANK(OFFSET('9. METAS'!$V$20,INT((ROW()-14)/2),0)),"",OFFSET('9. METAS'!$V$20,INT((ROW()-14)/2),0)))</f>
        <v>#REF!</v>
      </c>
      <c r="L195" s="209" t="e">
        <f ca="1">IF(MOD(ROW()-13,2)=0,IF(ISBLANK(OFFSET(#REF!,INT((ROW()-13)/2),0)),"",OFFSET(#REF!,INT((ROW()-13)/2),0)),IF(ISBLANK(OFFSET('9. METAS'!$W$20,INT((ROW()-14)/2),0)),"",OFFSET('9. METAS'!$W$20,INT((ROW()-14)/2),0)))</f>
        <v>#REF!</v>
      </c>
      <c r="M195" s="210" t="e">
        <f ca="1">IF(MOD(ROW()-13,2)=0,IF(ISBLANK(OFFSET(#REF!,INT((ROW()-13)/2),0)),"",OFFSET(#REF!,INT((ROW()-13)/2),0)),IF(ISBLANK(OFFSET('9. METAS'!$X$20,INT((ROW()-14)/2),0)),"",OFFSET('9. METAS'!$X$20,INT((ROW()-14)/2),0)))</f>
        <v>#REF!</v>
      </c>
      <c r="N195" s="1002" t="str">
        <f t="shared" ref="N195" ca="1" si="178">IFERROR(J195/J196,"ND")</f>
        <v>ND</v>
      </c>
      <c r="O195" s="1004" t="str">
        <f t="shared" ref="O195" ca="1" si="179">IFERROR(((J195)/H195),"ND")</f>
        <v>ND</v>
      </c>
      <c r="P195" s="1031"/>
    </row>
    <row r="196" spans="3:16">
      <c r="C196" s="981"/>
      <c r="D196" s="983"/>
      <c r="E196" s="983"/>
      <c r="F196" s="985"/>
      <c r="G196" s="987"/>
      <c r="H196" s="1027"/>
      <c r="I196" s="1033"/>
      <c r="J196" s="208">
        <f ca="1">IF(MOD(ROW()-13,2)=0,IF(ISBLANK(OFFSET(#REF!,INT((ROW()-13)/2),0)),"",OFFSET(#REF!,INT((ROW()-13)/2),0)),IF(ISBLANK(OFFSET('9. METAS'!$U$20,INT((ROW()-14)/2),0)),"",OFFSET('9. METAS'!$U$20,INT((ROW()-14)/2),0)))</f>
        <v>1266</v>
      </c>
      <c r="K196" s="209">
        <f ca="1">IF(MOD(ROW()-13,2)=0,IF(ISBLANK(OFFSET(#REF!,INT((ROW()-13)/2),0)),"",OFFSET(#REF!,INT((ROW()-13)/2),0)),IF(ISBLANK(OFFSET('9. METAS'!$V$20,INT((ROW()-14)/2),0)),"",OFFSET('9. METAS'!$V$20,INT((ROW()-14)/2),0)))</f>
        <v>1496</v>
      </c>
      <c r="L196" s="209">
        <f ca="1">IF(MOD(ROW()-13,2)=0,IF(ISBLANK(OFFSET(#REF!,INT((ROW()-13)/2),0)),"",OFFSET(#REF!,INT((ROW()-13)/2),0)),IF(ISBLANK(OFFSET('9. METAS'!$W$20,INT((ROW()-14)/2),0)),"",OFFSET('9. METAS'!$W$20,INT((ROW()-14)/2),0)))</f>
        <v>1338</v>
      </c>
      <c r="M196" s="210">
        <f ca="1">IF(MOD(ROW()-13,2)=0,IF(ISBLANK(OFFSET(#REF!,INT((ROW()-13)/2),0)),"",OFFSET(#REF!,INT((ROW()-13)/2),0)),IF(ISBLANK(OFFSET('9. METAS'!$X$20,INT((ROW()-14)/2),0)),"",OFFSET('9. METAS'!$X$20,INT((ROW()-14)/2),0)))</f>
        <v>1367</v>
      </c>
      <c r="N196" s="1003"/>
      <c r="O196" s="1005"/>
      <c r="P196" s="1034"/>
    </row>
    <row r="197" spans="3:16">
      <c r="C197" s="1008" t="str">
        <f ca="1">IF(ISBLANK(OFFSET('5. Pp (3 años)'!$C$46,INT((ROW()-13)/2),0)),"",OFFSET('5. Pp (3 años)'!$C$46,INT((ROW()-13)/2),0))</f>
        <v>Actividad</v>
      </c>
      <c r="D197" s="983" t="str">
        <f ca="1">IF(ISBLANK(OFFSET('5. Pp (3 años)'!$D$46,INT((ROW()-13)/2),0)),"",OFFSET('5. Pp (3 años)'!$D$46,INT((ROW()-13)/2),0))</f>
        <v>3.1.1.1.15.8 Registro de prestadores de servicios autorizados en materia de Protección Civil</v>
      </c>
      <c r="E197" s="983" t="str">
        <f ca="1">IF(ISBLANK(OFFSET('5. Pp (3 años)'!$E$46,INT((ROW()-13)/2),0)),"",OFFSET('5. Pp (3 años)'!$E$46,INT((ROW()-13)/2),0))</f>
        <v xml:space="preserve">PPSA: Porcentaje de prestadores de servicio autorizados </v>
      </c>
      <c r="F197" s="985" t="str">
        <f ca="1">IF(ISBLANK(OFFSET('5. Pp (3 años)'!$K$46,INT((ROW()-13)/2),0)),"",OFFSET('5. Pp (3 años)'!$K$46,INT((ROW()-13)/2),0))</f>
        <v>Ascendente</v>
      </c>
      <c r="G197" s="987" t="str">
        <f ca="1">IF(ISBLANK(OFFSET('5. Pp (3 años)'!$H$46,INT((ROW()-13)/2),0)),"",OFFSET('5. Pp (3 años)'!$H$46,INT((ROW()-13)/2),0))</f>
        <v>Trimestral</v>
      </c>
      <c r="H197" s="1027">
        <f ca="1">IF(ISBLANK(OFFSET('9. METAS'!$L$20,INT((ROW()-13)/2),0)),"",OFFSET('9. METAS'!$L$20,INT((ROW()-13)/2),0))</f>
        <v>199</v>
      </c>
      <c r="I197" s="1029"/>
      <c r="J197" s="208" t="e">
        <f ca="1">IF(MOD(ROW()-13,2)=0,IF(ISBLANK(OFFSET(#REF!,INT((ROW()-13)/2),0)),"",OFFSET(#REF!,INT((ROW()-13)/2),0)),IF(ISBLANK(OFFSET('9. METAS'!$U$20,INT((ROW()-14)/2),0)),"",OFFSET('9. METAS'!$U$20,INT((ROW()-14)/2),0)))</f>
        <v>#REF!</v>
      </c>
      <c r="K197" s="209" t="e">
        <f ca="1">IF(MOD(ROW()-13,2)=0,IF(ISBLANK(OFFSET(#REF!,INT((ROW()-13)/2),0)),"",OFFSET(#REF!,INT((ROW()-13)/2),0)),IF(ISBLANK(OFFSET('9. METAS'!$V$20,INT((ROW()-14)/2),0)),"",OFFSET('9. METAS'!$V$20,INT((ROW()-14)/2),0)))</f>
        <v>#REF!</v>
      </c>
      <c r="L197" s="209" t="e">
        <f ca="1">IF(MOD(ROW()-13,2)=0,IF(ISBLANK(OFFSET(#REF!,INT((ROW()-13)/2),0)),"",OFFSET(#REF!,INT((ROW()-13)/2),0)),IF(ISBLANK(OFFSET('9. METAS'!$W$20,INT((ROW()-14)/2),0)),"",OFFSET('9. METAS'!$W$20,INT((ROW()-14)/2),0)))</f>
        <v>#REF!</v>
      </c>
      <c r="M197" s="210" t="e">
        <f ca="1">IF(MOD(ROW()-13,2)=0,IF(ISBLANK(OFFSET(#REF!,INT((ROW()-13)/2),0)),"",OFFSET(#REF!,INT((ROW()-13)/2),0)),IF(ISBLANK(OFFSET('9. METAS'!$X$20,INT((ROW()-14)/2),0)),"",OFFSET('9. METAS'!$X$20,INT((ROW()-14)/2),0)))</f>
        <v>#REF!</v>
      </c>
      <c r="N197" s="1002" t="str">
        <f t="shared" ref="N197" ca="1" si="180">IFERROR(J197/J198,"ND")</f>
        <v>ND</v>
      </c>
      <c r="O197" s="1004" t="str">
        <f t="shared" ref="O197" ca="1" si="181">IFERROR(((J197)/H197),"ND")</f>
        <v>ND</v>
      </c>
      <c r="P197" s="1031"/>
    </row>
    <row r="198" spans="3:16">
      <c r="C198" s="981"/>
      <c r="D198" s="983"/>
      <c r="E198" s="983"/>
      <c r="F198" s="985"/>
      <c r="G198" s="987"/>
      <c r="H198" s="1027"/>
      <c r="I198" s="1033"/>
      <c r="J198" s="208">
        <f ca="1">IF(MOD(ROW()-13,2)=0,IF(ISBLANK(OFFSET(#REF!,INT((ROW()-13)/2),0)),"",OFFSET(#REF!,INT((ROW()-13)/2),0)),IF(ISBLANK(OFFSET('9. METAS'!$U$20,INT((ROW()-14)/2),0)),"",OFFSET('9. METAS'!$U$20,INT((ROW()-14)/2),0)))</f>
        <v>174</v>
      </c>
      <c r="K198" s="209">
        <f ca="1">IF(MOD(ROW()-13,2)=0,IF(ISBLANK(OFFSET(#REF!,INT((ROW()-13)/2),0)),"",OFFSET(#REF!,INT((ROW()-13)/2),0)),IF(ISBLANK(OFFSET('9. METAS'!$V$20,INT((ROW()-14)/2),0)),"",OFFSET('9. METAS'!$V$20,INT((ROW()-14)/2),0)))</f>
        <v>25</v>
      </c>
      <c r="L198" s="209">
        <f ca="1">IF(MOD(ROW()-13,2)=0,IF(ISBLANK(OFFSET(#REF!,INT((ROW()-13)/2),0)),"",OFFSET(#REF!,INT((ROW()-13)/2),0)),IF(ISBLANK(OFFSET('9. METAS'!$W$20,INT((ROW()-14)/2),0)),"",OFFSET('9. METAS'!$W$20,INT((ROW()-14)/2),0)))</f>
        <v>0</v>
      </c>
      <c r="M198" s="210">
        <f ca="1">IF(MOD(ROW()-13,2)=0,IF(ISBLANK(OFFSET(#REF!,INT((ROW()-13)/2),0)),"",OFFSET(#REF!,INT((ROW()-13)/2),0)),IF(ISBLANK(OFFSET('9. METAS'!$X$20,INT((ROW()-14)/2),0)),"",OFFSET('9. METAS'!$X$20,INT((ROW()-14)/2),0)))</f>
        <v>0</v>
      </c>
      <c r="N198" s="1003"/>
      <c r="O198" s="1005"/>
      <c r="P198" s="1034"/>
    </row>
    <row r="199" spans="3:16">
      <c r="C199" s="1008" t="str">
        <f ca="1">IF(ISBLANK(OFFSET('5. Pp (3 años)'!$C$46,INT((ROW()-13)/2),0)),"",OFFSET('5. Pp (3 años)'!$C$46,INT((ROW()-13)/2),0))</f>
        <v>Actividad</v>
      </c>
      <c r="D199" s="983" t="str">
        <f ca="1">IF(ISBLANK(OFFSET('5. Pp (3 años)'!$D$46,INT((ROW()-13)/2),0)),"",OFFSET('5. Pp (3 años)'!$D$46,INT((ROW()-13)/2),0))</f>
        <v xml:space="preserve">3.1.1.1.15.9 Atención de reportes de  emergencias en materia de gestión integral de riesgos y de protección civil. </v>
      </c>
      <c r="E199" s="983" t="str">
        <f ca="1">IF(ISBLANK(OFFSET('5. Pp (3 años)'!$E$46,INT((ROW()-13)/2),0)),"",OFFSET('5. Pp (3 años)'!$E$46,INT((ROW()-13)/2),0))</f>
        <v>PREA: Porcentaje de reportes de emergencia atendidos.</v>
      </c>
      <c r="F199" s="985" t="str">
        <f ca="1">IF(ISBLANK(OFFSET('5. Pp (3 años)'!$K$46,INT((ROW()-13)/2),0)),"",OFFSET('5. Pp (3 años)'!$K$46,INT((ROW()-13)/2),0))</f>
        <v>Ascendente</v>
      </c>
      <c r="G199" s="987" t="str">
        <f ca="1">IF(ISBLANK(OFFSET('5. Pp (3 años)'!$H$46,INT((ROW()-13)/2),0)),"",OFFSET('5. Pp (3 años)'!$H$46,INT((ROW()-13)/2),0))</f>
        <v>Trimestral</v>
      </c>
      <c r="H199" s="1027">
        <f ca="1">IF(ISBLANK(OFFSET('9. METAS'!$L$20,INT((ROW()-13)/2),0)),"",OFFSET('9. METAS'!$L$20,INT((ROW()-13)/2),0))</f>
        <v>638</v>
      </c>
      <c r="I199" s="1029"/>
      <c r="J199" s="208" t="e">
        <f ca="1">IF(MOD(ROW()-13,2)=0,IF(ISBLANK(OFFSET(#REF!,INT((ROW()-13)/2),0)),"",OFFSET(#REF!,INT((ROW()-13)/2),0)),IF(ISBLANK(OFFSET('9. METAS'!$U$20,INT((ROW()-14)/2),0)),"",OFFSET('9. METAS'!$U$20,INT((ROW()-14)/2),0)))</f>
        <v>#REF!</v>
      </c>
      <c r="K199" s="209" t="e">
        <f ca="1">IF(MOD(ROW()-13,2)=0,IF(ISBLANK(OFFSET(#REF!,INT((ROW()-13)/2),0)),"",OFFSET(#REF!,INT((ROW()-13)/2),0)),IF(ISBLANK(OFFSET('9. METAS'!$V$20,INT((ROW()-14)/2),0)),"",OFFSET('9. METAS'!$V$20,INT((ROW()-14)/2),0)))</f>
        <v>#REF!</v>
      </c>
      <c r="L199" s="209" t="e">
        <f ca="1">IF(MOD(ROW()-13,2)=0,IF(ISBLANK(OFFSET(#REF!,INT((ROW()-13)/2),0)),"",OFFSET(#REF!,INT((ROW()-13)/2),0)),IF(ISBLANK(OFFSET('9. METAS'!$W$20,INT((ROW()-14)/2),0)),"",OFFSET('9. METAS'!$W$20,INT((ROW()-14)/2),0)))</f>
        <v>#REF!</v>
      </c>
      <c r="M199" s="210" t="e">
        <f ca="1">IF(MOD(ROW()-13,2)=0,IF(ISBLANK(OFFSET(#REF!,INT((ROW()-13)/2),0)),"",OFFSET(#REF!,INT((ROW()-13)/2),0)),IF(ISBLANK(OFFSET('9. METAS'!$X$20,INT((ROW()-14)/2),0)),"",OFFSET('9. METAS'!$X$20,INT((ROW()-14)/2),0)))</f>
        <v>#REF!</v>
      </c>
      <c r="N199" s="1002" t="str">
        <f t="shared" ref="N199" ca="1" si="182">IFERROR(J199/J200,"ND")</f>
        <v>ND</v>
      </c>
      <c r="O199" s="1004" t="str">
        <f t="shared" ref="O199" ca="1" si="183">IFERROR(((J199)/H199),"ND")</f>
        <v>ND</v>
      </c>
      <c r="P199" s="1031"/>
    </row>
    <row r="200" spans="3:16">
      <c r="C200" s="981"/>
      <c r="D200" s="983"/>
      <c r="E200" s="983"/>
      <c r="F200" s="985"/>
      <c r="G200" s="987"/>
      <c r="H200" s="1027"/>
      <c r="I200" s="1033"/>
      <c r="J200" s="208">
        <f ca="1">IF(MOD(ROW()-13,2)=0,IF(ISBLANK(OFFSET(#REF!,INT((ROW()-13)/2),0)),"",OFFSET(#REF!,INT((ROW()-13)/2),0)),IF(ISBLANK(OFFSET('9. METAS'!$U$20,INT((ROW()-14)/2),0)),"",OFFSET('9. METAS'!$U$20,INT((ROW()-14)/2),0)))</f>
        <v>126</v>
      </c>
      <c r="K200" s="209">
        <f ca="1">IF(MOD(ROW()-13,2)=0,IF(ISBLANK(OFFSET(#REF!,INT((ROW()-13)/2),0)),"",OFFSET(#REF!,INT((ROW()-13)/2),0)),IF(ISBLANK(OFFSET('9. METAS'!$V$20,INT((ROW()-14)/2),0)),"",OFFSET('9. METAS'!$V$20,INT((ROW()-14)/2),0)))</f>
        <v>157</v>
      </c>
      <c r="L200" s="209">
        <f ca="1">IF(MOD(ROW()-13,2)=0,IF(ISBLANK(OFFSET(#REF!,INT((ROW()-13)/2),0)),"",OFFSET(#REF!,INT((ROW()-13)/2),0)),IF(ISBLANK(OFFSET('9. METAS'!$W$20,INT((ROW()-14)/2),0)),"",OFFSET('9. METAS'!$W$20,INT((ROW()-14)/2),0)))</f>
        <v>188</v>
      </c>
      <c r="M200" s="210">
        <f ca="1">IF(MOD(ROW()-13,2)=0,IF(ISBLANK(OFFSET(#REF!,INT((ROW()-13)/2),0)),"",OFFSET(#REF!,INT((ROW()-13)/2),0)),IF(ISBLANK(OFFSET('9. METAS'!$X$20,INT((ROW()-14)/2),0)),"",OFFSET('9. METAS'!$X$20,INT((ROW()-14)/2),0)))</f>
        <v>167</v>
      </c>
      <c r="N200" s="1003"/>
      <c r="O200" s="1005"/>
      <c r="P200" s="1034"/>
    </row>
    <row r="201" spans="3:16">
      <c r="C201" s="1008" t="str">
        <f ca="1">IF(ISBLANK(OFFSET('5. Pp (3 años)'!$C$46,INT((ROW()-13)/2),0)),"",OFFSET('5. Pp (3 años)'!$C$46,INT((ROW()-13)/2),0))</f>
        <v>Actividad</v>
      </c>
      <c r="D201" s="983" t="str">
        <f ca="1">IF(ISBLANK(OFFSET('5. Pp (3 años)'!$D$46,INT((ROW()-13)/2),0)),"",OFFSET('5. Pp (3 años)'!$D$46,INT((ROW()-13)/2),0))</f>
        <v>3.1.1.1.15.10 Atención médica prehospitalaria a personas ocasionadas por incidencias reportadas.</v>
      </c>
      <c r="E201" s="983" t="str">
        <f ca="1">IF(ISBLANK(OFFSET('5. Pp (3 años)'!$E$46,INT((ROW()-13)/2),0)),"",OFFSET('5. Pp (3 años)'!$E$46,INT((ROW()-13)/2),0))</f>
        <v>PPAM: Porcentaja de personas con atención médica</v>
      </c>
      <c r="F201" s="985" t="str">
        <f ca="1">IF(ISBLANK(OFFSET('5. Pp (3 años)'!$K$46,INT((ROW()-13)/2),0)),"",OFFSET('5. Pp (3 años)'!$K$46,INT((ROW()-13)/2),0))</f>
        <v>Ascendente</v>
      </c>
      <c r="G201" s="987" t="str">
        <f ca="1">IF(ISBLANK(OFFSET('5. Pp (3 años)'!$H$46,INT((ROW()-13)/2),0)),"",OFFSET('5. Pp (3 años)'!$H$46,INT((ROW()-13)/2),0))</f>
        <v>Trimestral</v>
      </c>
      <c r="H201" s="1027">
        <f ca="1">IF(ISBLANK(OFFSET('9. METAS'!$L$20,INT((ROW()-13)/2),0)),"",OFFSET('9. METAS'!$L$20,INT((ROW()-13)/2),0))</f>
        <v>1135</v>
      </c>
      <c r="I201" s="1029"/>
      <c r="J201" s="208" t="e">
        <f ca="1">IF(MOD(ROW()-13,2)=0,IF(ISBLANK(OFFSET(#REF!,INT((ROW()-13)/2),0)),"",OFFSET(#REF!,INT((ROW()-13)/2),0)),IF(ISBLANK(OFFSET('9. METAS'!$U$20,INT((ROW()-14)/2),0)),"",OFFSET('9. METAS'!$U$20,INT((ROW()-14)/2),0)))</f>
        <v>#REF!</v>
      </c>
      <c r="K201" s="209" t="e">
        <f ca="1">IF(MOD(ROW()-13,2)=0,IF(ISBLANK(OFFSET(#REF!,INT((ROW()-13)/2),0)),"",OFFSET(#REF!,INT((ROW()-13)/2),0)),IF(ISBLANK(OFFSET('9. METAS'!$V$20,INT((ROW()-14)/2),0)),"",OFFSET('9. METAS'!$V$20,INT((ROW()-14)/2),0)))</f>
        <v>#REF!</v>
      </c>
      <c r="L201" s="209" t="e">
        <f ca="1">IF(MOD(ROW()-13,2)=0,IF(ISBLANK(OFFSET(#REF!,INT((ROW()-13)/2),0)),"",OFFSET(#REF!,INT((ROW()-13)/2),0)),IF(ISBLANK(OFFSET('9. METAS'!$W$20,INT((ROW()-14)/2),0)),"",OFFSET('9. METAS'!$W$20,INT((ROW()-14)/2),0)))</f>
        <v>#REF!</v>
      </c>
      <c r="M201" s="210" t="e">
        <f ca="1">IF(MOD(ROW()-13,2)=0,IF(ISBLANK(OFFSET(#REF!,INT((ROW()-13)/2),0)),"",OFFSET(#REF!,INT((ROW()-13)/2),0)),IF(ISBLANK(OFFSET('9. METAS'!$X$20,INT((ROW()-14)/2),0)),"",OFFSET('9. METAS'!$X$20,INT((ROW()-14)/2),0)))</f>
        <v>#REF!</v>
      </c>
      <c r="N201" s="1002" t="str">
        <f t="shared" ref="N201" ca="1" si="184">IFERROR(J201/J202,"ND")</f>
        <v>ND</v>
      </c>
      <c r="O201" s="1004" t="str">
        <f t="shared" ref="O201" ca="1" si="185">IFERROR(((J201)/H201),"ND")</f>
        <v>ND</v>
      </c>
      <c r="P201" s="1031"/>
    </row>
    <row r="202" spans="3:16">
      <c r="C202" s="981"/>
      <c r="D202" s="983"/>
      <c r="E202" s="983"/>
      <c r="F202" s="985"/>
      <c r="G202" s="987"/>
      <c r="H202" s="1027"/>
      <c r="I202" s="1033"/>
      <c r="J202" s="208">
        <f ca="1">IF(MOD(ROW()-13,2)=0,IF(ISBLANK(OFFSET(#REF!,INT((ROW()-13)/2),0)),"",OFFSET(#REF!,INT((ROW()-13)/2),0)),IF(ISBLANK(OFFSET('9. METAS'!$U$20,INT((ROW()-14)/2),0)),"",OFFSET('9. METAS'!$U$20,INT((ROW()-14)/2),0)))</f>
        <v>289</v>
      </c>
      <c r="K202" s="209">
        <f ca="1">IF(MOD(ROW()-13,2)=0,IF(ISBLANK(OFFSET(#REF!,INT((ROW()-13)/2),0)),"",OFFSET(#REF!,INT((ROW()-13)/2),0)),IF(ISBLANK(OFFSET('9. METAS'!$V$20,INT((ROW()-14)/2),0)),"",OFFSET('9. METAS'!$V$20,INT((ROW()-14)/2),0)))</f>
        <v>265</v>
      </c>
      <c r="L202" s="209">
        <f ca="1">IF(MOD(ROW()-13,2)=0,IF(ISBLANK(OFFSET(#REF!,INT((ROW()-13)/2),0)),"",OFFSET(#REF!,INT((ROW()-13)/2),0)),IF(ISBLANK(OFFSET('9. METAS'!$W$20,INT((ROW()-14)/2),0)),"",OFFSET('9. METAS'!$W$20,INT((ROW()-14)/2),0)))</f>
        <v>286</v>
      </c>
      <c r="M202" s="210">
        <f ca="1">IF(MOD(ROW()-13,2)=0,IF(ISBLANK(OFFSET(#REF!,INT((ROW()-13)/2),0)),"",OFFSET(#REF!,INT((ROW()-13)/2),0)),IF(ISBLANK(OFFSET('9. METAS'!$X$20,INT((ROW()-14)/2),0)),"",OFFSET('9. METAS'!$X$20,INT((ROW()-14)/2),0)))</f>
        <v>295</v>
      </c>
      <c r="N202" s="1003"/>
      <c r="O202" s="1005"/>
      <c r="P202" s="1034"/>
    </row>
    <row r="203" spans="3:16">
      <c r="C203" s="1008" t="str">
        <f ca="1">IF(ISBLANK(OFFSET('5. Pp (3 años)'!$C$46,INT((ROW()-13)/2),0)),"",OFFSET('5. Pp (3 años)'!$C$46,INT((ROW()-13)/2),0))</f>
        <v>Actividad</v>
      </c>
      <c r="D203" s="983" t="str">
        <f ca="1">IF(ISBLANK(OFFSET('5. Pp (3 años)'!$D$46,INT((ROW()-13)/2),0)),"",OFFSET('5. Pp (3 años)'!$D$46,INT((ROW()-13)/2),0))</f>
        <v>3.1.1.1.15.11 Supervisión  y atención a eventos públicos y privado de cualquier índole.</v>
      </c>
      <c r="E203" s="983" t="str">
        <f ca="1">IF(ISBLANK(OFFSET('5. Pp (3 años)'!$E$46,INT((ROW()-13)/2),0)),"",OFFSET('5. Pp (3 años)'!$E$46,INT((ROW()-13)/2),0))</f>
        <v>PEPPS: Porcentaje de eventos públicos y privados supervisados.</v>
      </c>
      <c r="F203" s="985" t="str">
        <f ca="1">IF(ISBLANK(OFFSET('5. Pp (3 años)'!$K$46,INT((ROW()-13)/2),0)),"",OFFSET('5. Pp (3 años)'!$K$46,INT((ROW()-13)/2),0))</f>
        <v>Ascendente</v>
      </c>
      <c r="G203" s="987" t="str">
        <f ca="1">IF(ISBLANK(OFFSET('5. Pp (3 años)'!$H$46,INT((ROW()-13)/2),0)),"",OFFSET('5. Pp (3 años)'!$H$46,INT((ROW()-13)/2),0))</f>
        <v>Trimestral</v>
      </c>
      <c r="H203" s="1027">
        <f ca="1">IF(ISBLANK(OFFSET('9. METAS'!$L$20,INT((ROW()-13)/2),0)),"",OFFSET('9. METAS'!$L$20,INT((ROW()-13)/2),0))</f>
        <v>550</v>
      </c>
      <c r="I203" s="1029"/>
      <c r="J203" s="208" t="e">
        <f ca="1">IF(MOD(ROW()-13,2)=0,IF(ISBLANK(OFFSET(#REF!,INT((ROW()-13)/2),0)),"",OFFSET(#REF!,INT((ROW()-13)/2),0)),IF(ISBLANK(OFFSET('9. METAS'!$U$20,INT((ROW()-14)/2),0)),"",OFFSET('9. METAS'!$U$20,INT((ROW()-14)/2),0)))</f>
        <v>#REF!</v>
      </c>
      <c r="K203" s="209" t="e">
        <f ca="1">IF(MOD(ROW()-13,2)=0,IF(ISBLANK(OFFSET(#REF!,INT((ROW()-13)/2),0)),"",OFFSET(#REF!,INT((ROW()-13)/2),0)),IF(ISBLANK(OFFSET('9. METAS'!$V$20,INT((ROW()-14)/2),0)),"",OFFSET('9. METAS'!$V$20,INT((ROW()-14)/2),0)))</f>
        <v>#REF!</v>
      </c>
      <c r="L203" s="209" t="e">
        <f ca="1">IF(MOD(ROW()-13,2)=0,IF(ISBLANK(OFFSET(#REF!,INT((ROW()-13)/2),0)),"",OFFSET(#REF!,INT((ROW()-13)/2),0)),IF(ISBLANK(OFFSET('9. METAS'!$W$20,INT((ROW()-14)/2),0)),"",OFFSET('9. METAS'!$W$20,INT((ROW()-14)/2),0)))</f>
        <v>#REF!</v>
      </c>
      <c r="M203" s="210" t="e">
        <f ca="1">IF(MOD(ROW()-13,2)=0,IF(ISBLANK(OFFSET(#REF!,INT((ROW()-13)/2),0)),"",OFFSET(#REF!,INT((ROW()-13)/2),0)),IF(ISBLANK(OFFSET('9. METAS'!$X$20,INT((ROW()-14)/2),0)),"",OFFSET('9. METAS'!$X$20,INT((ROW()-14)/2),0)))</f>
        <v>#REF!</v>
      </c>
      <c r="N203" s="1002" t="str">
        <f t="shared" ref="N203" ca="1" si="186">IFERROR(J203/J204,"ND")</f>
        <v>ND</v>
      </c>
      <c r="O203" s="1004" t="str">
        <f t="shared" ref="O203" ca="1" si="187">IFERROR(((J203)/H203),"ND")</f>
        <v>ND</v>
      </c>
      <c r="P203" s="1031"/>
    </row>
    <row r="204" spans="3:16">
      <c r="C204" s="981"/>
      <c r="D204" s="983"/>
      <c r="E204" s="983"/>
      <c r="F204" s="985"/>
      <c r="G204" s="987"/>
      <c r="H204" s="1027"/>
      <c r="I204" s="1033"/>
      <c r="J204" s="208">
        <f ca="1">IF(MOD(ROW()-13,2)=0,IF(ISBLANK(OFFSET(#REF!,INT((ROW()-13)/2),0)),"",OFFSET(#REF!,INT((ROW()-13)/2),0)),IF(ISBLANK(OFFSET('9. METAS'!$U$20,INT((ROW()-14)/2),0)),"",OFFSET('9. METAS'!$U$20,INT((ROW()-14)/2),0)))</f>
        <v>127</v>
      </c>
      <c r="K204" s="209">
        <f ca="1">IF(MOD(ROW()-13,2)=0,IF(ISBLANK(OFFSET(#REF!,INT((ROW()-13)/2),0)),"",OFFSET(#REF!,INT((ROW()-13)/2),0)),IF(ISBLANK(OFFSET('9. METAS'!$V$20,INT((ROW()-14)/2),0)),"",OFFSET('9. METAS'!$V$20,INT((ROW()-14)/2),0)))</f>
        <v>139</v>
      </c>
      <c r="L204" s="209">
        <f ca="1">IF(MOD(ROW()-13,2)=0,IF(ISBLANK(OFFSET(#REF!,INT((ROW()-13)/2),0)),"",OFFSET(#REF!,INT((ROW()-13)/2),0)),IF(ISBLANK(OFFSET('9. METAS'!$W$20,INT((ROW()-14)/2),0)),"",OFFSET('9. METAS'!$W$20,INT((ROW()-14)/2),0)))</f>
        <v>139</v>
      </c>
      <c r="M204" s="210">
        <f ca="1">IF(MOD(ROW()-13,2)=0,IF(ISBLANK(OFFSET(#REF!,INT((ROW()-13)/2),0)),"",OFFSET(#REF!,INT((ROW()-13)/2),0)),IF(ISBLANK(OFFSET('9. METAS'!$X$20,INT((ROW()-14)/2),0)),"",OFFSET('9. METAS'!$X$20,INT((ROW()-14)/2),0)))</f>
        <v>145</v>
      </c>
      <c r="N204" s="1003"/>
      <c r="O204" s="1005"/>
      <c r="P204" s="1034"/>
    </row>
    <row r="205" spans="3:16">
      <c r="C205" s="1008" t="str">
        <f ca="1">IF(ISBLANK(OFFSET('5. Pp (3 años)'!$C$46,INT((ROW()-13)/2),0)),"",OFFSET('5. Pp (3 años)'!$C$46,INT((ROW()-13)/2),0))</f>
        <v>Actividad</v>
      </c>
      <c r="D205" s="983" t="str">
        <f ca="1">IF(ISBLANK(OFFSET('5. Pp (3 años)'!$D$46,INT((ROW()-13)/2),0)),"",OFFSET('5. Pp (3 años)'!$D$46,INT((ROW()-13)/2),0))</f>
        <v>3.1.1.1.15.12 Verificación de refugios temporale con motivo de la temporada de Fenómenos Hidrometeorológicos.</v>
      </c>
      <c r="E205" s="983" t="str">
        <f ca="1">IF(ISBLANK(OFFSET('5. Pp (3 años)'!$E$46,INT((ROW()-13)/2),0)),"",OFFSET('5. Pp (3 años)'!$E$46,INT((ROW()-13)/2),0))</f>
        <v>PRTV: Porcentaje  de refugios temporales verificados</v>
      </c>
      <c r="F205" s="985" t="str">
        <f ca="1">IF(ISBLANK(OFFSET('5. Pp (3 años)'!$K$46,INT((ROW()-13)/2),0)),"",OFFSET('5. Pp (3 años)'!$K$46,INT((ROW()-13)/2),0))</f>
        <v>Ascendente</v>
      </c>
      <c r="G205" s="987" t="str">
        <f ca="1">IF(ISBLANK(OFFSET('5. Pp (3 años)'!$H$46,INT((ROW()-13)/2),0)),"",OFFSET('5. Pp (3 años)'!$H$46,INT((ROW()-13)/2),0))</f>
        <v>Trimestral</v>
      </c>
      <c r="H205" s="1027">
        <f ca="1">IF(ISBLANK(OFFSET('9. METAS'!$L$20,INT((ROW()-13)/2),0)),"",OFFSET('9. METAS'!$L$20,INT((ROW()-13)/2),0))</f>
        <v>230</v>
      </c>
      <c r="I205" s="1029"/>
      <c r="J205" s="208" t="e">
        <f ca="1">IF(MOD(ROW()-13,2)=0,IF(ISBLANK(OFFSET(#REF!,INT((ROW()-13)/2),0)),"",OFFSET(#REF!,INT((ROW()-13)/2),0)),IF(ISBLANK(OFFSET('9. METAS'!$U$20,INT((ROW()-14)/2),0)),"",OFFSET('9. METAS'!$U$20,INT((ROW()-14)/2),0)))</f>
        <v>#REF!</v>
      </c>
      <c r="K205" s="209" t="e">
        <f ca="1">IF(MOD(ROW()-13,2)=0,IF(ISBLANK(OFFSET(#REF!,INT((ROW()-13)/2),0)),"",OFFSET(#REF!,INT((ROW()-13)/2),0)),IF(ISBLANK(OFFSET('9. METAS'!$V$20,INT((ROW()-14)/2),0)),"",OFFSET('9. METAS'!$V$20,INT((ROW()-14)/2),0)))</f>
        <v>#REF!</v>
      </c>
      <c r="L205" s="209" t="e">
        <f ca="1">IF(MOD(ROW()-13,2)=0,IF(ISBLANK(OFFSET(#REF!,INT((ROW()-13)/2),0)),"",OFFSET(#REF!,INT((ROW()-13)/2),0)),IF(ISBLANK(OFFSET('9. METAS'!$W$20,INT((ROW()-14)/2),0)),"",OFFSET('9. METAS'!$W$20,INT((ROW()-14)/2),0)))</f>
        <v>#REF!</v>
      </c>
      <c r="M205" s="210" t="e">
        <f ca="1">IF(MOD(ROW()-13,2)=0,IF(ISBLANK(OFFSET(#REF!,INT((ROW()-13)/2),0)),"",OFFSET(#REF!,INT((ROW()-13)/2),0)),IF(ISBLANK(OFFSET('9. METAS'!$X$20,INT((ROW()-14)/2),0)),"",OFFSET('9. METAS'!$X$20,INT((ROW()-14)/2),0)))</f>
        <v>#REF!</v>
      </c>
      <c r="N205" s="1002" t="str">
        <f t="shared" ref="N205" ca="1" si="188">IFERROR(J205/J206,"ND")</f>
        <v>ND</v>
      </c>
      <c r="O205" s="1004" t="str">
        <f t="shared" ref="O205" ca="1" si="189">IFERROR(((J205)/H205),"ND")</f>
        <v>ND</v>
      </c>
      <c r="P205" s="1031"/>
    </row>
    <row r="206" spans="3:16">
      <c r="C206" s="981"/>
      <c r="D206" s="983"/>
      <c r="E206" s="983"/>
      <c r="F206" s="985"/>
      <c r="G206" s="987"/>
      <c r="H206" s="1027"/>
      <c r="I206" s="1033"/>
      <c r="J206" s="208">
        <f ca="1">IF(MOD(ROW()-13,2)=0,IF(ISBLANK(OFFSET(#REF!,INT((ROW()-13)/2),0)),"",OFFSET(#REF!,INT((ROW()-13)/2),0)),IF(ISBLANK(OFFSET('9. METAS'!$U$20,INT((ROW()-14)/2),0)),"",OFFSET('9. METAS'!$U$20,INT((ROW()-14)/2),0)))</f>
        <v>0</v>
      </c>
      <c r="K206" s="209">
        <f ca="1">IF(MOD(ROW()-13,2)=0,IF(ISBLANK(OFFSET(#REF!,INT((ROW()-13)/2),0)),"",OFFSET(#REF!,INT((ROW()-13)/2),0)),IF(ISBLANK(OFFSET('9. METAS'!$V$20,INT((ROW()-14)/2),0)),"",OFFSET('9. METAS'!$V$20,INT((ROW()-14)/2),0)))</f>
        <v>145</v>
      </c>
      <c r="L206" s="209">
        <f ca="1">IF(MOD(ROW()-13,2)=0,IF(ISBLANK(OFFSET(#REF!,INT((ROW()-13)/2),0)),"",OFFSET(#REF!,INT((ROW()-13)/2),0)),IF(ISBLANK(OFFSET('9. METAS'!$W$20,INT((ROW()-14)/2),0)),"",OFFSET('9. METAS'!$W$20,INT((ROW()-14)/2),0)))</f>
        <v>85</v>
      </c>
      <c r="M206" s="210">
        <f ca="1">IF(MOD(ROW()-13,2)=0,IF(ISBLANK(OFFSET(#REF!,INT((ROW()-13)/2),0)),"",OFFSET(#REF!,INT((ROW()-13)/2),0)),IF(ISBLANK(OFFSET('9. METAS'!$X$20,INT((ROW()-14)/2),0)),"",OFFSET('9. METAS'!$X$20,INT((ROW()-14)/2),0)))</f>
        <v>0</v>
      </c>
      <c r="N206" s="1003"/>
      <c r="O206" s="1005"/>
      <c r="P206" s="1034"/>
    </row>
    <row r="207" spans="3:16">
      <c r="C207" s="1008" t="str">
        <f ca="1">IF(ISBLANK(OFFSET('5. Pp (3 años)'!$C$46,INT((ROW()-13)/2),0)),"",OFFSET('5. Pp (3 años)'!$C$46,INT((ROW()-13)/2),0))</f>
        <v>Actividad</v>
      </c>
      <c r="D207" s="983" t="str">
        <f ca="1">IF(ISBLANK(OFFSET('5. Pp (3 años)'!$D$46,INT((ROW()-13)/2),0)),"",OFFSET('5. Pp (3 años)'!$D$46,INT((ROW()-13)/2),0))</f>
        <v>3.1.1.1.15.13 Implementación de operativos con motivo a los diversos fenómenos naturales y antrópicos</v>
      </c>
      <c r="E207" s="983" t="str">
        <f ca="1">IF(ISBLANK(OFFSET('5. Pp (3 años)'!$E$46,INT((ROW()-13)/2),0)),"",OFFSET('5. Pp (3 años)'!$E$46,INT((ROW()-13)/2),0))</f>
        <v>POI: Porcentaje de operativos implementados.</v>
      </c>
      <c r="F207" s="985" t="str">
        <f ca="1">IF(ISBLANK(OFFSET('5. Pp (3 años)'!$K$46,INT((ROW()-13)/2),0)),"",OFFSET('5. Pp (3 años)'!$K$46,INT((ROW()-13)/2),0))</f>
        <v>Ascendente</v>
      </c>
      <c r="G207" s="987" t="str">
        <f ca="1">IF(ISBLANK(OFFSET('5. Pp (3 años)'!$H$46,INT((ROW()-13)/2),0)),"",OFFSET('5. Pp (3 años)'!$H$46,INT((ROW()-13)/2),0))</f>
        <v>Trimestral</v>
      </c>
      <c r="H207" s="1027">
        <f ca="1">IF(ISBLANK(OFFSET('9. METAS'!$L$20,INT((ROW()-13)/2),0)),"",OFFSET('9. METAS'!$L$20,INT((ROW()-13)/2),0))</f>
        <v>26</v>
      </c>
      <c r="I207" s="1029"/>
      <c r="J207" s="208" t="e">
        <f ca="1">IF(MOD(ROW()-13,2)=0,IF(ISBLANK(OFFSET(#REF!,INT((ROW()-13)/2),0)),"",OFFSET(#REF!,INT((ROW()-13)/2),0)),IF(ISBLANK(OFFSET('9. METAS'!$U$20,INT((ROW()-14)/2),0)),"",OFFSET('9. METAS'!$U$20,INT((ROW()-14)/2),0)))</f>
        <v>#REF!</v>
      </c>
      <c r="K207" s="209" t="e">
        <f ca="1">IF(MOD(ROW()-13,2)=0,IF(ISBLANK(OFFSET(#REF!,INT((ROW()-13)/2),0)),"",OFFSET(#REF!,INT((ROW()-13)/2),0)),IF(ISBLANK(OFFSET('9. METAS'!$V$20,INT((ROW()-14)/2),0)),"",OFFSET('9. METAS'!$V$20,INT((ROW()-14)/2),0)))</f>
        <v>#REF!</v>
      </c>
      <c r="L207" s="209" t="e">
        <f ca="1">IF(MOD(ROW()-13,2)=0,IF(ISBLANK(OFFSET(#REF!,INT((ROW()-13)/2),0)),"",OFFSET(#REF!,INT((ROW()-13)/2),0)),IF(ISBLANK(OFFSET('9. METAS'!$W$20,INT((ROW()-14)/2),0)),"",OFFSET('9. METAS'!$W$20,INT((ROW()-14)/2),0)))</f>
        <v>#REF!</v>
      </c>
      <c r="M207" s="210" t="e">
        <f ca="1">IF(MOD(ROW()-13,2)=0,IF(ISBLANK(OFFSET(#REF!,INT((ROW()-13)/2),0)),"",OFFSET(#REF!,INT((ROW()-13)/2),0)),IF(ISBLANK(OFFSET('9. METAS'!$X$20,INT((ROW()-14)/2),0)),"",OFFSET('9. METAS'!$X$20,INT((ROW()-14)/2),0)))</f>
        <v>#REF!</v>
      </c>
      <c r="N207" s="1002" t="str">
        <f t="shared" ref="N207" ca="1" si="190">IFERROR(J207/J208,"ND")</f>
        <v>ND</v>
      </c>
      <c r="O207" s="1004" t="str">
        <f t="shared" ref="O207" ca="1" si="191">IFERROR(((J207)/H207),"ND")</f>
        <v>ND</v>
      </c>
      <c r="P207" s="1031"/>
    </row>
    <row r="208" spans="3:16">
      <c r="C208" s="981"/>
      <c r="D208" s="983"/>
      <c r="E208" s="983"/>
      <c r="F208" s="985"/>
      <c r="G208" s="987"/>
      <c r="H208" s="1027"/>
      <c r="I208" s="1033"/>
      <c r="J208" s="208">
        <f ca="1">IF(MOD(ROW()-13,2)=0,IF(ISBLANK(OFFSET(#REF!,INT((ROW()-13)/2),0)),"",OFFSET(#REF!,INT((ROW()-13)/2),0)),IF(ISBLANK(OFFSET('9. METAS'!$U$20,INT((ROW()-14)/2),0)),"",OFFSET('9. METAS'!$U$20,INT((ROW()-14)/2),0)))</f>
        <v>4</v>
      </c>
      <c r="K208" s="209">
        <f ca="1">IF(MOD(ROW()-13,2)=0,IF(ISBLANK(OFFSET(#REF!,INT((ROW()-13)/2),0)),"",OFFSET(#REF!,INT((ROW()-13)/2),0)),IF(ISBLANK(OFFSET('9. METAS'!$V$20,INT((ROW()-14)/2),0)),"",OFFSET('9. METAS'!$V$20,INT((ROW()-14)/2),0)))</f>
        <v>7</v>
      </c>
      <c r="L208" s="209">
        <f ca="1">IF(MOD(ROW()-13,2)=0,IF(ISBLANK(OFFSET(#REF!,INT((ROW()-13)/2),0)),"",OFFSET(#REF!,INT((ROW()-13)/2),0)),IF(ISBLANK(OFFSET('9. METAS'!$W$20,INT((ROW()-14)/2),0)),"",OFFSET('9. METAS'!$W$20,INT((ROW()-14)/2),0)))</f>
        <v>7</v>
      </c>
      <c r="M208" s="210">
        <f ca="1">IF(MOD(ROW()-13,2)=0,IF(ISBLANK(OFFSET(#REF!,INT((ROW()-13)/2),0)),"",OFFSET(#REF!,INT((ROW()-13)/2),0)),IF(ISBLANK(OFFSET('9. METAS'!$X$20,INT((ROW()-14)/2),0)),"",OFFSET('9. METAS'!$X$20,INT((ROW()-14)/2),0)))</f>
        <v>8</v>
      </c>
      <c r="N208" s="1003"/>
      <c r="O208" s="1005"/>
      <c r="P208" s="1034"/>
    </row>
    <row r="209" spans="3:16">
      <c r="C209" s="1008" t="str">
        <f ca="1">IF(ISBLANK(OFFSET('5. Pp (3 años)'!$C$46,INT((ROW()-13)/2),0)),"",OFFSET('5. Pp (3 años)'!$C$46,INT((ROW()-13)/2),0))</f>
        <v>Actividad</v>
      </c>
      <c r="D209" s="983" t="str">
        <f ca="1">IF(ISBLANK(OFFSET('5. Pp (3 años)'!$D$46,INT((ROW()-13)/2),0)),"",OFFSET('5. Pp (3 años)'!$D$46,INT((ROW()-13)/2),0))</f>
        <v>3.1.1.1.15.14 Implementación de salvamentos, rescates y primeros auxilios en playas, cenotes y lagunas en el municipio.</v>
      </c>
      <c r="E209" s="983" t="str">
        <f ca="1">IF(ISBLANK(OFFSET('5. Pp (3 años)'!$E$46,INT((ROW()-13)/2),0)),"",OFFSET('5. Pp (3 años)'!$E$46,INT((ROW()-13)/2),0))</f>
        <v xml:space="preserve">PSRPI: Porcentaje de salvamentos, rescates y primeros auxilios implementados en las playas, cenotes y lagunas. </v>
      </c>
      <c r="F209" s="985" t="str">
        <f ca="1">IF(ISBLANK(OFFSET('5. Pp (3 años)'!$K$46,INT((ROW()-13)/2),0)),"",OFFSET('5. Pp (3 años)'!$K$46,INT((ROW()-13)/2),0))</f>
        <v>Ascendnete</v>
      </c>
      <c r="G209" s="987" t="str">
        <f ca="1">IF(ISBLANK(OFFSET('5. Pp (3 años)'!$H$46,INT((ROW()-13)/2),0)),"",OFFSET('5. Pp (3 años)'!$H$46,INT((ROW()-13)/2),0))</f>
        <v>Trimestral</v>
      </c>
      <c r="H209" s="1027">
        <f ca="1">IF(ISBLANK(OFFSET('9. METAS'!$L$20,INT((ROW()-13)/2),0)),"",OFFSET('9. METAS'!$L$20,INT((ROW()-13)/2),0))</f>
        <v>227</v>
      </c>
      <c r="I209" s="1029"/>
      <c r="J209" s="208" t="e">
        <f ca="1">IF(MOD(ROW()-13,2)=0,IF(ISBLANK(OFFSET(#REF!,INT((ROW()-13)/2),0)),"",OFFSET(#REF!,INT((ROW()-13)/2),0)),IF(ISBLANK(OFFSET('9. METAS'!$U$20,INT((ROW()-14)/2),0)),"",OFFSET('9. METAS'!$U$20,INT((ROW()-14)/2),0)))</f>
        <v>#REF!</v>
      </c>
      <c r="K209" s="209" t="e">
        <f ca="1">IF(MOD(ROW()-13,2)=0,IF(ISBLANK(OFFSET(#REF!,INT((ROW()-13)/2),0)),"",OFFSET(#REF!,INT((ROW()-13)/2),0)),IF(ISBLANK(OFFSET('9. METAS'!$V$20,INT((ROW()-14)/2),0)),"",OFFSET('9. METAS'!$V$20,INT((ROW()-14)/2),0)))</f>
        <v>#REF!</v>
      </c>
      <c r="L209" s="209" t="e">
        <f ca="1">IF(MOD(ROW()-13,2)=0,IF(ISBLANK(OFFSET(#REF!,INT((ROW()-13)/2),0)),"",OFFSET(#REF!,INT((ROW()-13)/2),0)),IF(ISBLANK(OFFSET('9. METAS'!$W$20,INT((ROW()-14)/2),0)),"",OFFSET('9. METAS'!$W$20,INT((ROW()-14)/2),0)))</f>
        <v>#REF!</v>
      </c>
      <c r="M209" s="210" t="e">
        <f ca="1">IF(MOD(ROW()-13,2)=0,IF(ISBLANK(OFFSET(#REF!,INT((ROW()-13)/2),0)),"",OFFSET(#REF!,INT((ROW()-13)/2),0)),IF(ISBLANK(OFFSET('9. METAS'!$X$20,INT((ROW()-14)/2),0)),"",OFFSET('9. METAS'!$X$20,INT((ROW()-14)/2),0)))</f>
        <v>#REF!</v>
      </c>
      <c r="N209" s="1002" t="str">
        <f t="shared" ref="N209" ca="1" si="192">IFERROR(J209/J210,"ND")</f>
        <v>ND</v>
      </c>
      <c r="O209" s="1004" t="str">
        <f t="shared" ref="O209" ca="1" si="193">IFERROR(((J209)/H209),"ND")</f>
        <v>ND</v>
      </c>
      <c r="P209" s="1031"/>
    </row>
    <row r="210" spans="3:16">
      <c r="C210" s="981"/>
      <c r="D210" s="983"/>
      <c r="E210" s="983"/>
      <c r="F210" s="985"/>
      <c r="G210" s="987"/>
      <c r="H210" s="1027"/>
      <c r="I210" s="1033"/>
      <c r="J210" s="208">
        <f ca="1">IF(MOD(ROW()-13,2)=0,IF(ISBLANK(OFFSET(#REF!,INT((ROW()-13)/2),0)),"",OFFSET(#REF!,INT((ROW()-13)/2),0)),IF(ISBLANK(OFFSET('9. METAS'!$U$20,INT((ROW()-14)/2),0)),"",OFFSET('9. METAS'!$U$20,INT((ROW()-14)/2),0)))</f>
        <v>47</v>
      </c>
      <c r="K210" s="209">
        <f ca="1">IF(MOD(ROW()-13,2)=0,IF(ISBLANK(OFFSET(#REF!,INT((ROW()-13)/2),0)),"",OFFSET(#REF!,INT((ROW()-13)/2),0)),IF(ISBLANK(OFFSET('9. METAS'!$V$20,INT((ROW()-14)/2),0)),"",OFFSET('9. METAS'!$V$20,INT((ROW()-14)/2),0)))</f>
        <v>65</v>
      </c>
      <c r="L210" s="209">
        <f ca="1">IF(MOD(ROW()-13,2)=0,IF(ISBLANK(OFFSET(#REF!,INT((ROW()-13)/2),0)),"",OFFSET(#REF!,INT((ROW()-13)/2),0)),IF(ISBLANK(OFFSET('9. METAS'!$W$20,INT((ROW()-14)/2),0)),"",OFFSET('9. METAS'!$W$20,INT((ROW()-14)/2),0)))</f>
        <v>48</v>
      </c>
      <c r="M210" s="210">
        <f ca="1">IF(MOD(ROW()-13,2)=0,IF(ISBLANK(OFFSET(#REF!,INT((ROW()-13)/2),0)),"",OFFSET(#REF!,INT((ROW()-13)/2),0)),IF(ISBLANK(OFFSET('9. METAS'!$X$20,INT((ROW()-14)/2),0)),"",OFFSET('9. METAS'!$X$20,INT((ROW()-14)/2),0)))</f>
        <v>67</v>
      </c>
      <c r="N210" s="1003"/>
      <c r="O210" s="1005"/>
      <c r="P210" s="1034"/>
    </row>
    <row r="211" spans="3:16">
      <c r="C211" s="1008" t="str">
        <f ca="1">IF(ISBLANK(OFFSET('5. Pp (3 años)'!$C$46,INT((ROW()-13)/2),0)),"",OFFSET('5. Pp (3 años)'!$C$46,INT((ROW()-13)/2),0))</f>
        <v>Actividad</v>
      </c>
      <c r="D211" s="983" t="str">
        <f ca="1">IF(ISBLANK(OFFSET('5. Pp (3 años)'!$D$46,INT((ROW()-13)/2),0)),"",OFFSET('5. Pp (3 años)'!$D$46,INT((ROW()-13)/2),0))</f>
        <v>3.1.1.1.15.15 Ejecución de acciones preventivas de manera permanente en las diversas playas, en beneficio a la ciudadanía.</v>
      </c>
      <c r="E211" s="983" t="str">
        <f ca="1">IF(ISBLANK(OFFSET('5. Pp (3 años)'!$E$46,INT((ROW()-13)/2),0)),"",OFFSET('5. Pp (3 años)'!$E$46,INT((ROW()-13)/2),0))</f>
        <v>PAPB: Porcentaje acciones preventivas brindadas a la población benitojuarense y vacacionistas.</v>
      </c>
      <c r="F211" s="985" t="str">
        <f ca="1">IF(ISBLANK(OFFSET('5. Pp (3 años)'!$K$46,INT((ROW()-13)/2),0)),"",OFFSET('5. Pp (3 años)'!$K$46,INT((ROW()-13)/2),0))</f>
        <v>Ascendente</v>
      </c>
      <c r="G211" s="987" t="str">
        <f ca="1">IF(ISBLANK(OFFSET('5. Pp (3 años)'!$H$46,INT((ROW()-13)/2),0)),"",OFFSET('5. Pp (3 años)'!$H$46,INT((ROW()-13)/2),0))</f>
        <v>Trimestral</v>
      </c>
      <c r="H211" s="1027">
        <f ca="1">IF(ISBLANK(OFFSET('9. METAS'!$L$20,INT((ROW()-13)/2),0)),"",OFFSET('9. METAS'!$L$20,INT((ROW()-13)/2),0))</f>
        <v>1158840</v>
      </c>
      <c r="I211" s="1029"/>
      <c r="J211" s="208" t="e">
        <f ca="1">IF(MOD(ROW()-13,2)=0,IF(ISBLANK(OFFSET(#REF!,INT((ROW()-13)/2),0)),"",OFFSET(#REF!,INT((ROW()-13)/2),0)),IF(ISBLANK(OFFSET('9. METAS'!$U$20,INT((ROW()-14)/2),0)),"",OFFSET('9. METAS'!$U$20,INT((ROW()-14)/2),0)))</f>
        <v>#REF!</v>
      </c>
      <c r="K211" s="209" t="e">
        <f ca="1">IF(MOD(ROW()-13,2)=0,IF(ISBLANK(OFFSET(#REF!,INT((ROW()-13)/2),0)),"",OFFSET(#REF!,INT((ROW()-13)/2),0)),IF(ISBLANK(OFFSET('9. METAS'!$V$20,INT((ROW()-14)/2),0)),"",OFFSET('9. METAS'!$V$20,INT((ROW()-14)/2),0)))</f>
        <v>#REF!</v>
      </c>
      <c r="L211" s="209" t="e">
        <f ca="1">IF(MOD(ROW()-13,2)=0,IF(ISBLANK(OFFSET(#REF!,INT((ROW()-13)/2),0)),"",OFFSET(#REF!,INT((ROW()-13)/2),0)),IF(ISBLANK(OFFSET('9. METAS'!$W$20,INT((ROW()-14)/2),0)),"",OFFSET('9. METAS'!$W$20,INT((ROW()-14)/2),0)))</f>
        <v>#REF!</v>
      </c>
      <c r="M211" s="210" t="e">
        <f ca="1">IF(MOD(ROW()-13,2)=0,IF(ISBLANK(OFFSET(#REF!,INT((ROW()-13)/2),0)),"",OFFSET(#REF!,INT((ROW()-13)/2),0)),IF(ISBLANK(OFFSET('9. METAS'!$X$20,INT((ROW()-14)/2),0)),"",OFFSET('9. METAS'!$X$20,INT((ROW()-14)/2),0)))</f>
        <v>#REF!</v>
      </c>
      <c r="N211" s="1002" t="str">
        <f t="shared" ref="N211" ca="1" si="194">IFERROR(J211/J212,"ND")</f>
        <v>ND</v>
      </c>
      <c r="O211" s="1004" t="str">
        <f t="shared" ref="O211" ca="1" si="195">IFERROR(((J211)/H211),"ND")</f>
        <v>ND</v>
      </c>
      <c r="P211" s="1031"/>
    </row>
    <row r="212" spans="3:16">
      <c r="C212" s="981"/>
      <c r="D212" s="983"/>
      <c r="E212" s="983"/>
      <c r="F212" s="985"/>
      <c r="G212" s="987"/>
      <c r="H212" s="1027"/>
      <c r="I212" s="1033"/>
      <c r="J212" s="208">
        <f ca="1">IF(MOD(ROW()-13,2)=0,IF(ISBLANK(OFFSET(#REF!,INT((ROW()-13)/2),0)),"",OFFSET(#REF!,INT((ROW()-13)/2),0)),IF(ISBLANK(OFFSET('9. METAS'!$U$20,INT((ROW()-14)/2),0)),"",OFFSET('9. METAS'!$U$20,INT((ROW()-14)/2),0)))</f>
        <v>289700</v>
      </c>
      <c r="K212" s="209">
        <f ca="1">IF(MOD(ROW()-13,2)=0,IF(ISBLANK(OFFSET(#REF!,INT((ROW()-13)/2),0)),"",OFFSET(#REF!,INT((ROW()-13)/2),0)),IF(ISBLANK(OFFSET('9. METAS'!$V$20,INT((ROW()-14)/2),0)),"",OFFSET('9. METAS'!$V$20,INT((ROW()-14)/2),0)))</f>
        <v>289810</v>
      </c>
      <c r="L212" s="209">
        <f ca="1">IF(MOD(ROW()-13,2)=0,IF(ISBLANK(OFFSET(#REF!,INT((ROW()-13)/2),0)),"",OFFSET(#REF!,INT((ROW()-13)/2),0)),IF(ISBLANK(OFFSET('9. METAS'!$W$20,INT((ROW()-14)/2),0)),"",OFFSET('9. METAS'!$W$20,INT((ROW()-14)/2),0)))</f>
        <v>289650</v>
      </c>
      <c r="M212" s="210">
        <f ca="1">IF(MOD(ROW()-13,2)=0,IF(ISBLANK(OFFSET(#REF!,INT((ROW()-13)/2),0)),"",OFFSET(#REF!,INT((ROW()-13)/2),0)),IF(ISBLANK(OFFSET('9. METAS'!$X$20,INT((ROW()-14)/2),0)),"",OFFSET('9. METAS'!$X$20,INT((ROW()-14)/2),0)))</f>
        <v>289680</v>
      </c>
      <c r="N212" s="1003"/>
      <c r="O212" s="1005"/>
      <c r="P212" s="1034"/>
    </row>
    <row r="213" spans="3:16">
      <c r="C213" s="1008" t="str">
        <f ca="1">IF(ISBLANK(OFFSET('5. Pp (3 años)'!$C$46,INT((ROW()-13)/2),0)),"",OFFSET('5. Pp (3 años)'!$C$46,INT((ROW()-13)/2),0))</f>
        <v>Actividad</v>
      </c>
      <c r="D213" s="983" t="str">
        <f ca="1">IF(ISBLANK(OFFSET('5. Pp (3 años)'!$D$46,INT((ROW()-13)/2),0)),"",OFFSET('5. Pp (3 años)'!$D$46,INT((ROW()-13)/2),0))</f>
        <v>3.1.1.1.15.16 Atención a quejas ciudadanas en materia de protección civil.</v>
      </c>
      <c r="E213" s="983" t="str">
        <f ca="1">IF(ISBLANK(OFFSET('5. Pp (3 años)'!$E$46,INT((ROW()-13)/2),0)),"",OFFSET('5. Pp (3 años)'!$E$46,INT((ROW()-13)/2),0))</f>
        <v>PQCA: Porcentaje de quejas ciudadanas atendidas.</v>
      </c>
      <c r="F213" s="985" t="str">
        <f ca="1">IF(ISBLANK(OFFSET('5. Pp (3 años)'!$K$46,INT((ROW()-13)/2),0)),"",OFFSET('5. Pp (3 años)'!$K$46,INT((ROW()-13)/2),0))</f>
        <v>Descendente</v>
      </c>
      <c r="G213" s="987" t="str">
        <f ca="1">IF(ISBLANK(OFFSET('5. Pp (3 años)'!$H$46,INT((ROW()-13)/2),0)),"",OFFSET('5. Pp (3 años)'!$H$46,INT((ROW()-13)/2),0))</f>
        <v>Trimestral</v>
      </c>
      <c r="H213" s="1027">
        <f ca="1">IF(ISBLANK(OFFSET('9. METAS'!$L$20,INT((ROW()-13)/2),0)),"",OFFSET('9. METAS'!$L$20,INT((ROW()-13)/2),0))</f>
        <v>135</v>
      </c>
      <c r="I213" s="1029"/>
      <c r="J213" s="208" t="e">
        <f ca="1">IF(MOD(ROW()-13,2)=0,IF(ISBLANK(OFFSET(#REF!,INT((ROW()-13)/2),0)),"",OFFSET(#REF!,INT((ROW()-13)/2),0)),IF(ISBLANK(OFFSET('9. METAS'!$U$20,INT((ROW()-14)/2),0)),"",OFFSET('9. METAS'!$U$20,INT((ROW()-14)/2),0)))</f>
        <v>#REF!</v>
      </c>
      <c r="K213" s="209" t="e">
        <f ca="1">IF(MOD(ROW()-13,2)=0,IF(ISBLANK(OFFSET(#REF!,INT((ROW()-13)/2),0)),"",OFFSET(#REF!,INT((ROW()-13)/2),0)),IF(ISBLANK(OFFSET('9. METAS'!$V$20,INT((ROW()-14)/2),0)),"",OFFSET('9. METAS'!$V$20,INT((ROW()-14)/2),0)))</f>
        <v>#REF!</v>
      </c>
      <c r="L213" s="209" t="e">
        <f ca="1">IF(MOD(ROW()-13,2)=0,IF(ISBLANK(OFFSET(#REF!,INT((ROW()-13)/2),0)),"",OFFSET(#REF!,INT((ROW()-13)/2),0)),IF(ISBLANK(OFFSET('9. METAS'!$W$20,INT((ROW()-14)/2),0)),"",OFFSET('9. METAS'!$W$20,INT((ROW()-14)/2),0)))</f>
        <v>#REF!</v>
      </c>
      <c r="M213" s="210" t="e">
        <f ca="1">IF(MOD(ROW()-13,2)=0,IF(ISBLANK(OFFSET(#REF!,INT((ROW()-13)/2),0)),"",OFFSET(#REF!,INT((ROW()-13)/2),0)),IF(ISBLANK(OFFSET('9. METAS'!$X$20,INT((ROW()-14)/2),0)),"",OFFSET('9. METAS'!$X$20,INT((ROW()-14)/2),0)))</f>
        <v>#REF!</v>
      </c>
      <c r="N213" s="1002" t="str">
        <f t="shared" ref="N213" ca="1" si="196">IFERROR(J213/J214,"ND")</f>
        <v>ND</v>
      </c>
      <c r="O213" s="1004" t="str">
        <f t="shared" ref="O213" ca="1" si="197">IFERROR(((J213)/H213),"ND")</f>
        <v>ND</v>
      </c>
      <c r="P213" s="1031"/>
    </row>
    <row r="214" spans="3:16">
      <c r="C214" s="981"/>
      <c r="D214" s="983"/>
      <c r="E214" s="983"/>
      <c r="F214" s="985"/>
      <c r="G214" s="987"/>
      <c r="H214" s="1027"/>
      <c r="I214" s="1033"/>
      <c r="J214" s="208">
        <f ca="1">IF(MOD(ROW()-13,2)=0,IF(ISBLANK(OFFSET(#REF!,INT((ROW()-13)/2),0)),"",OFFSET(#REF!,INT((ROW()-13)/2),0)),IF(ISBLANK(OFFSET('9. METAS'!$U$20,INT((ROW()-14)/2),0)),"",OFFSET('9. METAS'!$U$20,INT((ROW()-14)/2),0)))</f>
        <v>32</v>
      </c>
      <c r="K214" s="209">
        <f ca="1">IF(MOD(ROW()-13,2)=0,IF(ISBLANK(OFFSET(#REF!,INT((ROW()-13)/2),0)),"",OFFSET(#REF!,INT((ROW()-13)/2),0)),IF(ISBLANK(OFFSET('9. METAS'!$V$20,INT((ROW()-14)/2),0)),"",OFFSET('9. METAS'!$V$20,INT((ROW()-14)/2),0)))</f>
        <v>35</v>
      </c>
      <c r="L214" s="209">
        <f ca="1">IF(MOD(ROW()-13,2)=0,IF(ISBLANK(OFFSET(#REF!,INT((ROW()-13)/2),0)),"",OFFSET(#REF!,INT((ROW()-13)/2),0)),IF(ISBLANK(OFFSET('9. METAS'!$W$20,INT((ROW()-14)/2),0)),"",OFFSET('9. METAS'!$W$20,INT((ROW()-14)/2),0)))</f>
        <v>30</v>
      </c>
      <c r="M214" s="210">
        <f ca="1">IF(MOD(ROW()-13,2)=0,IF(ISBLANK(OFFSET(#REF!,INT((ROW()-13)/2),0)),"",OFFSET(#REF!,INT((ROW()-13)/2),0)),IF(ISBLANK(OFFSET('9. METAS'!$X$20,INT((ROW()-14)/2),0)),"",OFFSET('9. METAS'!$X$20,INT((ROW()-14)/2),0)))</f>
        <v>38</v>
      </c>
      <c r="N214" s="1003"/>
      <c r="O214" s="1005"/>
      <c r="P214" s="1034"/>
    </row>
    <row r="215" spans="3:16">
      <c r="C215" s="1008" t="str">
        <f ca="1">IF(ISBLANK(OFFSET('5. Pp (3 años)'!$C$46,INT((ROW()-13)/2),0)),"",OFFSET('5. Pp (3 años)'!$C$46,INT((ROW()-13)/2),0))</f>
        <v>Actividad</v>
      </c>
      <c r="D215" s="983" t="str">
        <f ca="1">IF(ISBLANK(OFFSET('5. Pp (3 años)'!$D$46,INT((ROW()-13)/2),0)),"",OFFSET('5. Pp (3 años)'!$D$46,INT((ROW()-13)/2),0))</f>
        <v>3.1.1.1.15.17 Integración de los diversos Comités Operativos Especializados en Materia de Protección Civil</v>
      </c>
      <c r="E215" s="983" t="str">
        <f ca="1">IF(ISBLANK(OFFSET('5. Pp (3 años)'!$E$46,INT((ROW()-13)/2),0)),"",OFFSET('5. Pp (3 años)'!$E$46,INT((ROW()-13)/2),0))</f>
        <v>PDCI: Porcentaje de los diversos comités integrados</v>
      </c>
      <c r="F215" s="985" t="str">
        <f ca="1">IF(ISBLANK(OFFSET('5. Pp (3 años)'!$K$46,INT((ROW()-13)/2),0)),"",OFFSET('5. Pp (3 años)'!$K$46,INT((ROW()-13)/2),0))</f>
        <v>Ascendente</v>
      </c>
      <c r="G215" s="987" t="str">
        <f ca="1">IF(ISBLANK(OFFSET('5. Pp (3 años)'!$H$46,INT((ROW()-13)/2),0)),"",OFFSET('5. Pp (3 años)'!$H$46,INT((ROW()-13)/2),0))</f>
        <v>Trimestral</v>
      </c>
      <c r="H215" s="1027">
        <f ca="1">IF(ISBLANK(OFFSET('9. METAS'!$L$20,INT((ROW()-13)/2),0)),"",OFFSET('9. METAS'!$L$20,INT((ROW()-13)/2),0))</f>
        <v>4</v>
      </c>
      <c r="I215" s="1029"/>
      <c r="J215" s="208" t="e">
        <f ca="1">IF(MOD(ROW()-13,2)=0,IF(ISBLANK(OFFSET(#REF!,INT((ROW()-13)/2),0)),"",OFFSET(#REF!,INT((ROW()-13)/2),0)),IF(ISBLANK(OFFSET('9. METAS'!$U$20,INT((ROW()-14)/2),0)),"",OFFSET('9. METAS'!$U$20,INT((ROW()-14)/2),0)))</f>
        <v>#REF!</v>
      </c>
      <c r="K215" s="209" t="e">
        <f ca="1">IF(MOD(ROW()-13,2)=0,IF(ISBLANK(OFFSET(#REF!,INT((ROW()-13)/2),0)),"",OFFSET(#REF!,INT((ROW()-13)/2),0)),IF(ISBLANK(OFFSET('9. METAS'!$V$20,INT((ROW()-14)/2),0)),"",OFFSET('9. METAS'!$V$20,INT((ROW()-14)/2),0)))</f>
        <v>#REF!</v>
      </c>
      <c r="L215" s="209" t="e">
        <f ca="1">IF(MOD(ROW()-13,2)=0,IF(ISBLANK(OFFSET(#REF!,INT((ROW()-13)/2),0)),"",OFFSET(#REF!,INT((ROW()-13)/2),0)),IF(ISBLANK(OFFSET('9. METAS'!$W$20,INT((ROW()-14)/2),0)),"",OFFSET('9. METAS'!$W$20,INT((ROW()-14)/2),0)))</f>
        <v>#REF!</v>
      </c>
      <c r="M215" s="210" t="e">
        <f ca="1">IF(MOD(ROW()-13,2)=0,IF(ISBLANK(OFFSET(#REF!,INT((ROW()-13)/2),0)),"",OFFSET(#REF!,INT((ROW()-13)/2),0)),IF(ISBLANK(OFFSET('9. METAS'!$X$20,INT((ROW()-14)/2),0)),"",OFFSET('9. METAS'!$X$20,INT((ROW()-14)/2),0)))</f>
        <v>#REF!</v>
      </c>
      <c r="N215" s="1002" t="str">
        <f t="shared" ref="N215" ca="1" si="198">IFERROR(J215/J216,"ND")</f>
        <v>ND</v>
      </c>
      <c r="O215" s="1004" t="str">
        <f t="shared" ref="O215" ca="1" si="199">IFERROR(((J215)/H215),"ND")</f>
        <v>ND</v>
      </c>
      <c r="P215" s="1031"/>
    </row>
    <row r="216" spans="3:16">
      <c r="C216" s="981"/>
      <c r="D216" s="983"/>
      <c r="E216" s="983"/>
      <c r="F216" s="985"/>
      <c r="G216" s="987"/>
      <c r="H216" s="1027"/>
      <c r="I216" s="1033"/>
      <c r="J216" s="208">
        <f ca="1">IF(MOD(ROW()-13,2)=0,IF(ISBLANK(OFFSET(#REF!,INT((ROW()-13)/2),0)),"",OFFSET(#REF!,INT((ROW()-13)/2),0)),IF(ISBLANK(OFFSET('9. METAS'!$U$20,INT((ROW()-14)/2),0)),"",OFFSET('9. METAS'!$U$20,INT((ROW()-14)/2),0)))</f>
        <v>1</v>
      </c>
      <c r="K216" s="209">
        <f ca="1">IF(MOD(ROW()-13,2)=0,IF(ISBLANK(OFFSET(#REF!,INT((ROW()-13)/2),0)),"",OFFSET(#REF!,INT((ROW()-13)/2),0)),IF(ISBLANK(OFFSET('9. METAS'!$V$20,INT((ROW()-14)/2),0)),"",OFFSET('9. METAS'!$V$20,INT((ROW()-14)/2),0)))</f>
        <v>1</v>
      </c>
      <c r="L216" s="209">
        <f ca="1">IF(MOD(ROW()-13,2)=0,IF(ISBLANK(OFFSET(#REF!,INT((ROW()-13)/2),0)),"",OFFSET(#REF!,INT((ROW()-13)/2),0)),IF(ISBLANK(OFFSET('9. METAS'!$W$20,INT((ROW()-14)/2),0)),"",OFFSET('9. METAS'!$W$20,INT((ROW()-14)/2),0)))</f>
        <v>2</v>
      </c>
      <c r="M216" s="210">
        <f ca="1">IF(MOD(ROW()-13,2)=0,IF(ISBLANK(OFFSET(#REF!,INT((ROW()-13)/2),0)),"",OFFSET(#REF!,INT((ROW()-13)/2),0)),IF(ISBLANK(OFFSET('9. METAS'!$X$20,INT((ROW()-14)/2),0)),"",OFFSET('9. METAS'!$X$20,INT((ROW()-14)/2),0)))</f>
        <v>0</v>
      </c>
      <c r="N216" s="1003"/>
      <c r="O216" s="1005"/>
      <c r="P216" s="1034"/>
    </row>
    <row r="217" spans="3:16">
      <c r="C217" s="1008" t="str">
        <f ca="1">IF(ISBLANK(OFFSET('5. Pp (3 años)'!$C$46,INT((ROW()-13)/2),0)),"",OFFSET('5. Pp (3 años)'!$C$46,INT((ROW()-13)/2),0))</f>
        <v/>
      </c>
      <c r="D217" s="983" t="str">
        <f ca="1">IF(ISBLANK(OFFSET('5. Pp (3 años)'!$D$46,INT((ROW()-13)/2),0)),"",OFFSET('5. Pp (3 años)'!$D$46,INT((ROW()-13)/2),0))</f>
        <v/>
      </c>
      <c r="E217" s="983" t="str">
        <f ca="1">IF(ISBLANK(OFFSET('5. Pp (3 años)'!$E$46,INT((ROW()-13)/2),0)),"",OFFSET('5. Pp (3 años)'!$E$46,INT((ROW()-13)/2),0))</f>
        <v/>
      </c>
      <c r="F217" s="985" t="str">
        <f ca="1">IF(ISBLANK(OFFSET('5. Pp (3 años)'!$K$46,INT((ROW()-13)/2),0)),"",OFFSET('5. Pp (3 años)'!$K$46,INT((ROW()-13)/2),0))</f>
        <v/>
      </c>
      <c r="G217" s="987" t="str">
        <f ca="1">IF(ISBLANK(OFFSET('5. Pp (3 años)'!$H$46,INT((ROW()-13)/2),0)),"",OFFSET('5. Pp (3 años)'!$H$46,INT((ROW()-13)/2),0))</f>
        <v/>
      </c>
      <c r="H217" s="1027" t="str">
        <f ca="1">IF(ISBLANK(OFFSET('9. METAS'!$L$20,INT((ROW()-13)/2),0)),"",OFFSET('9. METAS'!$L$20,INT((ROW()-13)/2),0))</f>
        <v/>
      </c>
      <c r="I217" s="1029"/>
      <c r="J217" s="208" t="e">
        <f ca="1">IF(MOD(ROW()-13,2)=0,IF(ISBLANK(OFFSET(#REF!,INT((ROW()-13)/2),0)),"",OFFSET(#REF!,INT((ROW()-13)/2),0)),IF(ISBLANK(OFFSET('9. METAS'!$U$20,INT((ROW()-14)/2),0)),"",OFFSET('9. METAS'!$U$20,INT((ROW()-14)/2),0)))</f>
        <v>#REF!</v>
      </c>
      <c r="K217" s="209" t="e">
        <f ca="1">IF(MOD(ROW()-13,2)=0,IF(ISBLANK(OFFSET(#REF!,INT((ROW()-13)/2),0)),"",OFFSET(#REF!,INT((ROW()-13)/2),0)),IF(ISBLANK(OFFSET('9. METAS'!$V$20,INT((ROW()-14)/2),0)),"",OFFSET('9. METAS'!$V$20,INT((ROW()-14)/2),0)))</f>
        <v>#REF!</v>
      </c>
      <c r="L217" s="209" t="e">
        <f ca="1">IF(MOD(ROW()-13,2)=0,IF(ISBLANK(OFFSET(#REF!,INT((ROW()-13)/2),0)),"",OFFSET(#REF!,INT((ROW()-13)/2),0)),IF(ISBLANK(OFFSET('9. METAS'!$W$20,INT((ROW()-14)/2),0)),"",OFFSET('9. METAS'!$W$20,INT((ROW()-14)/2),0)))</f>
        <v>#REF!</v>
      </c>
      <c r="M217" s="210" t="e">
        <f ca="1">IF(MOD(ROW()-13,2)=0,IF(ISBLANK(OFFSET(#REF!,INT((ROW()-13)/2),0)),"",OFFSET(#REF!,INT((ROW()-13)/2),0)),IF(ISBLANK(OFFSET('9. METAS'!$X$20,INT((ROW()-14)/2),0)),"",OFFSET('9. METAS'!$X$20,INT((ROW()-14)/2),0)))</f>
        <v>#REF!</v>
      </c>
      <c r="N217" s="1002" t="str">
        <f t="shared" ref="N217" ca="1" si="200">IFERROR(J217/J218,"ND")</f>
        <v>ND</v>
      </c>
      <c r="O217" s="1004" t="str">
        <f t="shared" ref="O217" ca="1" si="201">IFERROR(((J217)/H217),"ND")</f>
        <v>ND</v>
      </c>
      <c r="P217" s="1031"/>
    </row>
    <row r="218" spans="3:16">
      <c r="C218" s="981"/>
      <c r="D218" s="983"/>
      <c r="E218" s="983"/>
      <c r="F218" s="985"/>
      <c r="G218" s="987"/>
      <c r="H218" s="1027"/>
      <c r="I218" s="1033"/>
      <c r="J218" s="208" t="str">
        <f ca="1">IF(MOD(ROW()-13,2)=0,IF(ISBLANK(OFFSET(#REF!,INT((ROW()-13)/2),0)),"",OFFSET(#REF!,INT((ROW()-13)/2),0)),IF(ISBLANK(OFFSET('9. METAS'!$U$20,INT((ROW()-14)/2),0)),"",OFFSET('9. METAS'!$U$20,INT((ROW()-14)/2),0)))</f>
        <v/>
      </c>
      <c r="K218" s="209" t="str">
        <f ca="1">IF(MOD(ROW()-13,2)=0,IF(ISBLANK(OFFSET(#REF!,INT((ROW()-13)/2),0)),"",OFFSET(#REF!,INT((ROW()-13)/2),0)),IF(ISBLANK(OFFSET('9. METAS'!$V$20,INT((ROW()-14)/2),0)),"",OFFSET('9. METAS'!$V$20,INT((ROW()-14)/2),0)))</f>
        <v/>
      </c>
      <c r="L218" s="209" t="str">
        <f ca="1">IF(MOD(ROW()-13,2)=0,IF(ISBLANK(OFFSET(#REF!,INT((ROW()-13)/2),0)),"",OFFSET(#REF!,INT((ROW()-13)/2),0)),IF(ISBLANK(OFFSET('9. METAS'!$W$20,INT((ROW()-14)/2),0)),"",OFFSET('9. METAS'!$W$20,INT((ROW()-14)/2),0)))</f>
        <v/>
      </c>
      <c r="M218" s="210" t="str">
        <f ca="1">IF(MOD(ROW()-13,2)=0,IF(ISBLANK(OFFSET(#REF!,INT((ROW()-13)/2),0)),"",OFFSET(#REF!,INT((ROW()-13)/2),0)),IF(ISBLANK(OFFSET('9. METAS'!$X$20,INT((ROW()-14)/2),0)),"",OFFSET('9. METAS'!$X$20,INT((ROW()-14)/2),0)))</f>
        <v/>
      </c>
      <c r="N218" s="1003"/>
      <c r="O218" s="1005"/>
      <c r="P218" s="1034"/>
    </row>
    <row r="219" spans="3:16">
      <c r="C219" s="1008" t="str">
        <f ca="1">IF(ISBLANK(OFFSET('5. Pp (3 años)'!$C$46,INT((ROW()-13)/2),0)),"",OFFSET('5. Pp (3 años)'!$C$46,INT((ROW()-13)/2),0))</f>
        <v/>
      </c>
      <c r="D219" s="983" t="str">
        <f ca="1">IF(ISBLANK(OFFSET('5. Pp (3 años)'!$D$46,INT((ROW()-13)/2),0)),"",OFFSET('5. Pp (3 años)'!$D$46,INT((ROW()-13)/2),0))</f>
        <v/>
      </c>
      <c r="E219" s="983" t="str">
        <f ca="1">IF(ISBLANK(OFFSET('5. Pp (3 años)'!$E$46,INT((ROW()-13)/2),0)),"",OFFSET('5. Pp (3 años)'!$E$46,INT((ROW()-13)/2),0))</f>
        <v/>
      </c>
      <c r="F219" s="985" t="str">
        <f ca="1">IF(ISBLANK(OFFSET('5. Pp (3 años)'!$K$46,INT((ROW()-13)/2),0)),"",OFFSET('5. Pp (3 años)'!$K$46,INT((ROW()-13)/2),0))</f>
        <v/>
      </c>
      <c r="G219" s="987" t="str">
        <f ca="1">IF(ISBLANK(OFFSET('5. Pp (3 años)'!$H$46,INT((ROW()-13)/2),0)),"",OFFSET('5. Pp (3 años)'!$H$46,INT((ROW()-13)/2),0))</f>
        <v/>
      </c>
      <c r="H219" s="1027" t="str">
        <f ca="1">IF(ISBLANK(OFFSET('9. METAS'!$L$20,INT((ROW()-13)/2),0)),"",OFFSET('9. METAS'!$L$20,INT((ROW()-13)/2),0))</f>
        <v/>
      </c>
      <c r="I219" s="1029"/>
      <c r="J219" s="208" t="e">
        <f ca="1">IF(MOD(ROW()-13,2)=0,IF(ISBLANK(OFFSET(#REF!,INT((ROW()-13)/2),0)),"",OFFSET(#REF!,INT((ROW()-13)/2),0)),IF(ISBLANK(OFFSET('9. METAS'!$U$20,INT((ROW()-14)/2),0)),"",OFFSET('9. METAS'!$U$20,INT((ROW()-14)/2),0)))</f>
        <v>#REF!</v>
      </c>
      <c r="K219" s="209" t="e">
        <f ca="1">IF(MOD(ROW()-13,2)=0,IF(ISBLANK(OFFSET(#REF!,INT((ROW()-13)/2),0)),"",OFFSET(#REF!,INT((ROW()-13)/2),0)),IF(ISBLANK(OFFSET('9. METAS'!$V$20,INT((ROW()-14)/2),0)),"",OFFSET('9. METAS'!$V$20,INT((ROW()-14)/2),0)))</f>
        <v>#REF!</v>
      </c>
      <c r="L219" s="209" t="e">
        <f ca="1">IF(MOD(ROW()-13,2)=0,IF(ISBLANK(OFFSET(#REF!,INT((ROW()-13)/2),0)),"",OFFSET(#REF!,INT((ROW()-13)/2),0)),IF(ISBLANK(OFFSET('9. METAS'!$W$20,INT((ROW()-14)/2),0)),"",OFFSET('9. METAS'!$W$20,INT((ROW()-14)/2),0)))</f>
        <v>#REF!</v>
      </c>
      <c r="M219" s="210" t="e">
        <f ca="1">IF(MOD(ROW()-13,2)=0,IF(ISBLANK(OFFSET(#REF!,INT((ROW()-13)/2),0)),"",OFFSET(#REF!,INT((ROW()-13)/2),0)),IF(ISBLANK(OFFSET('9. METAS'!$X$20,INT((ROW()-14)/2),0)),"",OFFSET('9. METAS'!$X$20,INT((ROW()-14)/2),0)))</f>
        <v>#REF!</v>
      </c>
      <c r="N219" s="1002" t="str">
        <f t="shared" ref="N219" ca="1" si="202">IFERROR(J219/J220,"ND")</f>
        <v>ND</v>
      </c>
      <c r="O219" s="1004" t="str">
        <f t="shared" ref="O219" ca="1" si="203">IFERROR(((J219)/H219),"ND")</f>
        <v>ND</v>
      </c>
      <c r="P219" s="1031"/>
    </row>
    <row r="220" spans="3:16">
      <c r="C220" s="981"/>
      <c r="D220" s="983"/>
      <c r="E220" s="983"/>
      <c r="F220" s="985"/>
      <c r="G220" s="987"/>
      <c r="H220" s="1027"/>
      <c r="I220" s="1033"/>
      <c r="J220" s="208" t="str">
        <f ca="1">IF(MOD(ROW()-13,2)=0,IF(ISBLANK(OFFSET(#REF!,INT((ROW()-13)/2),0)),"",OFFSET(#REF!,INT((ROW()-13)/2),0)),IF(ISBLANK(OFFSET('9. METAS'!$U$20,INT((ROW()-14)/2),0)),"",OFFSET('9. METAS'!$U$20,INT((ROW()-14)/2),0)))</f>
        <v/>
      </c>
      <c r="K220" s="209" t="str">
        <f ca="1">IF(MOD(ROW()-13,2)=0,IF(ISBLANK(OFFSET(#REF!,INT((ROW()-13)/2),0)),"",OFFSET(#REF!,INT((ROW()-13)/2),0)),IF(ISBLANK(OFFSET('9. METAS'!$V$20,INT((ROW()-14)/2),0)),"",OFFSET('9. METAS'!$V$20,INT((ROW()-14)/2),0)))</f>
        <v/>
      </c>
      <c r="L220" s="209" t="str">
        <f ca="1">IF(MOD(ROW()-13,2)=0,IF(ISBLANK(OFFSET(#REF!,INT((ROW()-13)/2),0)),"",OFFSET(#REF!,INT((ROW()-13)/2),0)),IF(ISBLANK(OFFSET('9. METAS'!$W$20,INT((ROW()-14)/2),0)),"",OFFSET('9. METAS'!$W$20,INT((ROW()-14)/2),0)))</f>
        <v/>
      </c>
      <c r="M220" s="210" t="str">
        <f ca="1">IF(MOD(ROW()-13,2)=0,IF(ISBLANK(OFFSET(#REF!,INT((ROW()-13)/2),0)),"",OFFSET(#REF!,INT((ROW()-13)/2),0)),IF(ISBLANK(OFFSET('9. METAS'!$X$20,INT((ROW()-14)/2),0)),"",OFFSET('9. METAS'!$X$20,INT((ROW()-14)/2),0)))</f>
        <v/>
      </c>
      <c r="N220" s="1003"/>
      <c r="O220" s="1005"/>
      <c r="P220" s="1034"/>
    </row>
    <row r="221" spans="3:16">
      <c r="C221" s="1008" t="str">
        <f ca="1">IF(ISBLANK(OFFSET('5. Pp (3 años)'!$C$46,INT((ROW()-13)/2),0)),"",OFFSET('5. Pp (3 años)'!$C$46,INT((ROW()-13)/2),0))</f>
        <v/>
      </c>
      <c r="D221" s="983" t="str">
        <f ca="1">IF(ISBLANK(OFFSET('5. Pp (3 años)'!$D$46,INT((ROW()-13)/2),0)),"",OFFSET('5. Pp (3 años)'!$D$46,INT((ROW()-13)/2),0))</f>
        <v/>
      </c>
      <c r="E221" s="983" t="str">
        <f ca="1">IF(ISBLANK(OFFSET('5. Pp (3 años)'!$E$46,INT((ROW()-13)/2),0)),"",OFFSET('5. Pp (3 años)'!$E$46,INT((ROW()-13)/2),0))</f>
        <v/>
      </c>
      <c r="F221" s="985" t="str">
        <f ca="1">IF(ISBLANK(OFFSET('5. Pp (3 años)'!$K$46,INT((ROW()-13)/2),0)),"",OFFSET('5. Pp (3 años)'!$K$46,INT((ROW()-13)/2),0))</f>
        <v/>
      </c>
      <c r="G221" s="987" t="str">
        <f ca="1">IF(ISBLANK(OFFSET('5. Pp (3 años)'!$H$46,INT((ROW()-13)/2),0)),"",OFFSET('5. Pp (3 años)'!$H$46,INT((ROW()-13)/2),0))</f>
        <v/>
      </c>
      <c r="H221" s="1027" t="str">
        <f ca="1">IF(ISBLANK(OFFSET('9. METAS'!$L$20,INT((ROW()-13)/2),0)),"",OFFSET('9. METAS'!$L$20,INT((ROW()-13)/2),0))</f>
        <v/>
      </c>
      <c r="I221" s="1029"/>
      <c r="J221" s="208" t="e">
        <f ca="1">IF(MOD(ROW()-13,2)=0,IF(ISBLANK(OFFSET(#REF!,INT((ROW()-13)/2),0)),"",OFFSET(#REF!,INT((ROW()-13)/2),0)),IF(ISBLANK(OFFSET('9. METAS'!$U$20,INT((ROW()-14)/2),0)),"",OFFSET('9. METAS'!$U$20,INT((ROW()-14)/2),0)))</f>
        <v>#REF!</v>
      </c>
      <c r="K221" s="209" t="e">
        <f ca="1">IF(MOD(ROW()-13,2)=0,IF(ISBLANK(OFFSET(#REF!,INT((ROW()-13)/2),0)),"",OFFSET(#REF!,INT((ROW()-13)/2),0)),IF(ISBLANK(OFFSET('9. METAS'!$V$20,INT((ROW()-14)/2),0)),"",OFFSET('9. METAS'!$V$20,INT((ROW()-14)/2),0)))</f>
        <v>#REF!</v>
      </c>
      <c r="L221" s="209" t="e">
        <f ca="1">IF(MOD(ROW()-13,2)=0,IF(ISBLANK(OFFSET(#REF!,INT((ROW()-13)/2),0)),"",OFFSET(#REF!,INT((ROW()-13)/2),0)),IF(ISBLANK(OFFSET('9. METAS'!$W$20,INT((ROW()-14)/2),0)),"",OFFSET('9. METAS'!$W$20,INT((ROW()-14)/2),0)))</f>
        <v>#REF!</v>
      </c>
      <c r="M221" s="210" t="e">
        <f ca="1">IF(MOD(ROW()-13,2)=0,IF(ISBLANK(OFFSET(#REF!,INT((ROW()-13)/2),0)),"",OFFSET(#REF!,INT((ROW()-13)/2),0)),IF(ISBLANK(OFFSET('9. METAS'!$X$20,INT((ROW()-14)/2),0)),"",OFFSET('9. METAS'!$X$20,INT((ROW()-14)/2),0)))</f>
        <v>#REF!</v>
      </c>
      <c r="N221" s="1002" t="str">
        <f t="shared" ref="N221" ca="1" si="204">IFERROR(J221/J222,"ND")</f>
        <v>ND</v>
      </c>
      <c r="O221" s="1004" t="str">
        <f t="shared" ref="O221" ca="1" si="205">IFERROR(((J221)/H221),"ND")</f>
        <v>ND</v>
      </c>
      <c r="P221" s="1031"/>
    </row>
    <row r="222" spans="3:16">
      <c r="C222" s="981"/>
      <c r="D222" s="983"/>
      <c r="E222" s="983"/>
      <c r="F222" s="985"/>
      <c r="G222" s="987"/>
      <c r="H222" s="1027"/>
      <c r="I222" s="1033"/>
      <c r="J222" s="208" t="str">
        <f ca="1">IF(MOD(ROW()-13,2)=0,IF(ISBLANK(OFFSET(#REF!,INT((ROW()-13)/2),0)),"",OFFSET(#REF!,INT((ROW()-13)/2),0)),IF(ISBLANK(OFFSET('9. METAS'!$U$20,INT((ROW()-14)/2),0)),"",OFFSET('9. METAS'!$U$20,INT((ROW()-14)/2),0)))</f>
        <v/>
      </c>
      <c r="K222" s="209" t="str">
        <f ca="1">IF(MOD(ROW()-13,2)=0,IF(ISBLANK(OFFSET(#REF!,INT((ROW()-13)/2),0)),"",OFFSET(#REF!,INT((ROW()-13)/2),0)),IF(ISBLANK(OFFSET('9. METAS'!$V$20,INT((ROW()-14)/2),0)),"",OFFSET('9. METAS'!$V$20,INT((ROW()-14)/2),0)))</f>
        <v/>
      </c>
      <c r="L222" s="209" t="str">
        <f ca="1">IF(MOD(ROW()-13,2)=0,IF(ISBLANK(OFFSET(#REF!,INT((ROW()-13)/2),0)),"",OFFSET(#REF!,INT((ROW()-13)/2),0)),IF(ISBLANK(OFFSET('9. METAS'!$W$20,INT((ROW()-14)/2),0)),"",OFFSET('9. METAS'!$W$20,INT((ROW()-14)/2),0)))</f>
        <v/>
      </c>
      <c r="M222" s="210" t="str">
        <f ca="1">IF(MOD(ROW()-13,2)=0,IF(ISBLANK(OFFSET(#REF!,INT((ROW()-13)/2),0)),"",OFFSET(#REF!,INT((ROW()-13)/2),0)),IF(ISBLANK(OFFSET('9. METAS'!$X$20,INT((ROW()-14)/2),0)),"",OFFSET('9. METAS'!$X$20,INT((ROW()-14)/2),0)))</f>
        <v/>
      </c>
      <c r="N222" s="1003"/>
      <c r="O222" s="1005"/>
      <c r="P222" s="1034"/>
    </row>
    <row r="223" spans="3:16">
      <c r="C223" s="1008" t="str">
        <f ca="1">IF(ISBLANK(OFFSET('5. Pp (3 años)'!$C$46,INT((ROW()-13)/2),0)),"",OFFSET('5. Pp (3 años)'!$C$46,INT((ROW()-13)/2),0))</f>
        <v/>
      </c>
      <c r="D223" s="983" t="str">
        <f ca="1">IF(ISBLANK(OFFSET('5. Pp (3 años)'!$D$46,INT((ROW()-13)/2),0)),"",OFFSET('5. Pp (3 años)'!$D$46,INT((ROW()-13)/2),0))</f>
        <v/>
      </c>
      <c r="E223" s="983" t="str">
        <f ca="1">IF(ISBLANK(OFFSET('5. Pp (3 años)'!$E$46,INT((ROW()-13)/2),0)),"",OFFSET('5. Pp (3 años)'!$E$46,INT((ROW()-13)/2),0))</f>
        <v/>
      </c>
      <c r="F223" s="985" t="str">
        <f ca="1">IF(ISBLANK(OFFSET('5. Pp (3 años)'!$K$46,INT((ROW()-13)/2),0)),"",OFFSET('5. Pp (3 años)'!$K$46,INT((ROW()-13)/2),0))</f>
        <v/>
      </c>
      <c r="G223" s="987" t="str">
        <f ca="1">IF(ISBLANK(OFFSET('5. Pp (3 años)'!$H$46,INT((ROW()-13)/2),0)),"",OFFSET('5. Pp (3 años)'!$H$46,INT((ROW()-13)/2),0))</f>
        <v/>
      </c>
      <c r="H223" s="1027" t="str">
        <f ca="1">IF(ISBLANK(OFFSET('9. METAS'!$L$20,INT((ROW()-13)/2),0)),"",OFFSET('9. METAS'!$L$20,INT((ROW()-13)/2),0))</f>
        <v/>
      </c>
      <c r="I223" s="1029"/>
      <c r="J223" s="208" t="e">
        <f ca="1">IF(MOD(ROW()-13,2)=0,IF(ISBLANK(OFFSET(#REF!,INT((ROW()-13)/2),0)),"",OFFSET(#REF!,INT((ROW()-13)/2),0)),IF(ISBLANK(OFFSET('9. METAS'!$U$20,INT((ROW()-14)/2),0)),"",OFFSET('9. METAS'!$U$20,INT((ROW()-14)/2),0)))</f>
        <v>#REF!</v>
      </c>
      <c r="K223" s="209" t="e">
        <f ca="1">IF(MOD(ROW()-13,2)=0,IF(ISBLANK(OFFSET(#REF!,INT((ROW()-13)/2),0)),"",OFFSET(#REF!,INT((ROW()-13)/2),0)),IF(ISBLANK(OFFSET('9. METAS'!$V$20,INT((ROW()-14)/2),0)),"",OFFSET('9. METAS'!$V$20,INT((ROW()-14)/2),0)))</f>
        <v>#REF!</v>
      </c>
      <c r="L223" s="209" t="e">
        <f ca="1">IF(MOD(ROW()-13,2)=0,IF(ISBLANK(OFFSET(#REF!,INT((ROW()-13)/2),0)),"",OFFSET(#REF!,INT((ROW()-13)/2),0)),IF(ISBLANK(OFFSET('9. METAS'!$W$20,INT((ROW()-14)/2),0)),"",OFFSET('9. METAS'!$W$20,INT((ROW()-14)/2),0)))</f>
        <v>#REF!</v>
      </c>
      <c r="M223" s="210" t="e">
        <f ca="1">IF(MOD(ROW()-13,2)=0,IF(ISBLANK(OFFSET(#REF!,INT((ROW()-13)/2),0)),"",OFFSET(#REF!,INT((ROW()-13)/2),0)),IF(ISBLANK(OFFSET('9. METAS'!$X$20,INT((ROW()-14)/2),0)),"",OFFSET('9. METAS'!$X$20,INT((ROW()-14)/2),0)))</f>
        <v>#REF!</v>
      </c>
      <c r="N223" s="1002" t="str">
        <f t="shared" ref="N223" ca="1" si="206">IFERROR(J223/J224,"ND")</f>
        <v>ND</v>
      </c>
      <c r="O223" s="1004" t="str">
        <f t="shared" ref="O223" ca="1" si="207">IFERROR(((J223)/H223),"ND")</f>
        <v>ND</v>
      </c>
      <c r="P223" s="1031"/>
    </row>
    <row r="224" spans="3:16">
      <c r="C224" s="981"/>
      <c r="D224" s="983"/>
      <c r="E224" s="983"/>
      <c r="F224" s="985"/>
      <c r="G224" s="987"/>
      <c r="H224" s="1027"/>
      <c r="I224" s="1033"/>
      <c r="J224" s="208" t="str">
        <f ca="1">IF(MOD(ROW()-13,2)=0,IF(ISBLANK(OFFSET(#REF!,INT((ROW()-13)/2),0)),"",OFFSET(#REF!,INT((ROW()-13)/2),0)),IF(ISBLANK(OFFSET('9. METAS'!$U$20,INT((ROW()-14)/2),0)),"",OFFSET('9. METAS'!$U$20,INT((ROW()-14)/2),0)))</f>
        <v/>
      </c>
      <c r="K224" s="209" t="str">
        <f ca="1">IF(MOD(ROW()-13,2)=0,IF(ISBLANK(OFFSET(#REF!,INT((ROW()-13)/2),0)),"",OFFSET(#REF!,INT((ROW()-13)/2),0)),IF(ISBLANK(OFFSET('9. METAS'!$V$20,INT((ROW()-14)/2),0)),"",OFFSET('9. METAS'!$V$20,INT((ROW()-14)/2),0)))</f>
        <v/>
      </c>
      <c r="L224" s="209" t="str">
        <f ca="1">IF(MOD(ROW()-13,2)=0,IF(ISBLANK(OFFSET(#REF!,INT((ROW()-13)/2),0)),"",OFFSET(#REF!,INT((ROW()-13)/2),0)),IF(ISBLANK(OFFSET('9. METAS'!$W$20,INT((ROW()-14)/2),0)),"",OFFSET('9. METAS'!$W$20,INT((ROW()-14)/2),0)))</f>
        <v/>
      </c>
      <c r="M224" s="210" t="str">
        <f ca="1">IF(MOD(ROW()-13,2)=0,IF(ISBLANK(OFFSET(#REF!,INT((ROW()-13)/2),0)),"",OFFSET(#REF!,INT((ROW()-13)/2),0)),IF(ISBLANK(OFFSET('9. METAS'!$X$20,INT((ROW()-14)/2),0)),"",OFFSET('9. METAS'!$X$20,INT((ROW()-14)/2),0)))</f>
        <v/>
      </c>
      <c r="N224" s="1003"/>
      <c r="O224" s="1005"/>
      <c r="P224" s="1034"/>
    </row>
    <row r="225" spans="3:16">
      <c r="C225" s="1008" t="str">
        <f ca="1">IF(ISBLANK(OFFSET('5. Pp (3 años)'!$C$46,INT((ROW()-13)/2),0)),"",OFFSET('5. Pp (3 años)'!$C$46,INT((ROW()-13)/2),0))</f>
        <v/>
      </c>
      <c r="D225" s="983" t="str">
        <f ca="1">IF(ISBLANK(OFFSET('5. Pp (3 años)'!$D$46,INT((ROW()-13)/2),0)),"",OFFSET('5. Pp (3 años)'!$D$46,INT((ROW()-13)/2),0))</f>
        <v/>
      </c>
      <c r="E225" s="983" t="str">
        <f ca="1">IF(ISBLANK(OFFSET('5. Pp (3 años)'!$E$46,INT((ROW()-13)/2),0)),"",OFFSET('5. Pp (3 años)'!$E$46,INT((ROW()-13)/2),0))</f>
        <v/>
      </c>
      <c r="F225" s="985" t="str">
        <f ca="1">IF(ISBLANK(OFFSET('5. Pp (3 años)'!$K$46,INT((ROW()-13)/2),0)),"",OFFSET('5. Pp (3 años)'!$K$46,INT((ROW()-13)/2),0))</f>
        <v/>
      </c>
      <c r="G225" s="987" t="str">
        <f ca="1">IF(ISBLANK(OFFSET('5. Pp (3 años)'!$H$46,INT((ROW()-13)/2),0)),"",OFFSET('5. Pp (3 años)'!$H$46,INT((ROW()-13)/2),0))</f>
        <v/>
      </c>
      <c r="H225" s="1027" t="str">
        <f ca="1">IF(ISBLANK(OFFSET('9. METAS'!$L$20,INT((ROW()-13)/2),0)),"",OFFSET('9. METAS'!$L$20,INT((ROW()-13)/2),0))</f>
        <v/>
      </c>
      <c r="I225" s="1029"/>
      <c r="J225" s="208" t="e">
        <f ca="1">IF(MOD(ROW()-13,2)=0,IF(ISBLANK(OFFSET(#REF!,INT((ROW()-13)/2),0)),"",OFFSET(#REF!,INT((ROW()-13)/2),0)),IF(ISBLANK(OFFSET('9. METAS'!$U$20,INT((ROW()-14)/2),0)),"",OFFSET('9. METAS'!$U$20,INT((ROW()-14)/2),0)))</f>
        <v>#REF!</v>
      </c>
      <c r="K225" s="209" t="e">
        <f ca="1">IF(MOD(ROW()-13,2)=0,IF(ISBLANK(OFFSET(#REF!,INT((ROW()-13)/2),0)),"",OFFSET(#REF!,INT((ROW()-13)/2),0)),IF(ISBLANK(OFFSET('9. METAS'!$V$20,INT((ROW()-14)/2),0)),"",OFFSET('9. METAS'!$V$20,INT((ROW()-14)/2),0)))</f>
        <v>#REF!</v>
      </c>
      <c r="L225" s="209" t="e">
        <f ca="1">IF(MOD(ROW()-13,2)=0,IF(ISBLANK(OFFSET(#REF!,INT((ROW()-13)/2),0)),"",OFFSET(#REF!,INT((ROW()-13)/2),0)),IF(ISBLANK(OFFSET('9. METAS'!$W$20,INT((ROW()-14)/2),0)),"",OFFSET('9. METAS'!$W$20,INT((ROW()-14)/2),0)))</f>
        <v>#REF!</v>
      </c>
      <c r="M225" s="210" t="e">
        <f ca="1">IF(MOD(ROW()-13,2)=0,IF(ISBLANK(OFFSET(#REF!,INT((ROW()-13)/2),0)),"",OFFSET(#REF!,INT((ROW()-13)/2),0)),IF(ISBLANK(OFFSET('9. METAS'!$X$20,INT((ROW()-14)/2),0)),"",OFFSET('9. METAS'!$X$20,INT((ROW()-14)/2),0)))</f>
        <v>#REF!</v>
      </c>
      <c r="N225" s="1002" t="str">
        <f t="shared" ref="N225" ca="1" si="208">IFERROR(J225/J226,"ND")</f>
        <v>ND</v>
      </c>
      <c r="O225" s="1004" t="str">
        <f t="shared" ref="O225" ca="1" si="209">IFERROR(((J225)/H225),"ND")</f>
        <v>ND</v>
      </c>
      <c r="P225" s="1031"/>
    </row>
    <row r="226" spans="3:16">
      <c r="C226" s="981"/>
      <c r="D226" s="983"/>
      <c r="E226" s="983"/>
      <c r="F226" s="985"/>
      <c r="G226" s="987"/>
      <c r="H226" s="1027"/>
      <c r="I226" s="1033"/>
      <c r="J226" s="208" t="str">
        <f ca="1">IF(MOD(ROW()-13,2)=0,IF(ISBLANK(OFFSET(#REF!,INT((ROW()-13)/2),0)),"",OFFSET(#REF!,INT((ROW()-13)/2),0)),IF(ISBLANK(OFFSET('9. METAS'!$U$20,INT((ROW()-14)/2),0)),"",OFFSET('9. METAS'!$U$20,INT((ROW()-14)/2),0)))</f>
        <v/>
      </c>
      <c r="K226" s="209" t="str">
        <f ca="1">IF(MOD(ROW()-13,2)=0,IF(ISBLANK(OFFSET(#REF!,INT((ROW()-13)/2),0)),"",OFFSET(#REF!,INT((ROW()-13)/2),0)),IF(ISBLANK(OFFSET('9. METAS'!$V$20,INT((ROW()-14)/2),0)),"",OFFSET('9. METAS'!$V$20,INT((ROW()-14)/2),0)))</f>
        <v/>
      </c>
      <c r="L226" s="209" t="str">
        <f ca="1">IF(MOD(ROW()-13,2)=0,IF(ISBLANK(OFFSET(#REF!,INT((ROW()-13)/2),0)),"",OFFSET(#REF!,INT((ROW()-13)/2),0)),IF(ISBLANK(OFFSET('9. METAS'!$W$20,INT((ROW()-14)/2),0)),"",OFFSET('9. METAS'!$W$20,INT((ROW()-14)/2),0)))</f>
        <v/>
      </c>
      <c r="M226" s="210" t="str">
        <f ca="1">IF(MOD(ROW()-13,2)=0,IF(ISBLANK(OFFSET(#REF!,INT((ROW()-13)/2),0)),"",OFFSET(#REF!,INT((ROW()-13)/2),0)),IF(ISBLANK(OFFSET('9. METAS'!$X$20,INT((ROW()-14)/2),0)),"",OFFSET('9. METAS'!$X$20,INT((ROW()-14)/2),0)))</f>
        <v/>
      </c>
      <c r="N226" s="1003"/>
      <c r="O226" s="1005"/>
      <c r="P226" s="1034"/>
    </row>
    <row r="227" spans="3:16">
      <c r="C227" s="1008" t="str">
        <f ca="1">IF(ISBLANK(OFFSET('5. Pp (3 años)'!$C$46,INT((ROW()-13)/2),0)),"",OFFSET('5. Pp (3 años)'!$C$46,INT((ROW()-13)/2),0))</f>
        <v/>
      </c>
      <c r="D227" s="983" t="str">
        <f ca="1">IF(ISBLANK(OFFSET('5. Pp (3 años)'!$D$46,INT((ROW()-13)/2),0)),"",OFFSET('5. Pp (3 años)'!$D$46,INT((ROW()-13)/2),0))</f>
        <v/>
      </c>
      <c r="E227" s="983" t="str">
        <f ca="1">IF(ISBLANK(OFFSET('5. Pp (3 años)'!$E$46,INT((ROW()-13)/2),0)),"",OFFSET('5. Pp (3 años)'!$E$46,INT((ROW()-13)/2),0))</f>
        <v/>
      </c>
      <c r="F227" s="985" t="str">
        <f ca="1">IF(ISBLANK(OFFSET('5. Pp (3 años)'!$K$46,INT((ROW()-13)/2),0)),"",OFFSET('5. Pp (3 años)'!$K$46,INT((ROW()-13)/2),0))</f>
        <v/>
      </c>
      <c r="G227" s="987" t="str">
        <f ca="1">IF(ISBLANK(OFFSET('5. Pp (3 años)'!$H$46,INT((ROW()-13)/2),0)),"",OFFSET('5. Pp (3 años)'!$H$46,INT((ROW()-13)/2),0))</f>
        <v/>
      </c>
      <c r="H227" s="1027" t="str">
        <f ca="1">IF(ISBLANK(OFFSET('9. METAS'!$L$20,INT((ROW()-13)/2),0)),"",OFFSET('9. METAS'!$L$20,INT((ROW()-13)/2),0))</f>
        <v/>
      </c>
      <c r="I227" s="1029"/>
      <c r="J227" s="208" t="e">
        <f ca="1">IF(MOD(ROW()-13,2)=0,IF(ISBLANK(OFFSET(#REF!,INT((ROW()-13)/2),0)),"",OFFSET(#REF!,INT((ROW()-13)/2),0)),IF(ISBLANK(OFFSET('9. METAS'!$U$20,INT((ROW()-14)/2),0)),"",OFFSET('9. METAS'!$U$20,INT((ROW()-14)/2),0)))</f>
        <v>#REF!</v>
      </c>
      <c r="K227" s="209" t="e">
        <f ca="1">IF(MOD(ROW()-13,2)=0,IF(ISBLANK(OFFSET(#REF!,INT((ROW()-13)/2),0)),"",OFFSET(#REF!,INT((ROW()-13)/2),0)),IF(ISBLANK(OFFSET('9. METAS'!$V$20,INT((ROW()-14)/2),0)),"",OFFSET('9. METAS'!$V$20,INT((ROW()-14)/2),0)))</f>
        <v>#REF!</v>
      </c>
      <c r="L227" s="209" t="e">
        <f ca="1">IF(MOD(ROW()-13,2)=0,IF(ISBLANK(OFFSET(#REF!,INT((ROW()-13)/2),0)),"",OFFSET(#REF!,INT((ROW()-13)/2),0)),IF(ISBLANK(OFFSET('9. METAS'!$W$20,INT((ROW()-14)/2),0)),"",OFFSET('9. METAS'!$W$20,INT((ROW()-14)/2),0)))</f>
        <v>#REF!</v>
      </c>
      <c r="M227" s="210" t="e">
        <f ca="1">IF(MOD(ROW()-13,2)=0,IF(ISBLANK(OFFSET(#REF!,INT((ROW()-13)/2),0)),"",OFFSET(#REF!,INT((ROW()-13)/2),0)),IF(ISBLANK(OFFSET('9. METAS'!$X$20,INT((ROW()-14)/2),0)),"",OFFSET('9. METAS'!$X$20,INT((ROW()-14)/2),0)))</f>
        <v>#REF!</v>
      </c>
      <c r="N227" s="1002" t="str">
        <f t="shared" ref="N227" ca="1" si="210">IFERROR(J227/J228,"ND")</f>
        <v>ND</v>
      </c>
      <c r="O227" s="1004" t="str">
        <f t="shared" ref="O227" ca="1" si="211">IFERROR(((J227)/H227),"ND")</f>
        <v>ND</v>
      </c>
      <c r="P227" s="1031"/>
    </row>
    <row r="228" spans="3:16">
      <c r="C228" s="981"/>
      <c r="D228" s="983"/>
      <c r="E228" s="983"/>
      <c r="F228" s="985"/>
      <c r="G228" s="987"/>
      <c r="H228" s="1027"/>
      <c r="I228" s="1033"/>
      <c r="J228" s="208" t="str">
        <f ca="1">IF(MOD(ROW()-13,2)=0,IF(ISBLANK(OFFSET(#REF!,INT((ROW()-13)/2),0)),"",OFFSET(#REF!,INT((ROW()-13)/2),0)),IF(ISBLANK(OFFSET('9. METAS'!$U$20,INT((ROW()-14)/2),0)),"",OFFSET('9. METAS'!$U$20,INT((ROW()-14)/2),0)))</f>
        <v/>
      </c>
      <c r="K228" s="209" t="str">
        <f ca="1">IF(MOD(ROW()-13,2)=0,IF(ISBLANK(OFFSET(#REF!,INT((ROW()-13)/2),0)),"",OFFSET(#REF!,INT((ROW()-13)/2),0)),IF(ISBLANK(OFFSET('9. METAS'!$V$20,INT((ROW()-14)/2),0)),"",OFFSET('9. METAS'!$V$20,INT((ROW()-14)/2),0)))</f>
        <v/>
      </c>
      <c r="L228" s="209" t="str">
        <f ca="1">IF(MOD(ROW()-13,2)=0,IF(ISBLANK(OFFSET(#REF!,INT((ROW()-13)/2),0)),"",OFFSET(#REF!,INT((ROW()-13)/2),0)),IF(ISBLANK(OFFSET('9. METAS'!$W$20,INT((ROW()-14)/2),0)),"",OFFSET('9. METAS'!$W$20,INT((ROW()-14)/2),0)))</f>
        <v/>
      </c>
      <c r="M228" s="210" t="str">
        <f ca="1">IF(MOD(ROW()-13,2)=0,IF(ISBLANK(OFFSET(#REF!,INT((ROW()-13)/2),0)),"",OFFSET(#REF!,INT((ROW()-13)/2),0)),IF(ISBLANK(OFFSET('9. METAS'!$X$20,INT((ROW()-14)/2),0)),"",OFFSET('9. METAS'!$X$20,INT((ROW()-14)/2),0)))</f>
        <v/>
      </c>
      <c r="N228" s="1003"/>
      <c r="O228" s="1005"/>
      <c r="P228" s="1034"/>
    </row>
    <row r="229" spans="3:16">
      <c r="C229" s="1008" t="str">
        <f ca="1">IF(ISBLANK(OFFSET('5. Pp (3 años)'!$C$46,INT((ROW()-13)/2),0)),"",OFFSET('5. Pp (3 años)'!$C$46,INT((ROW()-13)/2),0))</f>
        <v/>
      </c>
      <c r="D229" s="983" t="str">
        <f ca="1">IF(ISBLANK(OFFSET('5. Pp (3 años)'!$D$46,INT((ROW()-13)/2),0)),"",OFFSET('5. Pp (3 años)'!$D$46,INT((ROW()-13)/2),0))</f>
        <v/>
      </c>
      <c r="E229" s="983" t="str">
        <f ca="1">IF(ISBLANK(OFFSET('5. Pp (3 años)'!$E$46,INT((ROW()-13)/2),0)),"",OFFSET('5. Pp (3 años)'!$E$46,INT((ROW()-13)/2),0))</f>
        <v/>
      </c>
      <c r="F229" s="985" t="str">
        <f ca="1">IF(ISBLANK(OFFSET('5. Pp (3 años)'!$K$46,INT((ROW()-13)/2),0)),"",OFFSET('5. Pp (3 años)'!$K$46,INT((ROW()-13)/2),0))</f>
        <v/>
      </c>
      <c r="G229" s="987" t="str">
        <f ca="1">IF(ISBLANK(OFFSET('5. Pp (3 años)'!$H$46,INT((ROW()-13)/2),0)),"",OFFSET('5. Pp (3 años)'!$H$46,INT((ROW()-13)/2),0))</f>
        <v/>
      </c>
      <c r="H229" s="1027" t="str">
        <f ca="1">IF(ISBLANK(OFFSET('9. METAS'!$L$20,INT((ROW()-13)/2),0)),"",OFFSET('9. METAS'!$L$20,INT((ROW()-13)/2),0))</f>
        <v/>
      </c>
      <c r="I229" s="1029"/>
      <c r="J229" s="208" t="e">
        <f ca="1">IF(MOD(ROW()-13,2)=0,IF(ISBLANK(OFFSET(#REF!,INT((ROW()-13)/2),0)),"",OFFSET(#REF!,INT((ROW()-13)/2),0)),IF(ISBLANK(OFFSET('9. METAS'!$U$20,INT((ROW()-14)/2),0)),"",OFFSET('9. METAS'!$U$20,INT((ROW()-14)/2),0)))</f>
        <v>#REF!</v>
      </c>
      <c r="K229" s="209" t="e">
        <f ca="1">IF(MOD(ROW()-13,2)=0,IF(ISBLANK(OFFSET(#REF!,INT((ROW()-13)/2),0)),"",OFFSET(#REF!,INT((ROW()-13)/2),0)),IF(ISBLANK(OFFSET('9. METAS'!$V$20,INT((ROW()-14)/2),0)),"",OFFSET('9. METAS'!$V$20,INT((ROW()-14)/2),0)))</f>
        <v>#REF!</v>
      </c>
      <c r="L229" s="209" t="e">
        <f ca="1">IF(MOD(ROW()-13,2)=0,IF(ISBLANK(OFFSET(#REF!,INT((ROW()-13)/2),0)),"",OFFSET(#REF!,INT((ROW()-13)/2),0)),IF(ISBLANK(OFFSET('9. METAS'!$W$20,INT((ROW()-14)/2),0)),"",OFFSET('9. METAS'!$W$20,INT((ROW()-14)/2),0)))</f>
        <v>#REF!</v>
      </c>
      <c r="M229" s="210" t="e">
        <f ca="1">IF(MOD(ROW()-13,2)=0,IF(ISBLANK(OFFSET(#REF!,INT((ROW()-13)/2),0)),"",OFFSET(#REF!,INT((ROW()-13)/2),0)),IF(ISBLANK(OFFSET('9. METAS'!$X$20,INT((ROW()-14)/2),0)),"",OFFSET('9. METAS'!$X$20,INT((ROW()-14)/2),0)))</f>
        <v>#REF!</v>
      </c>
      <c r="N229" s="1002" t="str">
        <f t="shared" ref="N229" ca="1" si="212">IFERROR(J229/J230,"ND")</f>
        <v>ND</v>
      </c>
      <c r="O229" s="1004" t="str">
        <f t="shared" ref="O229" ca="1" si="213">IFERROR(((J229)/H229),"ND")</f>
        <v>ND</v>
      </c>
      <c r="P229" s="1031"/>
    </row>
    <row r="230" spans="3:16">
      <c r="C230" s="981"/>
      <c r="D230" s="983"/>
      <c r="E230" s="983"/>
      <c r="F230" s="985"/>
      <c r="G230" s="987"/>
      <c r="H230" s="1027"/>
      <c r="I230" s="1033"/>
      <c r="J230" s="208" t="str">
        <f ca="1">IF(MOD(ROW()-13,2)=0,IF(ISBLANK(OFFSET(#REF!,INT((ROW()-13)/2),0)),"",OFFSET(#REF!,INT((ROW()-13)/2),0)),IF(ISBLANK(OFFSET('9. METAS'!$U$20,INT((ROW()-14)/2),0)),"",OFFSET('9. METAS'!$U$20,INT((ROW()-14)/2),0)))</f>
        <v/>
      </c>
      <c r="K230" s="209" t="str">
        <f ca="1">IF(MOD(ROW()-13,2)=0,IF(ISBLANK(OFFSET(#REF!,INT((ROW()-13)/2),0)),"",OFFSET(#REF!,INT((ROW()-13)/2),0)),IF(ISBLANK(OFFSET('9. METAS'!$V$20,INT((ROW()-14)/2),0)),"",OFFSET('9. METAS'!$V$20,INT((ROW()-14)/2),0)))</f>
        <v/>
      </c>
      <c r="L230" s="209" t="str">
        <f ca="1">IF(MOD(ROW()-13,2)=0,IF(ISBLANK(OFFSET(#REF!,INT((ROW()-13)/2),0)),"",OFFSET(#REF!,INT((ROW()-13)/2),0)),IF(ISBLANK(OFFSET('9. METAS'!$W$20,INT((ROW()-14)/2),0)),"",OFFSET('9. METAS'!$W$20,INT((ROW()-14)/2),0)))</f>
        <v/>
      </c>
      <c r="M230" s="210" t="str">
        <f ca="1">IF(MOD(ROW()-13,2)=0,IF(ISBLANK(OFFSET(#REF!,INT((ROW()-13)/2),0)),"",OFFSET(#REF!,INT((ROW()-13)/2),0)),IF(ISBLANK(OFFSET('9. METAS'!$X$20,INT((ROW()-14)/2),0)),"",OFFSET('9. METAS'!$X$20,INT((ROW()-14)/2),0)))</f>
        <v/>
      </c>
      <c r="N230" s="1003"/>
      <c r="O230" s="1005"/>
      <c r="P230" s="1034"/>
    </row>
    <row r="231" spans="3:16">
      <c r="C231" s="1008" t="str">
        <f ca="1">IF(ISBLANK(OFFSET('5. Pp (3 años)'!$C$46,INT((ROW()-13)/2),0)),"",OFFSET('5. Pp (3 años)'!$C$46,INT((ROW()-13)/2),0))</f>
        <v/>
      </c>
      <c r="D231" s="983" t="str">
        <f ca="1">IF(ISBLANK(OFFSET('5. Pp (3 años)'!$D$46,INT((ROW()-13)/2),0)),"",OFFSET('5. Pp (3 años)'!$D$46,INT((ROW()-13)/2),0))</f>
        <v/>
      </c>
      <c r="E231" s="983" t="str">
        <f ca="1">IF(ISBLANK(OFFSET('5. Pp (3 años)'!$E$46,INT((ROW()-13)/2),0)),"",OFFSET('5. Pp (3 años)'!$E$46,INT((ROW()-13)/2),0))</f>
        <v/>
      </c>
      <c r="F231" s="985" t="str">
        <f ca="1">IF(ISBLANK(OFFSET('5. Pp (3 años)'!$K$46,INT((ROW()-13)/2),0)),"",OFFSET('5. Pp (3 años)'!$K$46,INT((ROW()-13)/2),0))</f>
        <v/>
      </c>
      <c r="G231" s="987" t="str">
        <f ca="1">IF(ISBLANK(OFFSET('5. Pp (3 años)'!$H$46,INT((ROW()-13)/2),0)),"",OFFSET('5. Pp (3 años)'!$H$46,INT((ROW()-13)/2),0))</f>
        <v/>
      </c>
      <c r="H231" s="1027" t="str">
        <f ca="1">IF(ISBLANK(OFFSET('9. METAS'!$L$20,INT((ROW()-13)/2),0)),"",OFFSET('9. METAS'!$L$20,INT((ROW()-13)/2),0))</f>
        <v/>
      </c>
      <c r="I231" s="1029"/>
      <c r="J231" s="208" t="e">
        <f ca="1">IF(MOD(ROW()-13,2)=0,IF(ISBLANK(OFFSET(#REF!,INT((ROW()-13)/2),0)),"",OFFSET(#REF!,INT((ROW()-13)/2),0)),IF(ISBLANK(OFFSET('9. METAS'!$U$20,INT((ROW()-14)/2),0)),"",OFFSET('9. METAS'!$U$20,INT((ROW()-14)/2),0)))</f>
        <v>#REF!</v>
      </c>
      <c r="K231" s="209" t="e">
        <f ca="1">IF(MOD(ROW()-13,2)=0,IF(ISBLANK(OFFSET(#REF!,INT((ROW()-13)/2),0)),"",OFFSET(#REF!,INT((ROW()-13)/2),0)),IF(ISBLANK(OFFSET('9. METAS'!$V$20,INT((ROW()-14)/2),0)),"",OFFSET('9. METAS'!$V$20,INT((ROW()-14)/2),0)))</f>
        <v>#REF!</v>
      </c>
      <c r="L231" s="209" t="e">
        <f ca="1">IF(MOD(ROW()-13,2)=0,IF(ISBLANK(OFFSET(#REF!,INT((ROW()-13)/2),0)),"",OFFSET(#REF!,INT((ROW()-13)/2),0)),IF(ISBLANK(OFFSET('9. METAS'!$W$20,INT((ROW()-14)/2),0)),"",OFFSET('9. METAS'!$W$20,INT((ROW()-14)/2),0)))</f>
        <v>#REF!</v>
      </c>
      <c r="M231" s="210" t="e">
        <f ca="1">IF(MOD(ROW()-13,2)=0,IF(ISBLANK(OFFSET(#REF!,INT((ROW()-13)/2),0)),"",OFFSET(#REF!,INT((ROW()-13)/2),0)),IF(ISBLANK(OFFSET('9. METAS'!$X$20,INT((ROW()-14)/2),0)),"",OFFSET('9. METAS'!$X$20,INT((ROW()-14)/2),0)))</f>
        <v>#REF!</v>
      </c>
      <c r="N231" s="1002" t="str">
        <f t="shared" ref="N231" ca="1" si="214">IFERROR(J231/J232,"ND")</f>
        <v>ND</v>
      </c>
      <c r="O231" s="1004" t="str">
        <f t="shared" ref="O231" ca="1" si="215">IFERROR(((J231)/H231),"ND")</f>
        <v>ND</v>
      </c>
      <c r="P231" s="1031"/>
    </row>
    <row r="232" spans="3:16">
      <c r="C232" s="981"/>
      <c r="D232" s="983"/>
      <c r="E232" s="983"/>
      <c r="F232" s="985"/>
      <c r="G232" s="987"/>
      <c r="H232" s="1027"/>
      <c r="I232" s="1033"/>
      <c r="J232" s="208" t="str">
        <f ca="1">IF(MOD(ROW()-13,2)=0,IF(ISBLANK(OFFSET(#REF!,INT((ROW()-13)/2),0)),"",OFFSET(#REF!,INT((ROW()-13)/2),0)),IF(ISBLANK(OFFSET('9. METAS'!$U$20,INT((ROW()-14)/2),0)),"",OFFSET('9. METAS'!$U$20,INT((ROW()-14)/2),0)))</f>
        <v/>
      </c>
      <c r="K232" s="209" t="str">
        <f ca="1">IF(MOD(ROW()-13,2)=0,IF(ISBLANK(OFFSET(#REF!,INT((ROW()-13)/2),0)),"",OFFSET(#REF!,INT((ROW()-13)/2),0)),IF(ISBLANK(OFFSET('9. METAS'!$V$20,INT((ROW()-14)/2),0)),"",OFFSET('9. METAS'!$V$20,INT((ROW()-14)/2),0)))</f>
        <v/>
      </c>
      <c r="L232" s="209" t="str">
        <f ca="1">IF(MOD(ROW()-13,2)=0,IF(ISBLANK(OFFSET(#REF!,INT((ROW()-13)/2),0)),"",OFFSET(#REF!,INT((ROW()-13)/2),0)),IF(ISBLANK(OFFSET('9. METAS'!$W$20,INT((ROW()-14)/2),0)),"",OFFSET('9. METAS'!$W$20,INT((ROW()-14)/2),0)))</f>
        <v/>
      </c>
      <c r="M232" s="210" t="str">
        <f ca="1">IF(MOD(ROW()-13,2)=0,IF(ISBLANK(OFFSET(#REF!,INT((ROW()-13)/2),0)),"",OFFSET(#REF!,INT((ROW()-13)/2),0)),IF(ISBLANK(OFFSET('9. METAS'!$X$20,INT((ROW()-14)/2),0)),"",OFFSET('9. METAS'!$X$20,INT((ROW()-14)/2),0)))</f>
        <v/>
      </c>
      <c r="N232" s="1003"/>
      <c r="O232" s="1005"/>
      <c r="P232" s="1034"/>
    </row>
    <row r="233" spans="3:16">
      <c r="C233" s="1008" t="str">
        <f ca="1">IF(ISBLANK(OFFSET('5. Pp (3 años)'!$C$46,INT((ROW()-13)/2),0)),"",OFFSET('5. Pp (3 años)'!$C$46,INT((ROW()-13)/2),0))</f>
        <v/>
      </c>
      <c r="D233" s="983" t="str">
        <f ca="1">IF(ISBLANK(OFFSET('5. Pp (3 años)'!$D$46,INT((ROW()-13)/2),0)),"",OFFSET('5. Pp (3 años)'!$D$46,INT((ROW()-13)/2),0))</f>
        <v/>
      </c>
      <c r="E233" s="983" t="str">
        <f ca="1">IF(ISBLANK(OFFSET('5. Pp (3 años)'!$E$46,INT((ROW()-13)/2),0)),"",OFFSET('5. Pp (3 años)'!$E$46,INT((ROW()-13)/2),0))</f>
        <v/>
      </c>
      <c r="F233" s="985" t="str">
        <f ca="1">IF(ISBLANK(OFFSET('5. Pp (3 años)'!$K$46,INT((ROW()-13)/2),0)),"",OFFSET('5. Pp (3 años)'!$K$46,INT((ROW()-13)/2),0))</f>
        <v/>
      </c>
      <c r="G233" s="987" t="str">
        <f ca="1">IF(ISBLANK(OFFSET('5. Pp (3 años)'!$H$46,INT((ROW()-13)/2),0)),"",OFFSET('5. Pp (3 años)'!$H$46,INT((ROW()-13)/2),0))</f>
        <v/>
      </c>
      <c r="H233" s="1027" t="str">
        <f ca="1">IF(ISBLANK(OFFSET('9. METAS'!$L$20,INT((ROW()-13)/2),0)),"",OFFSET('9. METAS'!$L$20,INT((ROW()-13)/2),0))</f>
        <v/>
      </c>
      <c r="I233" s="1029"/>
      <c r="J233" s="208" t="e">
        <f ca="1">IF(MOD(ROW()-13,2)=0,IF(ISBLANK(OFFSET(#REF!,INT((ROW()-13)/2),0)),"",OFFSET(#REF!,INT((ROW()-13)/2),0)),IF(ISBLANK(OFFSET('9. METAS'!$U$20,INT((ROW()-14)/2),0)),"",OFFSET('9. METAS'!$U$20,INT((ROW()-14)/2),0)))</f>
        <v>#REF!</v>
      </c>
      <c r="K233" s="209" t="e">
        <f ca="1">IF(MOD(ROW()-13,2)=0,IF(ISBLANK(OFFSET(#REF!,INT((ROW()-13)/2),0)),"",OFFSET(#REF!,INT((ROW()-13)/2),0)),IF(ISBLANK(OFFSET('9. METAS'!$V$20,INT((ROW()-14)/2),0)),"",OFFSET('9. METAS'!$V$20,INT((ROW()-14)/2),0)))</f>
        <v>#REF!</v>
      </c>
      <c r="L233" s="209" t="e">
        <f ca="1">IF(MOD(ROW()-13,2)=0,IF(ISBLANK(OFFSET(#REF!,INT((ROW()-13)/2),0)),"",OFFSET(#REF!,INT((ROW()-13)/2),0)),IF(ISBLANK(OFFSET('9. METAS'!$W$20,INT((ROW()-14)/2),0)),"",OFFSET('9. METAS'!$W$20,INT((ROW()-14)/2),0)))</f>
        <v>#REF!</v>
      </c>
      <c r="M233" s="210" t="e">
        <f ca="1">IF(MOD(ROW()-13,2)=0,IF(ISBLANK(OFFSET(#REF!,INT((ROW()-13)/2),0)),"",OFFSET(#REF!,INT((ROW()-13)/2),0)),IF(ISBLANK(OFFSET('9. METAS'!$X$20,INT((ROW()-14)/2),0)),"",OFFSET('9. METAS'!$X$20,INT((ROW()-14)/2),0)))</f>
        <v>#REF!</v>
      </c>
      <c r="N233" s="1002" t="str">
        <f t="shared" ref="N233" ca="1" si="216">IFERROR(J233/J234,"ND")</f>
        <v>ND</v>
      </c>
      <c r="O233" s="1004" t="str">
        <f t="shared" ref="O233" ca="1" si="217">IFERROR(((J233)/H233),"ND")</f>
        <v>ND</v>
      </c>
      <c r="P233" s="1031"/>
    </row>
    <row r="234" spans="3:16">
      <c r="C234" s="981"/>
      <c r="D234" s="983"/>
      <c r="E234" s="983"/>
      <c r="F234" s="985"/>
      <c r="G234" s="987"/>
      <c r="H234" s="1027"/>
      <c r="I234" s="1033"/>
      <c r="J234" s="208" t="str">
        <f ca="1">IF(MOD(ROW()-13,2)=0,IF(ISBLANK(OFFSET(#REF!,INT((ROW()-13)/2),0)),"",OFFSET(#REF!,INT((ROW()-13)/2),0)),IF(ISBLANK(OFFSET('9. METAS'!$U$20,INT((ROW()-14)/2),0)),"",OFFSET('9. METAS'!$U$20,INT((ROW()-14)/2),0)))</f>
        <v/>
      </c>
      <c r="K234" s="209" t="str">
        <f ca="1">IF(MOD(ROW()-13,2)=0,IF(ISBLANK(OFFSET(#REF!,INT((ROW()-13)/2),0)),"",OFFSET(#REF!,INT((ROW()-13)/2),0)),IF(ISBLANK(OFFSET('9. METAS'!$V$20,INT((ROW()-14)/2),0)),"",OFFSET('9. METAS'!$V$20,INT((ROW()-14)/2),0)))</f>
        <v/>
      </c>
      <c r="L234" s="209" t="str">
        <f ca="1">IF(MOD(ROW()-13,2)=0,IF(ISBLANK(OFFSET(#REF!,INT((ROW()-13)/2),0)),"",OFFSET(#REF!,INT((ROW()-13)/2),0)),IF(ISBLANK(OFFSET('9. METAS'!$W$20,INT((ROW()-14)/2),0)),"",OFFSET('9. METAS'!$W$20,INT((ROW()-14)/2),0)))</f>
        <v/>
      </c>
      <c r="M234" s="210" t="str">
        <f ca="1">IF(MOD(ROW()-13,2)=0,IF(ISBLANK(OFFSET(#REF!,INT((ROW()-13)/2),0)),"",OFFSET(#REF!,INT((ROW()-13)/2),0)),IF(ISBLANK(OFFSET('9. METAS'!$X$20,INT((ROW()-14)/2),0)),"",OFFSET('9. METAS'!$X$20,INT((ROW()-14)/2),0)))</f>
        <v/>
      </c>
      <c r="N234" s="1003"/>
      <c r="O234" s="1005"/>
      <c r="P234" s="1034"/>
    </row>
    <row r="235" spans="3:16">
      <c r="C235" s="1008" t="str">
        <f ca="1">IF(ISBLANK(OFFSET('5. Pp (3 años)'!$C$46,INT((ROW()-13)/2),0)),"",OFFSET('5. Pp (3 años)'!$C$46,INT((ROW()-13)/2),0))</f>
        <v/>
      </c>
      <c r="D235" s="983" t="str">
        <f ca="1">IF(ISBLANK(OFFSET('5. Pp (3 años)'!$D$46,INT((ROW()-13)/2),0)),"",OFFSET('5. Pp (3 años)'!$D$46,INT((ROW()-13)/2),0))</f>
        <v/>
      </c>
      <c r="E235" s="983" t="str">
        <f ca="1">IF(ISBLANK(OFFSET('5. Pp (3 años)'!$E$46,INT((ROW()-13)/2),0)),"",OFFSET('5. Pp (3 años)'!$E$46,INT((ROW()-13)/2),0))</f>
        <v/>
      </c>
      <c r="F235" s="985" t="str">
        <f ca="1">IF(ISBLANK(OFFSET('5. Pp (3 años)'!$K$46,INT((ROW()-13)/2),0)),"",OFFSET('5. Pp (3 años)'!$K$46,INT((ROW()-13)/2),0))</f>
        <v/>
      </c>
      <c r="G235" s="987" t="str">
        <f ca="1">IF(ISBLANK(OFFSET('5. Pp (3 años)'!$H$46,INT((ROW()-13)/2),0)),"",OFFSET('5. Pp (3 años)'!$H$46,INT((ROW()-13)/2),0))</f>
        <v/>
      </c>
      <c r="H235" s="1027" t="str">
        <f ca="1">IF(ISBLANK(OFFSET('9. METAS'!$L$20,INT((ROW()-13)/2),0)),"",OFFSET('9. METAS'!$L$20,INT((ROW()-13)/2),0))</f>
        <v/>
      </c>
      <c r="I235" s="1029"/>
      <c r="J235" s="208" t="e">
        <f ca="1">IF(MOD(ROW()-13,2)=0,IF(ISBLANK(OFFSET(#REF!,INT((ROW()-13)/2),0)),"",OFFSET(#REF!,INT((ROW()-13)/2),0)),IF(ISBLANK(OFFSET('9. METAS'!$U$20,INT((ROW()-14)/2),0)),"",OFFSET('9. METAS'!$U$20,INT((ROW()-14)/2),0)))</f>
        <v>#REF!</v>
      </c>
      <c r="K235" s="209" t="e">
        <f ca="1">IF(MOD(ROW()-13,2)=0,IF(ISBLANK(OFFSET(#REF!,INT((ROW()-13)/2),0)),"",OFFSET(#REF!,INT((ROW()-13)/2),0)),IF(ISBLANK(OFFSET('9. METAS'!$V$20,INT((ROW()-14)/2),0)),"",OFFSET('9. METAS'!$V$20,INT((ROW()-14)/2),0)))</f>
        <v>#REF!</v>
      </c>
      <c r="L235" s="209" t="e">
        <f ca="1">IF(MOD(ROW()-13,2)=0,IF(ISBLANK(OFFSET(#REF!,INT((ROW()-13)/2),0)),"",OFFSET(#REF!,INT((ROW()-13)/2),0)),IF(ISBLANK(OFFSET('9. METAS'!$W$20,INT((ROW()-14)/2),0)),"",OFFSET('9. METAS'!$W$20,INT((ROW()-14)/2),0)))</f>
        <v>#REF!</v>
      </c>
      <c r="M235" s="210" t="e">
        <f ca="1">IF(MOD(ROW()-13,2)=0,IF(ISBLANK(OFFSET(#REF!,INT((ROW()-13)/2),0)),"",OFFSET(#REF!,INT((ROW()-13)/2),0)),IF(ISBLANK(OFFSET('9. METAS'!$X$20,INT((ROW()-14)/2),0)),"",OFFSET('9. METAS'!$X$20,INT((ROW()-14)/2),0)))</f>
        <v>#REF!</v>
      </c>
      <c r="N235" s="1002" t="str">
        <f t="shared" ref="N235" ca="1" si="218">IFERROR(J235/J236,"ND")</f>
        <v>ND</v>
      </c>
      <c r="O235" s="1004" t="str">
        <f t="shared" ref="O235" ca="1" si="219">IFERROR(((J235)/H235),"ND")</f>
        <v>ND</v>
      </c>
      <c r="P235" s="1031"/>
    </row>
    <row r="236" spans="3:16">
      <c r="C236" s="981"/>
      <c r="D236" s="983"/>
      <c r="E236" s="983"/>
      <c r="F236" s="985"/>
      <c r="G236" s="987"/>
      <c r="H236" s="1027"/>
      <c r="I236" s="1033"/>
      <c r="J236" s="208" t="str">
        <f ca="1">IF(MOD(ROW()-13,2)=0,IF(ISBLANK(OFFSET(#REF!,INT((ROW()-13)/2),0)),"",OFFSET(#REF!,INT((ROW()-13)/2),0)),IF(ISBLANK(OFFSET('9. METAS'!$U$20,INT((ROW()-14)/2),0)),"",OFFSET('9. METAS'!$U$20,INT((ROW()-14)/2),0)))</f>
        <v/>
      </c>
      <c r="K236" s="209" t="str">
        <f ca="1">IF(MOD(ROW()-13,2)=0,IF(ISBLANK(OFFSET(#REF!,INT((ROW()-13)/2),0)),"",OFFSET(#REF!,INT((ROW()-13)/2),0)),IF(ISBLANK(OFFSET('9. METAS'!$V$20,INT((ROW()-14)/2),0)),"",OFFSET('9. METAS'!$V$20,INT((ROW()-14)/2),0)))</f>
        <v/>
      </c>
      <c r="L236" s="209" t="str">
        <f ca="1">IF(MOD(ROW()-13,2)=0,IF(ISBLANK(OFFSET(#REF!,INT((ROW()-13)/2),0)),"",OFFSET(#REF!,INT((ROW()-13)/2),0)),IF(ISBLANK(OFFSET('9. METAS'!$W$20,INT((ROW()-14)/2),0)),"",OFFSET('9. METAS'!$W$20,INT((ROW()-14)/2),0)))</f>
        <v/>
      </c>
      <c r="M236" s="210" t="str">
        <f ca="1">IF(MOD(ROW()-13,2)=0,IF(ISBLANK(OFFSET(#REF!,INT((ROW()-13)/2),0)),"",OFFSET(#REF!,INT((ROW()-13)/2),0)),IF(ISBLANK(OFFSET('9. METAS'!$X$20,INT((ROW()-14)/2),0)),"",OFFSET('9. METAS'!$X$20,INT((ROW()-14)/2),0)))</f>
        <v/>
      </c>
      <c r="N236" s="1003"/>
      <c r="O236" s="1005"/>
      <c r="P236" s="1034"/>
    </row>
    <row r="237" spans="3:16">
      <c r="C237" s="1008" t="str">
        <f ca="1">IF(ISBLANK(OFFSET('5. Pp (3 años)'!$C$46,INT((ROW()-13)/2),0)),"",OFFSET('5. Pp (3 años)'!$C$46,INT((ROW()-13)/2),0))</f>
        <v/>
      </c>
      <c r="D237" s="983" t="str">
        <f ca="1">IF(ISBLANK(OFFSET('5. Pp (3 años)'!$D$46,INT((ROW()-13)/2),0)),"",OFFSET('5. Pp (3 años)'!$D$46,INT((ROW()-13)/2),0))</f>
        <v/>
      </c>
      <c r="E237" s="983" t="str">
        <f ca="1">IF(ISBLANK(OFFSET('5. Pp (3 años)'!$E$46,INT((ROW()-13)/2),0)),"",OFFSET('5. Pp (3 años)'!$E$46,INT((ROW()-13)/2),0))</f>
        <v/>
      </c>
      <c r="F237" s="985" t="str">
        <f ca="1">IF(ISBLANK(OFFSET('5. Pp (3 años)'!$K$46,INT((ROW()-13)/2),0)),"",OFFSET('5. Pp (3 años)'!$K$46,INT((ROW()-13)/2),0))</f>
        <v/>
      </c>
      <c r="G237" s="987" t="str">
        <f ca="1">IF(ISBLANK(OFFSET('5. Pp (3 años)'!$H$46,INT((ROW()-13)/2),0)),"",OFFSET('5. Pp (3 años)'!$H$46,INT((ROW()-13)/2),0))</f>
        <v/>
      </c>
      <c r="H237" s="1027" t="str">
        <f ca="1">IF(ISBLANK(OFFSET('9. METAS'!$L$20,INT((ROW()-13)/2),0)),"",OFFSET('9. METAS'!$L$20,INT((ROW()-13)/2),0))</f>
        <v/>
      </c>
      <c r="I237" s="1029"/>
      <c r="J237" s="208" t="e">
        <f ca="1">IF(MOD(ROW()-13,2)=0,IF(ISBLANK(OFFSET(#REF!,INT((ROW()-13)/2),0)),"",OFFSET(#REF!,INT((ROW()-13)/2),0)),IF(ISBLANK(OFFSET('9. METAS'!$U$20,INT((ROW()-14)/2),0)),"",OFFSET('9. METAS'!$U$20,INT((ROW()-14)/2),0)))</f>
        <v>#REF!</v>
      </c>
      <c r="K237" s="209" t="e">
        <f ca="1">IF(MOD(ROW()-13,2)=0,IF(ISBLANK(OFFSET(#REF!,INT((ROW()-13)/2),0)),"",OFFSET(#REF!,INT((ROW()-13)/2),0)),IF(ISBLANK(OFFSET('9. METAS'!$V$20,INT((ROW()-14)/2),0)),"",OFFSET('9. METAS'!$V$20,INT((ROW()-14)/2),0)))</f>
        <v>#REF!</v>
      </c>
      <c r="L237" s="209" t="e">
        <f ca="1">IF(MOD(ROW()-13,2)=0,IF(ISBLANK(OFFSET(#REF!,INT((ROW()-13)/2),0)),"",OFFSET(#REF!,INT((ROW()-13)/2),0)),IF(ISBLANK(OFFSET('9. METAS'!$W$20,INT((ROW()-14)/2),0)),"",OFFSET('9. METAS'!$W$20,INT((ROW()-14)/2),0)))</f>
        <v>#REF!</v>
      </c>
      <c r="M237" s="210" t="e">
        <f ca="1">IF(MOD(ROW()-13,2)=0,IF(ISBLANK(OFFSET(#REF!,INT((ROW()-13)/2),0)),"",OFFSET(#REF!,INT((ROW()-13)/2),0)),IF(ISBLANK(OFFSET('9. METAS'!$X$20,INT((ROW()-14)/2),0)),"",OFFSET('9. METAS'!$X$20,INT((ROW()-14)/2),0)))</f>
        <v>#REF!</v>
      </c>
      <c r="N237" s="1002" t="str">
        <f t="shared" ref="N237" ca="1" si="220">IFERROR(J237/J238,"ND")</f>
        <v>ND</v>
      </c>
      <c r="O237" s="1004" t="str">
        <f t="shared" ref="O237" ca="1" si="221">IFERROR(((J237)/H237),"ND")</f>
        <v>ND</v>
      </c>
      <c r="P237" s="1031"/>
    </row>
    <row r="238" spans="3:16">
      <c r="C238" s="981"/>
      <c r="D238" s="983"/>
      <c r="E238" s="983"/>
      <c r="F238" s="985"/>
      <c r="G238" s="987"/>
      <c r="H238" s="1027"/>
      <c r="I238" s="1033"/>
      <c r="J238" s="208" t="str">
        <f ca="1">IF(MOD(ROW()-13,2)=0,IF(ISBLANK(OFFSET(#REF!,INT((ROW()-13)/2),0)),"",OFFSET(#REF!,INT((ROW()-13)/2),0)),IF(ISBLANK(OFFSET('9. METAS'!$U$20,INT((ROW()-14)/2),0)),"",OFFSET('9. METAS'!$U$20,INT((ROW()-14)/2),0)))</f>
        <v/>
      </c>
      <c r="K238" s="209" t="str">
        <f ca="1">IF(MOD(ROW()-13,2)=0,IF(ISBLANK(OFFSET(#REF!,INT((ROW()-13)/2),0)),"",OFFSET(#REF!,INT((ROW()-13)/2),0)),IF(ISBLANK(OFFSET('9. METAS'!$V$20,INT((ROW()-14)/2),0)),"",OFFSET('9. METAS'!$V$20,INT((ROW()-14)/2),0)))</f>
        <v/>
      </c>
      <c r="L238" s="209" t="str">
        <f ca="1">IF(MOD(ROW()-13,2)=0,IF(ISBLANK(OFFSET(#REF!,INT((ROW()-13)/2),0)),"",OFFSET(#REF!,INT((ROW()-13)/2),0)),IF(ISBLANK(OFFSET('9. METAS'!$W$20,INT((ROW()-14)/2),0)),"",OFFSET('9. METAS'!$W$20,INT((ROW()-14)/2),0)))</f>
        <v/>
      </c>
      <c r="M238" s="210" t="str">
        <f ca="1">IF(MOD(ROW()-13,2)=0,IF(ISBLANK(OFFSET(#REF!,INT((ROW()-13)/2),0)),"",OFFSET(#REF!,INT((ROW()-13)/2),0)),IF(ISBLANK(OFFSET('9. METAS'!$X$20,INT((ROW()-14)/2),0)),"",OFFSET('9. METAS'!$X$20,INT((ROW()-14)/2),0)))</f>
        <v/>
      </c>
      <c r="N238" s="1003"/>
      <c r="O238" s="1005"/>
      <c r="P238" s="1034"/>
    </row>
    <row r="239" spans="3:16">
      <c r="C239" s="1008" t="str">
        <f ca="1">IF(ISBLANK(OFFSET('5. Pp (3 años)'!$C$46,INT((ROW()-13)/2),0)),"",OFFSET('5. Pp (3 años)'!$C$46,INT((ROW()-13)/2),0))</f>
        <v/>
      </c>
      <c r="D239" s="983" t="str">
        <f ca="1">IF(ISBLANK(OFFSET('5. Pp (3 años)'!$D$46,INT((ROW()-13)/2),0)),"",OFFSET('5. Pp (3 años)'!$D$46,INT((ROW()-13)/2),0))</f>
        <v/>
      </c>
      <c r="E239" s="983" t="str">
        <f ca="1">IF(ISBLANK(OFFSET('5. Pp (3 años)'!$E$46,INT((ROW()-13)/2),0)),"",OFFSET('5. Pp (3 años)'!$E$46,INT((ROW()-13)/2),0))</f>
        <v/>
      </c>
      <c r="F239" s="985" t="str">
        <f ca="1">IF(ISBLANK(OFFSET('5. Pp (3 años)'!$K$46,INT((ROW()-13)/2),0)),"",OFFSET('5. Pp (3 años)'!$K$46,INT((ROW()-13)/2),0))</f>
        <v/>
      </c>
      <c r="G239" s="987" t="str">
        <f ca="1">IF(ISBLANK(OFFSET('5. Pp (3 años)'!$H$46,INT((ROW()-13)/2),0)),"",OFFSET('5. Pp (3 años)'!$H$46,INT((ROW()-13)/2),0))</f>
        <v/>
      </c>
      <c r="H239" s="1027" t="str">
        <f ca="1">IF(ISBLANK(OFFSET('9. METAS'!$L$20,INT((ROW()-13)/2),0)),"",OFFSET('9. METAS'!$L$20,INT((ROW()-13)/2),0))</f>
        <v/>
      </c>
      <c r="I239" s="1029"/>
      <c r="J239" s="208" t="e">
        <f ca="1">IF(MOD(ROW()-13,2)=0,IF(ISBLANK(OFFSET(#REF!,INT((ROW()-13)/2),0)),"",OFFSET(#REF!,INT((ROW()-13)/2),0)),IF(ISBLANK(OFFSET('9. METAS'!$U$20,INT((ROW()-14)/2),0)),"",OFFSET('9. METAS'!$U$20,INT((ROW()-14)/2),0)))</f>
        <v>#REF!</v>
      </c>
      <c r="K239" s="209" t="e">
        <f ca="1">IF(MOD(ROW()-13,2)=0,IF(ISBLANK(OFFSET(#REF!,INT((ROW()-13)/2),0)),"",OFFSET(#REF!,INT((ROW()-13)/2),0)),IF(ISBLANK(OFFSET('9. METAS'!$V$20,INT((ROW()-14)/2),0)),"",OFFSET('9. METAS'!$V$20,INT((ROW()-14)/2),0)))</f>
        <v>#REF!</v>
      </c>
      <c r="L239" s="209" t="e">
        <f ca="1">IF(MOD(ROW()-13,2)=0,IF(ISBLANK(OFFSET(#REF!,INT((ROW()-13)/2),0)),"",OFFSET(#REF!,INT((ROW()-13)/2),0)),IF(ISBLANK(OFFSET('9. METAS'!$W$20,INT((ROW()-14)/2),0)),"",OFFSET('9. METAS'!$W$20,INT((ROW()-14)/2),0)))</f>
        <v>#REF!</v>
      </c>
      <c r="M239" s="210" t="e">
        <f ca="1">IF(MOD(ROW()-13,2)=0,IF(ISBLANK(OFFSET(#REF!,INT((ROW()-13)/2),0)),"",OFFSET(#REF!,INT((ROW()-13)/2),0)),IF(ISBLANK(OFFSET('9. METAS'!$X$20,INT((ROW()-14)/2),0)),"",OFFSET('9. METAS'!$X$20,INT((ROW()-14)/2),0)))</f>
        <v>#REF!</v>
      </c>
      <c r="N239" s="1002" t="str">
        <f t="shared" ref="N239" ca="1" si="222">IFERROR(J239/J240,"ND")</f>
        <v>ND</v>
      </c>
      <c r="O239" s="1004" t="str">
        <f t="shared" ref="O239" ca="1" si="223">IFERROR(((J239)/H239),"ND")</f>
        <v>ND</v>
      </c>
      <c r="P239" s="1031"/>
    </row>
    <row r="240" spans="3:16">
      <c r="C240" s="981"/>
      <c r="D240" s="983"/>
      <c r="E240" s="983"/>
      <c r="F240" s="985"/>
      <c r="G240" s="987"/>
      <c r="H240" s="1027"/>
      <c r="I240" s="1033"/>
      <c r="J240" s="208" t="str">
        <f ca="1">IF(MOD(ROW()-13,2)=0,IF(ISBLANK(OFFSET(#REF!,INT((ROW()-13)/2),0)),"",OFFSET(#REF!,INT((ROW()-13)/2),0)),IF(ISBLANK(OFFSET('9. METAS'!$U$20,INT((ROW()-14)/2),0)),"",OFFSET('9. METAS'!$U$20,INT((ROW()-14)/2),0)))</f>
        <v/>
      </c>
      <c r="K240" s="209" t="str">
        <f ca="1">IF(MOD(ROW()-13,2)=0,IF(ISBLANK(OFFSET(#REF!,INT((ROW()-13)/2),0)),"",OFFSET(#REF!,INT((ROW()-13)/2),0)),IF(ISBLANK(OFFSET('9. METAS'!$V$20,INT((ROW()-14)/2),0)),"",OFFSET('9. METAS'!$V$20,INT((ROW()-14)/2),0)))</f>
        <v/>
      </c>
      <c r="L240" s="209" t="str">
        <f ca="1">IF(MOD(ROW()-13,2)=0,IF(ISBLANK(OFFSET(#REF!,INT((ROW()-13)/2),0)),"",OFFSET(#REF!,INT((ROW()-13)/2),0)),IF(ISBLANK(OFFSET('9. METAS'!$W$20,INT((ROW()-14)/2),0)),"",OFFSET('9. METAS'!$W$20,INT((ROW()-14)/2),0)))</f>
        <v/>
      </c>
      <c r="M240" s="210" t="str">
        <f ca="1">IF(MOD(ROW()-13,2)=0,IF(ISBLANK(OFFSET(#REF!,INT((ROW()-13)/2),0)),"",OFFSET(#REF!,INT((ROW()-13)/2),0)),IF(ISBLANK(OFFSET('9. METAS'!$X$20,INT((ROW()-14)/2),0)),"",OFFSET('9. METAS'!$X$20,INT((ROW()-14)/2),0)))</f>
        <v/>
      </c>
      <c r="N240" s="1003"/>
      <c r="O240" s="1005"/>
      <c r="P240" s="1034"/>
    </row>
    <row r="241" spans="3:16">
      <c r="C241" s="1008" t="str">
        <f ca="1">IF(ISBLANK(OFFSET('5. Pp (3 años)'!$C$46,INT((ROW()-13)/2),0)),"",OFFSET('5. Pp (3 años)'!$C$46,INT((ROW()-13)/2),0))</f>
        <v/>
      </c>
      <c r="D241" s="983" t="str">
        <f ca="1">IF(ISBLANK(OFFSET('5. Pp (3 años)'!$D$46,INT((ROW()-13)/2),0)),"",OFFSET('5. Pp (3 años)'!$D$46,INT((ROW()-13)/2),0))</f>
        <v/>
      </c>
      <c r="E241" s="983" t="str">
        <f ca="1">IF(ISBLANK(OFFSET('5. Pp (3 años)'!$E$46,INT((ROW()-13)/2),0)),"",OFFSET('5. Pp (3 años)'!$E$46,INT((ROW()-13)/2),0))</f>
        <v/>
      </c>
      <c r="F241" s="985" t="str">
        <f ca="1">IF(ISBLANK(OFFSET('5. Pp (3 años)'!$K$46,INT((ROW()-13)/2),0)),"",OFFSET('5. Pp (3 años)'!$K$46,INT((ROW()-13)/2),0))</f>
        <v/>
      </c>
      <c r="G241" s="987" t="str">
        <f ca="1">IF(ISBLANK(OFFSET('5. Pp (3 años)'!$H$46,INT((ROW()-13)/2),0)),"",OFFSET('5. Pp (3 años)'!$H$46,INT((ROW()-13)/2),0))</f>
        <v/>
      </c>
      <c r="H241" s="1027" t="str">
        <f ca="1">IF(ISBLANK(OFFSET('9. METAS'!$L$20,INT((ROW()-13)/2),0)),"",OFFSET('9. METAS'!$L$20,INT((ROW()-13)/2),0))</f>
        <v/>
      </c>
      <c r="I241" s="1029"/>
      <c r="J241" s="208" t="e">
        <f ca="1">IF(MOD(ROW()-13,2)=0,IF(ISBLANK(OFFSET(#REF!,INT((ROW()-13)/2),0)),"",OFFSET(#REF!,INT((ROW()-13)/2),0)),IF(ISBLANK(OFFSET('9. METAS'!$U$20,INT((ROW()-14)/2),0)),"",OFFSET('9. METAS'!$U$20,INT((ROW()-14)/2),0)))</f>
        <v>#REF!</v>
      </c>
      <c r="K241" s="209" t="e">
        <f ca="1">IF(MOD(ROW()-13,2)=0,IF(ISBLANK(OFFSET(#REF!,INT((ROW()-13)/2),0)),"",OFFSET(#REF!,INT((ROW()-13)/2),0)),IF(ISBLANK(OFFSET('9. METAS'!$V$20,INT((ROW()-14)/2),0)),"",OFFSET('9. METAS'!$V$20,INT((ROW()-14)/2),0)))</f>
        <v>#REF!</v>
      </c>
      <c r="L241" s="209" t="e">
        <f ca="1">IF(MOD(ROW()-13,2)=0,IF(ISBLANK(OFFSET(#REF!,INT((ROW()-13)/2),0)),"",OFFSET(#REF!,INT((ROW()-13)/2),0)),IF(ISBLANK(OFFSET('9. METAS'!$W$20,INT((ROW()-14)/2),0)),"",OFFSET('9. METAS'!$W$20,INT((ROW()-14)/2),0)))</f>
        <v>#REF!</v>
      </c>
      <c r="M241" s="210" t="e">
        <f ca="1">IF(MOD(ROW()-13,2)=0,IF(ISBLANK(OFFSET(#REF!,INT((ROW()-13)/2),0)),"",OFFSET(#REF!,INT((ROW()-13)/2),0)),IF(ISBLANK(OFFSET('9. METAS'!$X$20,INT((ROW()-14)/2),0)),"",OFFSET('9. METAS'!$X$20,INT((ROW()-14)/2),0)))</f>
        <v>#REF!</v>
      </c>
      <c r="N241" s="1002" t="str">
        <f t="shared" ref="N241" ca="1" si="224">IFERROR(J241/J242,"ND")</f>
        <v>ND</v>
      </c>
      <c r="O241" s="1004" t="str">
        <f t="shared" ref="O241" ca="1" si="225">IFERROR(((J241)/H241),"ND")</f>
        <v>ND</v>
      </c>
      <c r="P241" s="1031"/>
    </row>
    <row r="242" spans="3:16">
      <c r="C242" s="981"/>
      <c r="D242" s="983"/>
      <c r="E242" s="983"/>
      <c r="F242" s="985"/>
      <c r="G242" s="987"/>
      <c r="H242" s="1027"/>
      <c r="I242" s="1033"/>
      <c r="J242" s="208" t="str">
        <f ca="1">IF(MOD(ROW()-13,2)=0,IF(ISBLANK(OFFSET(#REF!,INT((ROW()-13)/2),0)),"",OFFSET(#REF!,INT((ROW()-13)/2),0)),IF(ISBLANK(OFFSET('9. METAS'!$U$20,INT((ROW()-14)/2),0)),"",OFFSET('9. METAS'!$U$20,INT((ROW()-14)/2),0)))</f>
        <v/>
      </c>
      <c r="K242" s="209" t="str">
        <f ca="1">IF(MOD(ROW()-13,2)=0,IF(ISBLANK(OFFSET(#REF!,INT((ROW()-13)/2),0)),"",OFFSET(#REF!,INT((ROW()-13)/2),0)),IF(ISBLANK(OFFSET('9. METAS'!$V$20,INT((ROW()-14)/2),0)),"",OFFSET('9. METAS'!$V$20,INT((ROW()-14)/2),0)))</f>
        <v/>
      </c>
      <c r="L242" s="209" t="str">
        <f ca="1">IF(MOD(ROW()-13,2)=0,IF(ISBLANK(OFFSET(#REF!,INT((ROW()-13)/2),0)),"",OFFSET(#REF!,INT((ROW()-13)/2),0)),IF(ISBLANK(OFFSET('9. METAS'!$W$20,INT((ROW()-14)/2),0)),"",OFFSET('9. METAS'!$W$20,INT((ROW()-14)/2),0)))</f>
        <v/>
      </c>
      <c r="M242" s="210" t="str">
        <f ca="1">IF(MOD(ROW()-13,2)=0,IF(ISBLANK(OFFSET(#REF!,INT((ROW()-13)/2),0)),"",OFFSET(#REF!,INT((ROW()-13)/2),0)),IF(ISBLANK(OFFSET('9. METAS'!$X$20,INT((ROW()-14)/2),0)),"",OFFSET('9. METAS'!$X$20,INT((ROW()-14)/2),0)))</f>
        <v/>
      </c>
      <c r="N242" s="1003"/>
      <c r="O242" s="1005"/>
      <c r="P242" s="1034"/>
    </row>
    <row r="243" spans="3:16">
      <c r="C243" s="1008" t="str">
        <f ca="1">IF(ISBLANK(OFFSET('5. Pp (3 años)'!$C$46,INT((ROW()-13)/2),0)),"",OFFSET('5. Pp (3 años)'!$C$46,INT((ROW()-13)/2),0))</f>
        <v/>
      </c>
      <c r="D243" s="983" t="str">
        <f ca="1">IF(ISBLANK(OFFSET('5. Pp (3 años)'!$D$46,INT((ROW()-13)/2),0)),"",OFFSET('5. Pp (3 años)'!$D$46,INT((ROW()-13)/2),0))</f>
        <v/>
      </c>
      <c r="E243" s="983" t="str">
        <f ca="1">IF(ISBLANK(OFFSET('5. Pp (3 años)'!$E$46,INT((ROW()-13)/2),0)),"",OFFSET('5. Pp (3 años)'!$E$46,INT((ROW()-13)/2),0))</f>
        <v/>
      </c>
      <c r="F243" s="985" t="str">
        <f ca="1">IF(ISBLANK(OFFSET('5. Pp (3 años)'!$K$46,INT((ROW()-13)/2),0)),"",OFFSET('5. Pp (3 años)'!$K$46,INT((ROW()-13)/2),0))</f>
        <v/>
      </c>
      <c r="G243" s="987" t="str">
        <f ca="1">IF(ISBLANK(OFFSET('5. Pp (3 años)'!$H$46,INT((ROW()-13)/2),0)),"",OFFSET('5. Pp (3 años)'!$H$46,INT((ROW()-13)/2),0))</f>
        <v/>
      </c>
      <c r="H243" s="1027" t="str">
        <f ca="1">IF(ISBLANK(OFFSET('9. METAS'!$L$20,INT((ROW()-13)/2),0)),"",OFFSET('9. METAS'!$L$20,INT((ROW()-13)/2),0))</f>
        <v/>
      </c>
      <c r="I243" s="1029"/>
      <c r="J243" s="208" t="e">
        <f ca="1">IF(MOD(ROW()-13,2)=0,IF(ISBLANK(OFFSET(#REF!,INT((ROW()-13)/2),0)),"",OFFSET(#REF!,INT((ROW()-13)/2),0)),IF(ISBLANK(OFFSET('9. METAS'!$U$20,INT((ROW()-14)/2),0)),"",OFFSET('9. METAS'!$U$20,INT((ROW()-14)/2),0)))</f>
        <v>#REF!</v>
      </c>
      <c r="K243" s="209" t="e">
        <f ca="1">IF(MOD(ROW()-13,2)=0,IF(ISBLANK(OFFSET(#REF!,INT((ROW()-13)/2),0)),"",OFFSET(#REF!,INT((ROW()-13)/2),0)),IF(ISBLANK(OFFSET('9. METAS'!$V$20,INT((ROW()-14)/2),0)),"",OFFSET('9. METAS'!$V$20,INT((ROW()-14)/2),0)))</f>
        <v>#REF!</v>
      </c>
      <c r="L243" s="209" t="e">
        <f ca="1">IF(MOD(ROW()-13,2)=0,IF(ISBLANK(OFFSET(#REF!,INT((ROW()-13)/2),0)),"",OFFSET(#REF!,INT((ROW()-13)/2),0)),IF(ISBLANK(OFFSET('9. METAS'!$W$20,INT((ROW()-14)/2),0)),"",OFFSET('9. METAS'!$W$20,INT((ROW()-14)/2),0)))</f>
        <v>#REF!</v>
      </c>
      <c r="M243" s="210" t="e">
        <f ca="1">IF(MOD(ROW()-13,2)=0,IF(ISBLANK(OFFSET(#REF!,INT((ROW()-13)/2),0)),"",OFFSET(#REF!,INT((ROW()-13)/2),0)),IF(ISBLANK(OFFSET('9. METAS'!$X$20,INT((ROW()-14)/2),0)),"",OFFSET('9. METAS'!$X$20,INT((ROW()-14)/2),0)))</f>
        <v>#REF!</v>
      </c>
      <c r="N243" s="1002" t="str">
        <f t="shared" ref="N243" ca="1" si="226">IFERROR(J243/J244,"ND")</f>
        <v>ND</v>
      </c>
      <c r="O243" s="1004" t="str">
        <f t="shared" ref="O243" ca="1" si="227">IFERROR(((J243)/H243),"ND")</f>
        <v>ND</v>
      </c>
      <c r="P243" s="1031"/>
    </row>
    <row r="244" spans="3:16">
      <c r="C244" s="981"/>
      <c r="D244" s="983"/>
      <c r="E244" s="983"/>
      <c r="F244" s="985"/>
      <c r="G244" s="987"/>
      <c r="H244" s="1027"/>
      <c r="I244" s="1033"/>
      <c r="J244" s="208" t="str">
        <f ca="1">IF(MOD(ROW()-13,2)=0,IF(ISBLANK(OFFSET(#REF!,INT((ROW()-13)/2),0)),"",OFFSET(#REF!,INT((ROW()-13)/2),0)),IF(ISBLANK(OFFSET('9. METAS'!$U$20,INT((ROW()-14)/2),0)),"",OFFSET('9. METAS'!$U$20,INT((ROW()-14)/2),0)))</f>
        <v/>
      </c>
      <c r="K244" s="209" t="str">
        <f ca="1">IF(MOD(ROW()-13,2)=0,IF(ISBLANK(OFFSET(#REF!,INT((ROW()-13)/2),0)),"",OFFSET(#REF!,INT((ROW()-13)/2),0)),IF(ISBLANK(OFFSET('9. METAS'!$V$20,INT((ROW()-14)/2),0)),"",OFFSET('9. METAS'!$V$20,INT((ROW()-14)/2),0)))</f>
        <v/>
      </c>
      <c r="L244" s="209" t="str">
        <f ca="1">IF(MOD(ROW()-13,2)=0,IF(ISBLANK(OFFSET(#REF!,INT((ROW()-13)/2),0)),"",OFFSET(#REF!,INT((ROW()-13)/2),0)),IF(ISBLANK(OFFSET('9. METAS'!$W$20,INT((ROW()-14)/2),0)),"",OFFSET('9. METAS'!$W$20,INT((ROW()-14)/2),0)))</f>
        <v/>
      </c>
      <c r="M244" s="210" t="str">
        <f ca="1">IF(MOD(ROW()-13,2)=0,IF(ISBLANK(OFFSET(#REF!,INT((ROW()-13)/2),0)),"",OFFSET(#REF!,INT((ROW()-13)/2),0)),IF(ISBLANK(OFFSET('9. METAS'!$X$20,INT((ROW()-14)/2),0)),"",OFFSET('9. METAS'!$X$20,INT((ROW()-14)/2),0)))</f>
        <v/>
      </c>
      <c r="N244" s="1003"/>
      <c r="O244" s="1005"/>
      <c r="P244" s="1034"/>
    </row>
    <row r="245" spans="3:16">
      <c r="C245" s="1008" t="str">
        <f ca="1">IF(ISBLANK(OFFSET('5. Pp (3 años)'!$C$46,INT((ROW()-13)/2),0)),"",OFFSET('5. Pp (3 años)'!$C$46,INT((ROW()-13)/2),0))</f>
        <v/>
      </c>
      <c r="D245" s="983" t="str">
        <f ca="1">IF(ISBLANK(OFFSET('5. Pp (3 años)'!$D$46,INT((ROW()-13)/2),0)),"",OFFSET('5. Pp (3 años)'!$D$46,INT((ROW()-13)/2),0))</f>
        <v/>
      </c>
      <c r="E245" s="983" t="str">
        <f ca="1">IF(ISBLANK(OFFSET('5. Pp (3 años)'!$E$46,INT((ROW()-13)/2),0)),"",OFFSET('5. Pp (3 años)'!$E$46,INT((ROW()-13)/2),0))</f>
        <v/>
      </c>
      <c r="F245" s="985" t="str">
        <f ca="1">IF(ISBLANK(OFFSET('5. Pp (3 años)'!$K$46,INT((ROW()-13)/2),0)),"",OFFSET('5. Pp (3 años)'!$K$46,INT((ROW()-13)/2),0))</f>
        <v/>
      </c>
      <c r="G245" s="987" t="str">
        <f ca="1">IF(ISBLANK(OFFSET('5. Pp (3 años)'!$H$46,INT((ROW()-13)/2),0)),"",OFFSET('5. Pp (3 años)'!$H$46,INT((ROW()-13)/2),0))</f>
        <v/>
      </c>
      <c r="H245" s="1027" t="str">
        <f ca="1">IF(ISBLANK(OFFSET('9. METAS'!$L$20,INT((ROW()-13)/2),0)),"",OFFSET('9. METAS'!$L$20,INT((ROW()-13)/2),0))</f>
        <v/>
      </c>
      <c r="I245" s="1029"/>
      <c r="J245" s="208" t="e">
        <f ca="1">IF(MOD(ROW()-13,2)=0,IF(ISBLANK(OFFSET(#REF!,INT((ROW()-13)/2),0)),"",OFFSET(#REF!,INT((ROW()-13)/2),0)),IF(ISBLANK(OFFSET('9. METAS'!$U$20,INT((ROW()-14)/2),0)),"",OFFSET('9. METAS'!$U$20,INT((ROW()-14)/2),0)))</f>
        <v>#REF!</v>
      </c>
      <c r="K245" s="209" t="e">
        <f ca="1">IF(MOD(ROW()-13,2)=0,IF(ISBLANK(OFFSET(#REF!,INT((ROW()-13)/2),0)),"",OFFSET(#REF!,INT((ROW()-13)/2),0)),IF(ISBLANK(OFFSET('9. METAS'!$V$20,INT((ROW()-14)/2),0)),"",OFFSET('9. METAS'!$V$20,INT((ROW()-14)/2),0)))</f>
        <v>#REF!</v>
      </c>
      <c r="L245" s="209" t="e">
        <f ca="1">IF(MOD(ROW()-13,2)=0,IF(ISBLANK(OFFSET(#REF!,INT((ROW()-13)/2),0)),"",OFFSET(#REF!,INT((ROW()-13)/2),0)),IF(ISBLANK(OFFSET('9. METAS'!$W$20,INT((ROW()-14)/2),0)),"",OFFSET('9. METAS'!$W$20,INT((ROW()-14)/2),0)))</f>
        <v>#REF!</v>
      </c>
      <c r="M245" s="210" t="e">
        <f ca="1">IF(MOD(ROW()-13,2)=0,IF(ISBLANK(OFFSET(#REF!,INT((ROW()-13)/2),0)),"",OFFSET(#REF!,INT((ROW()-13)/2),0)),IF(ISBLANK(OFFSET('9. METAS'!$X$20,INT((ROW()-14)/2),0)),"",OFFSET('9. METAS'!$X$20,INT((ROW()-14)/2),0)))</f>
        <v>#REF!</v>
      </c>
      <c r="N245" s="1002" t="str">
        <f t="shared" ref="N245" ca="1" si="228">IFERROR(J245/J246,"ND")</f>
        <v>ND</v>
      </c>
      <c r="O245" s="1004" t="str">
        <f t="shared" ref="O245" ca="1" si="229">IFERROR(((J245)/H245),"ND")</f>
        <v>ND</v>
      </c>
      <c r="P245" s="1031"/>
    </row>
    <row r="246" spans="3:16">
      <c r="C246" s="981"/>
      <c r="D246" s="983"/>
      <c r="E246" s="983"/>
      <c r="F246" s="985"/>
      <c r="G246" s="987"/>
      <c r="H246" s="1027"/>
      <c r="I246" s="1033"/>
      <c r="J246" s="208" t="str">
        <f ca="1">IF(MOD(ROW()-13,2)=0,IF(ISBLANK(OFFSET(#REF!,INT((ROW()-13)/2),0)),"",OFFSET(#REF!,INT((ROW()-13)/2),0)),IF(ISBLANK(OFFSET('9. METAS'!$U$20,INT((ROW()-14)/2),0)),"",OFFSET('9. METAS'!$U$20,INT((ROW()-14)/2),0)))</f>
        <v/>
      </c>
      <c r="K246" s="209" t="str">
        <f ca="1">IF(MOD(ROW()-13,2)=0,IF(ISBLANK(OFFSET(#REF!,INT((ROW()-13)/2),0)),"",OFFSET(#REF!,INT((ROW()-13)/2),0)),IF(ISBLANK(OFFSET('9. METAS'!$V$20,INT((ROW()-14)/2),0)),"",OFFSET('9. METAS'!$V$20,INT((ROW()-14)/2),0)))</f>
        <v/>
      </c>
      <c r="L246" s="209" t="str">
        <f ca="1">IF(MOD(ROW()-13,2)=0,IF(ISBLANK(OFFSET(#REF!,INT((ROW()-13)/2),0)),"",OFFSET(#REF!,INT((ROW()-13)/2),0)),IF(ISBLANK(OFFSET('9. METAS'!$W$20,INT((ROW()-14)/2),0)),"",OFFSET('9. METAS'!$W$20,INT((ROW()-14)/2),0)))</f>
        <v/>
      </c>
      <c r="M246" s="210" t="str">
        <f ca="1">IF(MOD(ROW()-13,2)=0,IF(ISBLANK(OFFSET(#REF!,INT((ROW()-13)/2),0)),"",OFFSET(#REF!,INT((ROW()-13)/2),0)),IF(ISBLANK(OFFSET('9. METAS'!$X$20,INT((ROW()-14)/2),0)),"",OFFSET('9. METAS'!$X$20,INT((ROW()-14)/2),0)))</f>
        <v/>
      </c>
      <c r="N246" s="1003"/>
      <c r="O246" s="1005"/>
      <c r="P246" s="1034"/>
    </row>
    <row r="247" spans="3:16">
      <c r="C247" s="1008" t="str">
        <f ca="1">IF(ISBLANK(OFFSET('5. Pp (3 años)'!$C$46,INT((ROW()-13)/2),0)),"",OFFSET('5. Pp (3 años)'!$C$46,INT((ROW()-13)/2),0))</f>
        <v/>
      </c>
      <c r="D247" s="983" t="str">
        <f ca="1">IF(ISBLANK(OFFSET('5. Pp (3 años)'!$D$46,INT((ROW()-13)/2),0)),"",OFFSET('5. Pp (3 años)'!$D$46,INT((ROW()-13)/2),0))</f>
        <v/>
      </c>
      <c r="E247" s="983" t="str">
        <f ca="1">IF(ISBLANK(OFFSET('5. Pp (3 años)'!$E$46,INT((ROW()-13)/2),0)),"",OFFSET('5. Pp (3 años)'!$E$46,INT((ROW()-13)/2),0))</f>
        <v/>
      </c>
      <c r="F247" s="985" t="str">
        <f ca="1">IF(ISBLANK(OFFSET('5. Pp (3 años)'!$K$46,INT((ROW()-13)/2),0)),"",OFFSET('5. Pp (3 años)'!$K$46,INT((ROW()-13)/2),0))</f>
        <v/>
      </c>
      <c r="G247" s="987" t="str">
        <f ca="1">IF(ISBLANK(OFFSET('5. Pp (3 años)'!$H$46,INT((ROW()-13)/2),0)),"",OFFSET('5. Pp (3 años)'!$H$46,INT((ROW()-13)/2),0))</f>
        <v/>
      </c>
      <c r="H247" s="1027" t="str">
        <f ca="1">IF(ISBLANK(OFFSET('9. METAS'!$L$20,INT((ROW()-13)/2),0)),"",OFFSET('9. METAS'!$L$20,INT((ROW()-13)/2),0))</f>
        <v/>
      </c>
      <c r="I247" s="1029"/>
      <c r="J247" s="208" t="e">
        <f ca="1">IF(MOD(ROW()-13,2)=0,IF(ISBLANK(OFFSET(#REF!,INT((ROW()-13)/2),0)),"",OFFSET(#REF!,INT((ROW()-13)/2),0)),IF(ISBLANK(OFFSET('9. METAS'!$U$20,INT((ROW()-14)/2),0)),"",OFFSET('9. METAS'!$U$20,INT((ROW()-14)/2),0)))</f>
        <v>#REF!</v>
      </c>
      <c r="K247" s="209" t="e">
        <f ca="1">IF(MOD(ROW()-13,2)=0,IF(ISBLANK(OFFSET(#REF!,INT((ROW()-13)/2),0)),"",OFFSET(#REF!,INT((ROW()-13)/2),0)),IF(ISBLANK(OFFSET('9. METAS'!$V$20,INT((ROW()-14)/2),0)),"",OFFSET('9. METAS'!$V$20,INT((ROW()-14)/2),0)))</f>
        <v>#REF!</v>
      </c>
      <c r="L247" s="209" t="e">
        <f ca="1">IF(MOD(ROW()-13,2)=0,IF(ISBLANK(OFFSET(#REF!,INT((ROW()-13)/2),0)),"",OFFSET(#REF!,INT((ROW()-13)/2),0)),IF(ISBLANK(OFFSET('9. METAS'!$W$20,INT((ROW()-14)/2),0)),"",OFFSET('9. METAS'!$W$20,INT((ROW()-14)/2),0)))</f>
        <v>#REF!</v>
      </c>
      <c r="M247" s="210" t="e">
        <f ca="1">IF(MOD(ROW()-13,2)=0,IF(ISBLANK(OFFSET(#REF!,INT((ROW()-13)/2),0)),"",OFFSET(#REF!,INT((ROW()-13)/2),0)),IF(ISBLANK(OFFSET('9. METAS'!$X$20,INT((ROW()-14)/2),0)),"",OFFSET('9. METAS'!$X$20,INT((ROW()-14)/2),0)))</f>
        <v>#REF!</v>
      </c>
      <c r="N247" s="1002" t="str">
        <f t="shared" ref="N247" ca="1" si="230">IFERROR(J247/J248,"ND")</f>
        <v>ND</v>
      </c>
      <c r="O247" s="1004" t="str">
        <f t="shared" ref="O247" ca="1" si="231">IFERROR(((J247)/H247),"ND")</f>
        <v>ND</v>
      </c>
      <c r="P247" s="1031"/>
    </row>
    <row r="248" spans="3:16">
      <c r="C248" s="981"/>
      <c r="D248" s="983"/>
      <c r="E248" s="983"/>
      <c r="F248" s="985"/>
      <c r="G248" s="987"/>
      <c r="H248" s="1027"/>
      <c r="I248" s="1033"/>
      <c r="J248" s="208" t="str">
        <f ca="1">IF(MOD(ROW()-13,2)=0,IF(ISBLANK(OFFSET(#REF!,INT((ROW()-13)/2),0)),"",OFFSET(#REF!,INT((ROW()-13)/2),0)),IF(ISBLANK(OFFSET('9. METAS'!$U$20,INT((ROW()-14)/2),0)),"",OFFSET('9. METAS'!$U$20,INT((ROW()-14)/2),0)))</f>
        <v/>
      </c>
      <c r="K248" s="209" t="str">
        <f ca="1">IF(MOD(ROW()-13,2)=0,IF(ISBLANK(OFFSET(#REF!,INT((ROW()-13)/2),0)),"",OFFSET(#REF!,INT((ROW()-13)/2),0)),IF(ISBLANK(OFFSET('9. METAS'!$V$20,INT((ROW()-14)/2),0)),"",OFFSET('9. METAS'!$V$20,INT((ROW()-14)/2),0)))</f>
        <v/>
      </c>
      <c r="L248" s="209" t="str">
        <f ca="1">IF(MOD(ROW()-13,2)=0,IF(ISBLANK(OFFSET(#REF!,INT((ROW()-13)/2),0)),"",OFFSET(#REF!,INT((ROW()-13)/2),0)),IF(ISBLANK(OFFSET('9. METAS'!$W$20,INT((ROW()-14)/2),0)),"",OFFSET('9. METAS'!$W$20,INT((ROW()-14)/2),0)))</f>
        <v/>
      </c>
      <c r="M248" s="210" t="str">
        <f ca="1">IF(MOD(ROW()-13,2)=0,IF(ISBLANK(OFFSET(#REF!,INT((ROW()-13)/2),0)),"",OFFSET(#REF!,INT((ROW()-13)/2),0)),IF(ISBLANK(OFFSET('9. METAS'!$X$20,INT((ROW()-14)/2),0)),"",OFFSET('9. METAS'!$X$20,INT((ROW()-14)/2),0)))</f>
        <v/>
      </c>
      <c r="N248" s="1003"/>
      <c r="O248" s="1005"/>
      <c r="P248" s="1034"/>
    </row>
    <row r="249" spans="3:16">
      <c r="C249" s="1008" t="str">
        <f ca="1">IF(ISBLANK(OFFSET('5. Pp (3 años)'!$C$46,INT((ROW()-13)/2),0)),"",OFFSET('5. Pp (3 años)'!$C$46,INT((ROW()-13)/2),0))</f>
        <v/>
      </c>
      <c r="D249" s="983" t="str">
        <f ca="1">IF(ISBLANK(OFFSET('5. Pp (3 años)'!$D$46,INT((ROW()-13)/2),0)),"",OFFSET('5. Pp (3 años)'!$D$46,INT((ROW()-13)/2),0))</f>
        <v/>
      </c>
      <c r="E249" s="983" t="str">
        <f ca="1">IF(ISBLANK(OFFSET('5. Pp (3 años)'!$E$46,INT((ROW()-13)/2),0)),"",OFFSET('5. Pp (3 años)'!$E$46,INT((ROW()-13)/2),0))</f>
        <v/>
      </c>
      <c r="F249" s="985" t="str">
        <f ca="1">IF(ISBLANK(OFFSET('5. Pp (3 años)'!$K$46,INT((ROW()-13)/2),0)),"",OFFSET('5. Pp (3 años)'!$K$46,INT((ROW()-13)/2),0))</f>
        <v/>
      </c>
      <c r="G249" s="987" t="str">
        <f ca="1">IF(ISBLANK(OFFSET('5. Pp (3 años)'!$H$46,INT((ROW()-13)/2),0)),"",OFFSET('5. Pp (3 años)'!$H$46,INT((ROW()-13)/2),0))</f>
        <v/>
      </c>
      <c r="H249" s="1027" t="str">
        <f ca="1">IF(ISBLANK(OFFSET('9. METAS'!$L$20,INT((ROW()-13)/2),0)),"",OFFSET('9. METAS'!$L$20,INT((ROW()-13)/2),0))</f>
        <v/>
      </c>
      <c r="I249" s="1029"/>
      <c r="J249" s="208" t="e">
        <f ca="1">IF(MOD(ROW()-13,2)=0,IF(ISBLANK(OFFSET(#REF!,INT((ROW()-13)/2),0)),"",OFFSET(#REF!,INT((ROW()-13)/2),0)),IF(ISBLANK(OFFSET('9. METAS'!$U$20,INT((ROW()-14)/2),0)),"",OFFSET('9. METAS'!$U$20,INT((ROW()-14)/2),0)))</f>
        <v>#REF!</v>
      </c>
      <c r="K249" s="209" t="e">
        <f ca="1">IF(MOD(ROW()-13,2)=0,IF(ISBLANK(OFFSET(#REF!,INT((ROW()-13)/2),0)),"",OFFSET(#REF!,INT((ROW()-13)/2),0)),IF(ISBLANK(OFFSET('9. METAS'!$V$20,INT((ROW()-14)/2),0)),"",OFFSET('9. METAS'!$V$20,INT((ROW()-14)/2),0)))</f>
        <v>#REF!</v>
      </c>
      <c r="L249" s="209" t="e">
        <f ca="1">IF(MOD(ROW()-13,2)=0,IF(ISBLANK(OFFSET(#REF!,INT((ROW()-13)/2),0)),"",OFFSET(#REF!,INT((ROW()-13)/2),0)),IF(ISBLANK(OFFSET('9. METAS'!$W$20,INT((ROW()-14)/2),0)),"",OFFSET('9. METAS'!$W$20,INT((ROW()-14)/2),0)))</f>
        <v>#REF!</v>
      </c>
      <c r="M249" s="210" t="e">
        <f ca="1">IF(MOD(ROW()-13,2)=0,IF(ISBLANK(OFFSET(#REF!,INT((ROW()-13)/2),0)),"",OFFSET(#REF!,INT((ROW()-13)/2),0)),IF(ISBLANK(OFFSET('9. METAS'!$X$20,INT((ROW()-14)/2),0)),"",OFFSET('9. METAS'!$X$20,INT((ROW()-14)/2),0)))</f>
        <v>#REF!</v>
      </c>
      <c r="N249" s="1002" t="str">
        <f t="shared" ref="N249" ca="1" si="232">IFERROR(J249/J250,"ND")</f>
        <v>ND</v>
      </c>
      <c r="O249" s="1004" t="str">
        <f t="shared" ref="O249" ca="1" si="233">IFERROR(((J249)/H249),"ND")</f>
        <v>ND</v>
      </c>
      <c r="P249" s="1031"/>
    </row>
    <row r="250" spans="3:16">
      <c r="C250" s="981"/>
      <c r="D250" s="983"/>
      <c r="E250" s="983"/>
      <c r="F250" s="985"/>
      <c r="G250" s="987"/>
      <c r="H250" s="1027"/>
      <c r="I250" s="1033"/>
      <c r="J250" s="208" t="str">
        <f ca="1">IF(MOD(ROW()-13,2)=0,IF(ISBLANK(OFFSET(#REF!,INT((ROW()-13)/2),0)),"",OFFSET(#REF!,INT((ROW()-13)/2),0)),IF(ISBLANK(OFFSET('9. METAS'!$U$20,INT((ROW()-14)/2),0)),"",OFFSET('9. METAS'!$U$20,INT((ROW()-14)/2),0)))</f>
        <v/>
      </c>
      <c r="K250" s="209" t="str">
        <f ca="1">IF(MOD(ROW()-13,2)=0,IF(ISBLANK(OFFSET(#REF!,INT((ROW()-13)/2),0)),"",OFFSET(#REF!,INT((ROW()-13)/2),0)),IF(ISBLANK(OFFSET('9. METAS'!$V$20,INT((ROW()-14)/2),0)),"",OFFSET('9. METAS'!$V$20,INT((ROW()-14)/2),0)))</f>
        <v/>
      </c>
      <c r="L250" s="209" t="str">
        <f ca="1">IF(MOD(ROW()-13,2)=0,IF(ISBLANK(OFFSET(#REF!,INT((ROW()-13)/2),0)),"",OFFSET(#REF!,INT((ROW()-13)/2),0)),IF(ISBLANK(OFFSET('9. METAS'!$W$20,INT((ROW()-14)/2),0)),"",OFFSET('9. METAS'!$W$20,INT((ROW()-14)/2),0)))</f>
        <v/>
      </c>
      <c r="M250" s="210" t="str">
        <f ca="1">IF(MOD(ROW()-13,2)=0,IF(ISBLANK(OFFSET(#REF!,INT((ROW()-13)/2),0)),"",OFFSET(#REF!,INT((ROW()-13)/2),0)),IF(ISBLANK(OFFSET('9. METAS'!$X$20,INT((ROW()-14)/2),0)),"",OFFSET('9. METAS'!$X$20,INT((ROW()-14)/2),0)))</f>
        <v/>
      </c>
      <c r="N250" s="1003"/>
      <c r="O250" s="1005"/>
      <c r="P250" s="1034"/>
    </row>
    <row r="251" spans="3:16">
      <c r="C251" s="1008" t="str">
        <f ca="1">IF(ISBLANK(OFFSET('5. Pp (3 años)'!$C$46,INT((ROW()-13)/2),0)),"",OFFSET('5. Pp (3 años)'!$C$46,INT((ROW()-13)/2),0))</f>
        <v/>
      </c>
      <c r="D251" s="983" t="str">
        <f ca="1">IF(ISBLANK(OFFSET('5. Pp (3 años)'!$D$46,INT((ROW()-13)/2),0)),"",OFFSET('5. Pp (3 años)'!$D$46,INT((ROW()-13)/2),0))</f>
        <v/>
      </c>
      <c r="E251" s="983" t="str">
        <f ca="1">IF(ISBLANK(OFFSET('5. Pp (3 años)'!$E$46,INT((ROW()-13)/2),0)),"",OFFSET('5. Pp (3 años)'!$E$46,INT((ROW()-13)/2),0))</f>
        <v/>
      </c>
      <c r="F251" s="985" t="str">
        <f ca="1">IF(ISBLANK(OFFSET('5. Pp (3 años)'!$K$46,INT((ROW()-13)/2),0)),"",OFFSET('5. Pp (3 años)'!$K$46,INT((ROW()-13)/2),0))</f>
        <v/>
      </c>
      <c r="G251" s="987" t="str">
        <f ca="1">IF(ISBLANK(OFFSET('5. Pp (3 años)'!$H$46,INT((ROW()-13)/2),0)),"",OFFSET('5. Pp (3 años)'!$H$46,INT((ROW()-13)/2),0))</f>
        <v/>
      </c>
      <c r="H251" s="1027" t="str">
        <f ca="1">IF(ISBLANK(OFFSET('9. METAS'!$L$20,INT((ROW()-13)/2),0)),"",OFFSET('9. METAS'!$L$20,INT((ROW()-13)/2),0))</f>
        <v/>
      </c>
      <c r="I251" s="1029"/>
      <c r="J251" s="208" t="e">
        <f ca="1">IF(MOD(ROW()-13,2)=0,IF(ISBLANK(OFFSET(#REF!,INT((ROW()-13)/2),0)),"",OFFSET(#REF!,INT((ROW()-13)/2),0)),IF(ISBLANK(OFFSET('9. METAS'!$U$20,INT((ROW()-14)/2),0)),"",OFFSET('9. METAS'!$U$20,INT((ROW()-14)/2),0)))</f>
        <v>#REF!</v>
      </c>
      <c r="K251" s="209" t="e">
        <f ca="1">IF(MOD(ROW()-13,2)=0,IF(ISBLANK(OFFSET(#REF!,INT((ROW()-13)/2),0)),"",OFFSET(#REF!,INT((ROW()-13)/2),0)),IF(ISBLANK(OFFSET('9. METAS'!$V$20,INT((ROW()-14)/2),0)),"",OFFSET('9. METAS'!$V$20,INT((ROW()-14)/2),0)))</f>
        <v>#REF!</v>
      </c>
      <c r="L251" s="209" t="e">
        <f ca="1">IF(MOD(ROW()-13,2)=0,IF(ISBLANK(OFFSET(#REF!,INT((ROW()-13)/2),0)),"",OFFSET(#REF!,INT((ROW()-13)/2),0)),IF(ISBLANK(OFFSET('9. METAS'!$W$20,INT((ROW()-14)/2),0)),"",OFFSET('9. METAS'!$W$20,INT((ROW()-14)/2),0)))</f>
        <v>#REF!</v>
      </c>
      <c r="M251" s="210" t="e">
        <f ca="1">IF(MOD(ROW()-13,2)=0,IF(ISBLANK(OFFSET(#REF!,INT((ROW()-13)/2),0)),"",OFFSET(#REF!,INT((ROW()-13)/2),0)),IF(ISBLANK(OFFSET('9. METAS'!$X$20,INT((ROW()-14)/2),0)),"",OFFSET('9. METAS'!$X$20,INT((ROW()-14)/2),0)))</f>
        <v>#REF!</v>
      </c>
      <c r="N251" s="1002" t="str">
        <f t="shared" ref="N251" ca="1" si="234">IFERROR(J251/J252,"ND")</f>
        <v>ND</v>
      </c>
      <c r="O251" s="1004" t="str">
        <f t="shared" ref="O251" ca="1" si="235">IFERROR(((J251)/H251),"ND")</f>
        <v>ND</v>
      </c>
      <c r="P251" s="1031"/>
    </row>
    <row r="252" spans="3:16">
      <c r="C252" s="981"/>
      <c r="D252" s="983"/>
      <c r="E252" s="983"/>
      <c r="F252" s="985"/>
      <c r="G252" s="987"/>
      <c r="H252" s="1027"/>
      <c r="I252" s="1033"/>
      <c r="J252" s="208" t="str">
        <f ca="1">IF(MOD(ROW()-13,2)=0,IF(ISBLANK(OFFSET(#REF!,INT((ROW()-13)/2),0)),"",OFFSET(#REF!,INT((ROW()-13)/2),0)),IF(ISBLANK(OFFSET('9. METAS'!$U$20,INT((ROW()-14)/2),0)),"",OFFSET('9. METAS'!$U$20,INT((ROW()-14)/2),0)))</f>
        <v/>
      </c>
      <c r="K252" s="209" t="str">
        <f ca="1">IF(MOD(ROW()-13,2)=0,IF(ISBLANK(OFFSET(#REF!,INT((ROW()-13)/2),0)),"",OFFSET(#REF!,INT((ROW()-13)/2),0)),IF(ISBLANK(OFFSET('9. METAS'!$V$20,INT((ROW()-14)/2),0)),"",OFFSET('9. METAS'!$V$20,INT((ROW()-14)/2),0)))</f>
        <v/>
      </c>
      <c r="L252" s="209" t="str">
        <f ca="1">IF(MOD(ROW()-13,2)=0,IF(ISBLANK(OFFSET(#REF!,INT((ROW()-13)/2),0)),"",OFFSET(#REF!,INT((ROW()-13)/2),0)),IF(ISBLANK(OFFSET('9. METAS'!$W$20,INT((ROW()-14)/2),0)),"",OFFSET('9. METAS'!$W$20,INT((ROW()-14)/2),0)))</f>
        <v/>
      </c>
      <c r="M252" s="210" t="str">
        <f ca="1">IF(MOD(ROW()-13,2)=0,IF(ISBLANK(OFFSET(#REF!,INT((ROW()-13)/2),0)),"",OFFSET(#REF!,INT((ROW()-13)/2),0)),IF(ISBLANK(OFFSET('9. METAS'!$X$20,INT((ROW()-14)/2),0)),"",OFFSET('9. METAS'!$X$20,INT((ROW()-14)/2),0)))</f>
        <v/>
      </c>
      <c r="N252" s="1003"/>
      <c r="O252" s="1005"/>
      <c r="P252" s="1034"/>
    </row>
    <row r="253" spans="3:16">
      <c r="C253" s="1008" t="str">
        <f ca="1">IF(ISBLANK(OFFSET('5. Pp (3 años)'!$C$46,INT((ROW()-13)/2),0)),"",OFFSET('5. Pp (3 años)'!$C$46,INT((ROW()-13)/2),0))</f>
        <v/>
      </c>
      <c r="D253" s="983" t="str">
        <f ca="1">IF(ISBLANK(OFFSET('5. Pp (3 años)'!$D$46,INT((ROW()-13)/2),0)),"",OFFSET('5. Pp (3 años)'!$D$46,INT((ROW()-13)/2),0))</f>
        <v/>
      </c>
      <c r="E253" s="983" t="str">
        <f ca="1">IF(ISBLANK(OFFSET('5. Pp (3 años)'!$E$46,INT((ROW()-13)/2),0)),"",OFFSET('5. Pp (3 años)'!$E$46,INT((ROW()-13)/2),0))</f>
        <v/>
      </c>
      <c r="F253" s="985" t="str">
        <f ca="1">IF(ISBLANK(OFFSET('5. Pp (3 años)'!$K$46,INT((ROW()-13)/2),0)),"",OFFSET('5. Pp (3 años)'!$K$46,INT((ROW()-13)/2),0))</f>
        <v/>
      </c>
      <c r="G253" s="987" t="str">
        <f ca="1">IF(ISBLANK(OFFSET('5. Pp (3 años)'!$H$46,INT((ROW()-13)/2),0)),"",OFFSET('5. Pp (3 años)'!$H$46,INT((ROW()-13)/2),0))</f>
        <v/>
      </c>
      <c r="H253" s="1027" t="str">
        <f ca="1">IF(ISBLANK(OFFSET('9. METAS'!$L$20,INT((ROW()-13)/2),0)),"",OFFSET('9. METAS'!$L$20,INT((ROW()-13)/2),0))</f>
        <v/>
      </c>
      <c r="I253" s="1029"/>
      <c r="J253" s="208" t="e">
        <f ca="1">IF(MOD(ROW()-13,2)=0,IF(ISBLANK(OFFSET(#REF!,INT((ROW()-13)/2),0)),"",OFFSET(#REF!,INT((ROW()-13)/2),0)),IF(ISBLANK(OFFSET('9. METAS'!$U$20,INT((ROW()-14)/2),0)),"",OFFSET('9. METAS'!$U$20,INT((ROW()-14)/2),0)))</f>
        <v>#REF!</v>
      </c>
      <c r="K253" s="209" t="e">
        <f ca="1">IF(MOD(ROW()-13,2)=0,IF(ISBLANK(OFFSET(#REF!,INT((ROW()-13)/2),0)),"",OFFSET(#REF!,INT((ROW()-13)/2),0)),IF(ISBLANK(OFFSET('9. METAS'!$V$20,INT((ROW()-14)/2),0)),"",OFFSET('9. METAS'!$V$20,INT((ROW()-14)/2),0)))</f>
        <v>#REF!</v>
      </c>
      <c r="L253" s="209" t="e">
        <f ca="1">IF(MOD(ROW()-13,2)=0,IF(ISBLANK(OFFSET(#REF!,INT((ROW()-13)/2),0)),"",OFFSET(#REF!,INT((ROW()-13)/2),0)),IF(ISBLANK(OFFSET('9. METAS'!$W$20,INT((ROW()-14)/2),0)),"",OFFSET('9. METAS'!$W$20,INT((ROW()-14)/2),0)))</f>
        <v>#REF!</v>
      </c>
      <c r="M253" s="210" t="e">
        <f ca="1">IF(MOD(ROW()-13,2)=0,IF(ISBLANK(OFFSET(#REF!,INT((ROW()-13)/2),0)),"",OFFSET(#REF!,INT((ROW()-13)/2),0)),IF(ISBLANK(OFFSET('9. METAS'!$X$20,INT((ROW()-14)/2),0)),"",OFFSET('9. METAS'!$X$20,INT((ROW()-14)/2),0)))</f>
        <v>#REF!</v>
      </c>
      <c r="N253" s="1002" t="str">
        <f t="shared" ref="N253" ca="1" si="236">IFERROR(J253/J254,"ND")</f>
        <v>ND</v>
      </c>
      <c r="O253" s="1004" t="str">
        <f t="shared" ref="O253" ca="1" si="237">IFERROR(((J253)/H253),"ND")</f>
        <v>ND</v>
      </c>
      <c r="P253" s="1031"/>
    </row>
    <row r="254" spans="3:16">
      <c r="C254" s="981"/>
      <c r="D254" s="983"/>
      <c r="E254" s="983"/>
      <c r="F254" s="985"/>
      <c r="G254" s="987"/>
      <c r="H254" s="1027"/>
      <c r="I254" s="1033"/>
      <c r="J254" s="208" t="str">
        <f ca="1">IF(MOD(ROW()-13,2)=0,IF(ISBLANK(OFFSET(#REF!,INT((ROW()-13)/2),0)),"",OFFSET(#REF!,INT((ROW()-13)/2),0)),IF(ISBLANK(OFFSET('9. METAS'!$U$20,INT((ROW()-14)/2),0)),"",OFFSET('9. METAS'!$U$20,INT((ROW()-14)/2),0)))</f>
        <v/>
      </c>
      <c r="K254" s="209" t="str">
        <f ca="1">IF(MOD(ROW()-13,2)=0,IF(ISBLANK(OFFSET(#REF!,INT((ROW()-13)/2),0)),"",OFFSET(#REF!,INT((ROW()-13)/2),0)),IF(ISBLANK(OFFSET('9. METAS'!$V$20,INT((ROW()-14)/2),0)),"",OFFSET('9. METAS'!$V$20,INT((ROW()-14)/2),0)))</f>
        <v/>
      </c>
      <c r="L254" s="209" t="str">
        <f ca="1">IF(MOD(ROW()-13,2)=0,IF(ISBLANK(OFFSET(#REF!,INT((ROW()-13)/2),0)),"",OFFSET(#REF!,INT((ROW()-13)/2),0)),IF(ISBLANK(OFFSET('9. METAS'!$W$20,INT((ROW()-14)/2),0)),"",OFFSET('9. METAS'!$W$20,INT((ROW()-14)/2),0)))</f>
        <v/>
      </c>
      <c r="M254" s="210" t="str">
        <f ca="1">IF(MOD(ROW()-13,2)=0,IF(ISBLANK(OFFSET(#REF!,INT((ROW()-13)/2),0)),"",OFFSET(#REF!,INT((ROW()-13)/2),0)),IF(ISBLANK(OFFSET('9. METAS'!$X$20,INT((ROW()-14)/2),0)),"",OFFSET('9. METAS'!$X$20,INT((ROW()-14)/2),0)))</f>
        <v/>
      </c>
      <c r="N254" s="1003"/>
      <c r="O254" s="1005"/>
      <c r="P254" s="1034"/>
    </row>
    <row r="255" spans="3:16">
      <c r="C255" s="1008" t="str">
        <f ca="1">IF(ISBLANK(OFFSET('5. Pp (3 años)'!$C$46,INT((ROW()-13)/2),0)),"",OFFSET('5. Pp (3 años)'!$C$46,INT((ROW()-13)/2),0))</f>
        <v/>
      </c>
      <c r="D255" s="983" t="str">
        <f ca="1">IF(ISBLANK(OFFSET('5. Pp (3 años)'!$D$46,INT((ROW()-13)/2),0)),"",OFFSET('5. Pp (3 años)'!$D$46,INT((ROW()-13)/2),0))</f>
        <v/>
      </c>
      <c r="E255" s="983" t="str">
        <f ca="1">IF(ISBLANK(OFFSET('5. Pp (3 años)'!$E$46,INT((ROW()-13)/2),0)),"",OFFSET('5. Pp (3 años)'!$E$46,INT((ROW()-13)/2),0))</f>
        <v/>
      </c>
      <c r="F255" s="985" t="str">
        <f ca="1">IF(ISBLANK(OFFSET('5. Pp (3 años)'!$K$46,INT((ROW()-13)/2),0)),"",OFFSET('5. Pp (3 años)'!$K$46,INT((ROW()-13)/2),0))</f>
        <v/>
      </c>
      <c r="G255" s="987" t="str">
        <f ca="1">IF(ISBLANK(OFFSET('5. Pp (3 años)'!$H$46,INT((ROW()-13)/2),0)),"",OFFSET('5. Pp (3 años)'!$H$46,INT((ROW()-13)/2),0))</f>
        <v/>
      </c>
      <c r="H255" s="1027" t="str">
        <f ca="1">IF(ISBLANK(OFFSET('9. METAS'!$L$20,INT((ROW()-13)/2),0)),"",OFFSET('9. METAS'!$L$20,INT((ROW()-13)/2),0))</f>
        <v/>
      </c>
      <c r="I255" s="1029"/>
      <c r="J255" s="208" t="e">
        <f ca="1">IF(MOD(ROW()-13,2)=0,IF(ISBLANK(OFFSET(#REF!,INT((ROW()-13)/2),0)),"",OFFSET(#REF!,INT((ROW()-13)/2),0)),IF(ISBLANK(OFFSET('9. METAS'!$U$20,INT((ROW()-14)/2),0)),"",OFFSET('9. METAS'!$U$20,INT((ROW()-14)/2),0)))</f>
        <v>#REF!</v>
      </c>
      <c r="K255" s="209" t="e">
        <f ca="1">IF(MOD(ROW()-13,2)=0,IF(ISBLANK(OFFSET(#REF!,INT((ROW()-13)/2),0)),"",OFFSET(#REF!,INT((ROW()-13)/2),0)),IF(ISBLANK(OFFSET('9. METAS'!$V$20,INT((ROW()-14)/2),0)),"",OFFSET('9. METAS'!$V$20,INT((ROW()-14)/2),0)))</f>
        <v>#REF!</v>
      </c>
      <c r="L255" s="209" t="e">
        <f ca="1">IF(MOD(ROW()-13,2)=0,IF(ISBLANK(OFFSET(#REF!,INT((ROW()-13)/2),0)),"",OFFSET(#REF!,INT((ROW()-13)/2),0)),IF(ISBLANK(OFFSET('9. METAS'!$W$20,INT((ROW()-14)/2),0)),"",OFFSET('9. METAS'!$W$20,INT((ROW()-14)/2),0)))</f>
        <v>#REF!</v>
      </c>
      <c r="M255" s="210" t="e">
        <f ca="1">IF(MOD(ROW()-13,2)=0,IF(ISBLANK(OFFSET(#REF!,INT((ROW()-13)/2),0)),"",OFFSET(#REF!,INT((ROW()-13)/2),0)),IF(ISBLANK(OFFSET('9. METAS'!$X$20,INT((ROW()-14)/2),0)),"",OFFSET('9. METAS'!$X$20,INT((ROW()-14)/2),0)))</f>
        <v>#REF!</v>
      </c>
      <c r="N255" s="1002" t="str">
        <f t="shared" ref="N255" ca="1" si="238">IFERROR(J255/J256,"ND")</f>
        <v>ND</v>
      </c>
      <c r="O255" s="1004" t="str">
        <f t="shared" ref="O255" ca="1" si="239">IFERROR(((J255)/H255),"ND")</f>
        <v>ND</v>
      </c>
      <c r="P255" s="1031"/>
    </row>
    <row r="256" spans="3:16">
      <c r="C256" s="981"/>
      <c r="D256" s="983"/>
      <c r="E256" s="983"/>
      <c r="F256" s="985"/>
      <c r="G256" s="987"/>
      <c r="H256" s="1027"/>
      <c r="I256" s="1033"/>
      <c r="J256" s="208" t="str">
        <f ca="1">IF(MOD(ROW()-13,2)=0,IF(ISBLANK(OFFSET(#REF!,INT((ROW()-13)/2),0)),"",OFFSET(#REF!,INT((ROW()-13)/2),0)),IF(ISBLANK(OFFSET('9. METAS'!$U$20,INT((ROW()-14)/2),0)),"",OFFSET('9. METAS'!$U$20,INT((ROW()-14)/2),0)))</f>
        <v/>
      </c>
      <c r="K256" s="209" t="str">
        <f ca="1">IF(MOD(ROW()-13,2)=0,IF(ISBLANK(OFFSET(#REF!,INT((ROW()-13)/2),0)),"",OFFSET(#REF!,INT((ROW()-13)/2),0)),IF(ISBLANK(OFFSET('9. METAS'!$V$20,INT((ROW()-14)/2),0)),"",OFFSET('9. METAS'!$V$20,INT((ROW()-14)/2),0)))</f>
        <v/>
      </c>
      <c r="L256" s="209" t="str">
        <f ca="1">IF(MOD(ROW()-13,2)=0,IF(ISBLANK(OFFSET(#REF!,INT((ROW()-13)/2),0)),"",OFFSET(#REF!,INT((ROW()-13)/2),0)),IF(ISBLANK(OFFSET('9. METAS'!$W$20,INT((ROW()-14)/2),0)),"",OFFSET('9. METAS'!$W$20,INT((ROW()-14)/2),0)))</f>
        <v/>
      </c>
      <c r="M256" s="210" t="str">
        <f ca="1">IF(MOD(ROW()-13,2)=0,IF(ISBLANK(OFFSET(#REF!,INT((ROW()-13)/2),0)),"",OFFSET(#REF!,INT((ROW()-13)/2),0)),IF(ISBLANK(OFFSET('9. METAS'!$X$20,INT((ROW()-14)/2),0)),"",OFFSET('9. METAS'!$X$20,INT((ROW()-14)/2),0)))</f>
        <v/>
      </c>
      <c r="N256" s="1003"/>
      <c r="O256" s="1005"/>
      <c r="P256" s="1034"/>
    </row>
    <row r="257" spans="3:16">
      <c r="C257" s="1008" t="str">
        <f ca="1">IF(ISBLANK(OFFSET('5. Pp (3 años)'!$C$46,INT((ROW()-13)/2),0)),"",OFFSET('5. Pp (3 años)'!$C$46,INT((ROW()-13)/2),0))</f>
        <v/>
      </c>
      <c r="D257" s="983" t="str">
        <f ca="1">IF(ISBLANK(OFFSET('5. Pp (3 años)'!$D$46,INT((ROW()-13)/2),0)),"",OFFSET('5. Pp (3 años)'!$D$46,INT((ROW()-13)/2),0))</f>
        <v/>
      </c>
      <c r="E257" s="983" t="str">
        <f ca="1">IF(ISBLANK(OFFSET('5. Pp (3 años)'!$E$46,INT((ROW()-13)/2),0)),"",OFFSET('5. Pp (3 años)'!$E$46,INT((ROW()-13)/2),0))</f>
        <v/>
      </c>
      <c r="F257" s="985" t="str">
        <f ca="1">IF(ISBLANK(OFFSET('5. Pp (3 años)'!$K$46,INT((ROW()-13)/2),0)),"",OFFSET('5. Pp (3 años)'!$K$46,INT((ROW()-13)/2),0))</f>
        <v/>
      </c>
      <c r="G257" s="987" t="str">
        <f ca="1">IF(ISBLANK(OFFSET('5. Pp (3 años)'!$H$46,INT((ROW()-13)/2),0)),"",OFFSET('5. Pp (3 años)'!$H$46,INT((ROW()-13)/2),0))</f>
        <v/>
      </c>
      <c r="H257" s="1027" t="str">
        <f ca="1">IF(ISBLANK(OFFSET('9. METAS'!$L$20,INT((ROW()-13)/2),0)),"",OFFSET('9. METAS'!$L$20,INT((ROW()-13)/2),0))</f>
        <v/>
      </c>
      <c r="I257" s="1029"/>
      <c r="J257" s="208" t="e">
        <f ca="1">IF(MOD(ROW()-13,2)=0,IF(ISBLANK(OFFSET(#REF!,INT((ROW()-13)/2),0)),"",OFFSET(#REF!,INT((ROW()-13)/2),0)),IF(ISBLANK(OFFSET('9. METAS'!$U$20,INT((ROW()-14)/2),0)),"",OFFSET('9. METAS'!$U$20,INT((ROW()-14)/2),0)))</f>
        <v>#REF!</v>
      </c>
      <c r="K257" s="209" t="e">
        <f ca="1">IF(MOD(ROW()-13,2)=0,IF(ISBLANK(OFFSET(#REF!,INT((ROW()-13)/2),0)),"",OFFSET(#REF!,INT((ROW()-13)/2),0)),IF(ISBLANK(OFFSET('9. METAS'!$V$20,INT((ROW()-14)/2),0)),"",OFFSET('9. METAS'!$V$20,INT((ROW()-14)/2),0)))</f>
        <v>#REF!</v>
      </c>
      <c r="L257" s="209" t="e">
        <f ca="1">IF(MOD(ROW()-13,2)=0,IF(ISBLANK(OFFSET(#REF!,INT((ROW()-13)/2),0)),"",OFFSET(#REF!,INT((ROW()-13)/2),0)),IF(ISBLANK(OFFSET('9. METAS'!$W$20,INT((ROW()-14)/2),0)),"",OFFSET('9. METAS'!$W$20,INT((ROW()-14)/2),0)))</f>
        <v>#REF!</v>
      </c>
      <c r="M257" s="210" t="e">
        <f ca="1">IF(MOD(ROW()-13,2)=0,IF(ISBLANK(OFFSET(#REF!,INT((ROW()-13)/2),0)),"",OFFSET(#REF!,INT((ROW()-13)/2),0)),IF(ISBLANK(OFFSET('9. METAS'!$X$20,INT((ROW()-14)/2),0)),"",OFFSET('9. METAS'!$X$20,INT((ROW()-14)/2),0)))</f>
        <v>#REF!</v>
      </c>
      <c r="N257" s="1002" t="str">
        <f t="shared" ref="N257" ca="1" si="240">IFERROR(J257/J258,"ND")</f>
        <v>ND</v>
      </c>
      <c r="O257" s="1004" t="str">
        <f t="shared" ref="O257" ca="1" si="241">IFERROR(((J257)/H257),"ND")</f>
        <v>ND</v>
      </c>
      <c r="P257" s="1031"/>
    </row>
    <row r="258" spans="3:16">
      <c r="C258" s="981"/>
      <c r="D258" s="983"/>
      <c r="E258" s="983"/>
      <c r="F258" s="985"/>
      <c r="G258" s="987"/>
      <c r="H258" s="1027"/>
      <c r="I258" s="1033"/>
      <c r="J258" s="208" t="str">
        <f ca="1">IF(MOD(ROW()-13,2)=0,IF(ISBLANK(OFFSET(#REF!,INT((ROW()-13)/2),0)),"",OFFSET(#REF!,INT((ROW()-13)/2),0)),IF(ISBLANK(OFFSET('9. METAS'!$U$20,INT((ROW()-14)/2),0)),"",OFFSET('9. METAS'!$U$20,INT((ROW()-14)/2),0)))</f>
        <v/>
      </c>
      <c r="K258" s="209" t="str">
        <f ca="1">IF(MOD(ROW()-13,2)=0,IF(ISBLANK(OFFSET(#REF!,INT((ROW()-13)/2),0)),"",OFFSET(#REF!,INT((ROW()-13)/2),0)),IF(ISBLANK(OFFSET('9. METAS'!$V$20,INT((ROW()-14)/2),0)),"",OFFSET('9. METAS'!$V$20,INT((ROW()-14)/2),0)))</f>
        <v/>
      </c>
      <c r="L258" s="209" t="str">
        <f ca="1">IF(MOD(ROW()-13,2)=0,IF(ISBLANK(OFFSET(#REF!,INT((ROW()-13)/2),0)),"",OFFSET(#REF!,INT((ROW()-13)/2),0)),IF(ISBLANK(OFFSET('9. METAS'!$W$20,INT((ROW()-14)/2),0)),"",OFFSET('9. METAS'!$W$20,INT((ROW()-14)/2),0)))</f>
        <v/>
      </c>
      <c r="M258" s="210" t="str">
        <f ca="1">IF(MOD(ROW()-13,2)=0,IF(ISBLANK(OFFSET(#REF!,INT((ROW()-13)/2),0)),"",OFFSET(#REF!,INT((ROW()-13)/2),0)),IF(ISBLANK(OFFSET('9. METAS'!$X$20,INT((ROW()-14)/2),0)),"",OFFSET('9. METAS'!$X$20,INT((ROW()-14)/2),0)))</f>
        <v/>
      </c>
      <c r="N258" s="1003"/>
      <c r="O258" s="1005"/>
      <c r="P258" s="1034"/>
    </row>
    <row r="259" spans="3:16">
      <c r="C259" s="1008" t="str">
        <f ca="1">IF(ISBLANK(OFFSET('5. Pp (3 años)'!$C$46,INT((ROW()-13)/2),0)),"",OFFSET('5. Pp (3 años)'!$C$46,INT((ROW()-13)/2),0))</f>
        <v/>
      </c>
      <c r="D259" s="983" t="str">
        <f ca="1">IF(ISBLANK(OFFSET('5. Pp (3 años)'!$D$46,INT((ROW()-13)/2),0)),"",OFFSET('5. Pp (3 años)'!$D$46,INT((ROW()-13)/2),0))</f>
        <v/>
      </c>
      <c r="E259" s="983" t="str">
        <f ca="1">IF(ISBLANK(OFFSET('5. Pp (3 años)'!$E$46,INT((ROW()-13)/2),0)),"",OFFSET('5. Pp (3 años)'!$E$46,INT((ROW()-13)/2),0))</f>
        <v/>
      </c>
      <c r="F259" s="985" t="str">
        <f ca="1">IF(ISBLANK(OFFSET('5. Pp (3 años)'!$K$46,INT((ROW()-13)/2),0)),"",OFFSET('5. Pp (3 años)'!$K$46,INT((ROW()-13)/2),0))</f>
        <v/>
      </c>
      <c r="G259" s="987" t="str">
        <f ca="1">IF(ISBLANK(OFFSET('5. Pp (3 años)'!$H$46,INT((ROW()-13)/2),0)),"",OFFSET('5. Pp (3 años)'!$H$46,INT((ROW()-13)/2),0))</f>
        <v/>
      </c>
      <c r="H259" s="1027" t="str">
        <f ca="1">IF(ISBLANK(OFFSET('9. METAS'!$L$20,INT((ROW()-13)/2),0)),"",OFFSET('9. METAS'!$L$20,INT((ROW()-13)/2),0))</f>
        <v/>
      </c>
      <c r="I259" s="1029"/>
      <c r="J259" s="208" t="e">
        <f ca="1">IF(MOD(ROW()-13,2)=0,IF(ISBLANK(OFFSET(#REF!,INT((ROW()-13)/2),0)),"",OFFSET(#REF!,INT((ROW()-13)/2),0)),IF(ISBLANK(OFFSET('9. METAS'!$U$20,INT((ROW()-14)/2),0)),"",OFFSET('9. METAS'!$U$20,INT((ROW()-14)/2),0)))</f>
        <v>#REF!</v>
      </c>
      <c r="K259" s="209" t="e">
        <f ca="1">IF(MOD(ROW()-13,2)=0,IF(ISBLANK(OFFSET(#REF!,INT((ROW()-13)/2),0)),"",OFFSET(#REF!,INT((ROW()-13)/2),0)),IF(ISBLANK(OFFSET('9. METAS'!$V$20,INT((ROW()-14)/2),0)),"",OFFSET('9. METAS'!$V$20,INT((ROW()-14)/2),0)))</f>
        <v>#REF!</v>
      </c>
      <c r="L259" s="209" t="e">
        <f ca="1">IF(MOD(ROW()-13,2)=0,IF(ISBLANK(OFFSET(#REF!,INT((ROW()-13)/2),0)),"",OFFSET(#REF!,INT((ROW()-13)/2),0)),IF(ISBLANK(OFFSET('9. METAS'!$W$20,INT((ROW()-14)/2),0)),"",OFFSET('9. METAS'!$W$20,INT((ROW()-14)/2),0)))</f>
        <v>#REF!</v>
      </c>
      <c r="M259" s="210" t="e">
        <f ca="1">IF(MOD(ROW()-13,2)=0,IF(ISBLANK(OFFSET(#REF!,INT((ROW()-13)/2),0)),"",OFFSET(#REF!,INT((ROW()-13)/2),0)),IF(ISBLANK(OFFSET('9. METAS'!$X$20,INT((ROW()-14)/2),0)),"",OFFSET('9. METAS'!$X$20,INT((ROW()-14)/2),0)))</f>
        <v>#REF!</v>
      </c>
      <c r="N259" s="1002" t="str">
        <f t="shared" ref="N259" ca="1" si="242">IFERROR(J259/J260,"ND")</f>
        <v>ND</v>
      </c>
      <c r="O259" s="1004" t="str">
        <f t="shared" ref="O259" ca="1" si="243">IFERROR(((J259)/H259),"ND")</f>
        <v>ND</v>
      </c>
      <c r="P259" s="1031"/>
    </row>
    <row r="260" spans="3:16">
      <c r="C260" s="981"/>
      <c r="D260" s="983"/>
      <c r="E260" s="983"/>
      <c r="F260" s="985"/>
      <c r="G260" s="987"/>
      <c r="H260" s="1027"/>
      <c r="I260" s="1033"/>
      <c r="J260" s="208" t="str">
        <f ca="1">IF(MOD(ROW()-13,2)=0,IF(ISBLANK(OFFSET(#REF!,INT((ROW()-13)/2),0)),"",OFFSET(#REF!,INT((ROW()-13)/2),0)),IF(ISBLANK(OFFSET('9. METAS'!$U$20,INT((ROW()-14)/2),0)),"",OFFSET('9. METAS'!$U$20,INT((ROW()-14)/2),0)))</f>
        <v/>
      </c>
      <c r="K260" s="209" t="str">
        <f ca="1">IF(MOD(ROW()-13,2)=0,IF(ISBLANK(OFFSET(#REF!,INT((ROW()-13)/2),0)),"",OFFSET(#REF!,INT((ROW()-13)/2),0)),IF(ISBLANK(OFFSET('9. METAS'!$V$20,INT((ROW()-14)/2),0)),"",OFFSET('9. METAS'!$V$20,INT((ROW()-14)/2),0)))</f>
        <v/>
      </c>
      <c r="L260" s="209" t="str">
        <f ca="1">IF(MOD(ROW()-13,2)=0,IF(ISBLANK(OFFSET(#REF!,INT((ROW()-13)/2),0)),"",OFFSET(#REF!,INT((ROW()-13)/2),0)),IF(ISBLANK(OFFSET('9. METAS'!$W$20,INT((ROW()-14)/2),0)),"",OFFSET('9. METAS'!$W$20,INT((ROW()-14)/2),0)))</f>
        <v/>
      </c>
      <c r="M260" s="210" t="str">
        <f ca="1">IF(MOD(ROW()-13,2)=0,IF(ISBLANK(OFFSET(#REF!,INT((ROW()-13)/2),0)),"",OFFSET(#REF!,INT((ROW()-13)/2),0)),IF(ISBLANK(OFFSET('9. METAS'!$X$20,INT((ROW()-14)/2),0)),"",OFFSET('9. METAS'!$X$20,INT((ROW()-14)/2),0)))</f>
        <v/>
      </c>
      <c r="N260" s="1003"/>
      <c r="O260" s="1005"/>
      <c r="P260" s="1034"/>
    </row>
    <row r="261" spans="3:16">
      <c r="C261" s="1008" t="str">
        <f ca="1">IF(ISBLANK(OFFSET('5. Pp (3 años)'!$C$46,INT((ROW()-13)/2),0)),"",OFFSET('5. Pp (3 años)'!$C$46,INT((ROW()-13)/2),0))</f>
        <v/>
      </c>
      <c r="D261" s="983" t="str">
        <f ca="1">IF(ISBLANK(OFFSET('5. Pp (3 años)'!$D$46,INT((ROW()-13)/2),0)),"",OFFSET('5. Pp (3 años)'!$D$46,INT((ROW()-13)/2),0))</f>
        <v/>
      </c>
      <c r="E261" s="983" t="str">
        <f ca="1">IF(ISBLANK(OFFSET('5. Pp (3 años)'!$E$46,INT((ROW()-13)/2),0)),"",OFFSET('5. Pp (3 años)'!$E$46,INT((ROW()-13)/2),0))</f>
        <v/>
      </c>
      <c r="F261" s="985" t="str">
        <f ca="1">IF(ISBLANK(OFFSET('5. Pp (3 años)'!$K$46,INT((ROW()-13)/2),0)),"",OFFSET('5. Pp (3 años)'!$K$46,INT((ROW()-13)/2),0))</f>
        <v/>
      </c>
      <c r="G261" s="987" t="str">
        <f ca="1">IF(ISBLANK(OFFSET('5. Pp (3 años)'!$H$46,INT((ROW()-13)/2),0)),"",OFFSET('5. Pp (3 años)'!$H$46,INT((ROW()-13)/2),0))</f>
        <v/>
      </c>
      <c r="H261" s="1027" t="str">
        <f ca="1">IF(ISBLANK(OFFSET('9. METAS'!$L$20,INT((ROW()-13)/2),0)),"",OFFSET('9. METAS'!$L$20,INT((ROW()-13)/2),0))</f>
        <v/>
      </c>
      <c r="I261" s="1029"/>
      <c r="J261" s="208" t="e">
        <f ca="1">IF(MOD(ROW()-13,2)=0,IF(ISBLANK(OFFSET(#REF!,INT((ROW()-13)/2),0)),"",OFFSET(#REF!,INT((ROW()-13)/2),0)),IF(ISBLANK(OFFSET('9. METAS'!$U$20,INT((ROW()-14)/2),0)),"",OFFSET('9. METAS'!$U$20,INT((ROW()-14)/2),0)))</f>
        <v>#REF!</v>
      </c>
      <c r="K261" s="209" t="e">
        <f ca="1">IF(MOD(ROW()-13,2)=0,IF(ISBLANK(OFFSET(#REF!,INT((ROW()-13)/2),0)),"",OFFSET(#REF!,INT((ROW()-13)/2),0)),IF(ISBLANK(OFFSET('9. METAS'!$V$20,INT((ROW()-14)/2),0)),"",OFFSET('9. METAS'!$V$20,INT((ROW()-14)/2),0)))</f>
        <v>#REF!</v>
      </c>
      <c r="L261" s="209" t="e">
        <f ca="1">IF(MOD(ROW()-13,2)=0,IF(ISBLANK(OFFSET(#REF!,INT((ROW()-13)/2),0)),"",OFFSET(#REF!,INT((ROW()-13)/2),0)),IF(ISBLANK(OFFSET('9. METAS'!$W$20,INT((ROW()-14)/2),0)),"",OFFSET('9. METAS'!$W$20,INT((ROW()-14)/2),0)))</f>
        <v>#REF!</v>
      </c>
      <c r="M261" s="210" t="e">
        <f ca="1">IF(MOD(ROW()-13,2)=0,IF(ISBLANK(OFFSET(#REF!,INT((ROW()-13)/2),0)),"",OFFSET(#REF!,INT((ROW()-13)/2),0)),IF(ISBLANK(OFFSET('9. METAS'!$X$20,INT((ROW()-14)/2),0)),"",OFFSET('9. METAS'!$X$20,INT((ROW()-14)/2),0)))</f>
        <v>#REF!</v>
      </c>
      <c r="N261" s="1002" t="str">
        <f t="shared" ref="N261" ca="1" si="244">IFERROR(J261/J262,"ND")</f>
        <v>ND</v>
      </c>
      <c r="O261" s="1004" t="str">
        <f t="shared" ref="O261" ca="1" si="245">IFERROR(((J261)/H261),"ND")</f>
        <v>ND</v>
      </c>
      <c r="P261" s="1031"/>
    </row>
    <row r="262" spans="3:16">
      <c r="C262" s="981"/>
      <c r="D262" s="983"/>
      <c r="E262" s="983"/>
      <c r="F262" s="985"/>
      <c r="G262" s="987"/>
      <c r="H262" s="1027"/>
      <c r="I262" s="1033"/>
      <c r="J262" s="208" t="str">
        <f ca="1">IF(MOD(ROW()-13,2)=0,IF(ISBLANK(OFFSET(#REF!,INT((ROW()-13)/2),0)),"",OFFSET(#REF!,INT((ROW()-13)/2),0)),IF(ISBLANK(OFFSET('9. METAS'!$U$20,INT((ROW()-14)/2),0)),"",OFFSET('9. METAS'!$U$20,INT((ROW()-14)/2),0)))</f>
        <v/>
      </c>
      <c r="K262" s="209" t="str">
        <f ca="1">IF(MOD(ROW()-13,2)=0,IF(ISBLANK(OFFSET(#REF!,INT((ROW()-13)/2),0)),"",OFFSET(#REF!,INT((ROW()-13)/2),0)),IF(ISBLANK(OFFSET('9. METAS'!$V$20,INT((ROW()-14)/2),0)),"",OFFSET('9. METAS'!$V$20,INT((ROW()-14)/2),0)))</f>
        <v/>
      </c>
      <c r="L262" s="209" t="str">
        <f ca="1">IF(MOD(ROW()-13,2)=0,IF(ISBLANK(OFFSET(#REF!,INT((ROW()-13)/2),0)),"",OFFSET(#REF!,INT((ROW()-13)/2),0)),IF(ISBLANK(OFFSET('9. METAS'!$W$20,INT((ROW()-14)/2),0)),"",OFFSET('9. METAS'!$W$20,INT((ROW()-14)/2),0)))</f>
        <v/>
      </c>
      <c r="M262" s="210" t="str">
        <f ca="1">IF(MOD(ROW()-13,2)=0,IF(ISBLANK(OFFSET(#REF!,INT((ROW()-13)/2),0)),"",OFFSET(#REF!,INT((ROW()-13)/2),0)),IF(ISBLANK(OFFSET('9. METAS'!$X$20,INT((ROW()-14)/2),0)),"",OFFSET('9. METAS'!$X$20,INT((ROW()-14)/2),0)))</f>
        <v/>
      </c>
      <c r="N262" s="1003"/>
      <c r="O262" s="1005"/>
      <c r="P262" s="1034"/>
    </row>
    <row r="263" spans="3:16">
      <c r="C263" s="1008" t="str">
        <f ca="1">IF(ISBLANK(OFFSET('5. Pp (3 años)'!$C$46,INT((ROW()-13)/2),0)),"",OFFSET('5. Pp (3 años)'!$C$46,INT((ROW()-13)/2),0))</f>
        <v/>
      </c>
      <c r="D263" s="983" t="str">
        <f ca="1">IF(ISBLANK(OFFSET('5. Pp (3 años)'!$D$46,INT((ROW()-13)/2),0)),"",OFFSET('5. Pp (3 años)'!$D$46,INT((ROW()-13)/2),0))</f>
        <v/>
      </c>
      <c r="E263" s="983" t="str">
        <f ca="1">IF(ISBLANK(OFFSET('5. Pp (3 años)'!$E$46,INT((ROW()-13)/2),0)),"",OFFSET('5. Pp (3 años)'!$E$46,INT((ROW()-13)/2),0))</f>
        <v/>
      </c>
      <c r="F263" s="985" t="str">
        <f ca="1">IF(ISBLANK(OFFSET('5. Pp (3 años)'!$K$46,INT((ROW()-13)/2),0)),"",OFFSET('5. Pp (3 años)'!$K$46,INT((ROW()-13)/2),0))</f>
        <v/>
      </c>
      <c r="G263" s="987" t="str">
        <f ca="1">IF(ISBLANK(OFFSET('5. Pp (3 años)'!$H$46,INT((ROW()-13)/2),0)),"",OFFSET('5. Pp (3 años)'!$H$46,INT((ROW()-13)/2),0))</f>
        <v/>
      </c>
      <c r="H263" s="1027" t="str">
        <f ca="1">IF(ISBLANK(OFFSET('9. METAS'!$L$20,INT((ROW()-13)/2),0)),"",OFFSET('9. METAS'!$L$20,INT((ROW()-13)/2),0))</f>
        <v/>
      </c>
      <c r="I263" s="1029"/>
      <c r="J263" s="208" t="e">
        <f ca="1">IF(MOD(ROW()-13,2)=0,IF(ISBLANK(OFFSET(#REF!,INT((ROW()-13)/2),0)),"",OFFSET(#REF!,INT((ROW()-13)/2),0)),IF(ISBLANK(OFFSET('9. METAS'!$U$20,INT((ROW()-14)/2),0)),"",OFFSET('9. METAS'!$U$20,INT((ROW()-14)/2),0)))</f>
        <v>#REF!</v>
      </c>
      <c r="K263" s="209" t="e">
        <f ca="1">IF(MOD(ROW()-13,2)=0,IF(ISBLANK(OFFSET(#REF!,INT((ROW()-13)/2),0)),"",OFFSET(#REF!,INT((ROW()-13)/2),0)),IF(ISBLANK(OFFSET('9. METAS'!$V$20,INT((ROW()-14)/2),0)),"",OFFSET('9. METAS'!$V$20,INT((ROW()-14)/2),0)))</f>
        <v>#REF!</v>
      </c>
      <c r="L263" s="209" t="e">
        <f ca="1">IF(MOD(ROW()-13,2)=0,IF(ISBLANK(OFFSET(#REF!,INT((ROW()-13)/2),0)),"",OFFSET(#REF!,INT((ROW()-13)/2),0)),IF(ISBLANK(OFFSET('9. METAS'!$W$20,INT((ROW()-14)/2),0)),"",OFFSET('9. METAS'!$W$20,INT((ROW()-14)/2),0)))</f>
        <v>#REF!</v>
      </c>
      <c r="M263" s="210" t="e">
        <f ca="1">IF(MOD(ROW()-13,2)=0,IF(ISBLANK(OFFSET(#REF!,INT((ROW()-13)/2),0)),"",OFFSET(#REF!,INT((ROW()-13)/2),0)),IF(ISBLANK(OFFSET('9. METAS'!$X$20,INT((ROW()-14)/2),0)),"",OFFSET('9. METAS'!$X$20,INT((ROW()-14)/2),0)))</f>
        <v>#REF!</v>
      </c>
      <c r="N263" s="1002" t="str">
        <f t="shared" ref="N263" ca="1" si="246">IFERROR(J263/J264,"ND")</f>
        <v>ND</v>
      </c>
      <c r="O263" s="1004" t="str">
        <f t="shared" ref="O263" ca="1" si="247">IFERROR(((J263)/H263),"ND")</f>
        <v>ND</v>
      </c>
      <c r="P263" s="1031"/>
    </row>
    <row r="264" spans="3:16">
      <c r="C264" s="981"/>
      <c r="D264" s="983"/>
      <c r="E264" s="983"/>
      <c r="F264" s="985"/>
      <c r="G264" s="987"/>
      <c r="H264" s="1027"/>
      <c r="I264" s="1033"/>
      <c r="J264" s="208" t="str">
        <f ca="1">IF(MOD(ROW()-13,2)=0,IF(ISBLANK(OFFSET(#REF!,INT((ROW()-13)/2),0)),"",OFFSET(#REF!,INT((ROW()-13)/2),0)),IF(ISBLANK(OFFSET('9. METAS'!$U$20,INT((ROW()-14)/2),0)),"",OFFSET('9. METAS'!$U$20,INT((ROW()-14)/2),0)))</f>
        <v/>
      </c>
      <c r="K264" s="209" t="str">
        <f ca="1">IF(MOD(ROW()-13,2)=0,IF(ISBLANK(OFFSET(#REF!,INT((ROW()-13)/2),0)),"",OFFSET(#REF!,INT((ROW()-13)/2),0)),IF(ISBLANK(OFFSET('9. METAS'!$V$20,INT((ROW()-14)/2),0)),"",OFFSET('9. METAS'!$V$20,INT((ROW()-14)/2),0)))</f>
        <v/>
      </c>
      <c r="L264" s="209" t="str">
        <f ca="1">IF(MOD(ROW()-13,2)=0,IF(ISBLANK(OFFSET(#REF!,INT((ROW()-13)/2),0)),"",OFFSET(#REF!,INT((ROW()-13)/2),0)),IF(ISBLANK(OFFSET('9. METAS'!$W$20,INT((ROW()-14)/2),0)),"",OFFSET('9. METAS'!$W$20,INT((ROW()-14)/2),0)))</f>
        <v/>
      </c>
      <c r="M264" s="210" t="str">
        <f ca="1">IF(MOD(ROW()-13,2)=0,IF(ISBLANK(OFFSET(#REF!,INT((ROW()-13)/2),0)),"",OFFSET(#REF!,INT((ROW()-13)/2),0)),IF(ISBLANK(OFFSET('9. METAS'!$X$20,INT((ROW()-14)/2),0)),"",OFFSET('9. METAS'!$X$20,INT((ROW()-14)/2),0)))</f>
        <v/>
      </c>
      <c r="N264" s="1003"/>
      <c r="O264" s="1005"/>
      <c r="P264" s="1034"/>
    </row>
    <row r="265" spans="3:16">
      <c r="C265" s="1008" t="str">
        <f ca="1">IF(ISBLANK(OFFSET('5. Pp (3 años)'!$C$46,INT((ROW()-13)/2),0)),"",OFFSET('5. Pp (3 años)'!$C$46,INT((ROW()-13)/2),0))</f>
        <v/>
      </c>
      <c r="D265" s="983" t="str">
        <f ca="1">IF(ISBLANK(OFFSET('5. Pp (3 años)'!$D$46,INT((ROW()-13)/2),0)),"",OFFSET('5. Pp (3 años)'!$D$46,INT((ROW()-13)/2),0))</f>
        <v/>
      </c>
      <c r="E265" s="983" t="str">
        <f ca="1">IF(ISBLANK(OFFSET('5. Pp (3 años)'!$E$46,INT((ROW()-13)/2),0)),"",OFFSET('5. Pp (3 años)'!$E$46,INT((ROW()-13)/2),0))</f>
        <v/>
      </c>
      <c r="F265" s="985" t="str">
        <f ca="1">IF(ISBLANK(OFFSET('5. Pp (3 años)'!$K$46,INT((ROW()-13)/2),0)),"",OFFSET('5. Pp (3 años)'!$K$46,INT((ROW()-13)/2),0))</f>
        <v/>
      </c>
      <c r="G265" s="987" t="str">
        <f ca="1">IF(ISBLANK(OFFSET('5. Pp (3 años)'!$H$46,INT((ROW()-13)/2),0)),"",OFFSET('5. Pp (3 años)'!$H$46,INT((ROW()-13)/2),0))</f>
        <v/>
      </c>
      <c r="H265" s="1027" t="str">
        <f ca="1">IF(ISBLANK(OFFSET('9. METAS'!$L$20,INT((ROW()-13)/2),0)),"",OFFSET('9. METAS'!$L$20,INT((ROW()-13)/2),0))</f>
        <v/>
      </c>
      <c r="I265" s="1029"/>
      <c r="J265" s="208" t="e">
        <f ca="1">IF(MOD(ROW()-13,2)=0,IF(ISBLANK(OFFSET(#REF!,INT((ROW()-13)/2),0)),"",OFFSET(#REF!,INT((ROW()-13)/2),0)),IF(ISBLANK(OFFSET('9. METAS'!$U$20,INT((ROW()-14)/2),0)),"",OFFSET('9. METAS'!$U$20,INT((ROW()-14)/2),0)))</f>
        <v>#REF!</v>
      </c>
      <c r="K265" s="209" t="e">
        <f ca="1">IF(MOD(ROW()-13,2)=0,IF(ISBLANK(OFFSET(#REF!,INT((ROW()-13)/2),0)),"",OFFSET(#REF!,INT((ROW()-13)/2),0)),IF(ISBLANK(OFFSET('9. METAS'!$V$20,INT((ROW()-14)/2),0)),"",OFFSET('9. METAS'!$V$20,INT((ROW()-14)/2),0)))</f>
        <v>#REF!</v>
      </c>
      <c r="L265" s="209" t="e">
        <f ca="1">IF(MOD(ROW()-13,2)=0,IF(ISBLANK(OFFSET(#REF!,INT((ROW()-13)/2),0)),"",OFFSET(#REF!,INT((ROW()-13)/2),0)),IF(ISBLANK(OFFSET('9. METAS'!$W$20,INT((ROW()-14)/2),0)),"",OFFSET('9. METAS'!$W$20,INT((ROW()-14)/2),0)))</f>
        <v>#REF!</v>
      </c>
      <c r="M265" s="210" t="e">
        <f ca="1">IF(MOD(ROW()-13,2)=0,IF(ISBLANK(OFFSET(#REF!,INT((ROW()-13)/2),0)),"",OFFSET(#REF!,INT((ROW()-13)/2),0)),IF(ISBLANK(OFFSET('9. METAS'!$X$20,INT((ROW()-14)/2),0)),"",OFFSET('9. METAS'!$X$20,INT((ROW()-14)/2),0)))</f>
        <v>#REF!</v>
      </c>
      <c r="N265" s="1002" t="str">
        <f t="shared" ref="N265" ca="1" si="248">IFERROR(J265/J266,"ND")</f>
        <v>ND</v>
      </c>
      <c r="O265" s="1004" t="str">
        <f t="shared" ref="O265" ca="1" si="249">IFERROR(((J265)/H265),"ND")</f>
        <v>ND</v>
      </c>
      <c r="P265" s="1031"/>
    </row>
    <row r="266" spans="3:16">
      <c r="C266" s="981"/>
      <c r="D266" s="983"/>
      <c r="E266" s="983"/>
      <c r="F266" s="985"/>
      <c r="G266" s="987"/>
      <c r="H266" s="1027"/>
      <c r="I266" s="1033"/>
      <c r="J266" s="208" t="str">
        <f ca="1">IF(MOD(ROW()-13,2)=0,IF(ISBLANK(OFFSET(#REF!,INT((ROW()-13)/2),0)),"",OFFSET(#REF!,INT((ROW()-13)/2),0)),IF(ISBLANK(OFFSET('9. METAS'!$U$20,INT((ROW()-14)/2),0)),"",OFFSET('9. METAS'!$U$20,INT((ROW()-14)/2),0)))</f>
        <v/>
      </c>
      <c r="K266" s="209" t="str">
        <f ca="1">IF(MOD(ROW()-13,2)=0,IF(ISBLANK(OFFSET(#REF!,INT((ROW()-13)/2),0)),"",OFFSET(#REF!,INT((ROW()-13)/2),0)),IF(ISBLANK(OFFSET('9. METAS'!$V$20,INT((ROW()-14)/2),0)),"",OFFSET('9. METAS'!$V$20,INT((ROW()-14)/2),0)))</f>
        <v/>
      </c>
      <c r="L266" s="209" t="str">
        <f ca="1">IF(MOD(ROW()-13,2)=0,IF(ISBLANK(OFFSET(#REF!,INT((ROW()-13)/2),0)),"",OFFSET(#REF!,INT((ROW()-13)/2),0)),IF(ISBLANK(OFFSET('9. METAS'!$W$20,INT((ROW()-14)/2),0)),"",OFFSET('9. METAS'!$W$20,INT((ROW()-14)/2),0)))</f>
        <v/>
      </c>
      <c r="M266" s="210" t="str">
        <f ca="1">IF(MOD(ROW()-13,2)=0,IF(ISBLANK(OFFSET(#REF!,INT((ROW()-13)/2),0)),"",OFFSET(#REF!,INT((ROW()-13)/2),0)),IF(ISBLANK(OFFSET('9. METAS'!$X$20,INT((ROW()-14)/2),0)),"",OFFSET('9. METAS'!$X$20,INT((ROW()-14)/2),0)))</f>
        <v/>
      </c>
      <c r="N266" s="1003"/>
      <c r="O266" s="1005"/>
      <c r="P266" s="1034"/>
    </row>
    <row r="267" spans="3:16">
      <c r="C267" s="1008" t="str">
        <f ca="1">IF(ISBLANK(OFFSET('5. Pp (3 años)'!$C$46,INT((ROW()-13)/2),0)),"",OFFSET('5. Pp (3 años)'!$C$46,INT((ROW()-13)/2),0))</f>
        <v/>
      </c>
      <c r="D267" s="983" t="str">
        <f ca="1">IF(ISBLANK(OFFSET('5. Pp (3 años)'!$D$46,INT((ROW()-13)/2),0)),"",OFFSET('5. Pp (3 años)'!$D$46,INT((ROW()-13)/2),0))</f>
        <v/>
      </c>
      <c r="E267" s="983" t="str">
        <f ca="1">IF(ISBLANK(OFFSET('5. Pp (3 años)'!$E$46,INT((ROW()-13)/2),0)),"",OFFSET('5. Pp (3 años)'!$E$46,INT((ROW()-13)/2),0))</f>
        <v/>
      </c>
      <c r="F267" s="985" t="str">
        <f ca="1">IF(ISBLANK(OFFSET('5. Pp (3 años)'!$K$46,INT((ROW()-13)/2),0)),"",OFFSET('5. Pp (3 años)'!$K$46,INT((ROW()-13)/2),0))</f>
        <v/>
      </c>
      <c r="G267" s="987" t="str">
        <f ca="1">IF(ISBLANK(OFFSET('5. Pp (3 años)'!$H$46,INT((ROW()-13)/2),0)),"",OFFSET('5. Pp (3 años)'!$H$46,INT((ROW()-13)/2),0))</f>
        <v/>
      </c>
      <c r="H267" s="1027" t="str">
        <f ca="1">IF(ISBLANK(OFFSET('9. METAS'!$L$20,INT((ROW()-13)/2),0)),"",OFFSET('9. METAS'!$L$20,INT((ROW()-13)/2),0))</f>
        <v/>
      </c>
      <c r="I267" s="1029"/>
      <c r="J267" s="208" t="e">
        <f ca="1">IF(MOD(ROW()-13,2)=0,IF(ISBLANK(OFFSET(#REF!,INT((ROW()-13)/2),0)),"",OFFSET(#REF!,INT((ROW()-13)/2),0)),IF(ISBLANK(OFFSET('9. METAS'!$U$20,INT((ROW()-14)/2),0)),"",OFFSET('9. METAS'!$U$20,INT((ROW()-14)/2),0)))</f>
        <v>#REF!</v>
      </c>
      <c r="K267" s="209" t="e">
        <f ca="1">IF(MOD(ROW()-13,2)=0,IF(ISBLANK(OFFSET(#REF!,INT((ROW()-13)/2),0)),"",OFFSET(#REF!,INT((ROW()-13)/2),0)),IF(ISBLANK(OFFSET('9. METAS'!$V$20,INT((ROW()-14)/2),0)),"",OFFSET('9. METAS'!$V$20,INT((ROW()-14)/2),0)))</f>
        <v>#REF!</v>
      </c>
      <c r="L267" s="209" t="e">
        <f ca="1">IF(MOD(ROW()-13,2)=0,IF(ISBLANK(OFFSET(#REF!,INT((ROW()-13)/2),0)),"",OFFSET(#REF!,INT((ROW()-13)/2),0)),IF(ISBLANK(OFFSET('9. METAS'!$W$20,INT((ROW()-14)/2),0)),"",OFFSET('9. METAS'!$W$20,INT((ROW()-14)/2),0)))</f>
        <v>#REF!</v>
      </c>
      <c r="M267" s="210" t="e">
        <f ca="1">IF(MOD(ROW()-13,2)=0,IF(ISBLANK(OFFSET(#REF!,INT((ROW()-13)/2),0)),"",OFFSET(#REF!,INT((ROW()-13)/2),0)),IF(ISBLANK(OFFSET('9. METAS'!$X$20,INT((ROW()-14)/2),0)),"",OFFSET('9. METAS'!$X$20,INT((ROW()-14)/2),0)))</f>
        <v>#REF!</v>
      </c>
      <c r="N267" s="1002" t="str">
        <f t="shared" ref="N267" ca="1" si="250">IFERROR(J267/J268,"ND")</f>
        <v>ND</v>
      </c>
      <c r="O267" s="1004" t="str">
        <f t="shared" ref="O267" ca="1" si="251">IFERROR(((J267)/H267),"ND")</f>
        <v>ND</v>
      </c>
      <c r="P267" s="1031"/>
    </row>
    <row r="268" spans="3:16">
      <c r="C268" s="981"/>
      <c r="D268" s="983"/>
      <c r="E268" s="983"/>
      <c r="F268" s="985"/>
      <c r="G268" s="987"/>
      <c r="H268" s="1027"/>
      <c r="I268" s="1033"/>
      <c r="J268" s="208" t="str">
        <f ca="1">IF(MOD(ROW()-13,2)=0,IF(ISBLANK(OFFSET(#REF!,INT((ROW()-13)/2),0)),"",OFFSET(#REF!,INT((ROW()-13)/2),0)),IF(ISBLANK(OFFSET('9. METAS'!$U$20,INT((ROW()-14)/2),0)),"",OFFSET('9. METAS'!$U$20,INT((ROW()-14)/2),0)))</f>
        <v/>
      </c>
      <c r="K268" s="209" t="str">
        <f ca="1">IF(MOD(ROW()-13,2)=0,IF(ISBLANK(OFFSET(#REF!,INT((ROW()-13)/2),0)),"",OFFSET(#REF!,INT((ROW()-13)/2),0)),IF(ISBLANK(OFFSET('9. METAS'!$V$20,INT((ROW()-14)/2),0)),"",OFFSET('9. METAS'!$V$20,INT((ROW()-14)/2),0)))</f>
        <v/>
      </c>
      <c r="L268" s="209" t="str">
        <f ca="1">IF(MOD(ROW()-13,2)=0,IF(ISBLANK(OFFSET(#REF!,INT((ROW()-13)/2),0)),"",OFFSET(#REF!,INT((ROW()-13)/2),0)),IF(ISBLANK(OFFSET('9. METAS'!$W$20,INT((ROW()-14)/2),0)),"",OFFSET('9. METAS'!$W$20,INT((ROW()-14)/2),0)))</f>
        <v/>
      </c>
      <c r="M268" s="210" t="str">
        <f ca="1">IF(MOD(ROW()-13,2)=0,IF(ISBLANK(OFFSET(#REF!,INT((ROW()-13)/2),0)),"",OFFSET(#REF!,INT((ROW()-13)/2),0)),IF(ISBLANK(OFFSET('9. METAS'!$X$20,INT((ROW()-14)/2),0)),"",OFFSET('9. METAS'!$X$20,INT((ROW()-14)/2),0)))</f>
        <v/>
      </c>
      <c r="N268" s="1003"/>
      <c r="O268" s="1005"/>
      <c r="P268" s="1034"/>
    </row>
    <row r="269" spans="3:16">
      <c r="C269" s="1008" t="str">
        <f ca="1">IF(ISBLANK(OFFSET('5. Pp (3 años)'!$C$46,INT((ROW()-13)/2),0)),"",OFFSET('5. Pp (3 años)'!$C$46,INT((ROW()-13)/2),0))</f>
        <v/>
      </c>
      <c r="D269" s="983" t="str">
        <f ca="1">IF(ISBLANK(OFFSET('5. Pp (3 años)'!$D$46,INT((ROW()-13)/2),0)),"",OFFSET('5. Pp (3 años)'!$D$46,INT((ROW()-13)/2),0))</f>
        <v/>
      </c>
      <c r="E269" s="983" t="str">
        <f ca="1">IF(ISBLANK(OFFSET('5. Pp (3 años)'!$E$46,INT((ROW()-13)/2),0)),"",OFFSET('5. Pp (3 años)'!$E$46,INT((ROW()-13)/2),0))</f>
        <v/>
      </c>
      <c r="F269" s="985" t="str">
        <f ca="1">IF(ISBLANK(OFFSET('5. Pp (3 años)'!$K$46,INT((ROW()-13)/2),0)),"",OFFSET('5. Pp (3 años)'!$K$46,INT((ROW()-13)/2),0))</f>
        <v/>
      </c>
      <c r="G269" s="987" t="str">
        <f ca="1">IF(ISBLANK(OFFSET('5. Pp (3 años)'!$H$46,INT((ROW()-13)/2),0)),"",OFFSET('5. Pp (3 años)'!$H$46,INT((ROW()-13)/2),0))</f>
        <v/>
      </c>
      <c r="H269" s="1027" t="str">
        <f ca="1">IF(ISBLANK(OFFSET('9. METAS'!$L$20,INT((ROW()-13)/2),0)),"",OFFSET('9. METAS'!$L$20,INT((ROW()-13)/2),0))</f>
        <v/>
      </c>
      <c r="I269" s="1029"/>
      <c r="J269" s="208" t="e">
        <f ca="1">IF(MOD(ROW()-13,2)=0,IF(ISBLANK(OFFSET(#REF!,INT((ROW()-13)/2),0)),"",OFFSET(#REF!,INT((ROW()-13)/2),0)),IF(ISBLANK(OFFSET('9. METAS'!$U$20,INT((ROW()-14)/2),0)),"",OFFSET('9. METAS'!$U$20,INT((ROW()-14)/2),0)))</f>
        <v>#REF!</v>
      </c>
      <c r="K269" s="209" t="e">
        <f ca="1">IF(MOD(ROW()-13,2)=0,IF(ISBLANK(OFFSET(#REF!,INT((ROW()-13)/2),0)),"",OFFSET(#REF!,INT((ROW()-13)/2),0)),IF(ISBLANK(OFFSET('9. METAS'!$V$20,INT((ROW()-14)/2),0)),"",OFFSET('9. METAS'!$V$20,INT((ROW()-14)/2),0)))</f>
        <v>#REF!</v>
      </c>
      <c r="L269" s="209" t="e">
        <f ca="1">IF(MOD(ROW()-13,2)=0,IF(ISBLANK(OFFSET(#REF!,INT((ROW()-13)/2),0)),"",OFFSET(#REF!,INT((ROW()-13)/2),0)),IF(ISBLANK(OFFSET('9. METAS'!$W$20,INT((ROW()-14)/2),0)),"",OFFSET('9. METAS'!$W$20,INT((ROW()-14)/2),0)))</f>
        <v>#REF!</v>
      </c>
      <c r="M269" s="210" t="e">
        <f ca="1">IF(MOD(ROW()-13,2)=0,IF(ISBLANK(OFFSET(#REF!,INT((ROW()-13)/2),0)),"",OFFSET(#REF!,INT((ROW()-13)/2),0)),IF(ISBLANK(OFFSET('9. METAS'!$X$20,INT((ROW()-14)/2),0)),"",OFFSET('9. METAS'!$X$20,INT((ROW()-14)/2),0)))</f>
        <v>#REF!</v>
      </c>
      <c r="N269" s="1002" t="str">
        <f t="shared" ref="N269" ca="1" si="252">IFERROR(J269/J270,"ND")</f>
        <v>ND</v>
      </c>
      <c r="O269" s="1004" t="str">
        <f t="shared" ref="O269" ca="1" si="253">IFERROR(((J269)/H269),"ND")</f>
        <v>ND</v>
      </c>
      <c r="P269" s="1031"/>
    </row>
    <row r="270" spans="3:16">
      <c r="C270" s="981"/>
      <c r="D270" s="983"/>
      <c r="E270" s="983"/>
      <c r="F270" s="985"/>
      <c r="G270" s="987"/>
      <c r="H270" s="1027"/>
      <c r="I270" s="1033"/>
      <c r="J270" s="208" t="str">
        <f ca="1">IF(MOD(ROW()-13,2)=0,IF(ISBLANK(OFFSET(#REF!,INT((ROW()-13)/2),0)),"",OFFSET(#REF!,INT((ROW()-13)/2),0)),IF(ISBLANK(OFFSET('9. METAS'!$U$20,INT((ROW()-14)/2),0)),"",OFFSET('9. METAS'!$U$20,INT((ROW()-14)/2),0)))</f>
        <v/>
      </c>
      <c r="K270" s="209" t="str">
        <f ca="1">IF(MOD(ROW()-13,2)=0,IF(ISBLANK(OFFSET(#REF!,INT((ROW()-13)/2),0)),"",OFFSET(#REF!,INT((ROW()-13)/2),0)),IF(ISBLANK(OFFSET('9. METAS'!$V$20,INT((ROW()-14)/2),0)),"",OFFSET('9. METAS'!$V$20,INT((ROW()-14)/2),0)))</f>
        <v/>
      </c>
      <c r="L270" s="209" t="str">
        <f ca="1">IF(MOD(ROW()-13,2)=0,IF(ISBLANK(OFFSET(#REF!,INT((ROW()-13)/2),0)),"",OFFSET(#REF!,INT((ROW()-13)/2),0)),IF(ISBLANK(OFFSET('9. METAS'!$W$20,INT((ROW()-14)/2),0)),"",OFFSET('9. METAS'!$W$20,INT((ROW()-14)/2),0)))</f>
        <v/>
      </c>
      <c r="M270" s="210" t="str">
        <f ca="1">IF(MOD(ROW()-13,2)=0,IF(ISBLANK(OFFSET(#REF!,INT((ROW()-13)/2),0)),"",OFFSET(#REF!,INT((ROW()-13)/2),0)),IF(ISBLANK(OFFSET('9. METAS'!$X$20,INT((ROW()-14)/2),0)),"",OFFSET('9. METAS'!$X$20,INT((ROW()-14)/2),0)))</f>
        <v/>
      </c>
      <c r="N270" s="1003"/>
      <c r="O270" s="1005"/>
      <c r="P270" s="1034"/>
    </row>
    <row r="271" spans="3:16">
      <c r="C271" s="1008" t="str">
        <f ca="1">IF(ISBLANK(OFFSET('5. Pp (3 años)'!$C$46,INT((ROW()-13)/2),0)),"",OFFSET('5. Pp (3 años)'!$C$46,INT((ROW()-13)/2),0))</f>
        <v/>
      </c>
      <c r="D271" s="983" t="str">
        <f ca="1">IF(ISBLANK(OFFSET('5. Pp (3 años)'!$D$46,INT((ROW()-13)/2),0)),"",OFFSET('5. Pp (3 años)'!$D$46,INT((ROW()-13)/2),0))</f>
        <v/>
      </c>
      <c r="E271" s="983" t="str">
        <f ca="1">IF(ISBLANK(OFFSET('5. Pp (3 años)'!$E$46,INT((ROW()-13)/2),0)),"",OFFSET('5. Pp (3 años)'!$E$46,INT((ROW()-13)/2),0))</f>
        <v/>
      </c>
      <c r="F271" s="985" t="str">
        <f ca="1">IF(ISBLANK(OFFSET('5. Pp (3 años)'!$K$46,INT((ROW()-13)/2),0)),"",OFFSET('5. Pp (3 años)'!$K$46,INT((ROW()-13)/2),0))</f>
        <v/>
      </c>
      <c r="G271" s="987" t="str">
        <f ca="1">IF(ISBLANK(OFFSET('5. Pp (3 años)'!$H$46,INT((ROW()-13)/2),0)),"",OFFSET('5. Pp (3 años)'!$H$46,INT((ROW()-13)/2),0))</f>
        <v/>
      </c>
      <c r="H271" s="1027" t="str">
        <f ca="1">IF(ISBLANK(OFFSET('9. METAS'!$L$20,INT((ROW()-13)/2),0)),"",OFFSET('9. METAS'!$L$20,INT((ROW()-13)/2),0))</f>
        <v/>
      </c>
      <c r="I271" s="1029"/>
      <c r="J271" s="208" t="e">
        <f ca="1">IF(MOD(ROW()-13,2)=0,IF(ISBLANK(OFFSET(#REF!,INT((ROW()-13)/2),0)),"",OFFSET(#REF!,INT((ROW()-13)/2),0)),IF(ISBLANK(OFFSET('9. METAS'!$U$20,INT((ROW()-14)/2),0)),"",OFFSET('9. METAS'!$U$20,INT((ROW()-14)/2),0)))</f>
        <v>#REF!</v>
      </c>
      <c r="K271" s="209" t="e">
        <f ca="1">IF(MOD(ROW()-13,2)=0,IF(ISBLANK(OFFSET(#REF!,INT((ROW()-13)/2),0)),"",OFFSET(#REF!,INT((ROW()-13)/2),0)),IF(ISBLANK(OFFSET('9. METAS'!$V$20,INT((ROW()-14)/2),0)),"",OFFSET('9. METAS'!$V$20,INT((ROW()-14)/2),0)))</f>
        <v>#REF!</v>
      </c>
      <c r="L271" s="209" t="e">
        <f ca="1">IF(MOD(ROW()-13,2)=0,IF(ISBLANK(OFFSET(#REF!,INT((ROW()-13)/2),0)),"",OFFSET(#REF!,INT((ROW()-13)/2),0)),IF(ISBLANK(OFFSET('9. METAS'!$W$20,INT((ROW()-14)/2),0)),"",OFFSET('9. METAS'!$W$20,INT((ROW()-14)/2),0)))</f>
        <v>#REF!</v>
      </c>
      <c r="M271" s="210" t="e">
        <f ca="1">IF(MOD(ROW()-13,2)=0,IF(ISBLANK(OFFSET(#REF!,INT((ROW()-13)/2),0)),"",OFFSET(#REF!,INT((ROW()-13)/2),0)),IF(ISBLANK(OFFSET('9. METAS'!$X$20,INT((ROW()-14)/2),0)),"",OFFSET('9. METAS'!$X$20,INT((ROW()-14)/2),0)))</f>
        <v>#REF!</v>
      </c>
      <c r="N271" s="1002" t="str">
        <f t="shared" ref="N271" ca="1" si="254">IFERROR(J271/J272,"ND")</f>
        <v>ND</v>
      </c>
      <c r="O271" s="1004" t="str">
        <f t="shared" ref="O271" ca="1" si="255">IFERROR(((J271)/H271),"ND")</f>
        <v>ND</v>
      </c>
      <c r="P271" s="1031"/>
    </row>
    <row r="272" spans="3:16">
      <c r="C272" s="981"/>
      <c r="D272" s="983"/>
      <c r="E272" s="983"/>
      <c r="F272" s="985"/>
      <c r="G272" s="987"/>
      <c r="H272" s="1027"/>
      <c r="I272" s="1033"/>
      <c r="J272" s="208" t="str">
        <f ca="1">IF(MOD(ROW()-13,2)=0,IF(ISBLANK(OFFSET(#REF!,INT((ROW()-13)/2),0)),"",OFFSET(#REF!,INT((ROW()-13)/2),0)),IF(ISBLANK(OFFSET('9. METAS'!$U$20,INT((ROW()-14)/2),0)),"",OFFSET('9. METAS'!$U$20,INT((ROW()-14)/2),0)))</f>
        <v/>
      </c>
      <c r="K272" s="209" t="str">
        <f ca="1">IF(MOD(ROW()-13,2)=0,IF(ISBLANK(OFFSET(#REF!,INT((ROW()-13)/2),0)),"",OFFSET(#REF!,INT((ROW()-13)/2),0)),IF(ISBLANK(OFFSET('9. METAS'!$V$20,INT((ROW()-14)/2),0)),"",OFFSET('9. METAS'!$V$20,INT((ROW()-14)/2),0)))</f>
        <v/>
      </c>
      <c r="L272" s="209" t="str">
        <f ca="1">IF(MOD(ROW()-13,2)=0,IF(ISBLANK(OFFSET(#REF!,INT((ROW()-13)/2),0)),"",OFFSET(#REF!,INT((ROW()-13)/2),0)),IF(ISBLANK(OFFSET('9. METAS'!$W$20,INT((ROW()-14)/2),0)),"",OFFSET('9. METAS'!$W$20,INT((ROW()-14)/2),0)))</f>
        <v/>
      </c>
      <c r="M272" s="210" t="str">
        <f ca="1">IF(MOD(ROW()-13,2)=0,IF(ISBLANK(OFFSET(#REF!,INT((ROW()-13)/2),0)),"",OFFSET(#REF!,INT((ROW()-13)/2),0)),IF(ISBLANK(OFFSET('9. METAS'!$X$20,INT((ROW()-14)/2),0)),"",OFFSET('9. METAS'!$X$20,INT((ROW()-14)/2),0)))</f>
        <v/>
      </c>
      <c r="N272" s="1003"/>
      <c r="O272" s="1005"/>
      <c r="P272" s="1034"/>
    </row>
    <row r="273" spans="3:16">
      <c r="C273" s="1008" t="str">
        <f ca="1">IF(ISBLANK(OFFSET('5. Pp (3 años)'!$C$46,INT((ROW()-13)/2),0)),"",OFFSET('5. Pp (3 años)'!$C$46,INT((ROW()-13)/2),0))</f>
        <v/>
      </c>
      <c r="D273" s="983" t="str">
        <f ca="1">IF(ISBLANK(OFFSET('5. Pp (3 años)'!$D$46,INT((ROW()-13)/2),0)),"",OFFSET('5. Pp (3 años)'!$D$46,INT((ROW()-13)/2),0))</f>
        <v/>
      </c>
      <c r="E273" s="983" t="str">
        <f ca="1">IF(ISBLANK(OFFSET('5. Pp (3 años)'!$E$46,INT((ROW()-13)/2),0)),"",OFFSET('5. Pp (3 años)'!$E$46,INT((ROW()-13)/2),0))</f>
        <v/>
      </c>
      <c r="F273" s="985" t="str">
        <f ca="1">IF(ISBLANK(OFFSET('5. Pp (3 años)'!$K$46,INT((ROW()-13)/2),0)),"",OFFSET('5. Pp (3 años)'!$K$46,INT((ROW()-13)/2),0))</f>
        <v/>
      </c>
      <c r="G273" s="987" t="str">
        <f ca="1">IF(ISBLANK(OFFSET('5. Pp (3 años)'!$H$46,INT((ROW()-13)/2),0)),"",OFFSET('5. Pp (3 años)'!$H$46,INT((ROW()-13)/2),0))</f>
        <v/>
      </c>
      <c r="H273" s="1027" t="str">
        <f ca="1">IF(ISBLANK(OFFSET('9. METAS'!$L$20,INT((ROW()-13)/2),0)),"",OFFSET('9. METAS'!$L$20,INT((ROW()-13)/2),0))</f>
        <v/>
      </c>
      <c r="I273" s="1029"/>
      <c r="J273" s="208" t="e">
        <f ca="1">IF(MOD(ROW()-13,2)=0,IF(ISBLANK(OFFSET(#REF!,INT((ROW()-13)/2),0)),"",OFFSET(#REF!,INT((ROW()-13)/2),0)),IF(ISBLANK(OFFSET('9. METAS'!$U$20,INT((ROW()-14)/2),0)),"",OFFSET('9. METAS'!$U$20,INT((ROW()-14)/2),0)))</f>
        <v>#REF!</v>
      </c>
      <c r="K273" s="209" t="e">
        <f ca="1">IF(MOD(ROW()-13,2)=0,IF(ISBLANK(OFFSET(#REF!,INT((ROW()-13)/2),0)),"",OFFSET(#REF!,INT((ROW()-13)/2),0)),IF(ISBLANK(OFFSET('9. METAS'!$V$20,INT((ROW()-14)/2),0)),"",OFFSET('9. METAS'!$V$20,INT((ROW()-14)/2),0)))</f>
        <v>#REF!</v>
      </c>
      <c r="L273" s="209" t="e">
        <f ca="1">IF(MOD(ROW()-13,2)=0,IF(ISBLANK(OFFSET(#REF!,INT((ROW()-13)/2),0)),"",OFFSET(#REF!,INT((ROW()-13)/2),0)),IF(ISBLANK(OFFSET('9. METAS'!$W$20,INT((ROW()-14)/2),0)),"",OFFSET('9. METAS'!$W$20,INT((ROW()-14)/2),0)))</f>
        <v>#REF!</v>
      </c>
      <c r="M273" s="210" t="e">
        <f ca="1">IF(MOD(ROW()-13,2)=0,IF(ISBLANK(OFFSET(#REF!,INT((ROW()-13)/2),0)),"",OFFSET(#REF!,INT((ROW()-13)/2),0)),IF(ISBLANK(OFFSET('9. METAS'!$X$20,INT((ROW()-14)/2),0)),"",OFFSET('9. METAS'!$X$20,INT((ROW()-14)/2),0)))</f>
        <v>#REF!</v>
      </c>
      <c r="N273" s="1002" t="str">
        <f t="shared" ref="N273" ca="1" si="256">IFERROR(J273/J274,"ND")</f>
        <v>ND</v>
      </c>
      <c r="O273" s="1004" t="str">
        <f t="shared" ref="O273" ca="1" si="257">IFERROR(((J273)/H273),"ND")</f>
        <v>ND</v>
      </c>
      <c r="P273" s="1031"/>
    </row>
    <row r="274" spans="3:16">
      <c r="C274" s="981"/>
      <c r="D274" s="983"/>
      <c r="E274" s="983"/>
      <c r="F274" s="985"/>
      <c r="G274" s="987"/>
      <c r="H274" s="1027"/>
      <c r="I274" s="1033"/>
      <c r="J274" s="208" t="str">
        <f ca="1">IF(MOD(ROW()-13,2)=0,IF(ISBLANK(OFFSET(#REF!,INT((ROW()-13)/2),0)),"",OFFSET(#REF!,INT((ROW()-13)/2),0)),IF(ISBLANK(OFFSET('9. METAS'!$U$20,INT((ROW()-14)/2),0)),"",OFFSET('9. METAS'!$U$20,INT((ROW()-14)/2),0)))</f>
        <v/>
      </c>
      <c r="K274" s="209" t="str">
        <f ca="1">IF(MOD(ROW()-13,2)=0,IF(ISBLANK(OFFSET(#REF!,INT((ROW()-13)/2),0)),"",OFFSET(#REF!,INT((ROW()-13)/2),0)),IF(ISBLANK(OFFSET('9. METAS'!$V$20,INT((ROW()-14)/2),0)),"",OFFSET('9. METAS'!$V$20,INT((ROW()-14)/2),0)))</f>
        <v/>
      </c>
      <c r="L274" s="209" t="str">
        <f ca="1">IF(MOD(ROW()-13,2)=0,IF(ISBLANK(OFFSET(#REF!,INT((ROW()-13)/2),0)),"",OFFSET(#REF!,INT((ROW()-13)/2),0)),IF(ISBLANK(OFFSET('9. METAS'!$W$20,INT((ROW()-14)/2),0)),"",OFFSET('9. METAS'!$W$20,INT((ROW()-14)/2),0)))</f>
        <v/>
      </c>
      <c r="M274" s="210" t="str">
        <f ca="1">IF(MOD(ROW()-13,2)=0,IF(ISBLANK(OFFSET(#REF!,INT((ROW()-13)/2),0)),"",OFFSET(#REF!,INT((ROW()-13)/2),0)),IF(ISBLANK(OFFSET('9. METAS'!$X$20,INT((ROW()-14)/2),0)),"",OFFSET('9. METAS'!$X$20,INT((ROW()-14)/2),0)))</f>
        <v/>
      </c>
      <c r="N274" s="1003"/>
      <c r="O274" s="1005"/>
      <c r="P274" s="1034"/>
    </row>
    <row r="275" spans="3:16">
      <c r="C275" s="1008" t="str">
        <f ca="1">IF(ISBLANK(OFFSET('5. Pp (3 años)'!$C$46,INT((ROW()-13)/2),0)),"",OFFSET('5. Pp (3 años)'!$C$46,INT((ROW()-13)/2),0))</f>
        <v/>
      </c>
      <c r="D275" s="983" t="str">
        <f ca="1">IF(ISBLANK(OFFSET('5. Pp (3 años)'!$D$46,INT((ROW()-13)/2),0)),"",OFFSET('5. Pp (3 años)'!$D$46,INT((ROW()-13)/2),0))</f>
        <v/>
      </c>
      <c r="E275" s="983" t="str">
        <f ca="1">IF(ISBLANK(OFFSET('5. Pp (3 años)'!$E$46,INT((ROW()-13)/2),0)),"",OFFSET('5. Pp (3 años)'!$E$46,INT((ROW()-13)/2),0))</f>
        <v/>
      </c>
      <c r="F275" s="985" t="str">
        <f ca="1">IF(ISBLANK(OFFSET('5. Pp (3 años)'!$K$46,INT((ROW()-13)/2),0)),"",OFFSET('5. Pp (3 años)'!$K$46,INT((ROW()-13)/2),0))</f>
        <v/>
      </c>
      <c r="G275" s="987" t="str">
        <f ca="1">IF(ISBLANK(OFFSET('5. Pp (3 años)'!$H$46,INT((ROW()-13)/2),0)),"",OFFSET('5. Pp (3 años)'!$H$46,INT((ROW()-13)/2),0))</f>
        <v/>
      </c>
      <c r="H275" s="1027" t="str">
        <f ca="1">IF(ISBLANK(OFFSET('9. METAS'!$L$20,INT((ROW()-13)/2),0)),"",OFFSET('9. METAS'!$L$20,INT((ROW()-13)/2),0))</f>
        <v/>
      </c>
      <c r="I275" s="1029"/>
      <c r="J275" s="208" t="e">
        <f ca="1">IF(MOD(ROW()-13,2)=0,IF(ISBLANK(OFFSET(#REF!,INT((ROW()-13)/2),0)),"",OFFSET(#REF!,INT((ROW()-13)/2),0)),IF(ISBLANK(OFFSET('9. METAS'!$U$20,INT((ROW()-14)/2),0)),"",OFFSET('9. METAS'!$U$20,INT((ROW()-14)/2),0)))</f>
        <v>#REF!</v>
      </c>
      <c r="K275" s="209" t="e">
        <f ca="1">IF(MOD(ROW()-13,2)=0,IF(ISBLANK(OFFSET(#REF!,INT((ROW()-13)/2),0)),"",OFFSET(#REF!,INT((ROW()-13)/2),0)),IF(ISBLANK(OFFSET('9. METAS'!$V$20,INT((ROW()-14)/2),0)),"",OFFSET('9. METAS'!$V$20,INT((ROW()-14)/2),0)))</f>
        <v>#REF!</v>
      </c>
      <c r="L275" s="209" t="e">
        <f ca="1">IF(MOD(ROW()-13,2)=0,IF(ISBLANK(OFFSET(#REF!,INT((ROW()-13)/2),0)),"",OFFSET(#REF!,INT((ROW()-13)/2),0)),IF(ISBLANK(OFFSET('9. METAS'!$W$20,INT((ROW()-14)/2),0)),"",OFFSET('9. METAS'!$W$20,INT((ROW()-14)/2),0)))</f>
        <v>#REF!</v>
      </c>
      <c r="M275" s="210" t="e">
        <f ca="1">IF(MOD(ROW()-13,2)=0,IF(ISBLANK(OFFSET(#REF!,INT((ROW()-13)/2),0)),"",OFFSET(#REF!,INT((ROW()-13)/2),0)),IF(ISBLANK(OFFSET('9. METAS'!$X$20,INT((ROW()-14)/2),0)),"",OFFSET('9. METAS'!$X$20,INT((ROW()-14)/2),0)))</f>
        <v>#REF!</v>
      </c>
      <c r="N275" s="1002" t="str">
        <f t="shared" ref="N275" ca="1" si="258">IFERROR(J275/J276,"ND")</f>
        <v>ND</v>
      </c>
      <c r="O275" s="1004" t="str">
        <f t="shared" ref="O275" ca="1" si="259">IFERROR(((J275)/H275),"ND")</f>
        <v>ND</v>
      </c>
      <c r="P275" s="1031"/>
    </row>
    <row r="276" spans="3:16">
      <c r="C276" s="981"/>
      <c r="D276" s="983"/>
      <c r="E276" s="983"/>
      <c r="F276" s="985"/>
      <c r="G276" s="987"/>
      <c r="H276" s="1027"/>
      <c r="I276" s="1033"/>
      <c r="J276" s="208" t="str">
        <f ca="1">IF(MOD(ROW()-13,2)=0,IF(ISBLANK(OFFSET(#REF!,INT((ROW()-13)/2),0)),"",OFFSET(#REF!,INT((ROW()-13)/2),0)),IF(ISBLANK(OFFSET('9. METAS'!$U$20,INT((ROW()-14)/2),0)),"",OFFSET('9. METAS'!$U$20,INT((ROW()-14)/2),0)))</f>
        <v/>
      </c>
      <c r="K276" s="209" t="str">
        <f ca="1">IF(MOD(ROW()-13,2)=0,IF(ISBLANK(OFFSET(#REF!,INT((ROW()-13)/2),0)),"",OFFSET(#REF!,INT((ROW()-13)/2),0)),IF(ISBLANK(OFFSET('9. METAS'!$V$20,INT((ROW()-14)/2),0)),"",OFFSET('9. METAS'!$V$20,INT((ROW()-14)/2),0)))</f>
        <v/>
      </c>
      <c r="L276" s="209" t="str">
        <f ca="1">IF(MOD(ROW()-13,2)=0,IF(ISBLANK(OFFSET(#REF!,INT((ROW()-13)/2),0)),"",OFFSET(#REF!,INT((ROW()-13)/2),0)),IF(ISBLANK(OFFSET('9. METAS'!$W$20,INT((ROW()-14)/2),0)),"",OFFSET('9. METAS'!$W$20,INT((ROW()-14)/2),0)))</f>
        <v/>
      </c>
      <c r="M276" s="210" t="str">
        <f ca="1">IF(MOD(ROW()-13,2)=0,IF(ISBLANK(OFFSET(#REF!,INT((ROW()-13)/2),0)),"",OFFSET(#REF!,INT((ROW()-13)/2),0)),IF(ISBLANK(OFFSET('9. METAS'!$X$20,INT((ROW()-14)/2),0)),"",OFFSET('9. METAS'!$X$20,INT((ROW()-14)/2),0)))</f>
        <v/>
      </c>
      <c r="N276" s="1003"/>
      <c r="O276" s="1005"/>
      <c r="P276" s="1034"/>
    </row>
    <row r="277" spans="3:16">
      <c r="C277" s="1008" t="str">
        <f ca="1">IF(ISBLANK(OFFSET('5. Pp (3 años)'!$C$46,INT((ROW()-13)/2),0)),"",OFFSET('5. Pp (3 años)'!$C$46,INT((ROW()-13)/2),0))</f>
        <v/>
      </c>
      <c r="D277" s="983" t="str">
        <f ca="1">IF(ISBLANK(OFFSET('5. Pp (3 años)'!$D$46,INT((ROW()-13)/2),0)),"",OFFSET('5. Pp (3 años)'!$D$46,INT((ROW()-13)/2),0))</f>
        <v/>
      </c>
      <c r="E277" s="983" t="str">
        <f ca="1">IF(ISBLANK(OFFSET('5. Pp (3 años)'!$E$46,INT((ROW()-13)/2),0)),"",OFFSET('5. Pp (3 años)'!$E$46,INT((ROW()-13)/2),0))</f>
        <v/>
      </c>
      <c r="F277" s="985" t="str">
        <f ca="1">IF(ISBLANK(OFFSET('5. Pp (3 años)'!$K$46,INT((ROW()-13)/2),0)),"",OFFSET('5. Pp (3 años)'!$K$46,INT((ROW()-13)/2),0))</f>
        <v/>
      </c>
      <c r="G277" s="987" t="str">
        <f ca="1">IF(ISBLANK(OFFSET('5. Pp (3 años)'!$H$46,INT((ROW()-13)/2),0)),"",OFFSET('5. Pp (3 años)'!$H$46,INT((ROW()-13)/2),0))</f>
        <v/>
      </c>
      <c r="H277" s="1027" t="str">
        <f ca="1">IF(ISBLANK(OFFSET('9. METAS'!$L$20,INT((ROW()-13)/2),0)),"",OFFSET('9. METAS'!$L$20,INT((ROW()-13)/2),0))</f>
        <v/>
      </c>
      <c r="I277" s="1029"/>
      <c r="J277" s="208" t="e">
        <f ca="1">IF(MOD(ROW()-13,2)=0,IF(ISBLANK(OFFSET(#REF!,INT((ROW()-13)/2),0)),"",OFFSET(#REF!,INT((ROW()-13)/2),0)),IF(ISBLANK(OFFSET('9. METAS'!$U$20,INT((ROW()-14)/2),0)),"",OFFSET('9. METAS'!$U$20,INT((ROW()-14)/2),0)))</f>
        <v>#REF!</v>
      </c>
      <c r="K277" s="209" t="e">
        <f ca="1">IF(MOD(ROW()-13,2)=0,IF(ISBLANK(OFFSET(#REF!,INT((ROW()-13)/2),0)),"",OFFSET(#REF!,INT((ROW()-13)/2),0)),IF(ISBLANK(OFFSET('9. METAS'!$V$20,INT((ROW()-14)/2),0)),"",OFFSET('9. METAS'!$V$20,INT((ROW()-14)/2),0)))</f>
        <v>#REF!</v>
      </c>
      <c r="L277" s="209" t="e">
        <f ca="1">IF(MOD(ROW()-13,2)=0,IF(ISBLANK(OFFSET(#REF!,INT((ROW()-13)/2),0)),"",OFFSET(#REF!,INT((ROW()-13)/2),0)),IF(ISBLANK(OFFSET('9. METAS'!$W$20,INT((ROW()-14)/2),0)),"",OFFSET('9. METAS'!$W$20,INT((ROW()-14)/2),0)))</f>
        <v>#REF!</v>
      </c>
      <c r="M277" s="210" t="e">
        <f ca="1">IF(MOD(ROW()-13,2)=0,IF(ISBLANK(OFFSET(#REF!,INT((ROW()-13)/2),0)),"",OFFSET(#REF!,INT((ROW()-13)/2),0)),IF(ISBLANK(OFFSET('9. METAS'!$X$20,INT((ROW()-14)/2),0)),"",OFFSET('9. METAS'!$X$20,INT((ROW()-14)/2),0)))</f>
        <v>#REF!</v>
      </c>
      <c r="N277" s="1002" t="str">
        <f t="shared" ref="N277" ca="1" si="260">IFERROR(J277/J278,"ND")</f>
        <v>ND</v>
      </c>
      <c r="O277" s="1004" t="str">
        <f t="shared" ref="O277" ca="1" si="261">IFERROR(((J277)/H277),"ND")</f>
        <v>ND</v>
      </c>
      <c r="P277" s="1031"/>
    </row>
    <row r="278" spans="3:16">
      <c r="C278" s="981"/>
      <c r="D278" s="983"/>
      <c r="E278" s="983"/>
      <c r="F278" s="985"/>
      <c r="G278" s="987"/>
      <c r="H278" s="1027"/>
      <c r="I278" s="1033"/>
      <c r="J278" s="208" t="str">
        <f ca="1">IF(MOD(ROW()-13,2)=0,IF(ISBLANK(OFFSET(#REF!,INT((ROW()-13)/2),0)),"",OFFSET(#REF!,INT((ROW()-13)/2),0)),IF(ISBLANK(OFFSET('9. METAS'!$U$20,INT((ROW()-14)/2),0)),"",OFFSET('9. METAS'!$U$20,INT((ROW()-14)/2),0)))</f>
        <v/>
      </c>
      <c r="K278" s="209" t="str">
        <f ca="1">IF(MOD(ROW()-13,2)=0,IF(ISBLANK(OFFSET(#REF!,INT((ROW()-13)/2),0)),"",OFFSET(#REF!,INT((ROW()-13)/2),0)),IF(ISBLANK(OFFSET('9. METAS'!$V$20,INT((ROW()-14)/2),0)),"",OFFSET('9. METAS'!$V$20,INT((ROW()-14)/2),0)))</f>
        <v/>
      </c>
      <c r="L278" s="209" t="str">
        <f ca="1">IF(MOD(ROW()-13,2)=0,IF(ISBLANK(OFFSET(#REF!,INT((ROW()-13)/2),0)),"",OFFSET(#REF!,INT((ROW()-13)/2),0)),IF(ISBLANK(OFFSET('9. METAS'!$W$20,INT((ROW()-14)/2),0)),"",OFFSET('9. METAS'!$W$20,INT((ROW()-14)/2),0)))</f>
        <v/>
      </c>
      <c r="M278" s="210" t="str">
        <f ca="1">IF(MOD(ROW()-13,2)=0,IF(ISBLANK(OFFSET(#REF!,INT((ROW()-13)/2),0)),"",OFFSET(#REF!,INT((ROW()-13)/2),0)),IF(ISBLANK(OFFSET('9. METAS'!$X$20,INT((ROW()-14)/2),0)),"",OFFSET('9. METAS'!$X$20,INT((ROW()-14)/2),0)))</f>
        <v/>
      </c>
      <c r="N278" s="1003"/>
      <c r="O278" s="1005"/>
      <c r="P278" s="1034"/>
    </row>
    <row r="279" spans="3:16">
      <c r="C279" s="1008" t="str">
        <f ca="1">IF(ISBLANK(OFFSET('5. Pp (3 años)'!$C$46,INT((ROW()-13)/2),0)),"",OFFSET('5. Pp (3 años)'!$C$46,INT((ROW()-13)/2),0))</f>
        <v/>
      </c>
      <c r="D279" s="983" t="str">
        <f ca="1">IF(ISBLANK(OFFSET('5. Pp (3 años)'!$D$46,INT((ROW()-13)/2),0)),"",OFFSET('5. Pp (3 años)'!$D$46,INT((ROW()-13)/2),0))</f>
        <v/>
      </c>
      <c r="E279" s="983" t="str">
        <f ca="1">IF(ISBLANK(OFFSET('5. Pp (3 años)'!$E$46,INT((ROW()-13)/2),0)),"",OFFSET('5. Pp (3 años)'!$E$46,INT((ROW()-13)/2),0))</f>
        <v/>
      </c>
      <c r="F279" s="985" t="str">
        <f ca="1">IF(ISBLANK(OFFSET('5. Pp (3 años)'!$K$46,INT((ROW()-13)/2),0)),"",OFFSET('5. Pp (3 años)'!$K$46,INT((ROW()-13)/2),0))</f>
        <v/>
      </c>
      <c r="G279" s="987" t="str">
        <f ca="1">IF(ISBLANK(OFFSET('5. Pp (3 años)'!$H$46,INT((ROW()-13)/2),0)),"",OFFSET('5. Pp (3 años)'!$H$46,INT((ROW()-13)/2),0))</f>
        <v/>
      </c>
      <c r="H279" s="1027" t="str">
        <f ca="1">IF(ISBLANK(OFFSET('9. METAS'!$L$20,INT((ROW()-13)/2),0)),"",OFFSET('9. METAS'!$L$20,INT((ROW()-13)/2),0))</f>
        <v/>
      </c>
      <c r="I279" s="1029"/>
      <c r="J279" s="208" t="e">
        <f ca="1">IF(MOD(ROW()-13,2)=0,IF(ISBLANK(OFFSET(#REF!,INT((ROW()-13)/2),0)),"",OFFSET(#REF!,INT((ROW()-13)/2),0)),IF(ISBLANK(OFFSET('9. METAS'!$U$20,INT((ROW()-14)/2),0)),"",OFFSET('9. METAS'!$U$20,INT((ROW()-14)/2),0)))</f>
        <v>#REF!</v>
      </c>
      <c r="K279" s="209" t="e">
        <f ca="1">IF(MOD(ROW()-13,2)=0,IF(ISBLANK(OFFSET(#REF!,INT((ROW()-13)/2),0)),"",OFFSET(#REF!,INT((ROW()-13)/2),0)),IF(ISBLANK(OFFSET('9. METAS'!$V$20,INT((ROW()-14)/2),0)),"",OFFSET('9. METAS'!$V$20,INT((ROW()-14)/2),0)))</f>
        <v>#REF!</v>
      </c>
      <c r="L279" s="209" t="e">
        <f ca="1">IF(MOD(ROW()-13,2)=0,IF(ISBLANK(OFFSET(#REF!,INT((ROW()-13)/2),0)),"",OFFSET(#REF!,INT((ROW()-13)/2),0)),IF(ISBLANK(OFFSET('9. METAS'!$W$20,INT((ROW()-14)/2),0)),"",OFFSET('9. METAS'!$W$20,INT((ROW()-14)/2),0)))</f>
        <v>#REF!</v>
      </c>
      <c r="M279" s="210" t="e">
        <f ca="1">IF(MOD(ROW()-13,2)=0,IF(ISBLANK(OFFSET(#REF!,INT((ROW()-13)/2),0)),"",OFFSET(#REF!,INT((ROW()-13)/2),0)),IF(ISBLANK(OFFSET('9. METAS'!$X$20,INT((ROW()-14)/2),0)),"",OFFSET('9. METAS'!$X$20,INT((ROW()-14)/2),0)))</f>
        <v>#REF!</v>
      </c>
      <c r="N279" s="1002" t="str">
        <f t="shared" ref="N279" ca="1" si="262">IFERROR(J279/J280,"ND")</f>
        <v>ND</v>
      </c>
      <c r="O279" s="1004" t="str">
        <f t="shared" ref="O279" ca="1" si="263">IFERROR(((J279)/H279),"ND")</f>
        <v>ND</v>
      </c>
      <c r="P279" s="1031"/>
    </row>
    <row r="280" spans="3:16">
      <c r="C280" s="981"/>
      <c r="D280" s="983"/>
      <c r="E280" s="983"/>
      <c r="F280" s="985"/>
      <c r="G280" s="987"/>
      <c r="H280" s="1027"/>
      <c r="I280" s="1033"/>
      <c r="J280" s="208" t="str">
        <f ca="1">IF(MOD(ROW()-13,2)=0,IF(ISBLANK(OFFSET(#REF!,INT((ROW()-13)/2),0)),"",OFFSET(#REF!,INT((ROW()-13)/2),0)),IF(ISBLANK(OFFSET('9. METAS'!$U$20,INT((ROW()-14)/2),0)),"",OFFSET('9. METAS'!$U$20,INT((ROW()-14)/2),0)))</f>
        <v/>
      </c>
      <c r="K280" s="209" t="str">
        <f ca="1">IF(MOD(ROW()-13,2)=0,IF(ISBLANK(OFFSET(#REF!,INT((ROW()-13)/2),0)),"",OFFSET(#REF!,INT((ROW()-13)/2),0)),IF(ISBLANK(OFFSET('9. METAS'!$V$20,INT((ROW()-14)/2),0)),"",OFFSET('9. METAS'!$V$20,INT((ROW()-14)/2),0)))</f>
        <v/>
      </c>
      <c r="L280" s="209" t="str">
        <f ca="1">IF(MOD(ROW()-13,2)=0,IF(ISBLANK(OFFSET(#REF!,INT((ROW()-13)/2),0)),"",OFFSET(#REF!,INT((ROW()-13)/2),0)),IF(ISBLANK(OFFSET('9. METAS'!$W$20,INT((ROW()-14)/2),0)),"",OFFSET('9. METAS'!$W$20,INT((ROW()-14)/2),0)))</f>
        <v/>
      </c>
      <c r="M280" s="210" t="str">
        <f ca="1">IF(MOD(ROW()-13,2)=0,IF(ISBLANK(OFFSET(#REF!,INT((ROW()-13)/2),0)),"",OFFSET(#REF!,INT((ROW()-13)/2),0)),IF(ISBLANK(OFFSET('9. METAS'!$X$20,INT((ROW()-14)/2),0)),"",OFFSET('9. METAS'!$X$20,INT((ROW()-14)/2),0)))</f>
        <v/>
      </c>
      <c r="N280" s="1003"/>
      <c r="O280" s="1005"/>
      <c r="P280" s="1034"/>
    </row>
    <row r="281" spans="3:16">
      <c r="C281" s="1008" t="str">
        <f ca="1">IF(ISBLANK(OFFSET('5. Pp (3 años)'!$C$46,INT((ROW()-13)/2),0)),"",OFFSET('5. Pp (3 años)'!$C$46,INT((ROW()-13)/2),0))</f>
        <v/>
      </c>
      <c r="D281" s="983" t="str">
        <f ca="1">IF(ISBLANK(OFFSET('5. Pp (3 años)'!$D$46,INT((ROW()-13)/2),0)),"",OFFSET('5. Pp (3 años)'!$D$46,INT((ROW()-13)/2),0))</f>
        <v/>
      </c>
      <c r="E281" s="983" t="str">
        <f ca="1">IF(ISBLANK(OFFSET('5. Pp (3 años)'!$E$46,INT((ROW()-13)/2),0)),"",OFFSET('5. Pp (3 años)'!$E$46,INT((ROW()-13)/2),0))</f>
        <v/>
      </c>
      <c r="F281" s="985" t="str">
        <f ca="1">IF(ISBLANK(OFFSET('5. Pp (3 años)'!$K$46,INT((ROW()-13)/2),0)),"",OFFSET('5. Pp (3 años)'!$K$46,INT((ROW()-13)/2),0))</f>
        <v/>
      </c>
      <c r="G281" s="987" t="str">
        <f ca="1">IF(ISBLANK(OFFSET('5. Pp (3 años)'!$H$46,INT((ROW()-13)/2),0)),"",OFFSET('5. Pp (3 años)'!$H$46,INT((ROW()-13)/2),0))</f>
        <v/>
      </c>
      <c r="H281" s="1027" t="str">
        <f ca="1">IF(ISBLANK(OFFSET('9. METAS'!$L$20,INT((ROW()-13)/2),0)),"",OFFSET('9. METAS'!$L$20,INT((ROW()-13)/2),0))</f>
        <v/>
      </c>
      <c r="I281" s="1029"/>
      <c r="J281" s="208" t="e">
        <f ca="1">IF(MOD(ROW()-13,2)=0,IF(ISBLANK(OFFSET(#REF!,INT((ROW()-13)/2),0)),"",OFFSET(#REF!,INT((ROW()-13)/2),0)),IF(ISBLANK(OFFSET('9. METAS'!$U$20,INT((ROW()-14)/2),0)),"",OFFSET('9. METAS'!$U$20,INT((ROW()-14)/2),0)))</f>
        <v>#REF!</v>
      </c>
      <c r="K281" s="209" t="e">
        <f ca="1">IF(MOD(ROW()-13,2)=0,IF(ISBLANK(OFFSET(#REF!,INT((ROW()-13)/2),0)),"",OFFSET(#REF!,INT((ROW()-13)/2),0)),IF(ISBLANK(OFFSET('9. METAS'!$V$20,INT((ROW()-14)/2),0)),"",OFFSET('9. METAS'!$V$20,INT((ROW()-14)/2),0)))</f>
        <v>#REF!</v>
      </c>
      <c r="L281" s="209" t="e">
        <f ca="1">IF(MOD(ROW()-13,2)=0,IF(ISBLANK(OFFSET(#REF!,INT((ROW()-13)/2),0)),"",OFFSET(#REF!,INT((ROW()-13)/2),0)),IF(ISBLANK(OFFSET('9. METAS'!$W$20,INT((ROW()-14)/2),0)),"",OFFSET('9. METAS'!$W$20,INT((ROW()-14)/2),0)))</f>
        <v>#REF!</v>
      </c>
      <c r="M281" s="210" t="e">
        <f ca="1">IF(MOD(ROW()-13,2)=0,IF(ISBLANK(OFFSET(#REF!,INT((ROW()-13)/2),0)),"",OFFSET(#REF!,INT((ROW()-13)/2),0)),IF(ISBLANK(OFFSET('9. METAS'!$X$20,INT((ROW()-14)/2),0)),"",OFFSET('9. METAS'!$X$20,INT((ROW()-14)/2),0)))</f>
        <v>#REF!</v>
      </c>
      <c r="N281" s="1002" t="str">
        <f t="shared" ref="N281" ca="1" si="264">IFERROR(J281/J282,"ND")</f>
        <v>ND</v>
      </c>
      <c r="O281" s="1004" t="str">
        <f t="shared" ref="O281" ca="1" si="265">IFERROR(((J281)/H281),"ND")</f>
        <v>ND</v>
      </c>
      <c r="P281" s="1031"/>
    </row>
    <row r="282" spans="3:16">
      <c r="C282" s="981"/>
      <c r="D282" s="983"/>
      <c r="E282" s="983"/>
      <c r="F282" s="985"/>
      <c r="G282" s="987"/>
      <c r="H282" s="1027"/>
      <c r="I282" s="1033"/>
      <c r="J282" s="208" t="str">
        <f ca="1">IF(MOD(ROW()-13,2)=0,IF(ISBLANK(OFFSET(#REF!,INT((ROW()-13)/2),0)),"",OFFSET(#REF!,INT((ROW()-13)/2),0)),IF(ISBLANK(OFFSET('9. METAS'!$U$20,INT((ROW()-14)/2),0)),"",OFFSET('9. METAS'!$U$20,INT((ROW()-14)/2),0)))</f>
        <v/>
      </c>
      <c r="K282" s="209" t="str">
        <f ca="1">IF(MOD(ROW()-13,2)=0,IF(ISBLANK(OFFSET(#REF!,INT((ROW()-13)/2),0)),"",OFFSET(#REF!,INT((ROW()-13)/2),0)),IF(ISBLANK(OFFSET('9. METAS'!$V$20,INT((ROW()-14)/2),0)),"",OFFSET('9. METAS'!$V$20,INT((ROW()-14)/2),0)))</f>
        <v/>
      </c>
      <c r="L282" s="209" t="str">
        <f ca="1">IF(MOD(ROW()-13,2)=0,IF(ISBLANK(OFFSET(#REF!,INT((ROW()-13)/2),0)),"",OFFSET(#REF!,INT((ROW()-13)/2),0)),IF(ISBLANK(OFFSET('9. METAS'!$W$20,INT((ROW()-14)/2),0)),"",OFFSET('9. METAS'!$W$20,INT((ROW()-14)/2),0)))</f>
        <v/>
      </c>
      <c r="M282" s="210" t="str">
        <f ca="1">IF(MOD(ROW()-13,2)=0,IF(ISBLANK(OFFSET(#REF!,INT((ROW()-13)/2),0)),"",OFFSET(#REF!,INT((ROW()-13)/2),0)),IF(ISBLANK(OFFSET('9. METAS'!$X$20,INT((ROW()-14)/2),0)),"",OFFSET('9. METAS'!$X$20,INT((ROW()-14)/2),0)))</f>
        <v/>
      </c>
      <c r="N282" s="1003"/>
      <c r="O282" s="1005"/>
      <c r="P282" s="1034"/>
    </row>
    <row r="283" spans="3:16">
      <c r="C283" s="1008" t="str">
        <f ca="1">IF(ISBLANK(OFFSET('5. Pp (3 años)'!$C$46,INT((ROW()-13)/2),0)),"",OFFSET('5. Pp (3 años)'!$C$46,INT((ROW()-13)/2),0))</f>
        <v/>
      </c>
      <c r="D283" s="983" t="str">
        <f ca="1">IF(ISBLANK(OFFSET('5. Pp (3 años)'!$D$46,INT((ROW()-13)/2),0)),"",OFFSET('5. Pp (3 años)'!$D$46,INT((ROW()-13)/2),0))</f>
        <v/>
      </c>
      <c r="E283" s="983" t="str">
        <f ca="1">IF(ISBLANK(OFFSET('5. Pp (3 años)'!$E$46,INT((ROW()-13)/2),0)),"",OFFSET('5. Pp (3 años)'!$E$46,INT((ROW()-13)/2),0))</f>
        <v/>
      </c>
      <c r="F283" s="985" t="str">
        <f ca="1">IF(ISBLANK(OFFSET('5. Pp (3 años)'!$K$46,INT((ROW()-13)/2),0)),"",OFFSET('5. Pp (3 años)'!$K$46,INT((ROW()-13)/2),0))</f>
        <v/>
      </c>
      <c r="G283" s="987" t="str">
        <f ca="1">IF(ISBLANK(OFFSET('5. Pp (3 años)'!$H$46,INT((ROW()-13)/2),0)),"",OFFSET('5. Pp (3 años)'!$H$46,INT((ROW()-13)/2),0))</f>
        <v/>
      </c>
      <c r="H283" s="1027" t="str">
        <f ca="1">IF(ISBLANK(OFFSET('9. METAS'!$L$20,INT((ROW()-13)/2),0)),"",OFFSET('9. METAS'!$L$20,INT((ROW()-13)/2),0))</f>
        <v/>
      </c>
      <c r="I283" s="1029"/>
      <c r="J283" s="208" t="e">
        <f ca="1">IF(MOD(ROW()-13,2)=0,IF(ISBLANK(OFFSET(#REF!,INT((ROW()-13)/2),0)),"",OFFSET(#REF!,INT((ROW()-13)/2),0)),IF(ISBLANK(OFFSET('9. METAS'!$U$20,INT((ROW()-14)/2),0)),"",OFFSET('9. METAS'!$U$20,INT((ROW()-14)/2),0)))</f>
        <v>#REF!</v>
      </c>
      <c r="K283" s="209" t="e">
        <f ca="1">IF(MOD(ROW()-13,2)=0,IF(ISBLANK(OFFSET(#REF!,INT((ROW()-13)/2),0)),"",OFFSET(#REF!,INT((ROW()-13)/2),0)),IF(ISBLANK(OFFSET('9. METAS'!$V$20,INT((ROW()-14)/2),0)),"",OFFSET('9. METAS'!$V$20,INT((ROW()-14)/2),0)))</f>
        <v>#REF!</v>
      </c>
      <c r="L283" s="209" t="e">
        <f ca="1">IF(MOD(ROW()-13,2)=0,IF(ISBLANK(OFFSET(#REF!,INT((ROW()-13)/2),0)),"",OFFSET(#REF!,INT((ROW()-13)/2),0)),IF(ISBLANK(OFFSET('9. METAS'!$W$20,INT((ROW()-14)/2),0)),"",OFFSET('9. METAS'!$W$20,INT((ROW()-14)/2),0)))</f>
        <v>#REF!</v>
      </c>
      <c r="M283" s="210" t="e">
        <f ca="1">IF(MOD(ROW()-13,2)=0,IF(ISBLANK(OFFSET(#REF!,INT((ROW()-13)/2),0)),"",OFFSET(#REF!,INT((ROW()-13)/2),0)),IF(ISBLANK(OFFSET('9. METAS'!$X$20,INT((ROW()-14)/2),0)),"",OFFSET('9. METAS'!$X$20,INT((ROW()-14)/2),0)))</f>
        <v>#REF!</v>
      </c>
      <c r="N283" s="1002" t="str">
        <f t="shared" ref="N283" ca="1" si="266">IFERROR(J283/J284,"ND")</f>
        <v>ND</v>
      </c>
      <c r="O283" s="1004" t="str">
        <f t="shared" ref="O283" ca="1" si="267">IFERROR(((J283)/H283),"ND")</f>
        <v>ND</v>
      </c>
      <c r="P283" s="1031"/>
    </row>
    <row r="284" spans="3:16">
      <c r="C284" s="981"/>
      <c r="D284" s="983"/>
      <c r="E284" s="983"/>
      <c r="F284" s="985"/>
      <c r="G284" s="987"/>
      <c r="H284" s="1027"/>
      <c r="I284" s="1033"/>
      <c r="J284" s="208" t="str">
        <f ca="1">IF(MOD(ROW()-13,2)=0,IF(ISBLANK(OFFSET(#REF!,INT((ROW()-13)/2),0)),"",OFFSET(#REF!,INT((ROW()-13)/2),0)),IF(ISBLANK(OFFSET('9. METAS'!$U$20,INT((ROW()-14)/2),0)),"",OFFSET('9. METAS'!$U$20,INT((ROW()-14)/2),0)))</f>
        <v/>
      </c>
      <c r="K284" s="209" t="str">
        <f ca="1">IF(MOD(ROW()-13,2)=0,IF(ISBLANK(OFFSET(#REF!,INT((ROW()-13)/2),0)),"",OFFSET(#REF!,INT((ROW()-13)/2),0)),IF(ISBLANK(OFFSET('9. METAS'!$V$20,INT((ROW()-14)/2),0)),"",OFFSET('9. METAS'!$V$20,INT((ROW()-14)/2),0)))</f>
        <v/>
      </c>
      <c r="L284" s="209" t="str">
        <f ca="1">IF(MOD(ROW()-13,2)=0,IF(ISBLANK(OFFSET(#REF!,INT((ROW()-13)/2),0)),"",OFFSET(#REF!,INT((ROW()-13)/2),0)),IF(ISBLANK(OFFSET('9. METAS'!$W$20,INT((ROW()-14)/2),0)),"",OFFSET('9. METAS'!$W$20,INT((ROW()-14)/2),0)))</f>
        <v/>
      </c>
      <c r="M284" s="210" t="str">
        <f ca="1">IF(MOD(ROW()-13,2)=0,IF(ISBLANK(OFFSET(#REF!,INT((ROW()-13)/2),0)),"",OFFSET(#REF!,INT((ROW()-13)/2),0)),IF(ISBLANK(OFFSET('9. METAS'!$X$20,INT((ROW()-14)/2),0)),"",OFFSET('9. METAS'!$X$20,INT((ROW()-14)/2),0)))</f>
        <v/>
      </c>
      <c r="N284" s="1003"/>
      <c r="O284" s="1005"/>
      <c r="P284" s="1034"/>
    </row>
    <row r="285" spans="3:16">
      <c r="C285" s="1008" t="str">
        <f ca="1">IF(ISBLANK(OFFSET('5. Pp (3 años)'!$C$46,INT((ROW()-13)/2),0)),"",OFFSET('5. Pp (3 años)'!$C$46,INT((ROW()-13)/2),0))</f>
        <v/>
      </c>
      <c r="D285" s="983" t="str">
        <f ca="1">IF(ISBLANK(OFFSET('5. Pp (3 años)'!$D$46,INT((ROW()-13)/2),0)),"",OFFSET('5. Pp (3 años)'!$D$46,INT((ROW()-13)/2),0))</f>
        <v/>
      </c>
      <c r="E285" s="983" t="str">
        <f ca="1">IF(ISBLANK(OFFSET('5. Pp (3 años)'!$E$46,INT((ROW()-13)/2),0)),"",OFFSET('5. Pp (3 años)'!$E$46,INT((ROW()-13)/2),0))</f>
        <v/>
      </c>
      <c r="F285" s="985" t="str">
        <f ca="1">IF(ISBLANK(OFFSET('5. Pp (3 años)'!$K$46,INT((ROW()-13)/2),0)),"",OFFSET('5. Pp (3 años)'!$K$46,INT((ROW()-13)/2),0))</f>
        <v/>
      </c>
      <c r="G285" s="987" t="str">
        <f ca="1">IF(ISBLANK(OFFSET('5. Pp (3 años)'!$H$46,INT((ROW()-13)/2),0)),"",OFFSET('5. Pp (3 años)'!$H$46,INT((ROW()-13)/2),0))</f>
        <v/>
      </c>
      <c r="H285" s="1027" t="str">
        <f ca="1">IF(ISBLANK(OFFSET('9. METAS'!$L$20,INT((ROW()-13)/2),0)),"",OFFSET('9. METAS'!$L$20,INT((ROW()-13)/2),0))</f>
        <v/>
      </c>
      <c r="I285" s="1029"/>
      <c r="J285" s="208" t="e">
        <f ca="1">IF(MOD(ROW()-13,2)=0,IF(ISBLANK(OFFSET(#REF!,INT((ROW()-13)/2),0)),"",OFFSET(#REF!,INT((ROW()-13)/2),0)),IF(ISBLANK(OFFSET('9. METAS'!$U$20,INT((ROW()-14)/2),0)),"",OFFSET('9. METAS'!$U$20,INT((ROW()-14)/2),0)))</f>
        <v>#REF!</v>
      </c>
      <c r="K285" s="209" t="e">
        <f ca="1">IF(MOD(ROW()-13,2)=0,IF(ISBLANK(OFFSET(#REF!,INT((ROW()-13)/2),0)),"",OFFSET(#REF!,INT((ROW()-13)/2),0)),IF(ISBLANK(OFFSET('9. METAS'!$V$20,INT((ROW()-14)/2),0)),"",OFFSET('9. METAS'!$V$20,INT((ROW()-14)/2),0)))</f>
        <v>#REF!</v>
      </c>
      <c r="L285" s="209" t="e">
        <f ca="1">IF(MOD(ROW()-13,2)=0,IF(ISBLANK(OFFSET(#REF!,INT((ROW()-13)/2),0)),"",OFFSET(#REF!,INT((ROW()-13)/2),0)),IF(ISBLANK(OFFSET('9. METAS'!$W$20,INT((ROW()-14)/2),0)),"",OFFSET('9. METAS'!$W$20,INT((ROW()-14)/2),0)))</f>
        <v>#REF!</v>
      </c>
      <c r="M285" s="210" t="e">
        <f ca="1">IF(MOD(ROW()-13,2)=0,IF(ISBLANK(OFFSET(#REF!,INT((ROW()-13)/2),0)),"",OFFSET(#REF!,INT((ROW()-13)/2),0)),IF(ISBLANK(OFFSET('9. METAS'!$X$20,INT((ROW()-14)/2),0)),"",OFFSET('9. METAS'!$X$20,INT((ROW()-14)/2),0)))</f>
        <v>#REF!</v>
      </c>
      <c r="N285" s="1002" t="str">
        <f t="shared" ref="N285" ca="1" si="268">IFERROR(J285/J286,"ND")</f>
        <v>ND</v>
      </c>
      <c r="O285" s="1004" t="str">
        <f t="shared" ref="O285" ca="1" si="269">IFERROR(((J285)/H285),"ND")</f>
        <v>ND</v>
      </c>
      <c r="P285" s="1031"/>
    </row>
    <row r="286" spans="3:16">
      <c r="C286" s="981"/>
      <c r="D286" s="983"/>
      <c r="E286" s="983"/>
      <c r="F286" s="985"/>
      <c r="G286" s="987"/>
      <c r="H286" s="1027"/>
      <c r="I286" s="1033"/>
      <c r="J286" s="208" t="str">
        <f ca="1">IF(MOD(ROW()-13,2)=0,IF(ISBLANK(OFFSET(#REF!,INT((ROW()-13)/2),0)),"",OFFSET(#REF!,INT((ROW()-13)/2),0)),IF(ISBLANK(OFFSET('9. METAS'!$U$20,INT((ROW()-14)/2),0)),"",OFFSET('9. METAS'!$U$20,INT((ROW()-14)/2),0)))</f>
        <v/>
      </c>
      <c r="K286" s="209" t="str">
        <f ca="1">IF(MOD(ROW()-13,2)=0,IF(ISBLANK(OFFSET(#REF!,INT((ROW()-13)/2),0)),"",OFFSET(#REF!,INT((ROW()-13)/2),0)),IF(ISBLANK(OFFSET('9. METAS'!$V$20,INT((ROW()-14)/2),0)),"",OFFSET('9. METAS'!$V$20,INT((ROW()-14)/2),0)))</f>
        <v/>
      </c>
      <c r="L286" s="209" t="str">
        <f ca="1">IF(MOD(ROW()-13,2)=0,IF(ISBLANK(OFFSET(#REF!,INT((ROW()-13)/2),0)),"",OFFSET(#REF!,INT((ROW()-13)/2),0)),IF(ISBLANK(OFFSET('9. METAS'!$W$20,INT((ROW()-14)/2),0)),"",OFFSET('9. METAS'!$W$20,INT((ROW()-14)/2),0)))</f>
        <v/>
      </c>
      <c r="M286" s="210" t="str">
        <f ca="1">IF(MOD(ROW()-13,2)=0,IF(ISBLANK(OFFSET(#REF!,INT((ROW()-13)/2),0)),"",OFFSET(#REF!,INT((ROW()-13)/2),0)),IF(ISBLANK(OFFSET('9. METAS'!$X$20,INT((ROW()-14)/2),0)),"",OFFSET('9. METAS'!$X$20,INT((ROW()-14)/2),0)))</f>
        <v/>
      </c>
      <c r="N286" s="1003"/>
      <c r="O286" s="1005"/>
      <c r="P286" s="1034"/>
    </row>
    <row r="287" spans="3:16">
      <c r="C287" s="1008" t="str">
        <f ca="1">IF(ISBLANK(OFFSET('5. Pp (3 años)'!$C$46,INT((ROW()-13)/2),0)),"",OFFSET('5. Pp (3 años)'!$C$46,INT((ROW()-13)/2),0))</f>
        <v/>
      </c>
      <c r="D287" s="983" t="str">
        <f ca="1">IF(ISBLANK(OFFSET('5. Pp (3 años)'!$D$46,INT((ROW()-13)/2),0)),"",OFFSET('5. Pp (3 años)'!$D$46,INT((ROW()-13)/2),0))</f>
        <v/>
      </c>
      <c r="E287" s="983" t="str">
        <f ca="1">IF(ISBLANK(OFFSET('5. Pp (3 años)'!$E$46,INT((ROW()-13)/2),0)),"",OFFSET('5. Pp (3 años)'!$E$46,INT((ROW()-13)/2),0))</f>
        <v/>
      </c>
      <c r="F287" s="985" t="str">
        <f ca="1">IF(ISBLANK(OFFSET('5. Pp (3 años)'!$K$46,INT((ROW()-13)/2),0)),"",OFFSET('5. Pp (3 años)'!$K$46,INT((ROW()-13)/2),0))</f>
        <v/>
      </c>
      <c r="G287" s="987" t="str">
        <f ca="1">IF(ISBLANK(OFFSET('5. Pp (3 años)'!$H$46,INT((ROW()-13)/2),0)),"",OFFSET('5. Pp (3 años)'!$H$46,INT((ROW()-13)/2),0))</f>
        <v/>
      </c>
      <c r="H287" s="1027" t="str">
        <f ca="1">IF(ISBLANK(OFFSET('9. METAS'!$L$20,INT((ROW()-13)/2),0)),"",OFFSET('9. METAS'!$L$20,INT((ROW()-13)/2),0))</f>
        <v/>
      </c>
      <c r="I287" s="1029"/>
      <c r="J287" s="208" t="e">
        <f ca="1">IF(MOD(ROW()-13,2)=0,IF(ISBLANK(OFFSET(#REF!,INT((ROW()-13)/2),0)),"",OFFSET(#REF!,INT((ROW()-13)/2),0)),IF(ISBLANK(OFFSET('9. METAS'!$U$20,INT((ROW()-14)/2),0)),"",OFFSET('9. METAS'!$U$20,INT((ROW()-14)/2),0)))</f>
        <v>#REF!</v>
      </c>
      <c r="K287" s="209" t="e">
        <f ca="1">IF(MOD(ROW()-13,2)=0,IF(ISBLANK(OFFSET(#REF!,INT((ROW()-13)/2),0)),"",OFFSET(#REF!,INT((ROW()-13)/2),0)),IF(ISBLANK(OFFSET('9. METAS'!$V$20,INT((ROW()-14)/2),0)),"",OFFSET('9. METAS'!$V$20,INT((ROW()-14)/2),0)))</f>
        <v>#REF!</v>
      </c>
      <c r="L287" s="209" t="e">
        <f ca="1">IF(MOD(ROW()-13,2)=0,IF(ISBLANK(OFFSET(#REF!,INT((ROW()-13)/2),0)),"",OFFSET(#REF!,INT((ROW()-13)/2),0)),IF(ISBLANK(OFFSET('9. METAS'!$W$20,INT((ROW()-14)/2),0)),"",OFFSET('9. METAS'!$W$20,INT((ROW()-14)/2),0)))</f>
        <v>#REF!</v>
      </c>
      <c r="M287" s="210" t="e">
        <f ca="1">IF(MOD(ROW()-13,2)=0,IF(ISBLANK(OFFSET(#REF!,INT((ROW()-13)/2),0)),"",OFFSET(#REF!,INT((ROW()-13)/2),0)),IF(ISBLANK(OFFSET('9. METAS'!$X$20,INT((ROW()-14)/2),0)),"",OFFSET('9. METAS'!$X$20,INT((ROW()-14)/2),0)))</f>
        <v>#REF!</v>
      </c>
      <c r="N287" s="1002" t="str">
        <f t="shared" ref="N287" ca="1" si="270">IFERROR(J287/J288,"ND")</f>
        <v>ND</v>
      </c>
      <c r="O287" s="1004" t="str">
        <f t="shared" ref="O287" ca="1" si="271">IFERROR(((J287)/H287),"ND")</f>
        <v>ND</v>
      </c>
      <c r="P287" s="1031"/>
    </row>
    <row r="288" spans="3:16">
      <c r="C288" s="981"/>
      <c r="D288" s="983"/>
      <c r="E288" s="983"/>
      <c r="F288" s="985"/>
      <c r="G288" s="987"/>
      <c r="H288" s="1027"/>
      <c r="I288" s="1033"/>
      <c r="J288" s="208" t="str">
        <f ca="1">IF(MOD(ROW()-13,2)=0,IF(ISBLANK(OFFSET(#REF!,INT((ROW()-13)/2),0)),"",OFFSET(#REF!,INT((ROW()-13)/2),0)),IF(ISBLANK(OFFSET('9. METAS'!$U$20,INT((ROW()-14)/2),0)),"",OFFSET('9. METAS'!$U$20,INT((ROW()-14)/2),0)))</f>
        <v/>
      </c>
      <c r="K288" s="209" t="str">
        <f ca="1">IF(MOD(ROW()-13,2)=0,IF(ISBLANK(OFFSET(#REF!,INT((ROW()-13)/2),0)),"",OFFSET(#REF!,INT((ROW()-13)/2),0)),IF(ISBLANK(OFFSET('9. METAS'!$V$20,INT((ROW()-14)/2),0)),"",OFFSET('9. METAS'!$V$20,INT((ROW()-14)/2),0)))</f>
        <v/>
      </c>
      <c r="L288" s="209" t="str">
        <f ca="1">IF(MOD(ROW()-13,2)=0,IF(ISBLANK(OFFSET(#REF!,INT((ROW()-13)/2),0)),"",OFFSET(#REF!,INT((ROW()-13)/2),0)),IF(ISBLANK(OFFSET('9. METAS'!$W$20,INT((ROW()-14)/2),0)),"",OFFSET('9. METAS'!$W$20,INT((ROW()-14)/2),0)))</f>
        <v/>
      </c>
      <c r="M288" s="210" t="str">
        <f ca="1">IF(MOD(ROW()-13,2)=0,IF(ISBLANK(OFFSET(#REF!,INT((ROW()-13)/2),0)),"",OFFSET(#REF!,INT((ROW()-13)/2),0)),IF(ISBLANK(OFFSET('9. METAS'!$X$20,INT((ROW()-14)/2),0)),"",OFFSET('9. METAS'!$X$20,INT((ROW()-14)/2),0)))</f>
        <v/>
      </c>
      <c r="N288" s="1003"/>
      <c r="O288" s="1005"/>
      <c r="P288" s="1034"/>
    </row>
    <row r="289" spans="3:16">
      <c r="C289" s="1008" t="str">
        <f ca="1">IF(ISBLANK(OFFSET('5. Pp (3 años)'!$C$46,INT((ROW()-13)/2),0)),"",OFFSET('5. Pp (3 años)'!$C$46,INT((ROW()-13)/2),0))</f>
        <v/>
      </c>
      <c r="D289" s="983" t="str">
        <f ca="1">IF(ISBLANK(OFFSET('5. Pp (3 años)'!$D$46,INT((ROW()-13)/2),0)),"",OFFSET('5. Pp (3 años)'!$D$46,INT((ROW()-13)/2),0))</f>
        <v/>
      </c>
      <c r="E289" s="983" t="str">
        <f ca="1">IF(ISBLANK(OFFSET('5. Pp (3 años)'!$E$46,INT((ROW()-13)/2),0)),"",OFFSET('5. Pp (3 años)'!$E$46,INT((ROW()-13)/2),0))</f>
        <v/>
      </c>
      <c r="F289" s="985" t="str">
        <f ca="1">IF(ISBLANK(OFFSET('5. Pp (3 años)'!$K$46,INT((ROW()-13)/2),0)),"",OFFSET('5. Pp (3 años)'!$K$46,INT((ROW()-13)/2),0))</f>
        <v/>
      </c>
      <c r="G289" s="987" t="str">
        <f ca="1">IF(ISBLANK(OFFSET('5. Pp (3 años)'!$H$46,INT((ROW()-13)/2),0)),"",OFFSET('5. Pp (3 años)'!$H$46,INT((ROW()-13)/2),0))</f>
        <v/>
      </c>
      <c r="H289" s="1027" t="str">
        <f ca="1">IF(ISBLANK(OFFSET('9. METAS'!$L$20,INT((ROW()-13)/2),0)),"",OFFSET('9. METAS'!$L$20,INT((ROW()-13)/2),0))</f>
        <v/>
      </c>
      <c r="I289" s="1029"/>
      <c r="J289" s="208" t="e">
        <f ca="1">IF(MOD(ROW()-13,2)=0,IF(ISBLANK(OFFSET(#REF!,INT((ROW()-13)/2),0)),"",OFFSET(#REF!,INT((ROW()-13)/2),0)),IF(ISBLANK(OFFSET('9. METAS'!$U$20,INT((ROW()-14)/2),0)),"",OFFSET('9. METAS'!$U$20,INT((ROW()-14)/2),0)))</f>
        <v>#REF!</v>
      </c>
      <c r="K289" s="209" t="e">
        <f ca="1">IF(MOD(ROW()-13,2)=0,IF(ISBLANK(OFFSET(#REF!,INT((ROW()-13)/2),0)),"",OFFSET(#REF!,INT((ROW()-13)/2),0)),IF(ISBLANK(OFFSET('9. METAS'!$V$20,INT((ROW()-14)/2),0)),"",OFFSET('9. METAS'!$V$20,INT((ROW()-14)/2),0)))</f>
        <v>#REF!</v>
      </c>
      <c r="L289" s="209" t="e">
        <f ca="1">IF(MOD(ROW()-13,2)=0,IF(ISBLANK(OFFSET(#REF!,INT((ROW()-13)/2),0)),"",OFFSET(#REF!,INT((ROW()-13)/2),0)),IF(ISBLANK(OFFSET('9. METAS'!$W$20,INT((ROW()-14)/2),0)),"",OFFSET('9. METAS'!$W$20,INT((ROW()-14)/2),0)))</f>
        <v>#REF!</v>
      </c>
      <c r="M289" s="210" t="e">
        <f ca="1">IF(MOD(ROW()-13,2)=0,IF(ISBLANK(OFFSET(#REF!,INT((ROW()-13)/2),0)),"",OFFSET(#REF!,INT((ROW()-13)/2),0)),IF(ISBLANK(OFFSET('9. METAS'!$X$20,INT((ROW()-14)/2),0)),"",OFFSET('9. METAS'!$X$20,INT((ROW()-14)/2),0)))</f>
        <v>#REF!</v>
      </c>
      <c r="N289" s="1002" t="str">
        <f t="shared" ref="N289" ca="1" si="272">IFERROR(J289/J290,"ND")</f>
        <v>ND</v>
      </c>
      <c r="O289" s="1004" t="str">
        <f t="shared" ref="O289" ca="1" si="273">IFERROR(((J289)/H289),"ND")</f>
        <v>ND</v>
      </c>
      <c r="P289" s="1031"/>
    </row>
    <row r="290" spans="3:16">
      <c r="C290" s="981"/>
      <c r="D290" s="983"/>
      <c r="E290" s="983"/>
      <c r="F290" s="985"/>
      <c r="G290" s="987"/>
      <c r="H290" s="1027"/>
      <c r="I290" s="1033"/>
      <c r="J290" s="208" t="str">
        <f ca="1">IF(MOD(ROW()-13,2)=0,IF(ISBLANK(OFFSET(#REF!,INT((ROW()-13)/2),0)),"",OFFSET(#REF!,INT((ROW()-13)/2),0)),IF(ISBLANK(OFFSET('9. METAS'!$U$20,INT((ROW()-14)/2),0)),"",OFFSET('9. METAS'!$U$20,INT((ROW()-14)/2),0)))</f>
        <v/>
      </c>
      <c r="K290" s="209" t="str">
        <f ca="1">IF(MOD(ROW()-13,2)=0,IF(ISBLANK(OFFSET(#REF!,INT((ROW()-13)/2),0)),"",OFFSET(#REF!,INT((ROW()-13)/2),0)),IF(ISBLANK(OFFSET('9. METAS'!$V$20,INT((ROW()-14)/2),0)),"",OFFSET('9. METAS'!$V$20,INT((ROW()-14)/2),0)))</f>
        <v/>
      </c>
      <c r="L290" s="209" t="str">
        <f ca="1">IF(MOD(ROW()-13,2)=0,IF(ISBLANK(OFFSET(#REF!,INT((ROW()-13)/2),0)),"",OFFSET(#REF!,INT((ROW()-13)/2),0)),IF(ISBLANK(OFFSET('9. METAS'!$W$20,INT((ROW()-14)/2),0)),"",OFFSET('9. METAS'!$W$20,INT((ROW()-14)/2),0)))</f>
        <v/>
      </c>
      <c r="M290" s="210" t="str">
        <f ca="1">IF(MOD(ROW()-13,2)=0,IF(ISBLANK(OFFSET(#REF!,INT((ROW()-13)/2),0)),"",OFFSET(#REF!,INT((ROW()-13)/2),0)),IF(ISBLANK(OFFSET('9. METAS'!$X$20,INT((ROW()-14)/2),0)),"",OFFSET('9. METAS'!$X$20,INT((ROW()-14)/2),0)))</f>
        <v/>
      </c>
      <c r="N290" s="1003"/>
      <c r="O290" s="1005"/>
      <c r="P290" s="1034"/>
    </row>
    <row r="291" spans="3:16">
      <c r="C291" s="1008" t="str">
        <f ca="1">IF(ISBLANK(OFFSET('5. Pp (3 años)'!$C$46,INT((ROW()-13)/2),0)),"",OFFSET('5. Pp (3 años)'!$C$46,INT((ROW()-13)/2),0))</f>
        <v/>
      </c>
      <c r="D291" s="983" t="str">
        <f ca="1">IF(ISBLANK(OFFSET('5. Pp (3 años)'!$D$46,INT((ROW()-13)/2),0)),"",OFFSET('5. Pp (3 años)'!$D$46,INT((ROW()-13)/2),0))</f>
        <v/>
      </c>
      <c r="E291" s="983" t="str">
        <f ca="1">IF(ISBLANK(OFFSET('5. Pp (3 años)'!$E$46,INT((ROW()-13)/2),0)),"",OFFSET('5. Pp (3 años)'!$E$46,INT((ROW()-13)/2),0))</f>
        <v/>
      </c>
      <c r="F291" s="985" t="str">
        <f ca="1">IF(ISBLANK(OFFSET('5. Pp (3 años)'!$K$46,INT((ROW()-13)/2),0)),"",OFFSET('5. Pp (3 años)'!$K$46,INT((ROW()-13)/2),0))</f>
        <v/>
      </c>
      <c r="G291" s="987" t="str">
        <f ca="1">IF(ISBLANK(OFFSET('5. Pp (3 años)'!$H$46,INT((ROW()-13)/2),0)),"",OFFSET('5. Pp (3 años)'!$H$46,INT((ROW()-13)/2),0))</f>
        <v/>
      </c>
      <c r="H291" s="1027" t="str">
        <f ca="1">IF(ISBLANK(OFFSET('9. METAS'!$L$20,INT((ROW()-13)/2),0)),"",OFFSET('9. METAS'!$L$20,INT((ROW()-13)/2),0))</f>
        <v/>
      </c>
      <c r="I291" s="1029"/>
      <c r="J291" s="208" t="e">
        <f ca="1">IF(MOD(ROW()-13,2)=0,IF(ISBLANK(OFFSET(#REF!,INT((ROW()-13)/2),0)),"",OFFSET(#REF!,INT((ROW()-13)/2),0)),IF(ISBLANK(OFFSET('9. METAS'!$U$20,INT((ROW()-14)/2),0)),"",OFFSET('9. METAS'!$U$20,INT((ROW()-14)/2),0)))</f>
        <v>#REF!</v>
      </c>
      <c r="K291" s="209" t="e">
        <f ca="1">IF(MOD(ROW()-13,2)=0,IF(ISBLANK(OFFSET(#REF!,INT((ROW()-13)/2),0)),"",OFFSET(#REF!,INT((ROW()-13)/2),0)),IF(ISBLANK(OFFSET('9. METAS'!$V$20,INT((ROW()-14)/2),0)),"",OFFSET('9. METAS'!$V$20,INT((ROW()-14)/2),0)))</f>
        <v>#REF!</v>
      </c>
      <c r="L291" s="209" t="e">
        <f ca="1">IF(MOD(ROW()-13,2)=0,IF(ISBLANK(OFFSET(#REF!,INT((ROW()-13)/2),0)),"",OFFSET(#REF!,INT((ROW()-13)/2),0)),IF(ISBLANK(OFFSET('9. METAS'!$W$20,INT((ROW()-14)/2),0)),"",OFFSET('9. METAS'!$W$20,INT((ROW()-14)/2),0)))</f>
        <v>#REF!</v>
      </c>
      <c r="M291" s="210" t="e">
        <f ca="1">IF(MOD(ROW()-13,2)=0,IF(ISBLANK(OFFSET(#REF!,INT((ROW()-13)/2),0)),"",OFFSET(#REF!,INT((ROW()-13)/2),0)),IF(ISBLANK(OFFSET('9. METAS'!$X$20,INT((ROW()-14)/2),0)),"",OFFSET('9. METAS'!$X$20,INT((ROW()-14)/2),0)))</f>
        <v>#REF!</v>
      </c>
      <c r="N291" s="1002" t="str">
        <f t="shared" ref="N291" ca="1" si="274">IFERROR(J291/J292,"ND")</f>
        <v>ND</v>
      </c>
      <c r="O291" s="1004" t="str">
        <f t="shared" ref="O291" ca="1" si="275">IFERROR(((J291)/H291),"ND")</f>
        <v>ND</v>
      </c>
      <c r="P291" s="1031"/>
    </row>
    <row r="292" spans="3:16">
      <c r="C292" s="981"/>
      <c r="D292" s="983"/>
      <c r="E292" s="983"/>
      <c r="F292" s="985"/>
      <c r="G292" s="987"/>
      <c r="H292" s="1027"/>
      <c r="I292" s="1033"/>
      <c r="J292" s="208" t="str">
        <f ca="1">IF(MOD(ROW()-13,2)=0,IF(ISBLANK(OFFSET(#REF!,INT((ROW()-13)/2),0)),"",OFFSET(#REF!,INT((ROW()-13)/2),0)),IF(ISBLANK(OFFSET('9. METAS'!$U$20,INT((ROW()-14)/2),0)),"",OFFSET('9. METAS'!$U$20,INT((ROW()-14)/2),0)))</f>
        <v/>
      </c>
      <c r="K292" s="209" t="str">
        <f ca="1">IF(MOD(ROW()-13,2)=0,IF(ISBLANK(OFFSET(#REF!,INT((ROW()-13)/2),0)),"",OFFSET(#REF!,INT((ROW()-13)/2),0)),IF(ISBLANK(OFFSET('9. METAS'!$V$20,INT((ROW()-14)/2),0)),"",OFFSET('9. METAS'!$V$20,INT((ROW()-14)/2),0)))</f>
        <v/>
      </c>
      <c r="L292" s="209" t="str">
        <f ca="1">IF(MOD(ROW()-13,2)=0,IF(ISBLANK(OFFSET(#REF!,INT((ROW()-13)/2),0)),"",OFFSET(#REF!,INT((ROW()-13)/2),0)),IF(ISBLANK(OFFSET('9. METAS'!$W$20,INT((ROW()-14)/2),0)),"",OFFSET('9. METAS'!$W$20,INT((ROW()-14)/2),0)))</f>
        <v/>
      </c>
      <c r="M292" s="210" t="str">
        <f ca="1">IF(MOD(ROW()-13,2)=0,IF(ISBLANK(OFFSET(#REF!,INT((ROW()-13)/2),0)),"",OFFSET(#REF!,INT((ROW()-13)/2),0)),IF(ISBLANK(OFFSET('9. METAS'!$X$20,INT((ROW()-14)/2),0)),"",OFFSET('9. METAS'!$X$20,INT((ROW()-14)/2),0)))</f>
        <v/>
      </c>
      <c r="N292" s="1003"/>
      <c r="O292" s="1005"/>
      <c r="P292" s="1034"/>
    </row>
    <row r="293" spans="3:16">
      <c r="C293" s="1008" t="str">
        <f ca="1">IF(ISBLANK(OFFSET('5. Pp (3 años)'!$C$46,INT((ROW()-13)/2),0)),"",OFFSET('5. Pp (3 años)'!$C$46,INT((ROW()-13)/2),0))</f>
        <v/>
      </c>
      <c r="D293" s="983" t="str">
        <f ca="1">IF(ISBLANK(OFFSET('5. Pp (3 años)'!$D$46,INT((ROW()-13)/2),0)),"",OFFSET('5. Pp (3 años)'!$D$46,INT((ROW()-13)/2),0))</f>
        <v/>
      </c>
      <c r="E293" s="983" t="str">
        <f ca="1">IF(ISBLANK(OFFSET('5. Pp (3 años)'!$E$46,INT((ROW()-13)/2),0)),"",OFFSET('5. Pp (3 años)'!$E$46,INT((ROW()-13)/2),0))</f>
        <v/>
      </c>
      <c r="F293" s="985" t="str">
        <f ca="1">IF(ISBLANK(OFFSET('5. Pp (3 años)'!$K$46,INT((ROW()-13)/2),0)),"",OFFSET('5. Pp (3 años)'!$K$46,INT((ROW()-13)/2),0))</f>
        <v/>
      </c>
      <c r="G293" s="987" t="str">
        <f ca="1">IF(ISBLANK(OFFSET('5. Pp (3 años)'!$H$46,INT((ROW()-13)/2),0)),"",OFFSET('5. Pp (3 años)'!$H$46,INT((ROW()-13)/2),0))</f>
        <v/>
      </c>
      <c r="H293" s="1027" t="str">
        <f ca="1">IF(ISBLANK(OFFSET('9. METAS'!$L$20,INT((ROW()-13)/2),0)),"",OFFSET('9. METAS'!$L$20,INT((ROW()-13)/2),0))</f>
        <v/>
      </c>
      <c r="I293" s="1029"/>
      <c r="J293" s="208" t="e">
        <f ca="1">IF(MOD(ROW()-13,2)=0,IF(ISBLANK(OFFSET(#REF!,INT((ROW()-13)/2),0)),"",OFFSET(#REF!,INT((ROW()-13)/2),0)),IF(ISBLANK(OFFSET('9. METAS'!$U$20,INT((ROW()-14)/2),0)),"",OFFSET('9. METAS'!$U$20,INT((ROW()-14)/2),0)))</f>
        <v>#REF!</v>
      </c>
      <c r="K293" s="209" t="e">
        <f ca="1">IF(MOD(ROW()-13,2)=0,IF(ISBLANK(OFFSET(#REF!,INT((ROW()-13)/2),0)),"",OFFSET(#REF!,INT((ROW()-13)/2),0)),IF(ISBLANK(OFFSET('9. METAS'!$V$20,INT((ROW()-14)/2),0)),"",OFFSET('9. METAS'!$V$20,INT((ROW()-14)/2),0)))</f>
        <v>#REF!</v>
      </c>
      <c r="L293" s="209" t="e">
        <f ca="1">IF(MOD(ROW()-13,2)=0,IF(ISBLANK(OFFSET(#REF!,INT((ROW()-13)/2),0)),"",OFFSET(#REF!,INT((ROW()-13)/2),0)),IF(ISBLANK(OFFSET('9. METAS'!$W$20,INT((ROW()-14)/2),0)),"",OFFSET('9. METAS'!$W$20,INT((ROW()-14)/2),0)))</f>
        <v>#REF!</v>
      </c>
      <c r="M293" s="210" t="e">
        <f ca="1">IF(MOD(ROW()-13,2)=0,IF(ISBLANK(OFFSET(#REF!,INT((ROW()-13)/2),0)),"",OFFSET(#REF!,INT((ROW()-13)/2),0)),IF(ISBLANK(OFFSET('9. METAS'!$X$20,INT((ROW()-14)/2),0)),"",OFFSET('9. METAS'!$X$20,INT((ROW()-14)/2),0)))</f>
        <v>#REF!</v>
      </c>
      <c r="N293" s="1002" t="str">
        <f t="shared" ref="N293" ca="1" si="276">IFERROR(J293/J294,"ND")</f>
        <v>ND</v>
      </c>
      <c r="O293" s="1004" t="str">
        <f t="shared" ref="O293" ca="1" si="277">IFERROR(((J293)/H293),"ND")</f>
        <v>ND</v>
      </c>
      <c r="P293" s="1031"/>
    </row>
    <row r="294" spans="3:16">
      <c r="C294" s="981"/>
      <c r="D294" s="983"/>
      <c r="E294" s="983"/>
      <c r="F294" s="985"/>
      <c r="G294" s="987"/>
      <c r="H294" s="1027"/>
      <c r="I294" s="1033"/>
      <c r="J294" s="208" t="str">
        <f ca="1">IF(MOD(ROW()-13,2)=0,IF(ISBLANK(OFFSET(#REF!,INT((ROW()-13)/2),0)),"",OFFSET(#REF!,INT((ROW()-13)/2),0)),IF(ISBLANK(OFFSET('9. METAS'!$U$20,INT((ROW()-14)/2),0)),"",OFFSET('9. METAS'!$U$20,INT((ROW()-14)/2),0)))</f>
        <v/>
      </c>
      <c r="K294" s="209" t="str">
        <f ca="1">IF(MOD(ROW()-13,2)=0,IF(ISBLANK(OFFSET(#REF!,INT((ROW()-13)/2),0)),"",OFFSET(#REF!,INT((ROW()-13)/2),0)),IF(ISBLANK(OFFSET('9. METAS'!$V$20,INT((ROW()-14)/2),0)),"",OFFSET('9. METAS'!$V$20,INT((ROW()-14)/2),0)))</f>
        <v/>
      </c>
      <c r="L294" s="209" t="str">
        <f ca="1">IF(MOD(ROW()-13,2)=0,IF(ISBLANK(OFFSET(#REF!,INT((ROW()-13)/2),0)),"",OFFSET(#REF!,INT((ROW()-13)/2),0)),IF(ISBLANK(OFFSET('9. METAS'!$W$20,INT((ROW()-14)/2),0)),"",OFFSET('9. METAS'!$W$20,INT((ROW()-14)/2),0)))</f>
        <v/>
      </c>
      <c r="M294" s="210" t="str">
        <f ca="1">IF(MOD(ROW()-13,2)=0,IF(ISBLANK(OFFSET(#REF!,INT((ROW()-13)/2),0)),"",OFFSET(#REF!,INT((ROW()-13)/2),0)),IF(ISBLANK(OFFSET('9. METAS'!$X$20,INT((ROW()-14)/2),0)),"",OFFSET('9. METAS'!$X$20,INT((ROW()-14)/2),0)))</f>
        <v/>
      </c>
      <c r="N294" s="1003"/>
      <c r="O294" s="1005"/>
      <c r="P294" s="1034"/>
    </row>
    <row r="295" spans="3:16">
      <c r="C295" s="1008" t="str">
        <f ca="1">IF(ISBLANK(OFFSET('5. Pp (3 años)'!$C$46,INT((ROW()-13)/2),0)),"",OFFSET('5. Pp (3 años)'!$C$46,INT((ROW()-13)/2),0))</f>
        <v/>
      </c>
      <c r="D295" s="983" t="str">
        <f ca="1">IF(ISBLANK(OFFSET('5. Pp (3 años)'!$D$46,INT((ROW()-13)/2),0)),"",OFFSET('5. Pp (3 años)'!$D$46,INT((ROW()-13)/2),0))</f>
        <v/>
      </c>
      <c r="E295" s="983" t="str">
        <f ca="1">IF(ISBLANK(OFFSET('5. Pp (3 años)'!$E$46,INT((ROW()-13)/2),0)),"",OFFSET('5. Pp (3 años)'!$E$46,INT((ROW()-13)/2),0))</f>
        <v/>
      </c>
      <c r="F295" s="985" t="str">
        <f ca="1">IF(ISBLANK(OFFSET('5. Pp (3 años)'!$K$46,INT((ROW()-13)/2),0)),"",OFFSET('5. Pp (3 años)'!$K$46,INT((ROW()-13)/2),0))</f>
        <v/>
      </c>
      <c r="G295" s="987" t="str">
        <f ca="1">IF(ISBLANK(OFFSET('5. Pp (3 años)'!$H$46,INT((ROW()-13)/2),0)),"",OFFSET('5. Pp (3 años)'!$H$46,INT((ROW()-13)/2),0))</f>
        <v/>
      </c>
      <c r="H295" s="1027" t="str">
        <f ca="1">IF(ISBLANK(OFFSET('9. METAS'!$L$20,INT((ROW()-13)/2),0)),"",OFFSET('9. METAS'!$L$20,INT((ROW()-13)/2),0))</f>
        <v/>
      </c>
      <c r="I295" s="1029"/>
      <c r="J295" s="208" t="e">
        <f ca="1">IF(MOD(ROW()-13,2)=0,IF(ISBLANK(OFFSET(#REF!,INT((ROW()-13)/2),0)),"",OFFSET(#REF!,INT((ROW()-13)/2),0)),IF(ISBLANK(OFFSET('9. METAS'!$U$20,INT((ROW()-14)/2),0)),"",OFFSET('9. METAS'!$U$20,INT((ROW()-14)/2),0)))</f>
        <v>#REF!</v>
      </c>
      <c r="K295" s="209" t="e">
        <f ca="1">IF(MOD(ROW()-13,2)=0,IF(ISBLANK(OFFSET(#REF!,INT((ROW()-13)/2),0)),"",OFFSET(#REF!,INT((ROW()-13)/2),0)),IF(ISBLANK(OFFSET('9. METAS'!$V$20,INT((ROW()-14)/2),0)),"",OFFSET('9. METAS'!$V$20,INT((ROW()-14)/2),0)))</f>
        <v>#REF!</v>
      </c>
      <c r="L295" s="209" t="e">
        <f ca="1">IF(MOD(ROW()-13,2)=0,IF(ISBLANK(OFFSET(#REF!,INT((ROW()-13)/2),0)),"",OFFSET(#REF!,INT((ROW()-13)/2),0)),IF(ISBLANK(OFFSET('9. METAS'!$W$20,INT((ROW()-14)/2),0)),"",OFFSET('9. METAS'!$W$20,INT((ROW()-14)/2),0)))</f>
        <v>#REF!</v>
      </c>
      <c r="M295" s="210" t="e">
        <f ca="1">IF(MOD(ROW()-13,2)=0,IF(ISBLANK(OFFSET(#REF!,INT((ROW()-13)/2),0)),"",OFFSET(#REF!,INT((ROW()-13)/2),0)),IF(ISBLANK(OFFSET('9. METAS'!$X$20,INT((ROW()-14)/2),0)),"",OFFSET('9. METAS'!$X$20,INT((ROW()-14)/2),0)))</f>
        <v>#REF!</v>
      </c>
      <c r="N295" s="1002" t="str">
        <f t="shared" ref="N295" ca="1" si="278">IFERROR(J295/J296,"ND")</f>
        <v>ND</v>
      </c>
      <c r="O295" s="1004" t="str">
        <f t="shared" ref="O295" ca="1" si="279">IFERROR(((J295)/H295),"ND")</f>
        <v>ND</v>
      </c>
      <c r="P295" s="1031"/>
    </row>
    <row r="296" spans="3:16">
      <c r="C296" s="981"/>
      <c r="D296" s="983"/>
      <c r="E296" s="983"/>
      <c r="F296" s="985"/>
      <c r="G296" s="987"/>
      <c r="H296" s="1027"/>
      <c r="I296" s="1033"/>
      <c r="J296" s="208" t="str">
        <f ca="1">IF(MOD(ROW()-13,2)=0,IF(ISBLANK(OFFSET(#REF!,INT((ROW()-13)/2),0)),"",OFFSET(#REF!,INT((ROW()-13)/2),0)),IF(ISBLANK(OFFSET('9. METAS'!$U$20,INT((ROW()-14)/2),0)),"",OFFSET('9. METAS'!$U$20,INT((ROW()-14)/2),0)))</f>
        <v/>
      </c>
      <c r="K296" s="209" t="str">
        <f ca="1">IF(MOD(ROW()-13,2)=0,IF(ISBLANK(OFFSET(#REF!,INT((ROW()-13)/2),0)),"",OFFSET(#REF!,INT((ROW()-13)/2),0)),IF(ISBLANK(OFFSET('9. METAS'!$V$20,INT((ROW()-14)/2),0)),"",OFFSET('9. METAS'!$V$20,INT((ROW()-14)/2),0)))</f>
        <v/>
      </c>
      <c r="L296" s="209" t="str">
        <f ca="1">IF(MOD(ROW()-13,2)=0,IF(ISBLANK(OFFSET(#REF!,INT((ROW()-13)/2),0)),"",OFFSET(#REF!,INT((ROW()-13)/2),0)),IF(ISBLANK(OFFSET('9. METAS'!$W$20,INT((ROW()-14)/2),0)),"",OFFSET('9. METAS'!$W$20,INT((ROW()-14)/2),0)))</f>
        <v/>
      </c>
      <c r="M296" s="210" t="str">
        <f ca="1">IF(MOD(ROW()-13,2)=0,IF(ISBLANK(OFFSET(#REF!,INT((ROW()-13)/2),0)),"",OFFSET(#REF!,INT((ROW()-13)/2),0)),IF(ISBLANK(OFFSET('9. METAS'!$X$20,INT((ROW()-14)/2),0)),"",OFFSET('9. METAS'!$X$20,INT((ROW()-14)/2),0)))</f>
        <v/>
      </c>
      <c r="N296" s="1003"/>
      <c r="O296" s="1005"/>
      <c r="P296" s="1034"/>
    </row>
    <row r="297" spans="3:16">
      <c r="C297" s="1008" t="str">
        <f ca="1">IF(ISBLANK(OFFSET('5. Pp (3 años)'!$C$46,INT((ROW()-13)/2),0)),"",OFFSET('5. Pp (3 años)'!$C$46,INT((ROW()-13)/2),0))</f>
        <v/>
      </c>
      <c r="D297" s="983" t="str">
        <f ca="1">IF(ISBLANK(OFFSET('5. Pp (3 años)'!$D$46,INT((ROW()-13)/2),0)),"",OFFSET('5. Pp (3 años)'!$D$46,INT((ROW()-13)/2),0))</f>
        <v/>
      </c>
      <c r="E297" s="983" t="str">
        <f ca="1">IF(ISBLANK(OFFSET('5. Pp (3 años)'!$E$46,INT((ROW()-13)/2),0)),"",OFFSET('5. Pp (3 años)'!$E$46,INT((ROW()-13)/2),0))</f>
        <v/>
      </c>
      <c r="F297" s="985" t="str">
        <f ca="1">IF(ISBLANK(OFFSET('5. Pp (3 años)'!$K$46,INT((ROW()-13)/2),0)),"",OFFSET('5. Pp (3 años)'!$K$46,INT((ROW()-13)/2),0))</f>
        <v/>
      </c>
      <c r="G297" s="987" t="str">
        <f ca="1">IF(ISBLANK(OFFSET('5. Pp (3 años)'!$H$46,INT((ROW()-13)/2),0)),"",OFFSET('5. Pp (3 años)'!$H$46,INT((ROW()-13)/2),0))</f>
        <v/>
      </c>
      <c r="H297" s="1027" t="str">
        <f ca="1">IF(ISBLANK(OFFSET('9. METAS'!$L$20,INT((ROW()-13)/2),0)),"",OFFSET('9. METAS'!$L$20,INT((ROW()-13)/2),0))</f>
        <v/>
      </c>
      <c r="I297" s="1029"/>
      <c r="J297" s="208" t="e">
        <f ca="1">IF(MOD(ROW()-13,2)=0,IF(ISBLANK(OFFSET(#REF!,INT((ROW()-13)/2),0)),"",OFFSET(#REF!,INT((ROW()-13)/2),0)),IF(ISBLANK(OFFSET('9. METAS'!$U$20,INT((ROW()-14)/2),0)),"",OFFSET('9. METAS'!$U$20,INT((ROW()-14)/2),0)))</f>
        <v>#REF!</v>
      </c>
      <c r="K297" s="209" t="e">
        <f ca="1">IF(MOD(ROW()-13,2)=0,IF(ISBLANK(OFFSET(#REF!,INT((ROW()-13)/2),0)),"",OFFSET(#REF!,INT((ROW()-13)/2),0)),IF(ISBLANK(OFFSET('9. METAS'!$V$20,INT((ROW()-14)/2),0)),"",OFFSET('9. METAS'!$V$20,INT((ROW()-14)/2),0)))</f>
        <v>#REF!</v>
      </c>
      <c r="L297" s="209" t="e">
        <f ca="1">IF(MOD(ROW()-13,2)=0,IF(ISBLANK(OFFSET(#REF!,INT((ROW()-13)/2),0)),"",OFFSET(#REF!,INT((ROW()-13)/2),0)),IF(ISBLANK(OFFSET('9. METAS'!$W$20,INT((ROW()-14)/2),0)),"",OFFSET('9. METAS'!$W$20,INT((ROW()-14)/2),0)))</f>
        <v>#REF!</v>
      </c>
      <c r="M297" s="210" t="e">
        <f ca="1">IF(MOD(ROW()-13,2)=0,IF(ISBLANK(OFFSET(#REF!,INT((ROW()-13)/2),0)),"",OFFSET(#REF!,INT((ROW()-13)/2),0)),IF(ISBLANK(OFFSET('9. METAS'!$X$20,INT((ROW()-14)/2),0)),"",OFFSET('9. METAS'!$X$20,INT((ROW()-14)/2),0)))</f>
        <v>#REF!</v>
      </c>
      <c r="N297" s="1002" t="str">
        <f t="shared" ref="N297" ca="1" si="280">IFERROR(J297/J298,"ND")</f>
        <v>ND</v>
      </c>
      <c r="O297" s="1004" t="str">
        <f t="shared" ref="O297" ca="1" si="281">IFERROR(((J297)/H297),"ND")</f>
        <v>ND</v>
      </c>
      <c r="P297" s="1031"/>
    </row>
    <row r="298" spans="3:16">
      <c r="C298" s="981"/>
      <c r="D298" s="983"/>
      <c r="E298" s="983"/>
      <c r="F298" s="985"/>
      <c r="G298" s="987"/>
      <c r="H298" s="1027"/>
      <c r="I298" s="1033"/>
      <c r="J298" s="208" t="str">
        <f ca="1">IF(MOD(ROW()-13,2)=0,IF(ISBLANK(OFFSET(#REF!,INT((ROW()-13)/2),0)),"",OFFSET(#REF!,INT((ROW()-13)/2),0)),IF(ISBLANK(OFFSET('9. METAS'!$U$20,INT((ROW()-14)/2),0)),"",OFFSET('9. METAS'!$U$20,INT((ROW()-14)/2),0)))</f>
        <v/>
      </c>
      <c r="K298" s="209" t="str">
        <f ca="1">IF(MOD(ROW()-13,2)=0,IF(ISBLANK(OFFSET(#REF!,INT((ROW()-13)/2),0)),"",OFFSET(#REF!,INT((ROW()-13)/2),0)),IF(ISBLANK(OFFSET('9. METAS'!$V$20,INT((ROW()-14)/2),0)),"",OFFSET('9. METAS'!$V$20,INT((ROW()-14)/2),0)))</f>
        <v/>
      </c>
      <c r="L298" s="209" t="str">
        <f ca="1">IF(MOD(ROW()-13,2)=0,IF(ISBLANK(OFFSET(#REF!,INT((ROW()-13)/2),0)),"",OFFSET(#REF!,INT((ROW()-13)/2),0)),IF(ISBLANK(OFFSET('9. METAS'!$W$20,INT((ROW()-14)/2),0)),"",OFFSET('9. METAS'!$W$20,INT((ROW()-14)/2),0)))</f>
        <v/>
      </c>
      <c r="M298" s="210" t="str">
        <f ca="1">IF(MOD(ROW()-13,2)=0,IF(ISBLANK(OFFSET(#REF!,INT((ROW()-13)/2),0)),"",OFFSET(#REF!,INT((ROW()-13)/2),0)),IF(ISBLANK(OFFSET('9. METAS'!$X$20,INT((ROW()-14)/2),0)),"",OFFSET('9. METAS'!$X$20,INT((ROW()-14)/2),0)))</f>
        <v/>
      </c>
      <c r="N298" s="1003"/>
      <c r="O298" s="1005"/>
      <c r="P298" s="1034"/>
    </row>
    <row r="299" spans="3:16">
      <c r="C299" s="1008" t="str">
        <f ca="1">IF(ISBLANK(OFFSET('5. Pp (3 años)'!$C$46,INT((ROW()-13)/2),0)),"",OFFSET('5. Pp (3 años)'!$C$46,INT((ROW()-13)/2),0))</f>
        <v/>
      </c>
      <c r="D299" s="983" t="str">
        <f ca="1">IF(ISBLANK(OFFSET('5. Pp (3 años)'!$D$46,INT((ROW()-13)/2),0)),"",OFFSET('5. Pp (3 años)'!$D$46,INT((ROW()-13)/2),0))</f>
        <v/>
      </c>
      <c r="E299" s="983" t="str">
        <f ca="1">IF(ISBLANK(OFFSET('5. Pp (3 años)'!$E$46,INT((ROW()-13)/2),0)),"",OFFSET('5. Pp (3 años)'!$E$46,INT((ROW()-13)/2),0))</f>
        <v/>
      </c>
      <c r="F299" s="985" t="str">
        <f ca="1">IF(ISBLANK(OFFSET('5. Pp (3 años)'!$K$46,INT((ROW()-13)/2),0)),"",OFFSET('5. Pp (3 años)'!$K$46,INT((ROW()-13)/2),0))</f>
        <v/>
      </c>
      <c r="G299" s="987" t="str">
        <f ca="1">IF(ISBLANK(OFFSET('5. Pp (3 años)'!$H$46,INT((ROW()-13)/2),0)),"",OFFSET('5. Pp (3 años)'!$H$46,INT((ROW()-13)/2),0))</f>
        <v/>
      </c>
      <c r="H299" s="1027" t="str">
        <f ca="1">IF(ISBLANK(OFFSET('9. METAS'!$L$20,INT((ROW()-13)/2),0)),"",OFFSET('9. METAS'!$L$20,INT((ROW()-13)/2),0))</f>
        <v/>
      </c>
      <c r="I299" s="1029"/>
      <c r="J299" s="208" t="e">
        <f ca="1">IF(MOD(ROW()-13,2)=0,IF(ISBLANK(OFFSET(#REF!,INT((ROW()-13)/2),0)),"",OFFSET(#REF!,INT((ROW()-13)/2),0)),IF(ISBLANK(OFFSET('9. METAS'!$U$20,INT((ROW()-14)/2),0)),"",OFFSET('9. METAS'!$U$20,INT((ROW()-14)/2),0)))</f>
        <v>#REF!</v>
      </c>
      <c r="K299" s="209" t="e">
        <f ca="1">IF(MOD(ROW()-13,2)=0,IF(ISBLANK(OFFSET(#REF!,INT((ROW()-13)/2),0)),"",OFFSET(#REF!,INT((ROW()-13)/2),0)),IF(ISBLANK(OFFSET('9. METAS'!$V$20,INT((ROW()-14)/2),0)),"",OFFSET('9. METAS'!$V$20,INT((ROW()-14)/2),0)))</f>
        <v>#REF!</v>
      </c>
      <c r="L299" s="209" t="e">
        <f ca="1">IF(MOD(ROW()-13,2)=0,IF(ISBLANK(OFFSET(#REF!,INT((ROW()-13)/2),0)),"",OFFSET(#REF!,INT((ROW()-13)/2),0)),IF(ISBLANK(OFFSET('9. METAS'!$W$20,INT((ROW()-14)/2),0)),"",OFFSET('9. METAS'!$W$20,INT((ROW()-14)/2),0)))</f>
        <v>#REF!</v>
      </c>
      <c r="M299" s="210" t="e">
        <f ca="1">IF(MOD(ROW()-13,2)=0,IF(ISBLANK(OFFSET(#REF!,INT((ROW()-13)/2),0)),"",OFFSET(#REF!,INT((ROW()-13)/2),0)),IF(ISBLANK(OFFSET('9. METAS'!$X$20,INT((ROW()-14)/2),0)),"",OFFSET('9. METAS'!$X$20,INT((ROW()-14)/2),0)))</f>
        <v>#REF!</v>
      </c>
      <c r="N299" s="1002" t="str">
        <f t="shared" ref="N299" ca="1" si="282">IFERROR(J299/J300,"ND")</f>
        <v>ND</v>
      </c>
      <c r="O299" s="1004" t="str">
        <f t="shared" ref="O299" ca="1" si="283">IFERROR(((J299)/H299),"ND")</f>
        <v>ND</v>
      </c>
      <c r="P299" s="1031"/>
    </row>
    <row r="300" spans="3:16">
      <c r="C300" s="981"/>
      <c r="D300" s="983"/>
      <c r="E300" s="983"/>
      <c r="F300" s="985"/>
      <c r="G300" s="987"/>
      <c r="H300" s="1027"/>
      <c r="I300" s="1033"/>
      <c r="J300" s="208" t="str">
        <f ca="1">IF(MOD(ROW()-13,2)=0,IF(ISBLANK(OFFSET(#REF!,INT((ROW()-13)/2),0)),"",OFFSET(#REF!,INT((ROW()-13)/2),0)),IF(ISBLANK(OFFSET('9. METAS'!$U$20,INT((ROW()-14)/2),0)),"",OFFSET('9. METAS'!$U$20,INT((ROW()-14)/2),0)))</f>
        <v/>
      </c>
      <c r="K300" s="209" t="str">
        <f ca="1">IF(MOD(ROW()-13,2)=0,IF(ISBLANK(OFFSET(#REF!,INT((ROW()-13)/2),0)),"",OFFSET(#REF!,INT((ROW()-13)/2),0)),IF(ISBLANK(OFFSET('9. METAS'!$V$20,INT((ROW()-14)/2),0)),"",OFFSET('9. METAS'!$V$20,INT((ROW()-14)/2),0)))</f>
        <v/>
      </c>
      <c r="L300" s="209" t="str">
        <f ca="1">IF(MOD(ROW()-13,2)=0,IF(ISBLANK(OFFSET(#REF!,INT((ROW()-13)/2),0)),"",OFFSET(#REF!,INT((ROW()-13)/2),0)),IF(ISBLANK(OFFSET('9. METAS'!$W$20,INT((ROW()-14)/2),0)),"",OFFSET('9. METAS'!$W$20,INT((ROW()-14)/2),0)))</f>
        <v/>
      </c>
      <c r="M300" s="210" t="str">
        <f ca="1">IF(MOD(ROW()-13,2)=0,IF(ISBLANK(OFFSET(#REF!,INT((ROW()-13)/2),0)),"",OFFSET(#REF!,INT((ROW()-13)/2),0)),IF(ISBLANK(OFFSET('9. METAS'!$X$20,INT((ROW()-14)/2),0)),"",OFFSET('9. METAS'!$X$20,INT((ROW()-14)/2),0)))</f>
        <v/>
      </c>
      <c r="N300" s="1003"/>
      <c r="O300" s="1005"/>
      <c r="P300" s="1034"/>
    </row>
    <row r="301" spans="3:16">
      <c r="C301" s="1008" t="str">
        <f ca="1">IF(ISBLANK(OFFSET('5. Pp (3 años)'!$C$46,INT((ROW()-13)/2),0)),"",OFFSET('5. Pp (3 años)'!$C$46,INT((ROW()-13)/2),0))</f>
        <v/>
      </c>
      <c r="D301" s="983" t="str">
        <f ca="1">IF(ISBLANK(OFFSET('5. Pp (3 años)'!$D$46,INT((ROW()-13)/2),0)),"",OFFSET('5. Pp (3 años)'!$D$46,INT((ROW()-13)/2),0))</f>
        <v/>
      </c>
      <c r="E301" s="983" t="str">
        <f ca="1">IF(ISBLANK(OFFSET('5. Pp (3 años)'!$E$46,INT((ROW()-13)/2),0)),"",OFFSET('5. Pp (3 años)'!$E$46,INT((ROW()-13)/2),0))</f>
        <v/>
      </c>
      <c r="F301" s="985" t="str">
        <f ca="1">IF(ISBLANK(OFFSET('5. Pp (3 años)'!$K$46,INT((ROW()-13)/2),0)),"",OFFSET('5. Pp (3 años)'!$K$46,INT((ROW()-13)/2),0))</f>
        <v/>
      </c>
      <c r="G301" s="987" t="str">
        <f ca="1">IF(ISBLANK(OFFSET('5. Pp (3 años)'!$H$46,INT((ROW()-13)/2),0)),"",OFFSET('5. Pp (3 años)'!$H$46,INT((ROW()-13)/2),0))</f>
        <v/>
      </c>
      <c r="H301" s="1027" t="str">
        <f ca="1">IF(ISBLANK(OFFSET('9. METAS'!$L$20,INT((ROW()-13)/2),0)),"",OFFSET('9. METAS'!$L$20,INT((ROW()-13)/2),0))</f>
        <v/>
      </c>
      <c r="I301" s="1029"/>
      <c r="J301" s="208" t="e">
        <f ca="1">IF(MOD(ROW()-13,2)=0,IF(ISBLANK(OFFSET(#REF!,INT((ROW()-13)/2),0)),"",OFFSET(#REF!,INT((ROW()-13)/2),0)),IF(ISBLANK(OFFSET('9. METAS'!$U$20,INT((ROW()-14)/2),0)),"",OFFSET('9. METAS'!$U$20,INT((ROW()-14)/2),0)))</f>
        <v>#REF!</v>
      </c>
      <c r="K301" s="209" t="e">
        <f ca="1">IF(MOD(ROW()-13,2)=0,IF(ISBLANK(OFFSET(#REF!,INT((ROW()-13)/2),0)),"",OFFSET(#REF!,INT((ROW()-13)/2),0)),IF(ISBLANK(OFFSET('9. METAS'!$V$20,INT((ROW()-14)/2),0)),"",OFFSET('9. METAS'!$V$20,INT((ROW()-14)/2),0)))</f>
        <v>#REF!</v>
      </c>
      <c r="L301" s="209" t="e">
        <f ca="1">IF(MOD(ROW()-13,2)=0,IF(ISBLANK(OFFSET(#REF!,INT((ROW()-13)/2),0)),"",OFFSET(#REF!,INT((ROW()-13)/2),0)),IF(ISBLANK(OFFSET('9. METAS'!$W$20,INT((ROW()-14)/2),0)),"",OFFSET('9. METAS'!$W$20,INT((ROW()-14)/2),0)))</f>
        <v>#REF!</v>
      </c>
      <c r="M301" s="210" t="e">
        <f ca="1">IF(MOD(ROW()-13,2)=0,IF(ISBLANK(OFFSET(#REF!,INT((ROW()-13)/2),0)),"",OFFSET(#REF!,INT((ROW()-13)/2),0)),IF(ISBLANK(OFFSET('9. METAS'!$X$20,INT((ROW()-14)/2),0)),"",OFFSET('9. METAS'!$X$20,INT((ROW()-14)/2),0)))</f>
        <v>#REF!</v>
      </c>
      <c r="N301" s="1002" t="str">
        <f t="shared" ref="N301" ca="1" si="284">IFERROR(J301/J302,"ND")</f>
        <v>ND</v>
      </c>
      <c r="O301" s="1004" t="str">
        <f t="shared" ref="O301" ca="1" si="285">IFERROR(((J301)/H301),"ND")</f>
        <v>ND</v>
      </c>
      <c r="P301" s="1031"/>
    </row>
    <row r="302" spans="3:16">
      <c r="C302" s="981"/>
      <c r="D302" s="983"/>
      <c r="E302" s="983"/>
      <c r="F302" s="985"/>
      <c r="G302" s="987"/>
      <c r="H302" s="1027"/>
      <c r="I302" s="1033"/>
      <c r="J302" s="208" t="str">
        <f ca="1">IF(MOD(ROW()-13,2)=0,IF(ISBLANK(OFFSET(#REF!,INT((ROW()-13)/2),0)),"",OFFSET(#REF!,INT((ROW()-13)/2),0)),IF(ISBLANK(OFFSET('9. METAS'!$U$20,INT((ROW()-14)/2),0)),"",OFFSET('9. METAS'!$U$20,INT((ROW()-14)/2),0)))</f>
        <v/>
      </c>
      <c r="K302" s="209" t="str">
        <f ca="1">IF(MOD(ROW()-13,2)=0,IF(ISBLANK(OFFSET(#REF!,INT((ROW()-13)/2),0)),"",OFFSET(#REF!,INT((ROW()-13)/2),0)),IF(ISBLANK(OFFSET('9. METAS'!$V$20,INT((ROW()-14)/2),0)),"",OFFSET('9. METAS'!$V$20,INT((ROW()-14)/2),0)))</f>
        <v/>
      </c>
      <c r="L302" s="209" t="str">
        <f ca="1">IF(MOD(ROW()-13,2)=0,IF(ISBLANK(OFFSET(#REF!,INT((ROW()-13)/2),0)),"",OFFSET(#REF!,INT((ROW()-13)/2),0)),IF(ISBLANK(OFFSET('9. METAS'!$W$20,INT((ROW()-14)/2),0)),"",OFFSET('9. METAS'!$W$20,INT((ROW()-14)/2),0)))</f>
        <v/>
      </c>
      <c r="M302" s="210" t="str">
        <f ca="1">IF(MOD(ROW()-13,2)=0,IF(ISBLANK(OFFSET(#REF!,INT((ROW()-13)/2),0)),"",OFFSET(#REF!,INT((ROW()-13)/2),0)),IF(ISBLANK(OFFSET('9. METAS'!$X$20,INT((ROW()-14)/2),0)),"",OFFSET('9. METAS'!$X$20,INT((ROW()-14)/2),0)))</f>
        <v/>
      </c>
      <c r="N302" s="1003"/>
      <c r="O302" s="1005"/>
      <c r="P302" s="1034"/>
    </row>
    <row r="303" spans="3:16">
      <c r="C303" s="1008" t="str">
        <f ca="1">IF(ISBLANK(OFFSET('5. Pp (3 años)'!$C$46,INT((ROW()-13)/2),0)),"",OFFSET('5. Pp (3 años)'!$C$46,INT((ROW()-13)/2),0))</f>
        <v/>
      </c>
      <c r="D303" s="983" t="str">
        <f ca="1">IF(ISBLANK(OFFSET('5. Pp (3 años)'!$D$46,INT((ROW()-13)/2),0)),"",OFFSET('5. Pp (3 años)'!$D$46,INT((ROW()-13)/2),0))</f>
        <v/>
      </c>
      <c r="E303" s="983" t="str">
        <f ca="1">IF(ISBLANK(OFFSET('5. Pp (3 años)'!$E$46,INT((ROW()-13)/2),0)),"",OFFSET('5. Pp (3 años)'!$E$46,INT((ROW()-13)/2),0))</f>
        <v/>
      </c>
      <c r="F303" s="985" t="str">
        <f ca="1">IF(ISBLANK(OFFSET('5. Pp (3 años)'!$K$46,INT((ROW()-13)/2),0)),"",OFFSET('5. Pp (3 años)'!$K$46,INT((ROW()-13)/2),0))</f>
        <v/>
      </c>
      <c r="G303" s="987" t="str">
        <f ca="1">IF(ISBLANK(OFFSET('5. Pp (3 años)'!$H$46,INT((ROW()-13)/2),0)),"",OFFSET('5. Pp (3 años)'!$H$46,INT((ROW()-13)/2),0))</f>
        <v/>
      </c>
      <c r="H303" s="1027" t="str">
        <f ca="1">IF(ISBLANK(OFFSET('9. METAS'!$L$20,INT((ROW()-13)/2),0)),"",OFFSET('9. METAS'!$L$20,INT((ROW()-13)/2),0))</f>
        <v/>
      </c>
      <c r="I303" s="1029"/>
      <c r="J303" s="208" t="e">
        <f ca="1">IF(MOD(ROW()-13,2)=0,IF(ISBLANK(OFFSET(#REF!,INT((ROW()-13)/2),0)),"",OFFSET(#REF!,INT((ROW()-13)/2),0)),IF(ISBLANK(OFFSET('9. METAS'!$U$20,INT((ROW()-14)/2),0)),"",OFFSET('9. METAS'!$U$20,INT((ROW()-14)/2),0)))</f>
        <v>#REF!</v>
      </c>
      <c r="K303" s="209" t="e">
        <f ca="1">IF(MOD(ROW()-13,2)=0,IF(ISBLANK(OFFSET(#REF!,INT((ROW()-13)/2),0)),"",OFFSET(#REF!,INT((ROW()-13)/2),0)),IF(ISBLANK(OFFSET('9. METAS'!$V$20,INT((ROW()-14)/2),0)),"",OFFSET('9. METAS'!$V$20,INT((ROW()-14)/2),0)))</f>
        <v>#REF!</v>
      </c>
      <c r="L303" s="209" t="e">
        <f ca="1">IF(MOD(ROW()-13,2)=0,IF(ISBLANK(OFFSET(#REF!,INT((ROW()-13)/2),0)),"",OFFSET(#REF!,INT((ROW()-13)/2),0)),IF(ISBLANK(OFFSET('9. METAS'!$W$20,INT((ROW()-14)/2),0)),"",OFFSET('9. METAS'!$W$20,INT((ROW()-14)/2),0)))</f>
        <v>#REF!</v>
      </c>
      <c r="M303" s="210" t="e">
        <f ca="1">IF(MOD(ROW()-13,2)=0,IF(ISBLANK(OFFSET(#REF!,INT((ROW()-13)/2),0)),"",OFFSET(#REF!,INT((ROW()-13)/2),0)),IF(ISBLANK(OFFSET('9. METAS'!$X$20,INT((ROW()-14)/2),0)),"",OFFSET('9. METAS'!$X$20,INT((ROW()-14)/2),0)))</f>
        <v>#REF!</v>
      </c>
      <c r="N303" s="1002" t="str">
        <f t="shared" ref="N303" ca="1" si="286">IFERROR(J303/J304,"ND")</f>
        <v>ND</v>
      </c>
      <c r="O303" s="1004" t="str">
        <f t="shared" ref="O303" ca="1" si="287">IFERROR(((J303)/H303),"ND")</f>
        <v>ND</v>
      </c>
      <c r="P303" s="1031"/>
    </row>
    <row r="304" spans="3:16">
      <c r="C304" s="981"/>
      <c r="D304" s="983"/>
      <c r="E304" s="983"/>
      <c r="F304" s="985"/>
      <c r="G304" s="987"/>
      <c r="H304" s="1027"/>
      <c r="I304" s="1033"/>
      <c r="J304" s="208" t="str">
        <f ca="1">IF(MOD(ROW()-13,2)=0,IF(ISBLANK(OFFSET(#REF!,INT((ROW()-13)/2),0)),"",OFFSET(#REF!,INT((ROW()-13)/2),0)),IF(ISBLANK(OFFSET('9. METAS'!$U$20,INT((ROW()-14)/2),0)),"",OFFSET('9. METAS'!$U$20,INT((ROW()-14)/2),0)))</f>
        <v/>
      </c>
      <c r="K304" s="209" t="str">
        <f ca="1">IF(MOD(ROW()-13,2)=0,IF(ISBLANK(OFFSET(#REF!,INT((ROW()-13)/2),0)),"",OFFSET(#REF!,INT((ROW()-13)/2),0)),IF(ISBLANK(OFFSET('9. METAS'!$V$20,INT((ROW()-14)/2),0)),"",OFFSET('9. METAS'!$V$20,INT((ROW()-14)/2),0)))</f>
        <v/>
      </c>
      <c r="L304" s="209" t="str">
        <f ca="1">IF(MOD(ROW()-13,2)=0,IF(ISBLANK(OFFSET(#REF!,INT((ROW()-13)/2),0)),"",OFFSET(#REF!,INT((ROW()-13)/2),0)),IF(ISBLANK(OFFSET('9. METAS'!$W$20,INT((ROW()-14)/2),0)),"",OFFSET('9. METAS'!$W$20,INT((ROW()-14)/2),0)))</f>
        <v/>
      </c>
      <c r="M304" s="210" t="str">
        <f ca="1">IF(MOD(ROW()-13,2)=0,IF(ISBLANK(OFFSET(#REF!,INT((ROW()-13)/2),0)),"",OFFSET(#REF!,INT((ROW()-13)/2),0)),IF(ISBLANK(OFFSET('9. METAS'!$X$20,INT((ROW()-14)/2),0)),"",OFFSET('9. METAS'!$X$20,INT((ROW()-14)/2),0)))</f>
        <v/>
      </c>
      <c r="N304" s="1003"/>
      <c r="O304" s="1005"/>
      <c r="P304" s="1034"/>
    </row>
    <row r="305" spans="3:16">
      <c r="C305" s="1008" t="str">
        <f ca="1">IF(ISBLANK(OFFSET('5. Pp (3 años)'!$C$46,INT((ROW()-13)/2),0)),"",OFFSET('5. Pp (3 años)'!$C$46,INT((ROW()-13)/2),0))</f>
        <v/>
      </c>
      <c r="D305" s="983" t="str">
        <f ca="1">IF(ISBLANK(OFFSET('5. Pp (3 años)'!$D$46,INT((ROW()-13)/2),0)),"",OFFSET('5. Pp (3 años)'!$D$46,INT((ROW()-13)/2),0))</f>
        <v/>
      </c>
      <c r="E305" s="983" t="str">
        <f ca="1">IF(ISBLANK(OFFSET('5. Pp (3 años)'!$E$46,INT((ROW()-13)/2),0)),"",OFFSET('5. Pp (3 años)'!$E$46,INT((ROW()-13)/2),0))</f>
        <v/>
      </c>
      <c r="F305" s="985" t="str">
        <f ca="1">IF(ISBLANK(OFFSET('5. Pp (3 años)'!$K$46,INT((ROW()-13)/2),0)),"",OFFSET('5. Pp (3 años)'!$K$46,INT((ROW()-13)/2),0))</f>
        <v/>
      </c>
      <c r="G305" s="987" t="str">
        <f ca="1">IF(ISBLANK(OFFSET('5. Pp (3 años)'!$H$46,INT((ROW()-13)/2),0)),"",OFFSET('5. Pp (3 años)'!$H$46,INT((ROW()-13)/2),0))</f>
        <v/>
      </c>
      <c r="H305" s="1027" t="str">
        <f ca="1">IF(ISBLANK(OFFSET('9. METAS'!$L$20,INT((ROW()-13)/2),0)),"",OFFSET('9. METAS'!$L$20,INT((ROW()-13)/2),0))</f>
        <v/>
      </c>
      <c r="I305" s="1029"/>
      <c r="J305" s="208" t="e">
        <f ca="1">IF(MOD(ROW()-13,2)=0,IF(ISBLANK(OFFSET(#REF!,INT((ROW()-13)/2),0)),"",OFFSET(#REF!,INT((ROW()-13)/2),0)),IF(ISBLANK(OFFSET('9. METAS'!$U$20,INT((ROW()-14)/2),0)),"",OFFSET('9. METAS'!$U$20,INT((ROW()-14)/2),0)))</f>
        <v>#REF!</v>
      </c>
      <c r="K305" s="209" t="e">
        <f ca="1">IF(MOD(ROW()-13,2)=0,IF(ISBLANK(OFFSET(#REF!,INT((ROW()-13)/2),0)),"",OFFSET(#REF!,INT((ROW()-13)/2),0)),IF(ISBLANK(OFFSET('9. METAS'!$V$20,INT((ROW()-14)/2),0)),"",OFFSET('9. METAS'!$V$20,INT((ROW()-14)/2),0)))</f>
        <v>#REF!</v>
      </c>
      <c r="L305" s="209" t="e">
        <f ca="1">IF(MOD(ROW()-13,2)=0,IF(ISBLANK(OFFSET(#REF!,INT((ROW()-13)/2),0)),"",OFFSET(#REF!,INT((ROW()-13)/2),0)),IF(ISBLANK(OFFSET('9. METAS'!$W$20,INT((ROW()-14)/2),0)),"",OFFSET('9. METAS'!$W$20,INT((ROW()-14)/2),0)))</f>
        <v>#REF!</v>
      </c>
      <c r="M305" s="210" t="e">
        <f ca="1">IF(MOD(ROW()-13,2)=0,IF(ISBLANK(OFFSET(#REF!,INT((ROW()-13)/2),0)),"",OFFSET(#REF!,INT((ROW()-13)/2),0)),IF(ISBLANK(OFFSET('9. METAS'!$X$20,INT((ROW()-14)/2),0)),"",OFFSET('9. METAS'!$X$20,INT((ROW()-14)/2),0)))</f>
        <v>#REF!</v>
      </c>
      <c r="N305" s="1002" t="str">
        <f t="shared" ref="N305" ca="1" si="288">IFERROR(J305/J306,"ND")</f>
        <v>ND</v>
      </c>
      <c r="O305" s="1004" t="str">
        <f t="shared" ref="O305" ca="1" si="289">IFERROR(((J305)/H305),"ND")</f>
        <v>ND</v>
      </c>
      <c r="P305" s="1031"/>
    </row>
    <row r="306" spans="3:16">
      <c r="C306" s="981"/>
      <c r="D306" s="983"/>
      <c r="E306" s="983"/>
      <c r="F306" s="985"/>
      <c r="G306" s="987"/>
      <c r="H306" s="1027"/>
      <c r="I306" s="1033"/>
      <c r="J306" s="208" t="str">
        <f ca="1">IF(MOD(ROW()-13,2)=0,IF(ISBLANK(OFFSET(#REF!,INT((ROW()-13)/2),0)),"",OFFSET(#REF!,INT((ROW()-13)/2),0)),IF(ISBLANK(OFFSET('9. METAS'!$U$20,INT((ROW()-14)/2),0)),"",OFFSET('9. METAS'!$U$20,INT((ROW()-14)/2),0)))</f>
        <v/>
      </c>
      <c r="K306" s="209" t="str">
        <f ca="1">IF(MOD(ROW()-13,2)=0,IF(ISBLANK(OFFSET(#REF!,INT((ROW()-13)/2),0)),"",OFFSET(#REF!,INT((ROW()-13)/2),0)),IF(ISBLANK(OFFSET('9. METAS'!$V$20,INT((ROW()-14)/2),0)),"",OFFSET('9. METAS'!$V$20,INT((ROW()-14)/2),0)))</f>
        <v/>
      </c>
      <c r="L306" s="209" t="str">
        <f ca="1">IF(MOD(ROW()-13,2)=0,IF(ISBLANK(OFFSET(#REF!,INT((ROW()-13)/2),0)),"",OFFSET(#REF!,INT((ROW()-13)/2),0)),IF(ISBLANK(OFFSET('9. METAS'!$W$20,INT((ROW()-14)/2),0)),"",OFFSET('9. METAS'!$W$20,INT((ROW()-14)/2),0)))</f>
        <v/>
      </c>
      <c r="M306" s="210" t="str">
        <f ca="1">IF(MOD(ROW()-13,2)=0,IF(ISBLANK(OFFSET(#REF!,INT((ROW()-13)/2),0)),"",OFFSET(#REF!,INT((ROW()-13)/2),0)),IF(ISBLANK(OFFSET('9. METAS'!$X$20,INT((ROW()-14)/2),0)),"",OFFSET('9. METAS'!$X$20,INT((ROW()-14)/2),0)))</f>
        <v/>
      </c>
      <c r="N306" s="1003"/>
      <c r="O306" s="1005"/>
      <c r="P306" s="1034"/>
    </row>
    <row r="307" spans="3:16">
      <c r="C307" s="1008" t="str">
        <f ca="1">IF(ISBLANK(OFFSET('5. Pp (3 años)'!$C$46,INT((ROW()-13)/2),0)),"",OFFSET('5. Pp (3 años)'!$C$46,INT((ROW()-13)/2),0))</f>
        <v/>
      </c>
      <c r="D307" s="983" t="str">
        <f ca="1">IF(ISBLANK(OFFSET('5. Pp (3 años)'!$D$46,INT((ROW()-13)/2),0)),"",OFFSET('5. Pp (3 años)'!$D$46,INT((ROW()-13)/2),0))</f>
        <v/>
      </c>
      <c r="E307" s="983" t="str">
        <f ca="1">IF(ISBLANK(OFFSET('5. Pp (3 años)'!$E$46,INT((ROW()-13)/2),0)),"",OFFSET('5. Pp (3 años)'!$E$46,INT((ROW()-13)/2),0))</f>
        <v/>
      </c>
      <c r="F307" s="985" t="str">
        <f ca="1">IF(ISBLANK(OFFSET('5. Pp (3 años)'!$K$46,INT((ROW()-13)/2),0)),"",OFFSET('5. Pp (3 años)'!$K$46,INT((ROW()-13)/2),0))</f>
        <v/>
      </c>
      <c r="G307" s="987" t="str">
        <f ca="1">IF(ISBLANK(OFFSET('5. Pp (3 años)'!$H$46,INT((ROW()-13)/2),0)),"",OFFSET('5. Pp (3 años)'!$H$46,INT((ROW()-13)/2),0))</f>
        <v/>
      </c>
      <c r="H307" s="1027" t="str">
        <f ca="1">IF(ISBLANK(OFFSET('9. METAS'!$L$20,INT((ROW()-13)/2),0)),"",OFFSET('9. METAS'!$L$20,INT((ROW()-13)/2),0))</f>
        <v/>
      </c>
      <c r="I307" s="1029"/>
      <c r="J307" s="208" t="e">
        <f ca="1">IF(MOD(ROW()-13,2)=0,IF(ISBLANK(OFFSET(#REF!,INT((ROW()-13)/2),0)),"",OFFSET(#REF!,INT((ROW()-13)/2),0)),IF(ISBLANK(OFFSET('9. METAS'!$U$20,INT((ROW()-14)/2),0)),"",OFFSET('9. METAS'!$U$20,INT((ROW()-14)/2),0)))</f>
        <v>#REF!</v>
      </c>
      <c r="K307" s="209" t="e">
        <f ca="1">IF(MOD(ROW()-13,2)=0,IF(ISBLANK(OFFSET(#REF!,INT((ROW()-13)/2),0)),"",OFFSET(#REF!,INT((ROW()-13)/2),0)),IF(ISBLANK(OFFSET('9. METAS'!$V$20,INT((ROW()-14)/2),0)),"",OFFSET('9. METAS'!$V$20,INT((ROW()-14)/2),0)))</f>
        <v>#REF!</v>
      </c>
      <c r="L307" s="209" t="e">
        <f ca="1">IF(MOD(ROW()-13,2)=0,IF(ISBLANK(OFFSET(#REF!,INT((ROW()-13)/2),0)),"",OFFSET(#REF!,INT((ROW()-13)/2),0)),IF(ISBLANK(OFFSET('9. METAS'!$W$20,INT((ROW()-14)/2),0)),"",OFFSET('9. METAS'!$W$20,INT((ROW()-14)/2),0)))</f>
        <v>#REF!</v>
      </c>
      <c r="M307" s="210" t="e">
        <f ca="1">IF(MOD(ROW()-13,2)=0,IF(ISBLANK(OFFSET(#REF!,INT((ROW()-13)/2),0)),"",OFFSET(#REF!,INT((ROW()-13)/2),0)),IF(ISBLANK(OFFSET('9. METAS'!$X$20,INT((ROW()-14)/2),0)),"",OFFSET('9. METAS'!$X$20,INT((ROW()-14)/2),0)))</f>
        <v>#REF!</v>
      </c>
      <c r="N307" s="1002" t="str">
        <f t="shared" ref="N307" ca="1" si="290">IFERROR(J307/J308,"ND")</f>
        <v>ND</v>
      </c>
      <c r="O307" s="1004" t="str">
        <f t="shared" ref="O307" ca="1" si="291">IFERROR(((J307)/H307),"ND")</f>
        <v>ND</v>
      </c>
      <c r="P307" s="1031"/>
    </row>
    <row r="308" spans="3:16">
      <c r="C308" s="981"/>
      <c r="D308" s="983"/>
      <c r="E308" s="983"/>
      <c r="F308" s="985"/>
      <c r="G308" s="987"/>
      <c r="H308" s="1027"/>
      <c r="I308" s="1033"/>
      <c r="J308" s="208" t="str">
        <f ca="1">IF(MOD(ROW()-13,2)=0,IF(ISBLANK(OFFSET(#REF!,INT((ROW()-13)/2),0)),"",OFFSET(#REF!,INT((ROW()-13)/2),0)),IF(ISBLANK(OFFSET('9. METAS'!$U$20,INT((ROW()-14)/2),0)),"",OFFSET('9. METAS'!$U$20,INT((ROW()-14)/2),0)))</f>
        <v/>
      </c>
      <c r="K308" s="209" t="str">
        <f ca="1">IF(MOD(ROW()-13,2)=0,IF(ISBLANK(OFFSET(#REF!,INT((ROW()-13)/2),0)),"",OFFSET(#REF!,INT((ROW()-13)/2),0)),IF(ISBLANK(OFFSET('9. METAS'!$V$20,INT((ROW()-14)/2),0)),"",OFFSET('9. METAS'!$V$20,INT((ROW()-14)/2),0)))</f>
        <v/>
      </c>
      <c r="L308" s="209" t="str">
        <f ca="1">IF(MOD(ROW()-13,2)=0,IF(ISBLANK(OFFSET(#REF!,INT((ROW()-13)/2),0)),"",OFFSET(#REF!,INT((ROW()-13)/2),0)),IF(ISBLANK(OFFSET('9. METAS'!$W$20,INT((ROW()-14)/2),0)),"",OFFSET('9. METAS'!$W$20,INT((ROW()-14)/2),0)))</f>
        <v/>
      </c>
      <c r="M308" s="210" t="str">
        <f ca="1">IF(MOD(ROW()-13,2)=0,IF(ISBLANK(OFFSET(#REF!,INT((ROW()-13)/2),0)),"",OFFSET(#REF!,INT((ROW()-13)/2),0)),IF(ISBLANK(OFFSET('9. METAS'!$X$20,INT((ROW()-14)/2),0)),"",OFFSET('9. METAS'!$X$20,INT((ROW()-14)/2),0)))</f>
        <v/>
      </c>
      <c r="N308" s="1003"/>
      <c r="O308" s="1005"/>
      <c r="P308" s="1034"/>
    </row>
    <row r="309" spans="3:16">
      <c r="C309" s="1008" t="str">
        <f ca="1">IF(ISBLANK(OFFSET('5. Pp (3 años)'!$C$46,INT((ROW()-13)/2),0)),"",OFFSET('5. Pp (3 años)'!$C$46,INT((ROW()-13)/2),0))</f>
        <v/>
      </c>
      <c r="D309" s="983" t="str">
        <f ca="1">IF(ISBLANK(OFFSET('5. Pp (3 años)'!$D$46,INT((ROW()-13)/2),0)),"",OFFSET('5. Pp (3 años)'!$D$46,INT((ROW()-13)/2),0))</f>
        <v/>
      </c>
      <c r="E309" s="983" t="str">
        <f ca="1">IF(ISBLANK(OFFSET('5. Pp (3 años)'!$E$46,INT((ROW()-13)/2),0)),"",OFFSET('5. Pp (3 años)'!$E$46,INT((ROW()-13)/2),0))</f>
        <v/>
      </c>
      <c r="F309" s="985" t="str">
        <f ca="1">IF(ISBLANK(OFFSET('5. Pp (3 años)'!$K$46,INT((ROW()-13)/2),0)),"",OFFSET('5. Pp (3 años)'!$K$46,INT((ROW()-13)/2),0))</f>
        <v/>
      </c>
      <c r="G309" s="987" t="str">
        <f ca="1">IF(ISBLANK(OFFSET('5. Pp (3 años)'!$H$46,INT((ROW()-13)/2),0)),"",OFFSET('5. Pp (3 años)'!$H$46,INT((ROW()-13)/2),0))</f>
        <v/>
      </c>
      <c r="H309" s="1027" t="str">
        <f ca="1">IF(ISBLANK(OFFSET('9. METAS'!$L$20,INT((ROW()-13)/2),0)),"",OFFSET('9. METAS'!$L$20,INT((ROW()-13)/2),0))</f>
        <v/>
      </c>
      <c r="I309" s="1029"/>
      <c r="J309" s="208" t="e">
        <f ca="1">IF(MOD(ROW()-13,2)=0,IF(ISBLANK(OFFSET(#REF!,INT((ROW()-13)/2),0)),"",OFFSET(#REF!,INT((ROW()-13)/2),0)),IF(ISBLANK(OFFSET('9. METAS'!$U$20,INT((ROW()-14)/2),0)),"",OFFSET('9. METAS'!$U$20,INT((ROW()-14)/2),0)))</f>
        <v>#REF!</v>
      </c>
      <c r="K309" s="209" t="e">
        <f ca="1">IF(MOD(ROW()-13,2)=0,IF(ISBLANK(OFFSET(#REF!,INT((ROW()-13)/2),0)),"",OFFSET(#REF!,INT((ROW()-13)/2),0)),IF(ISBLANK(OFFSET('9. METAS'!$V$20,INT((ROW()-14)/2),0)),"",OFFSET('9. METAS'!$V$20,INT((ROW()-14)/2),0)))</f>
        <v>#REF!</v>
      </c>
      <c r="L309" s="209" t="e">
        <f ca="1">IF(MOD(ROW()-13,2)=0,IF(ISBLANK(OFFSET(#REF!,INT((ROW()-13)/2),0)),"",OFFSET(#REF!,INT((ROW()-13)/2),0)),IF(ISBLANK(OFFSET('9. METAS'!$W$20,INT((ROW()-14)/2),0)),"",OFFSET('9. METAS'!$W$20,INT((ROW()-14)/2),0)))</f>
        <v>#REF!</v>
      </c>
      <c r="M309" s="210" t="e">
        <f ca="1">IF(MOD(ROW()-13,2)=0,IF(ISBLANK(OFFSET(#REF!,INT((ROW()-13)/2),0)),"",OFFSET(#REF!,INT((ROW()-13)/2),0)),IF(ISBLANK(OFFSET('9. METAS'!$X$20,INT((ROW()-14)/2),0)),"",OFFSET('9. METAS'!$X$20,INT((ROW()-14)/2),0)))</f>
        <v>#REF!</v>
      </c>
      <c r="N309" s="1002" t="str">
        <f t="shared" ref="N309" ca="1" si="292">IFERROR(J309/J310,"ND")</f>
        <v>ND</v>
      </c>
      <c r="O309" s="1004" t="str">
        <f t="shared" ref="O309" ca="1" si="293">IFERROR(((J309)/H309),"ND")</f>
        <v>ND</v>
      </c>
      <c r="P309" s="1031"/>
    </row>
    <row r="310" spans="3:16">
      <c r="C310" s="981"/>
      <c r="D310" s="983"/>
      <c r="E310" s="983"/>
      <c r="F310" s="985"/>
      <c r="G310" s="987"/>
      <c r="H310" s="1027"/>
      <c r="I310" s="1033"/>
      <c r="J310" s="208" t="str">
        <f ca="1">IF(MOD(ROW()-13,2)=0,IF(ISBLANK(OFFSET(#REF!,INT((ROW()-13)/2),0)),"",OFFSET(#REF!,INT((ROW()-13)/2),0)),IF(ISBLANK(OFFSET('9. METAS'!$U$20,INT((ROW()-14)/2),0)),"",OFFSET('9. METAS'!$U$20,INT((ROW()-14)/2),0)))</f>
        <v/>
      </c>
      <c r="K310" s="209" t="str">
        <f ca="1">IF(MOD(ROW()-13,2)=0,IF(ISBLANK(OFFSET(#REF!,INT((ROW()-13)/2),0)),"",OFFSET(#REF!,INT((ROW()-13)/2),0)),IF(ISBLANK(OFFSET('9. METAS'!$V$20,INT((ROW()-14)/2),0)),"",OFFSET('9. METAS'!$V$20,INT((ROW()-14)/2),0)))</f>
        <v/>
      </c>
      <c r="L310" s="209" t="str">
        <f ca="1">IF(MOD(ROW()-13,2)=0,IF(ISBLANK(OFFSET(#REF!,INT((ROW()-13)/2),0)),"",OFFSET(#REF!,INT((ROW()-13)/2),0)),IF(ISBLANK(OFFSET('9. METAS'!$W$20,INT((ROW()-14)/2),0)),"",OFFSET('9. METAS'!$W$20,INT((ROW()-14)/2),0)))</f>
        <v/>
      </c>
      <c r="M310" s="210" t="str">
        <f ca="1">IF(MOD(ROW()-13,2)=0,IF(ISBLANK(OFFSET(#REF!,INT((ROW()-13)/2),0)),"",OFFSET(#REF!,INT((ROW()-13)/2),0)),IF(ISBLANK(OFFSET('9. METAS'!$X$20,INT((ROW()-14)/2),0)),"",OFFSET('9. METAS'!$X$20,INT((ROW()-14)/2),0)))</f>
        <v/>
      </c>
      <c r="N310" s="1003"/>
      <c r="O310" s="1005"/>
      <c r="P310" s="1034"/>
    </row>
    <row r="311" spans="3:16">
      <c r="C311" s="1008" t="str">
        <f ca="1">IF(ISBLANK(OFFSET('5. Pp (3 años)'!$C$46,INT((ROW()-13)/2),0)),"",OFFSET('5. Pp (3 años)'!$C$46,INT((ROW()-13)/2),0))</f>
        <v/>
      </c>
      <c r="D311" s="983" t="str">
        <f ca="1">IF(ISBLANK(OFFSET('5. Pp (3 años)'!$D$46,INT((ROW()-13)/2),0)),"",OFFSET('5. Pp (3 años)'!$D$46,INT((ROW()-13)/2),0))</f>
        <v/>
      </c>
      <c r="E311" s="983" t="str">
        <f ca="1">IF(ISBLANK(OFFSET('5. Pp (3 años)'!$E$46,INT((ROW()-13)/2),0)),"",OFFSET('5. Pp (3 años)'!$E$46,INT((ROW()-13)/2),0))</f>
        <v/>
      </c>
      <c r="F311" s="985" t="str">
        <f ca="1">IF(ISBLANK(OFFSET('5. Pp (3 años)'!$K$46,INT((ROW()-13)/2),0)),"",OFFSET('5. Pp (3 años)'!$K$46,INT((ROW()-13)/2),0))</f>
        <v/>
      </c>
      <c r="G311" s="987" t="str">
        <f ca="1">IF(ISBLANK(OFFSET('5. Pp (3 años)'!$H$46,INT((ROW()-13)/2),0)),"",OFFSET('5. Pp (3 años)'!$H$46,INT((ROW()-13)/2),0))</f>
        <v/>
      </c>
      <c r="H311" s="1027" t="str">
        <f ca="1">IF(ISBLANK(OFFSET('9. METAS'!$L$20,INT((ROW()-13)/2),0)),"",OFFSET('9. METAS'!$L$20,INT((ROW()-13)/2),0))</f>
        <v/>
      </c>
      <c r="I311" s="1029"/>
      <c r="J311" s="208" t="e">
        <f ca="1">IF(MOD(ROW()-13,2)=0,IF(ISBLANK(OFFSET(#REF!,INT((ROW()-13)/2),0)),"",OFFSET(#REF!,INT((ROW()-13)/2),0)),IF(ISBLANK(OFFSET('9. METAS'!$U$20,INT((ROW()-14)/2),0)),"",OFFSET('9. METAS'!$U$20,INT((ROW()-14)/2),0)))</f>
        <v>#REF!</v>
      </c>
      <c r="K311" s="209" t="e">
        <f ca="1">IF(MOD(ROW()-13,2)=0,IF(ISBLANK(OFFSET(#REF!,INT((ROW()-13)/2),0)),"",OFFSET(#REF!,INT((ROW()-13)/2),0)),IF(ISBLANK(OFFSET('9. METAS'!$V$20,INT((ROW()-14)/2),0)),"",OFFSET('9. METAS'!$V$20,INT((ROW()-14)/2),0)))</f>
        <v>#REF!</v>
      </c>
      <c r="L311" s="209" t="e">
        <f ca="1">IF(MOD(ROW()-13,2)=0,IF(ISBLANK(OFFSET(#REF!,INT((ROW()-13)/2),0)),"",OFFSET(#REF!,INT((ROW()-13)/2),0)),IF(ISBLANK(OFFSET('9. METAS'!$W$20,INT((ROW()-14)/2),0)),"",OFFSET('9. METAS'!$W$20,INT((ROW()-14)/2),0)))</f>
        <v>#REF!</v>
      </c>
      <c r="M311" s="210" t="e">
        <f ca="1">IF(MOD(ROW()-13,2)=0,IF(ISBLANK(OFFSET(#REF!,INT((ROW()-13)/2),0)),"",OFFSET(#REF!,INT((ROW()-13)/2),0)),IF(ISBLANK(OFFSET('9. METAS'!$X$20,INT((ROW()-14)/2),0)),"",OFFSET('9. METAS'!$X$20,INT((ROW()-14)/2),0)))</f>
        <v>#REF!</v>
      </c>
      <c r="N311" s="1002" t="str">
        <f t="shared" ref="N311" ca="1" si="294">IFERROR(J311/J312,"ND")</f>
        <v>ND</v>
      </c>
      <c r="O311" s="1004" t="str">
        <f t="shared" ref="O311" ca="1" si="295">IFERROR(((J311)/H311),"ND")</f>
        <v>ND</v>
      </c>
      <c r="P311" s="1031"/>
    </row>
    <row r="312" spans="3:16">
      <c r="C312" s="981"/>
      <c r="D312" s="983"/>
      <c r="E312" s="983"/>
      <c r="F312" s="985"/>
      <c r="G312" s="987"/>
      <c r="H312" s="1027"/>
      <c r="I312" s="1033"/>
      <c r="J312" s="208" t="str">
        <f ca="1">IF(MOD(ROW()-13,2)=0,IF(ISBLANK(OFFSET(#REF!,INT((ROW()-13)/2),0)),"",OFFSET(#REF!,INT((ROW()-13)/2),0)),IF(ISBLANK(OFFSET('9. METAS'!$U$20,INT((ROW()-14)/2),0)),"",OFFSET('9. METAS'!$U$20,INT((ROW()-14)/2),0)))</f>
        <v/>
      </c>
      <c r="K312" s="209" t="str">
        <f ca="1">IF(MOD(ROW()-13,2)=0,IF(ISBLANK(OFFSET(#REF!,INT((ROW()-13)/2),0)),"",OFFSET(#REF!,INT((ROW()-13)/2),0)),IF(ISBLANK(OFFSET('9. METAS'!$V$20,INT((ROW()-14)/2),0)),"",OFFSET('9. METAS'!$V$20,INT((ROW()-14)/2),0)))</f>
        <v/>
      </c>
      <c r="L312" s="209" t="str">
        <f ca="1">IF(MOD(ROW()-13,2)=0,IF(ISBLANK(OFFSET(#REF!,INT((ROW()-13)/2),0)),"",OFFSET(#REF!,INT((ROW()-13)/2),0)),IF(ISBLANK(OFFSET('9. METAS'!$W$20,INT((ROW()-14)/2),0)),"",OFFSET('9. METAS'!$W$20,INT((ROW()-14)/2),0)))</f>
        <v/>
      </c>
      <c r="M312" s="210" t="str">
        <f ca="1">IF(MOD(ROW()-13,2)=0,IF(ISBLANK(OFFSET(#REF!,INT((ROW()-13)/2),0)),"",OFFSET(#REF!,INT((ROW()-13)/2),0)),IF(ISBLANK(OFFSET('9. METAS'!$X$20,INT((ROW()-14)/2),0)),"",OFFSET('9. METAS'!$X$20,INT((ROW()-14)/2),0)))</f>
        <v/>
      </c>
      <c r="N312" s="1003"/>
      <c r="O312" s="1005"/>
      <c r="P312" s="1034"/>
    </row>
    <row r="313" spans="3:16">
      <c r="C313" s="1008" t="str">
        <f ca="1">IF(ISBLANK(OFFSET('5. Pp (3 años)'!$C$46,INT((ROW()-13)/2),0)),"",OFFSET('5. Pp (3 años)'!$C$46,INT((ROW()-13)/2),0))</f>
        <v/>
      </c>
      <c r="D313" s="983" t="str">
        <f ca="1">IF(ISBLANK(OFFSET('5. Pp (3 años)'!$D$46,INT((ROW()-13)/2),0)),"",OFFSET('5. Pp (3 años)'!$D$46,INT((ROW()-13)/2),0))</f>
        <v/>
      </c>
      <c r="E313" s="983" t="str">
        <f ca="1">IF(ISBLANK(OFFSET('5. Pp (3 años)'!$E$46,INT((ROW()-13)/2),0)),"",OFFSET('5. Pp (3 años)'!$E$46,INT((ROW()-13)/2),0))</f>
        <v/>
      </c>
      <c r="F313" s="985" t="str">
        <f ca="1">IF(ISBLANK(OFFSET('5. Pp (3 años)'!$K$46,INT((ROW()-13)/2),0)),"",OFFSET('5. Pp (3 años)'!$K$46,INT((ROW()-13)/2),0))</f>
        <v/>
      </c>
      <c r="G313" s="987" t="str">
        <f ca="1">IF(ISBLANK(OFFSET('5. Pp (3 años)'!$H$46,INT((ROW()-13)/2),0)),"",OFFSET('5. Pp (3 años)'!$H$46,INT((ROW()-13)/2),0))</f>
        <v/>
      </c>
      <c r="H313" s="1027" t="str">
        <f ca="1">IF(ISBLANK(OFFSET('9. METAS'!$L$20,INT((ROW()-13)/2),0)),"",OFFSET('9. METAS'!$L$20,INT((ROW()-13)/2),0))</f>
        <v/>
      </c>
      <c r="I313" s="1029"/>
      <c r="J313" s="208" t="e">
        <f ca="1">IF(MOD(ROW()-13,2)=0,IF(ISBLANK(OFFSET(#REF!,INT((ROW()-13)/2),0)),"",OFFSET(#REF!,INT((ROW()-13)/2),0)),IF(ISBLANK(OFFSET('9. METAS'!$U$20,INT((ROW()-14)/2),0)),"",OFFSET('9. METAS'!$U$20,INT((ROW()-14)/2),0)))</f>
        <v>#REF!</v>
      </c>
      <c r="K313" s="209" t="e">
        <f ca="1">IF(MOD(ROW()-13,2)=0,IF(ISBLANK(OFFSET(#REF!,INT((ROW()-13)/2),0)),"",OFFSET(#REF!,INT((ROW()-13)/2),0)),IF(ISBLANK(OFFSET('9. METAS'!$V$20,INT((ROW()-14)/2),0)),"",OFFSET('9. METAS'!$V$20,INT((ROW()-14)/2),0)))</f>
        <v>#REF!</v>
      </c>
      <c r="L313" s="209" t="e">
        <f ca="1">IF(MOD(ROW()-13,2)=0,IF(ISBLANK(OFFSET(#REF!,INT((ROW()-13)/2),0)),"",OFFSET(#REF!,INT((ROW()-13)/2),0)),IF(ISBLANK(OFFSET('9. METAS'!$W$20,INT((ROW()-14)/2),0)),"",OFFSET('9. METAS'!$W$20,INT((ROW()-14)/2),0)))</f>
        <v>#REF!</v>
      </c>
      <c r="M313" s="210" t="e">
        <f ca="1">IF(MOD(ROW()-13,2)=0,IF(ISBLANK(OFFSET(#REF!,INT((ROW()-13)/2),0)),"",OFFSET(#REF!,INT((ROW()-13)/2),0)),IF(ISBLANK(OFFSET('9. METAS'!$X$20,INT((ROW()-14)/2),0)),"",OFFSET('9. METAS'!$X$20,INT((ROW()-14)/2),0)))</f>
        <v>#REF!</v>
      </c>
      <c r="N313" s="1002" t="str">
        <f t="shared" ref="N313" ca="1" si="296">IFERROR(J313/J314,"ND")</f>
        <v>ND</v>
      </c>
      <c r="O313" s="1004" t="str">
        <f t="shared" ref="O313" ca="1" si="297">IFERROR(((J313)/H313),"ND")</f>
        <v>ND</v>
      </c>
      <c r="P313" s="1031"/>
    </row>
    <row r="314" spans="3:16">
      <c r="C314" s="981"/>
      <c r="D314" s="983"/>
      <c r="E314" s="983"/>
      <c r="F314" s="985"/>
      <c r="G314" s="987"/>
      <c r="H314" s="1027"/>
      <c r="I314" s="1033"/>
      <c r="J314" s="208" t="str">
        <f ca="1">IF(MOD(ROW()-13,2)=0,IF(ISBLANK(OFFSET(#REF!,INT((ROW()-13)/2),0)),"",OFFSET(#REF!,INT((ROW()-13)/2),0)),IF(ISBLANK(OFFSET('9. METAS'!$U$20,INT((ROW()-14)/2),0)),"",OFFSET('9. METAS'!$U$20,INT((ROW()-14)/2),0)))</f>
        <v/>
      </c>
      <c r="K314" s="209" t="str">
        <f ca="1">IF(MOD(ROW()-13,2)=0,IF(ISBLANK(OFFSET(#REF!,INT((ROW()-13)/2),0)),"",OFFSET(#REF!,INT((ROW()-13)/2),0)),IF(ISBLANK(OFFSET('9. METAS'!$V$20,INT((ROW()-14)/2),0)),"",OFFSET('9. METAS'!$V$20,INT((ROW()-14)/2),0)))</f>
        <v/>
      </c>
      <c r="L314" s="209" t="str">
        <f ca="1">IF(MOD(ROW()-13,2)=0,IF(ISBLANK(OFFSET(#REF!,INT((ROW()-13)/2),0)),"",OFFSET(#REF!,INT((ROW()-13)/2),0)),IF(ISBLANK(OFFSET('9. METAS'!$W$20,INT((ROW()-14)/2),0)),"",OFFSET('9. METAS'!$W$20,INT((ROW()-14)/2),0)))</f>
        <v/>
      </c>
      <c r="M314" s="210" t="str">
        <f ca="1">IF(MOD(ROW()-13,2)=0,IF(ISBLANK(OFFSET(#REF!,INT((ROW()-13)/2),0)),"",OFFSET(#REF!,INT((ROW()-13)/2),0)),IF(ISBLANK(OFFSET('9. METAS'!$X$20,INT((ROW()-14)/2),0)),"",OFFSET('9. METAS'!$X$20,INT((ROW()-14)/2),0)))</f>
        <v/>
      </c>
      <c r="N314" s="1003"/>
      <c r="O314" s="1005"/>
      <c r="P314" s="1034"/>
    </row>
    <row r="315" spans="3:16">
      <c r="C315" s="1008" t="str">
        <f ca="1">IF(ISBLANK(OFFSET('5. Pp (3 años)'!$C$46,INT((ROW()-13)/2),0)),"",OFFSET('5. Pp (3 años)'!$C$46,INT((ROW()-13)/2),0))</f>
        <v/>
      </c>
      <c r="D315" s="983" t="str">
        <f ca="1">IF(ISBLANK(OFFSET('5. Pp (3 años)'!$D$46,INT((ROW()-13)/2),0)),"",OFFSET('5. Pp (3 años)'!$D$46,INT((ROW()-13)/2),0))</f>
        <v/>
      </c>
      <c r="E315" s="983" t="str">
        <f ca="1">IF(ISBLANK(OFFSET('5. Pp (3 años)'!$E$46,INT((ROW()-13)/2),0)),"",OFFSET('5. Pp (3 años)'!$E$46,INT((ROW()-13)/2),0))</f>
        <v/>
      </c>
      <c r="F315" s="985" t="str">
        <f ca="1">IF(ISBLANK(OFFSET('5. Pp (3 años)'!$K$46,INT((ROW()-13)/2),0)),"",OFFSET('5. Pp (3 años)'!$K$46,INT((ROW()-13)/2),0))</f>
        <v/>
      </c>
      <c r="G315" s="987" t="str">
        <f ca="1">IF(ISBLANK(OFFSET('5. Pp (3 años)'!$H$46,INT((ROW()-13)/2),0)),"",OFFSET('5. Pp (3 años)'!$H$46,INT((ROW()-13)/2),0))</f>
        <v/>
      </c>
      <c r="H315" s="1027" t="str">
        <f ca="1">IF(ISBLANK(OFFSET('9. METAS'!$L$20,INT((ROW()-13)/2),0)),"",OFFSET('9. METAS'!$L$20,INT((ROW()-13)/2),0))</f>
        <v/>
      </c>
      <c r="I315" s="1029"/>
      <c r="J315" s="208" t="e">
        <f ca="1">IF(MOD(ROW()-13,2)=0,IF(ISBLANK(OFFSET(#REF!,INT((ROW()-13)/2),0)),"",OFFSET(#REF!,INT((ROW()-13)/2),0)),IF(ISBLANK(OFFSET('9. METAS'!$U$20,INT((ROW()-14)/2),0)),"",OFFSET('9. METAS'!$U$20,INT((ROW()-14)/2),0)))</f>
        <v>#REF!</v>
      </c>
      <c r="K315" s="209" t="e">
        <f ca="1">IF(MOD(ROW()-13,2)=0,IF(ISBLANK(OFFSET(#REF!,INT((ROW()-13)/2),0)),"",OFFSET(#REF!,INT((ROW()-13)/2),0)),IF(ISBLANK(OFFSET('9. METAS'!$V$20,INT((ROW()-14)/2),0)),"",OFFSET('9. METAS'!$V$20,INT((ROW()-14)/2),0)))</f>
        <v>#REF!</v>
      </c>
      <c r="L315" s="209" t="e">
        <f ca="1">IF(MOD(ROW()-13,2)=0,IF(ISBLANK(OFFSET(#REF!,INT((ROW()-13)/2),0)),"",OFFSET(#REF!,INT((ROW()-13)/2),0)),IF(ISBLANK(OFFSET('9. METAS'!$W$20,INT((ROW()-14)/2),0)),"",OFFSET('9. METAS'!$W$20,INT((ROW()-14)/2),0)))</f>
        <v>#REF!</v>
      </c>
      <c r="M315" s="210" t="e">
        <f ca="1">IF(MOD(ROW()-13,2)=0,IF(ISBLANK(OFFSET(#REF!,INT((ROW()-13)/2),0)),"",OFFSET(#REF!,INT((ROW()-13)/2),0)),IF(ISBLANK(OFFSET('9. METAS'!$X$20,INT((ROW()-14)/2),0)),"",OFFSET('9. METAS'!$X$20,INT((ROW()-14)/2),0)))</f>
        <v>#REF!</v>
      </c>
      <c r="N315" s="1002" t="str">
        <f t="shared" ref="N315" ca="1" si="298">IFERROR(J315/J316,"ND")</f>
        <v>ND</v>
      </c>
      <c r="O315" s="1004" t="str">
        <f t="shared" ref="O315" ca="1" si="299">IFERROR(((J315)/H315),"ND")</f>
        <v>ND</v>
      </c>
      <c r="P315" s="1031"/>
    </row>
    <row r="316" spans="3:16">
      <c r="C316" s="981"/>
      <c r="D316" s="983"/>
      <c r="E316" s="983"/>
      <c r="F316" s="985"/>
      <c r="G316" s="987"/>
      <c r="H316" s="1027"/>
      <c r="I316" s="1033"/>
      <c r="J316" s="208" t="str">
        <f ca="1">IF(MOD(ROW()-13,2)=0,IF(ISBLANK(OFFSET(#REF!,INT((ROW()-13)/2),0)),"",OFFSET(#REF!,INT((ROW()-13)/2),0)),IF(ISBLANK(OFFSET('9. METAS'!$U$20,INT((ROW()-14)/2),0)),"",OFFSET('9. METAS'!$U$20,INT((ROW()-14)/2),0)))</f>
        <v/>
      </c>
      <c r="K316" s="209" t="str">
        <f ca="1">IF(MOD(ROW()-13,2)=0,IF(ISBLANK(OFFSET(#REF!,INT((ROW()-13)/2),0)),"",OFFSET(#REF!,INT((ROW()-13)/2),0)),IF(ISBLANK(OFFSET('9. METAS'!$V$20,INT((ROW()-14)/2),0)),"",OFFSET('9. METAS'!$V$20,INT((ROW()-14)/2),0)))</f>
        <v/>
      </c>
      <c r="L316" s="209" t="str">
        <f ca="1">IF(MOD(ROW()-13,2)=0,IF(ISBLANK(OFFSET(#REF!,INT((ROW()-13)/2),0)),"",OFFSET(#REF!,INT((ROW()-13)/2),0)),IF(ISBLANK(OFFSET('9. METAS'!$W$20,INT((ROW()-14)/2),0)),"",OFFSET('9. METAS'!$W$20,INT((ROW()-14)/2),0)))</f>
        <v/>
      </c>
      <c r="M316" s="210" t="str">
        <f ca="1">IF(MOD(ROW()-13,2)=0,IF(ISBLANK(OFFSET(#REF!,INT((ROW()-13)/2),0)),"",OFFSET(#REF!,INT((ROW()-13)/2),0)),IF(ISBLANK(OFFSET('9. METAS'!$X$20,INT((ROW()-14)/2),0)),"",OFFSET('9. METAS'!$X$20,INT((ROW()-14)/2),0)))</f>
        <v/>
      </c>
      <c r="N316" s="1003"/>
      <c r="O316" s="1005"/>
      <c r="P316" s="1034"/>
    </row>
    <row r="317" spans="3:16">
      <c r="C317" s="1008" t="str">
        <f ca="1">IF(ISBLANK(OFFSET('5. Pp (3 años)'!$C$46,INT((ROW()-13)/2),0)),"",OFFSET('5. Pp (3 años)'!$C$46,INT((ROW()-13)/2),0))</f>
        <v/>
      </c>
      <c r="D317" s="983" t="str">
        <f ca="1">IF(ISBLANK(OFFSET('5. Pp (3 años)'!$D$46,INT((ROW()-13)/2),0)),"",OFFSET('5. Pp (3 años)'!$D$46,INT((ROW()-13)/2),0))</f>
        <v/>
      </c>
      <c r="E317" s="983" t="str">
        <f ca="1">IF(ISBLANK(OFFSET('5. Pp (3 años)'!$E$46,INT((ROW()-13)/2),0)),"",OFFSET('5. Pp (3 años)'!$E$46,INT((ROW()-13)/2),0))</f>
        <v/>
      </c>
      <c r="F317" s="985" t="str">
        <f ca="1">IF(ISBLANK(OFFSET('5. Pp (3 años)'!$K$46,INT((ROW()-13)/2),0)),"",OFFSET('5. Pp (3 años)'!$K$46,INT((ROW()-13)/2),0))</f>
        <v/>
      </c>
      <c r="G317" s="987" t="str">
        <f ca="1">IF(ISBLANK(OFFSET('5. Pp (3 años)'!$H$46,INT((ROW()-13)/2),0)),"",OFFSET('5. Pp (3 años)'!$H$46,INT((ROW()-13)/2),0))</f>
        <v/>
      </c>
      <c r="H317" s="1027" t="str">
        <f ca="1">IF(ISBLANK(OFFSET('9. METAS'!$L$20,INT((ROW()-13)/2),0)),"",OFFSET('9. METAS'!$L$20,INT((ROW()-13)/2),0))</f>
        <v/>
      </c>
      <c r="I317" s="1029"/>
      <c r="J317" s="208" t="e">
        <f ca="1">IF(MOD(ROW()-13,2)=0,IF(ISBLANK(OFFSET(#REF!,INT((ROW()-13)/2),0)),"",OFFSET(#REF!,INT((ROW()-13)/2),0)),IF(ISBLANK(OFFSET('9. METAS'!$U$20,INT((ROW()-14)/2),0)),"",OFFSET('9. METAS'!$U$20,INT((ROW()-14)/2),0)))</f>
        <v>#REF!</v>
      </c>
      <c r="K317" s="209" t="e">
        <f ca="1">IF(MOD(ROW()-13,2)=0,IF(ISBLANK(OFFSET(#REF!,INT((ROW()-13)/2),0)),"",OFFSET(#REF!,INT((ROW()-13)/2),0)),IF(ISBLANK(OFFSET('9. METAS'!$V$20,INT((ROW()-14)/2),0)),"",OFFSET('9. METAS'!$V$20,INT((ROW()-14)/2),0)))</f>
        <v>#REF!</v>
      </c>
      <c r="L317" s="209" t="e">
        <f ca="1">IF(MOD(ROW()-13,2)=0,IF(ISBLANK(OFFSET(#REF!,INT((ROW()-13)/2),0)),"",OFFSET(#REF!,INT((ROW()-13)/2),0)),IF(ISBLANK(OFFSET('9. METAS'!$W$20,INT((ROW()-14)/2),0)),"",OFFSET('9. METAS'!$W$20,INT((ROW()-14)/2),0)))</f>
        <v>#REF!</v>
      </c>
      <c r="M317" s="210" t="e">
        <f ca="1">IF(MOD(ROW()-13,2)=0,IF(ISBLANK(OFFSET(#REF!,INT((ROW()-13)/2),0)),"",OFFSET(#REF!,INT((ROW()-13)/2),0)),IF(ISBLANK(OFFSET('9. METAS'!$X$20,INT((ROW()-14)/2),0)),"",OFFSET('9. METAS'!$X$20,INT((ROW()-14)/2),0)))</f>
        <v>#REF!</v>
      </c>
      <c r="N317" s="1002" t="str">
        <f t="shared" ref="N317" ca="1" si="300">IFERROR(J317/J318,"ND")</f>
        <v>ND</v>
      </c>
      <c r="O317" s="1004" t="str">
        <f t="shared" ref="O317" ca="1" si="301">IFERROR(((J317)/H317),"ND")</f>
        <v>ND</v>
      </c>
      <c r="P317" s="1031"/>
    </row>
    <row r="318" spans="3:16">
      <c r="C318" s="981"/>
      <c r="D318" s="983"/>
      <c r="E318" s="983"/>
      <c r="F318" s="985"/>
      <c r="G318" s="987"/>
      <c r="H318" s="1027"/>
      <c r="I318" s="1033"/>
      <c r="J318" s="208" t="str">
        <f ca="1">IF(MOD(ROW()-13,2)=0,IF(ISBLANK(OFFSET(#REF!,INT((ROW()-13)/2),0)),"",OFFSET(#REF!,INT((ROW()-13)/2),0)),IF(ISBLANK(OFFSET('9. METAS'!$U$20,INT((ROW()-14)/2),0)),"",OFFSET('9. METAS'!$U$20,INT((ROW()-14)/2),0)))</f>
        <v/>
      </c>
      <c r="K318" s="209" t="str">
        <f ca="1">IF(MOD(ROW()-13,2)=0,IF(ISBLANK(OFFSET(#REF!,INT((ROW()-13)/2),0)),"",OFFSET(#REF!,INT((ROW()-13)/2),0)),IF(ISBLANK(OFFSET('9. METAS'!$V$20,INT((ROW()-14)/2),0)),"",OFFSET('9. METAS'!$V$20,INT((ROW()-14)/2),0)))</f>
        <v/>
      </c>
      <c r="L318" s="209" t="str">
        <f ca="1">IF(MOD(ROW()-13,2)=0,IF(ISBLANK(OFFSET(#REF!,INT((ROW()-13)/2),0)),"",OFFSET(#REF!,INT((ROW()-13)/2),0)),IF(ISBLANK(OFFSET('9. METAS'!$W$20,INT((ROW()-14)/2),0)),"",OFFSET('9. METAS'!$W$20,INT((ROW()-14)/2),0)))</f>
        <v/>
      </c>
      <c r="M318" s="210" t="str">
        <f ca="1">IF(MOD(ROW()-13,2)=0,IF(ISBLANK(OFFSET(#REF!,INT((ROW()-13)/2),0)),"",OFFSET(#REF!,INT((ROW()-13)/2),0)),IF(ISBLANK(OFFSET('9. METAS'!$X$20,INT((ROW()-14)/2),0)),"",OFFSET('9. METAS'!$X$20,INT((ROW()-14)/2),0)))</f>
        <v/>
      </c>
      <c r="N318" s="1003"/>
      <c r="O318" s="1005"/>
      <c r="P318" s="1034"/>
    </row>
    <row r="319" spans="3:16">
      <c r="C319" s="1008" t="str">
        <f ca="1">IF(ISBLANK(OFFSET('5. Pp (3 años)'!$C$46,INT((ROW()-13)/2),0)),"",OFFSET('5. Pp (3 años)'!$C$46,INT((ROW()-13)/2),0))</f>
        <v/>
      </c>
      <c r="D319" s="983" t="str">
        <f ca="1">IF(ISBLANK(OFFSET('5. Pp (3 años)'!$D$46,INT((ROW()-13)/2),0)),"",OFFSET('5. Pp (3 años)'!$D$46,INT((ROW()-13)/2),0))</f>
        <v/>
      </c>
      <c r="E319" s="983" t="str">
        <f ca="1">IF(ISBLANK(OFFSET('5. Pp (3 años)'!$E$46,INT((ROW()-13)/2),0)),"",OFFSET('5. Pp (3 años)'!$E$46,INT((ROW()-13)/2),0))</f>
        <v/>
      </c>
      <c r="F319" s="985" t="str">
        <f ca="1">IF(ISBLANK(OFFSET('5. Pp (3 años)'!$K$46,INT((ROW()-13)/2),0)),"",OFFSET('5. Pp (3 años)'!$K$46,INT((ROW()-13)/2),0))</f>
        <v/>
      </c>
      <c r="G319" s="987" t="str">
        <f ca="1">IF(ISBLANK(OFFSET('5. Pp (3 años)'!$H$46,INT((ROW()-13)/2),0)),"",OFFSET('5. Pp (3 años)'!$H$46,INT((ROW()-13)/2),0))</f>
        <v/>
      </c>
      <c r="H319" s="1027" t="str">
        <f ca="1">IF(ISBLANK(OFFSET('9. METAS'!$L$20,INT((ROW()-13)/2),0)),"",OFFSET('9. METAS'!$L$20,INT((ROW()-13)/2),0))</f>
        <v/>
      </c>
      <c r="I319" s="1029"/>
      <c r="J319" s="208" t="e">
        <f ca="1">IF(MOD(ROW()-13,2)=0,IF(ISBLANK(OFFSET(#REF!,INT((ROW()-13)/2),0)),"",OFFSET(#REF!,INT((ROW()-13)/2),0)),IF(ISBLANK(OFFSET('9. METAS'!$U$20,INT((ROW()-14)/2),0)),"",OFFSET('9. METAS'!$U$20,INT((ROW()-14)/2),0)))</f>
        <v>#REF!</v>
      </c>
      <c r="K319" s="209" t="e">
        <f ca="1">IF(MOD(ROW()-13,2)=0,IF(ISBLANK(OFFSET(#REF!,INT((ROW()-13)/2),0)),"",OFFSET(#REF!,INT((ROW()-13)/2),0)),IF(ISBLANK(OFFSET('9. METAS'!$V$20,INT((ROW()-14)/2),0)),"",OFFSET('9. METAS'!$V$20,INT((ROW()-14)/2),0)))</f>
        <v>#REF!</v>
      </c>
      <c r="L319" s="209" t="e">
        <f ca="1">IF(MOD(ROW()-13,2)=0,IF(ISBLANK(OFFSET(#REF!,INT((ROW()-13)/2),0)),"",OFFSET(#REF!,INT((ROW()-13)/2),0)),IF(ISBLANK(OFFSET('9. METAS'!$W$20,INT((ROW()-14)/2),0)),"",OFFSET('9. METAS'!$W$20,INT((ROW()-14)/2),0)))</f>
        <v>#REF!</v>
      </c>
      <c r="M319" s="210" t="e">
        <f ca="1">IF(MOD(ROW()-13,2)=0,IF(ISBLANK(OFFSET(#REF!,INT((ROW()-13)/2),0)),"",OFFSET(#REF!,INT((ROW()-13)/2),0)),IF(ISBLANK(OFFSET('9. METAS'!$X$20,INT((ROW()-14)/2),0)),"",OFFSET('9. METAS'!$X$20,INT((ROW()-14)/2),0)))</f>
        <v>#REF!</v>
      </c>
      <c r="N319" s="1002" t="str">
        <f t="shared" ref="N319" ca="1" si="302">IFERROR(J319/J320,"ND")</f>
        <v>ND</v>
      </c>
      <c r="O319" s="1004" t="str">
        <f t="shared" ref="O319" ca="1" si="303">IFERROR(((J319)/H319),"ND")</f>
        <v>ND</v>
      </c>
      <c r="P319" s="1031"/>
    </row>
    <row r="320" spans="3:16">
      <c r="C320" s="981"/>
      <c r="D320" s="983"/>
      <c r="E320" s="983"/>
      <c r="F320" s="985"/>
      <c r="G320" s="987"/>
      <c r="H320" s="1027"/>
      <c r="I320" s="1033"/>
      <c r="J320" s="208" t="str">
        <f ca="1">IF(MOD(ROW()-13,2)=0,IF(ISBLANK(OFFSET(#REF!,INT((ROW()-13)/2),0)),"",OFFSET(#REF!,INT((ROW()-13)/2),0)),IF(ISBLANK(OFFSET('9. METAS'!$U$20,INT((ROW()-14)/2),0)),"",OFFSET('9. METAS'!$U$20,INT((ROW()-14)/2),0)))</f>
        <v/>
      </c>
      <c r="K320" s="209" t="str">
        <f ca="1">IF(MOD(ROW()-13,2)=0,IF(ISBLANK(OFFSET(#REF!,INT((ROW()-13)/2),0)),"",OFFSET(#REF!,INT((ROW()-13)/2),0)),IF(ISBLANK(OFFSET('9. METAS'!$V$20,INT((ROW()-14)/2),0)),"",OFFSET('9. METAS'!$V$20,INT((ROW()-14)/2),0)))</f>
        <v/>
      </c>
      <c r="L320" s="209" t="str">
        <f ca="1">IF(MOD(ROW()-13,2)=0,IF(ISBLANK(OFFSET(#REF!,INT((ROW()-13)/2),0)),"",OFFSET(#REF!,INT((ROW()-13)/2),0)),IF(ISBLANK(OFFSET('9. METAS'!$W$20,INT((ROW()-14)/2),0)),"",OFFSET('9. METAS'!$W$20,INT((ROW()-14)/2),0)))</f>
        <v/>
      </c>
      <c r="M320" s="210" t="str">
        <f ca="1">IF(MOD(ROW()-13,2)=0,IF(ISBLANK(OFFSET(#REF!,INT((ROW()-13)/2),0)),"",OFFSET(#REF!,INT((ROW()-13)/2),0)),IF(ISBLANK(OFFSET('9. METAS'!$X$20,INT((ROW()-14)/2),0)),"",OFFSET('9. METAS'!$X$20,INT((ROW()-14)/2),0)))</f>
        <v/>
      </c>
      <c r="N320" s="1003"/>
      <c r="O320" s="1005"/>
      <c r="P320" s="1034"/>
    </row>
    <row r="321" spans="3:16">
      <c r="C321" s="1008" t="str">
        <f ca="1">IF(ISBLANK(OFFSET('5. Pp (3 años)'!$C$46,INT((ROW()-13)/2),0)),"",OFFSET('5. Pp (3 años)'!$C$46,INT((ROW()-13)/2),0))</f>
        <v/>
      </c>
      <c r="D321" s="983" t="str">
        <f ca="1">IF(ISBLANK(OFFSET('5. Pp (3 años)'!$D$46,INT((ROW()-13)/2),0)),"",OFFSET('5. Pp (3 años)'!$D$46,INT((ROW()-13)/2),0))</f>
        <v/>
      </c>
      <c r="E321" s="983" t="str">
        <f ca="1">IF(ISBLANK(OFFSET('5. Pp (3 años)'!$E$46,INT((ROW()-13)/2),0)),"",OFFSET('5. Pp (3 años)'!$E$46,INT((ROW()-13)/2),0))</f>
        <v/>
      </c>
      <c r="F321" s="985" t="str">
        <f ca="1">IF(ISBLANK(OFFSET('5. Pp (3 años)'!$K$46,INT((ROW()-13)/2),0)),"",OFFSET('5. Pp (3 años)'!$K$46,INT((ROW()-13)/2),0))</f>
        <v/>
      </c>
      <c r="G321" s="987" t="str">
        <f ca="1">IF(ISBLANK(OFFSET('5. Pp (3 años)'!$H$46,INT((ROW()-13)/2),0)),"",OFFSET('5. Pp (3 años)'!$H$46,INT((ROW()-13)/2),0))</f>
        <v/>
      </c>
      <c r="H321" s="1027" t="str">
        <f ca="1">IF(ISBLANK(OFFSET('9. METAS'!$L$20,INT((ROW()-13)/2),0)),"",OFFSET('9. METAS'!$L$20,INT((ROW()-13)/2),0))</f>
        <v/>
      </c>
      <c r="I321" s="1029"/>
      <c r="J321" s="208" t="e">
        <f ca="1">IF(MOD(ROW()-13,2)=0,IF(ISBLANK(OFFSET(#REF!,INT((ROW()-13)/2),0)),"",OFFSET(#REF!,INT((ROW()-13)/2),0)),IF(ISBLANK(OFFSET('9. METAS'!$U$20,INT((ROW()-14)/2),0)),"",OFFSET('9. METAS'!$U$20,INT((ROW()-14)/2),0)))</f>
        <v>#REF!</v>
      </c>
      <c r="K321" s="209" t="e">
        <f ca="1">IF(MOD(ROW()-13,2)=0,IF(ISBLANK(OFFSET(#REF!,INT((ROW()-13)/2),0)),"",OFFSET(#REF!,INT((ROW()-13)/2),0)),IF(ISBLANK(OFFSET('9. METAS'!$V$20,INT((ROW()-14)/2),0)),"",OFFSET('9. METAS'!$V$20,INT((ROW()-14)/2),0)))</f>
        <v>#REF!</v>
      </c>
      <c r="L321" s="209" t="e">
        <f ca="1">IF(MOD(ROW()-13,2)=0,IF(ISBLANK(OFFSET(#REF!,INT((ROW()-13)/2),0)),"",OFFSET(#REF!,INT((ROW()-13)/2),0)),IF(ISBLANK(OFFSET('9. METAS'!$W$20,INT((ROW()-14)/2),0)),"",OFFSET('9. METAS'!$W$20,INT((ROW()-14)/2),0)))</f>
        <v>#REF!</v>
      </c>
      <c r="M321" s="210" t="e">
        <f ca="1">IF(MOD(ROW()-13,2)=0,IF(ISBLANK(OFFSET(#REF!,INT((ROW()-13)/2),0)),"",OFFSET(#REF!,INT((ROW()-13)/2),0)),IF(ISBLANK(OFFSET('9. METAS'!$X$20,INT((ROW()-14)/2),0)),"",OFFSET('9. METAS'!$X$20,INT((ROW()-14)/2),0)))</f>
        <v>#REF!</v>
      </c>
      <c r="N321" s="1002" t="str">
        <f t="shared" ref="N321" ca="1" si="304">IFERROR(J321/J322,"ND")</f>
        <v>ND</v>
      </c>
      <c r="O321" s="1004" t="str">
        <f t="shared" ref="O321" ca="1" si="305">IFERROR(((J321)/H321),"ND")</f>
        <v>ND</v>
      </c>
      <c r="P321" s="1031"/>
    </row>
    <row r="322" spans="3:16">
      <c r="C322" s="981"/>
      <c r="D322" s="983"/>
      <c r="E322" s="983"/>
      <c r="F322" s="985"/>
      <c r="G322" s="987"/>
      <c r="H322" s="1027"/>
      <c r="I322" s="1033"/>
      <c r="J322" s="208" t="str">
        <f ca="1">IF(MOD(ROW()-13,2)=0,IF(ISBLANK(OFFSET(#REF!,INT((ROW()-13)/2),0)),"",OFFSET(#REF!,INT((ROW()-13)/2),0)),IF(ISBLANK(OFFSET('9. METAS'!$U$20,INT((ROW()-14)/2),0)),"",OFFSET('9. METAS'!$U$20,INT((ROW()-14)/2),0)))</f>
        <v/>
      </c>
      <c r="K322" s="209" t="str">
        <f ca="1">IF(MOD(ROW()-13,2)=0,IF(ISBLANK(OFFSET(#REF!,INT((ROW()-13)/2),0)),"",OFFSET(#REF!,INT((ROW()-13)/2),0)),IF(ISBLANK(OFFSET('9. METAS'!$V$20,INT((ROW()-14)/2),0)),"",OFFSET('9. METAS'!$V$20,INT((ROW()-14)/2),0)))</f>
        <v/>
      </c>
      <c r="L322" s="209" t="str">
        <f ca="1">IF(MOD(ROW()-13,2)=0,IF(ISBLANK(OFFSET(#REF!,INT((ROW()-13)/2),0)),"",OFFSET(#REF!,INT((ROW()-13)/2),0)),IF(ISBLANK(OFFSET('9. METAS'!$W$20,INT((ROW()-14)/2),0)),"",OFFSET('9. METAS'!$W$20,INT((ROW()-14)/2),0)))</f>
        <v/>
      </c>
      <c r="M322" s="210" t="str">
        <f ca="1">IF(MOD(ROW()-13,2)=0,IF(ISBLANK(OFFSET(#REF!,INT((ROW()-13)/2),0)),"",OFFSET(#REF!,INT((ROW()-13)/2),0)),IF(ISBLANK(OFFSET('9. METAS'!$X$20,INT((ROW()-14)/2),0)),"",OFFSET('9. METAS'!$X$20,INT((ROW()-14)/2),0)))</f>
        <v/>
      </c>
      <c r="N322" s="1003"/>
      <c r="O322" s="1005"/>
      <c r="P322" s="1034"/>
    </row>
    <row r="323" spans="3:16">
      <c r="C323" s="1008" t="str">
        <f ca="1">IF(ISBLANK(OFFSET('5. Pp (3 años)'!$C$46,INT((ROW()-13)/2),0)),"",OFFSET('5. Pp (3 años)'!$C$46,INT((ROW()-13)/2),0))</f>
        <v/>
      </c>
      <c r="D323" s="983" t="str">
        <f ca="1">IF(ISBLANK(OFFSET('5. Pp (3 años)'!$D$46,INT((ROW()-13)/2),0)),"",OFFSET('5. Pp (3 años)'!$D$46,INT((ROW()-13)/2),0))</f>
        <v/>
      </c>
      <c r="E323" s="983" t="str">
        <f ca="1">IF(ISBLANK(OFFSET('5. Pp (3 años)'!$E$46,INT((ROW()-13)/2),0)),"",OFFSET('5. Pp (3 años)'!$E$46,INT((ROW()-13)/2),0))</f>
        <v/>
      </c>
      <c r="F323" s="985" t="str">
        <f ca="1">IF(ISBLANK(OFFSET('5. Pp (3 años)'!$K$46,INT((ROW()-13)/2),0)),"",OFFSET('5. Pp (3 años)'!$K$46,INT((ROW()-13)/2),0))</f>
        <v/>
      </c>
      <c r="G323" s="987" t="str">
        <f ca="1">IF(ISBLANK(OFFSET('5. Pp (3 años)'!$H$46,INT((ROW()-13)/2),0)),"",OFFSET('5. Pp (3 años)'!$H$46,INT((ROW()-13)/2),0))</f>
        <v/>
      </c>
      <c r="H323" s="1027" t="str">
        <f ca="1">IF(ISBLANK(OFFSET('9. METAS'!$L$20,INT((ROW()-13)/2),0)),"",OFFSET('9. METAS'!$L$20,INT((ROW()-13)/2),0))</f>
        <v/>
      </c>
      <c r="I323" s="1029"/>
      <c r="J323" s="208" t="e">
        <f ca="1">IF(MOD(ROW()-13,2)=0,IF(ISBLANK(OFFSET(#REF!,INT((ROW()-13)/2),0)),"",OFFSET(#REF!,INT((ROW()-13)/2),0)),IF(ISBLANK(OFFSET('9. METAS'!$U$20,INT((ROW()-14)/2),0)),"",OFFSET('9. METAS'!$U$20,INT((ROW()-14)/2),0)))</f>
        <v>#REF!</v>
      </c>
      <c r="K323" s="209" t="e">
        <f ca="1">IF(MOD(ROW()-13,2)=0,IF(ISBLANK(OFFSET(#REF!,INT((ROW()-13)/2),0)),"",OFFSET(#REF!,INT((ROW()-13)/2),0)),IF(ISBLANK(OFFSET('9. METAS'!$V$20,INT((ROW()-14)/2),0)),"",OFFSET('9. METAS'!$V$20,INT((ROW()-14)/2),0)))</f>
        <v>#REF!</v>
      </c>
      <c r="L323" s="209" t="e">
        <f ca="1">IF(MOD(ROW()-13,2)=0,IF(ISBLANK(OFFSET(#REF!,INT((ROW()-13)/2),0)),"",OFFSET(#REF!,INT((ROW()-13)/2),0)),IF(ISBLANK(OFFSET('9. METAS'!$W$20,INT((ROW()-14)/2),0)),"",OFFSET('9. METAS'!$W$20,INT((ROW()-14)/2),0)))</f>
        <v>#REF!</v>
      </c>
      <c r="M323" s="210" t="e">
        <f ca="1">IF(MOD(ROW()-13,2)=0,IF(ISBLANK(OFFSET(#REF!,INT((ROW()-13)/2),0)),"",OFFSET(#REF!,INT((ROW()-13)/2),0)),IF(ISBLANK(OFFSET('9. METAS'!$X$20,INT((ROW()-14)/2),0)),"",OFFSET('9. METAS'!$X$20,INT((ROW()-14)/2),0)))</f>
        <v>#REF!</v>
      </c>
      <c r="N323" s="1002" t="str">
        <f t="shared" ref="N323" ca="1" si="306">IFERROR(J323/J324,"ND")</f>
        <v>ND</v>
      </c>
      <c r="O323" s="1004" t="str">
        <f t="shared" ref="O323" ca="1" si="307">IFERROR(((J323)/H323),"ND")</f>
        <v>ND</v>
      </c>
      <c r="P323" s="1031"/>
    </row>
    <row r="324" spans="3:16">
      <c r="C324" s="981"/>
      <c r="D324" s="983"/>
      <c r="E324" s="983"/>
      <c r="F324" s="985"/>
      <c r="G324" s="987"/>
      <c r="H324" s="1027"/>
      <c r="I324" s="1033"/>
      <c r="J324" s="208" t="str">
        <f ca="1">IF(MOD(ROW()-13,2)=0,IF(ISBLANK(OFFSET(#REF!,INT((ROW()-13)/2),0)),"",OFFSET(#REF!,INT((ROW()-13)/2),0)),IF(ISBLANK(OFFSET('9. METAS'!$U$20,INT((ROW()-14)/2),0)),"",OFFSET('9. METAS'!$U$20,INT((ROW()-14)/2),0)))</f>
        <v/>
      </c>
      <c r="K324" s="209" t="str">
        <f ca="1">IF(MOD(ROW()-13,2)=0,IF(ISBLANK(OFFSET(#REF!,INT((ROW()-13)/2),0)),"",OFFSET(#REF!,INT((ROW()-13)/2),0)),IF(ISBLANK(OFFSET('9. METAS'!$V$20,INT((ROW()-14)/2),0)),"",OFFSET('9. METAS'!$V$20,INT((ROW()-14)/2),0)))</f>
        <v/>
      </c>
      <c r="L324" s="209" t="str">
        <f ca="1">IF(MOD(ROW()-13,2)=0,IF(ISBLANK(OFFSET(#REF!,INT((ROW()-13)/2),0)),"",OFFSET(#REF!,INT((ROW()-13)/2),0)),IF(ISBLANK(OFFSET('9. METAS'!$W$20,INT((ROW()-14)/2),0)),"",OFFSET('9. METAS'!$W$20,INT((ROW()-14)/2),0)))</f>
        <v/>
      </c>
      <c r="M324" s="210" t="str">
        <f ca="1">IF(MOD(ROW()-13,2)=0,IF(ISBLANK(OFFSET(#REF!,INT((ROW()-13)/2),0)),"",OFFSET(#REF!,INT((ROW()-13)/2),0)),IF(ISBLANK(OFFSET('9. METAS'!$X$20,INT((ROW()-14)/2),0)),"",OFFSET('9. METAS'!$X$20,INT((ROW()-14)/2),0)))</f>
        <v/>
      </c>
      <c r="N324" s="1003"/>
      <c r="O324" s="1005"/>
      <c r="P324" s="1034"/>
    </row>
    <row r="325" spans="3:16">
      <c r="C325" s="1008" t="str">
        <f ca="1">IF(ISBLANK(OFFSET('5. Pp (3 años)'!$C$46,INT((ROW()-13)/2),0)),"",OFFSET('5. Pp (3 años)'!$C$46,INT((ROW()-13)/2),0))</f>
        <v/>
      </c>
      <c r="D325" s="983" t="str">
        <f ca="1">IF(ISBLANK(OFFSET('5. Pp (3 años)'!$D$46,INT((ROW()-13)/2),0)),"",OFFSET('5. Pp (3 años)'!$D$46,INT((ROW()-13)/2),0))</f>
        <v/>
      </c>
      <c r="E325" s="983" t="str">
        <f ca="1">IF(ISBLANK(OFFSET('5. Pp (3 años)'!$E$46,INT((ROW()-13)/2),0)),"",OFFSET('5. Pp (3 años)'!$E$46,INT((ROW()-13)/2),0))</f>
        <v/>
      </c>
      <c r="F325" s="985" t="str">
        <f ca="1">IF(ISBLANK(OFFSET('5. Pp (3 años)'!$K$46,INT((ROW()-13)/2),0)),"",OFFSET('5. Pp (3 años)'!$K$46,INT((ROW()-13)/2),0))</f>
        <v/>
      </c>
      <c r="G325" s="987" t="str">
        <f ca="1">IF(ISBLANK(OFFSET('5. Pp (3 años)'!$H$46,INT((ROW()-13)/2),0)),"",OFFSET('5. Pp (3 años)'!$H$46,INT((ROW()-13)/2),0))</f>
        <v/>
      </c>
      <c r="H325" s="1027" t="str">
        <f ca="1">IF(ISBLANK(OFFSET('9. METAS'!$L$20,INT((ROW()-13)/2),0)),"",OFFSET('9. METAS'!$L$20,INT((ROW()-13)/2),0))</f>
        <v/>
      </c>
      <c r="I325" s="1029"/>
      <c r="J325" s="208" t="e">
        <f ca="1">IF(MOD(ROW()-13,2)=0,IF(ISBLANK(OFFSET(#REF!,INT((ROW()-13)/2),0)),"",OFFSET(#REF!,INT((ROW()-13)/2),0)),IF(ISBLANK(OFFSET('9. METAS'!$U$20,INT((ROW()-14)/2),0)),"",OFFSET('9. METAS'!$U$20,INT((ROW()-14)/2),0)))</f>
        <v>#REF!</v>
      </c>
      <c r="K325" s="209" t="e">
        <f ca="1">IF(MOD(ROW()-13,2)=0,IF(ISBLANK(OFFSET(#REF!,INT((ROW()-13)/2),0)),"",OFFSET(#REF!,INT((ROW()-13)/2),0)),IF(ISBLANK(OFFSET('9. METAS'!$V$20,INT((ROW()-14)/2),0)),"",OFFSET('9. METAS'!$V$20,INT((ROW()-14)/2),0)))</f>
        <v>#REF!</v>
      </c>
      <c r="L325" s="209" t="e">
        <f ca="1">IF(MOD(ROW()-13,2)=0,IF(ISBLANK(OFFSET(#REF!,INT((ROW()-13)/2),0)),"",OFFSET(#REF!,INT((ROW()-13)/2),0)),IF(ISBLANK(OFFSET('9. METAS'!$W$20,INT((ROW()-14)/2),0)),"",OFFSET('9. METAS'!$W$20,INT((ROW()-14)/2),0)))</f>
        <v>#REF!</v>
      </c>
      <c r="M325" s="210" t="e">
        <f ca="1">IF(MOD(ROW()-13,2)=0,IF(ISBLANK(OFFSET(#REF!,INT((ROW()-13)/2),0)),"",OFFSET(#REF!,INT((ROW()-13)/2),0)),IF(ISBLANK(OFFSET('9. METAS'!$X$20,INT((ROW()-14)/2),0)),"",OFFSET('9. METAS'!$X$20,INT((ROW()-14)/2),0)))</f>
        <v>#REF!</v>
      </c>
      <c r="N325" s="1002" t="str">
        <f t="shared" ref="N325" ca="1" si="308">IFERROR(J325/J326,"ND")</f>
        <v>ND</v>
      </c>
      <c r="O325" s="1004" t="str">
        <f t="shared" ref="O325" ca="1" si="309">IFERROR(((J325)/H325),"ND")</f>
        <v>ND</v>
      </c>
      <c r="P325" s="1031"/>
    </row>
    <row r="326" spans="3:16">
      <c r="C326" s="981"/>
      <c r="D326" s="983"/>
      <c r="E326" s="983"/>
      <c r="F326" s="985"/>
      <c r="G326" s="987"/>
      <c r="H326" s="1027"/>
      <c r="I326" s="1033"/>
      <c r="J326" s="208" t="str">
        <f ca="1">IF(MOD(ROW()-13,2)=0,IF(ISBLANK(OFFSET(#REF!,INT((ROW()-13)/2),0)),"",OFFSET(#REF!,INT((ROW()-13)/2),0)),IF(ISBLANK(OFFSET('9. METAS'!$U$20,INT((ROW()-14)/2),0)),"",OFFSET('9. METAS'!$U$20,INT((ROW()-14)/2),0)))</f>
        <v/>
      </c>
      <c r="K326" s="209" t="str">
        <f ca="1">IF(MOD(ROW()-13,2)=0,IF(ISBLANK(OFFSET(#REF!,INT((ROW()-13)/2),0)),"",OFFSET(#REF!,INT((ROW()-13)/2),0)),IF(ISBLANK(OFFSET('9. METAS'!$V$20,INT((ROW()-14)/2),0)),"",OFFSET('9. METAS'!$V$20,INT((ROW()-14)/2),0)))</f>
        <v/>
      </c>
      <c r="L326" s="209" t="str">
        <f ca="1">IF(MOD(ROW()-13,2)=0,IF(ISBLANK(OFFSET(#REF!,INT((ROW()-13)/2),0)),"",OFFSET(#REF!,INT((ROW()-13)/2),0)),IF(ISBLANK(OFFSET('9. METAS'!$W$20,INT((ROW()-14)/2),0)),"",OFFSET('9. METAS'!$W$20,INT((ROW()-14)/2),0)))</f>
        <v/>
      </c>
      <c r="M326" s="210" t="str">
        <f ca="1">IF(MOD(ROW()-13,2)=0,IF(ISBLANK(OFFSET(#REF!,INT((ROW()-13)/2),0)),"",OFFSET(#REF!,INT((ROW()-13)/2),0)),IF(ISBLANK(OFFSET('9. METAS'!$X$20,INT((ROW()-14)/2),0)),"",OFFSET('9. METAS'!$X$20,INT((ROW()-14)/2),0)))</f>
        <v/>
      </c>
      <c r="N326" s="1003"/>
      <c r="O326" s="1005"/>
      <c r="P326" s="1034"/>
    </row>
    <row r="327" spans="3:16">
      <c r="C327" s="1008" t="str">
        <f ca="1">IF(ISBLANK(OFFSET('5. Pp (3 años)'!$C$46,INT((ROW()-13)/2),0)),"",OFFSET('5. Pp (3 años)'!$C$46,INT((ROW()-13)/2),0))</f>
        <v/>
      </c>
      <c r="D327" s="983" t="str">
        <f ca="1">IF(ISBLANK(OFFSET('5. Pp (3 años)'!$D$46,INT((ROW()-13)/2),0)),"",OFFSET('5. Pp (3 años)'!$D$46,INT((ROW()-13)/2),0))</f>
        <v/>
      </c>
      <c r="E327" s="983" t="str">
        <f ca="1">IF(ISBLANK(OFFSET('5. Pp (3 años)'!$E$46,INT((ROW()-13)/2),0)),"",OFFSET('5. Pp (3 años)'!$E$46,INT((ROW()-13)/2),0))</f>
        <v/>
      </c>
      <c r="F327" s="985" t="str">
        <f ca="1">IF(ISBLANK(OFFSET('5. Pp (3 años)'!$K$46,INT((ROW()-13)/2),0)),"",OFFSET('5. Pp (3 años)'!$K$46,INT((ROW()-13)/2),0))</f>
        <v/>
      </c>
      <c r="G327" s="987" t="str">
        <f ca="1">IF(ISBLANK(OFFSET('5. Pp (3 años)'!$H$46,INT((ROW()-13)/2),0)),"",OFFSET('5. Pp (3 años)'!$H$46,INT((ROW()-13)/2),0))</f>
        <v/>
      </c>
      <c r="H327" s="1027" t="str">
        <f ca="1">IF(ISBLANK(OFFSET('9. METAS'!$L$20,INT((ROW()-13)/2),0)),"",OFFSET('9. METAS'!$L$20,INT((ROW()-13)/2),0))</f>
        <v/>
      </c>
      <c r="I327" s="1029"/>
      <c r="J327" s="208" t="e">
        <f ca="1">IF(MOD(ROW()-13,2)=0,IF(ISBLANK(OFFSET(#REF!,INT((ROW()-13)/2),0)),"",OFFSET(#REF!,INT((ROW()-13)/2),0)),IF(ISBLANK(OFFSET('9. METAS'!$U$20,INT((ROW()-14)/2),0)),"",OFFSET('9. METAS'!$U$20,INT((ROW()-14)/2),0)))</f>
        <v>#REF!</v>
      </c>
      <c r="K327" s="209" t="e">
        <f ca="1">IF(MOD(ROW()-13,2)=0,IF(ISBLANK(OFFSET(#REF!,INT((ROW()-13)/2),0)),"",OFFSET(#REF!,INT((ROW()-13)/2),0)),IF(ISBLANK(OFFSET('9. METAS'!$V$20,INT((ROW()-14)/2),0)),"",OFFSET('9. METAS'!$V$20,INT((ROW()-14)/2),0)))</f>
        <v>#REF!</v>
      </c>
      <c r="L327" s="209" t="e">
        <f ca="1">IF(MOD(ROW()-13,2)=0,IF(ISBLANK(OFFSET(#REF!,INT((ROW()-13)/2),0)),"",OFFSET(#REF!,INT((ROW()-13)/2),0)),IF(ISBLANK(OFFSET('9. METAS'!$W$20,INT((ROW()-14)/2),0)),"",OFFSET('9. METAS'!$W$20,INT((ROW()-14)/2),0)))</f>
        <v>#REF!</v>
      </c>
      <c r="M327" s="210" t="e">
        <f ca="1">IF(MOD(ROW()-13,2)=0,IF(ISBLANK(OFFSET(#REF!,INT((ROW()-13)/2),0)),"",OFFSET(#REF!,INT((ROW()-13)/2),0)),IF(ISBLANK(OFFSET('9. METAS'!$X$20,INT((ROW()-14)/2),0)),"",OFFSET('9. METAS'!$X$20,INT((ROW()-14)/2),0)))</f>
        <v>#REF!</v>
      </c>
      <c r="N327" s="1002" t="str">
        <f t="shared" ref="N327" ca="1" si="310">IFERROR(J327/J328,"ND")</f>
        <v>ND</v>
      </c>
      <c r="O327" s="1004" t="str">
        <f t="shared" ref="O327" ca="1" si="311">IFERROR(((J327)/H327),"ND")</f>
        <v>ND</v>
      </c>
      <c r="P327" s="1031"/>
    </row>
    <row r="328" spans="3:16">
      <c r="C328" s="981"/>
      <c r="D328" s="983"/>
      <c r="E328" s="983"/>
      <c r="F328" s="985"/>
      <c r="G328" s="987"/>
      <c r="H328" s="1027"/>
      <c r="I328" s="1033"/>
      <c r="J328" s="208" t="str">
        <f ca="1">IF(MOD(ROW()-13,2)=0,IF(ISBLANK(OFFSET(#REF!,INT((ROW()-13)/2),0)),"",OFFSET(#REF!,INT((ROW()-13)/2),0)),IF(ISBLANK(OFFSET('9. METAS'!$U$20,INT((ROW()-14)/2),0)),"",OFFSET('9. METAS'!$U$20,INT((ROW()-14)/2),0)))</f>
        <v/>
      </c>
      <c r="K328" s="209" t="str">
        <f ca="1">IF(MOD(ROW()-13,2)=0,IF(ISBLANK(OFFSET(#REF!,INT((ROW()-13)/2),0)),"",OFFSET(#REF!,INT((ROW()-13)/2),0)),IF(ISBLANK(OFFSET('9. METAS'!$V$20,INT((ROW()-14)/2),0)),"",OFFSET('9. METAS'!$V$20,INT((ROW()-14)/2),0)))</f>
        <v/>
      </c>
      <c r="L328" s="209" t="str">
        <f ca="1">IF(MOD(ROW()-13,2)=0,IF(ISBLANK(OFFSET(#REF!,INT((ROW()-13)/2),0)),"",OFFSET(#REF!,INT((ROW()-13)/2),0)),IF(ISBLANK(OFFSET('9. METAS'!$W$20,INT((ROW()-14)/2),0)),"",OFFSET('9. METAS'!$W$20,INT((ROW()-14)/2),0)))</f>
        <v/>
      </c>
      <c r="M328" s="210" t="str">
        <f ca="1">IF(MOD(ROW()-13,2)=0,IF(ISBLANK(OFFSET(#REF!,INT((ROW()-13)/2),0)),"",OFFSET(#REF!,INT((ROW()-13)/2),0)),IF(ISBLANK(OFFSET('9. METAS'!$X$20,INT((ROW()-14)/2),0)),"",OFFSET('9. METAS'!$X$20,INT((ROW()-14)/2),0)))</f>
        <v/>
      </c>
      <c r="N328" s="1003"/>
      <c r="O328" s="1005"/>
      <c r="P328" s="1034"/>
    </row>
    <row r="329" spans="3:16">
      <c r="C329" s="1008" t="str">
        <f ca="1">IF(ISBLANK(OFFSET('5. Pp (3 años)'!$C$46,INT((ROW()-13)/2),0)),"",OFFSET('5. Pp (3 años)'!$C$46,INT((ROW()-13)/2),0))</f>
        <v/>
      </c>
      <c r="D329" s="983" t="str">
        <f ca="1">IF(ISBLANK(OFFSET('5. Pp (3 años)'!$D$46,INT((ROW()-13)/2),0)),"",OFFSET('5. Pp (3 años)'!$D$46,INT((ROW()-13)/2),0))</f>
        <v/>
      </c>
      <c r="E329" s="983" t="str">
        <f ca="1">IF(ISBLANK(OFFSET('5. Pp (3 años)'!$E$46,INT((ROW()-13)/2),0)),"",OFFSET('5. Pp (3 años)'!$E$46,INT((ROW()-13)/2),0))</f>
        <v/>
      </c>
      <c r="F329" s="985" t="str">
        <f ca="1">IF(ISBLANK(OFFSET('5. Pp (3 años)'!$K$46,INT((ROW()-13)/2),0)),"",OFFSET('5. Pp (3 años)'!$K$46,INT((ROW()-13)/2),0))</f>
        <v/>
      </c>
      <c r="G329" s="987" t="str">
        <f ca="1">IF(ISBLANK(OFFSET('5. Pp (3 años)'!$H$46,INT((ROW()-13)/2),0)),"",OFFSET('5. Pp (3 años)'!$H$46,INT((ROW()-13)/2),0))</f>
        <v/>
      </c>
      <c r="H329" s="1027" t="str">
        <f ca="1">IF(ISBLANK(OFFSET('9. METAS'!$L$20,INT((ROW()-13)/2),0)),"",OFFSET('9. METAS'!$L$20,INT((ROW()-13)/2),0))</f>
        <v/>
      </c>
      <c r="I329" s="1029"/>
      <c r="J329" s="208" t="e">
        <f ca="1">IF(MOD(ROW()-13,2)=0,IF(ISBLANK(OFFSET(#REF!,INT((ROW()-13)/2),0)),"",OFFSET(#REF!,INT((ROW()-13)/2),0)),IF(ISBLANK(OFFSET('9. METAS'!$U$20,INT((ROW()-14)/2),0)),"",OFFSET('9. METAS'!$U$20,INT((ROW()-14)/2),0)))</f>
        <v>#REF!</v>
      </c>
      <c r="K329" s="209" t="e">
        <f ca="1">IF(MOD(ROW()-13,2)=0,IF(ISBLANK(OFFSET(#REF!,INT((ROW()-13)/2),0)),"",OFFSET(#REF!,INT((ROW()-13)/2),0)),IF(ISBLANK(OFFSET('9. METAS'!$V$20,INT((ROW()-14)/2),0)),"",OFFSET('9. METAS'!$V$20,INT((ROW()-14)/2),0)))</f>
        <v>#REF!</v>
      </c>
      <c r="L329" s="209" t="e">
        <f ca="1">IF(MOD(ROW()-13,2)=0,IF(ISBLANK(OFFSET(#REF!,INT((ROW()-13)/2),0)),"",OFFSET(#REF!,INT((ROW()-13)/2),0)),IF(ISBLANK(OFFSET('9. METAS'!$W$20,INT((ROW()-14)/2),0)),"",OFFSET('9. METAS'!$W$20,INT((ROW()-14)/2),0)))</f>
        <v>#REF!</v>
      </c>
      <c r="M329" s="210" t="e">
        <f ca="1">IF(MOD(ROW()-13,2)=0,IF(ISBLANK(OFFSET(#REF!,INT((ROW()-13)/2),0)),"",OFFSET(#REF!,INT((ROW()-13)/2),0)),IF(ISBLANK(OFFSET('9. METAS'!$X$20,INT((ROW()-14)/2),0)),"",OFFSET('9. METAS'!$X$20,INT((ROW()-14)/2),0)))</f>
        <v>#REF!</v>
      </c>
      <c r="N329" s="1002" t="str">
        <f t="shared" ref="N329" ca="1" si="312">IFERROR(J329/J330,"ND")</f>
        <v>ND</v>
      </c>
      <c r="O329" s="1004" t="str">
        <f t="shared" ref="O329" ca="1" si="313">IFERROR(((J329)/H329),"ND")</f>
        <v>ND</v>
      </c>
      <c r="P329" s="1031"/>
    </row>
    <row r="330" spans="3:16">
      <c r="C330" s="981"/>
      <c r="D330" s="983"/>
      <c r="E330" s="983"/>
      <c r="F330" s="985"/>
      <c r="G330" s="987"/>
      <c r="H330" s="1027"/>
      <c r="I330" s="1033"/>
      <c r="J330" s="208" t="str">
        <f ca="1">IF(MOD(ROW()-13,2)=0,IF(ISBLANK(OFFSET(#REF!,INT((ROW()-13)/2),0)),"",OFFSET(#REF!,INT((ROW()-13)/2),0)),IF(ISBLANK(OFFSET('9. METAS'!$U$20,INT((ROW()-14)/2),0)),"",OFFSET('9. METAS'!$U$20,INT((ROW()-14)/2),0)))</f>
        <v/>
      </c>
      <c r="K330" s="209" t="str">
        <f ca="1">IF(MOD(ROW()-13,2)=0,IF(ISBLANK(OFFSET(#REF!,INT((ROW()-13)/2),0)),"",OFFSET(#REF!,INT((ROW()-13)/2),0)),IF(ISBLANK(OFFSET('9. METAS'!$V$20,INT((ROW()-14)/2),0)),"",OFFSET('9. METAS'!$V$20,INT((ROW()-14)/2),0)))</f>
        <v/>
      </c>
      <c r="L330" s="209" t="str">
        <f ca="1">IF(MOD(ROW()-13,2)=0,IF(ISBLANK(OFFSET(#REF!,INT((ROW()-13)/2),0)),"",OFFSET(#REF!,INT((ROW()-13)/2),0)),IF(ISBLANK(OFFSET('9. METAS'!$W$20,INT((ROW()-14)/2),0)),"",OFFSET('9. METAS'!$W$20,INT((ROW()-14)/2),0)))</f>
        <v/>
      </c>
      <c r="M330" s="210" t="str">
        <f ca="1">IF(MOD(ROW()-13,2)=0,IF(ISBLANK(OFFSET(#REF!,INT((ROW()-13)/2),0)),"",OFFSET(#REF!,INT((ROW()-13)/2),0)),IF(ISBLANK(OFFSET('9. METAS'!$X$20,INT((ROW()-14)/2),0)),"",OFFSET('9. METAS'!$X$20,INT((ROW()-14)/2),0)))</f>
        <v/>
      </c>
      <c r="N330" s="1003"/>
      <c r="O330" s="1005"/>
      <c r="P330" s="1034"/>
    </row>
    <row r="331" spans="3:16">
      <c r="C331" s="1008" t="str">
        <f ca="1">IF(ISBLANK(OFFSET('5. Pp (3 años)'!$C$46,INT((ROW()-13)/2),0)),"",OFFSET('5. Pp (3 años)'!$C$46,INT((ROW()-13)/2),0))</f>
        <v/>
      </c>
      <c r="D331" s="983" t="str">
        <f ca="1">IF(ISBLANK(OFFSET('5. Pp (3 años)'!$D$46,INT((ROW()-13)/2),0)),"",OFFSET('5. Pp (3 años)'!$D$46,INT((ROW()-13)/2),0))</f>
        <v/>
      </c>
      <c r="E331" s="983" t="str">
        <f ca="1">IF(ISBLANK(OFFSET('5. Pp (3 años)'!$E$46,INT((ROW()-13)/2),0)),"",OFFSET('5. Pp (3 años)'!$E$46,INT((ROW()-13)/2),0))</f>
        <v/>
      </c>
      <c r="F331" s="985" t="str">
        <f ca="1">IF(ISBLANK(OFFSET('5. Pp (3 años)'!$K$46,INT((ROW()-13)/2),0)),"",OFFSET('5. Pp (3 años)'!$K$46,INT((ROW()-13)/2),0))</f>
        <v/>
      </c>
      <c r="G331" s="987" t="str">
        <f ca="1">IF(ISBLANK(OFFSET('5. Pp (3 años)'!$H$46,INT((ROW()-13)/2),0)),"",OFFSET('5. Pp (3 años)'!$H$46,INT((ROW()-13)/2),0))</f>
        <v/>
      </c>
      <c r="H331" s="1027" t="str">
        <f ca="1">IF(ISBLANK(OFFSET('9. METAS'!$L$20,INT((ROW()-13)/2),0)),"",OFFSET('9. METAS'!$L$20,INT((ROW()-13)/2),0))</f>
        <v/>
      </c>
      <c r="I331" s="1029"/>
      <c r="J331" s="208" t="e">
        <f ca="1">IF(MOD(ROW()-13,2)=0,IF(ISBLANK(OFFSET(#REF!,INT((ROW()-13)/2),0)),"",OFFSET(#REF!,INT((ROW()-13)/2),0)),IF(ISBLANK(OFFSET('9. METAS'!$U$20,INT((ROW()-14)/2),0)),"",OFFSET('9. METAS'!$U$20,INT((ROW()-14)/2),0)))</f>
        <v>#REF!</v>
      </c>
      <c r="K331" s="209" t="e">
        <f ca="1">IF(MOD(ROW()-13,2)=0,IF(ISBLANK(OFFSET(#REF!,INT((ROW()-13)/2),0)),"",OFFSET(#REF!,INT((ROW()-13)/2),0)),IF(ISBLANK(OFFSET('9. METAS'!$V$20,INT((ROW()-14)/2),0)),"",OFFSET('9. METAS'!$V$20,INT((ROW()-14)/2),0)))</f>
        <v>#REF!</v>
      </c>
      <c r="L331" s="209" t="e">
        <f ca="1">IF(MOD(ROW()-13,2)=0,IF(ISBLANK(OFFSET(#REF!,INT((ROW()-13)/2),0)),"",OFFSET(#REF!,INT((ROW()-13)/2),0)),IF(ISBLANK(OFFSET('9. METAS'!$W$20,INT((ROW()-14)/2),0)),"",OFFSET('9. METAS'!$W$20,INT((ROW()-14)/2),0)))</f>
        <v>#REF!</v>
      </c>
      <c r="M331" s="210" t="e">
        <f ca="1">IF(MOD(ROW()-13,2)=0,IF(ISBLANK(OFFSET(#REF!,INT((ROW()-13)/2),0)),"",OFFSET(#REF!,INT((ROW()-13)/2),0)),IF(ISBLANK(OFFSET('9. METAS'!$X$20,INT((ROW()-14)/2),0)),"",OFFSET('9. METAS'!$X$20,INT((ROW()-14)/2),0)))</f>
        <v>#REF!</v>
      </c>
      <c r="N331" s="1002" t="str">
        <f t="shared" ref="N331" ca="1" si="314">IFERROR(J331/J332,"ND")</f>
        <v>ND</v>
      </c>
      <c r="O331" s="1004" t="str">
        <f t="shared" ref="O331" ca="1" si="315">IFERROR(((J331)/H331),"ND")</f>
        <v>ND</v>
      </c>
      <c r="P331" s="1031"/>
    </row>
    <row r="332" spans="3:16">
      <c r="C332" s="981"/>
      <c r="D332" s="983"/>
      <c r="E332" s="983"/>
      <c r="F332" s="985"/>
      <c r="G332" s="987"/>
      <c r="H332" s="1027"/>
      <c r="I332" s="1033"/>
      <c r="J332" s="208" t="str">
        <f ca="1">IF(MOD(ROW()-13,2)=0,IF(ISBLANK(OFFSET(#REF!,INT((ROW()-13)/2),0)),"",OFFSET(#REF!,INT((ROW()-13)/2),0)),IF(ISBLANK(OFFSET('9. METAS'!$U$20,INT((ROW()-14)/2),0)),"",OFFSET('9. METAS'!$U$20,INT((ROW()-14)/2),0)))</f>
        <v/>
      </c>
      <c r="K332" s="209" t="str">
        <f ca="1">IF(MOD(ROW()-13,2)=0,IF(ISBLANK(OFFSET(#REF!,INT((ROW()-13)/2),0)),"",OFFSET(#REF!,INT((ROW()-13)/2),0)),IF(ISBLANK(OFFSET('9. METAS'!$V$20,INT((ROW()-14)/2),0)),"",OFFSET('9. METAS'!$V$20,INT((ROW()-14)/2),0)))</f>
        <v/>
      </c>
      <c r="L332" s="209" t="str">
        <f ca="1">IF(MOD(ROW()-13,2)=0,IF(ISBLANK(OFFSET(#REF!,INT((ROW()-13)/2),0)),"",OFFSET(#REF!,INT((ROW()-13)/2),0)),IF(ISBLANK(OFFSET('9. METAS'!$W$20,INT((ROW()-14)/2),0)),"",OFFSET('9. METAS'!$W$20,INT((ROW()-14)/2),0)))</f>
        <v/>
      </c>
      <c r="M332" s="210" t="str">
        <f ca="1">IF(MOD(ROW()-13,2)=0,IF(ISBLANK(OFFSET(#REF!,INT((ROW()-13)/2),0)),"",OFFSET(#REF!,INT((ROW()-13)/2),0)),IF(ISBLANK(OFFSET('9. METAS'!$X$20,INT((ROW()-14)/2),0)),"",OFFSET('9. METAS'!$X$20,INT((ROW()-14)/2),0)))</f>
        <v/>
      </c>
      <c r="N332" s="1003"/>
      <c r="O332" s="1005"/>
      <c r="P332" s="1034"/>
    </row>
    <row r="333" spans="3:16">
      <c r="C333" s="1008" t="str">
        <f ca="1">IF(ISBLANK(OFFSET('5. Pp (3 años)'!$C$46,INT((ROW()-13)/2),0)),"",OFFSET('5. Pp (3 años)'!$C$46,INT((ROW()-13)/2),0))</f>
        <v/>
      </c>
      <c r="D333" s="983" t="str">
        <f ca="1">IF(ISBLANK(OFFSET('5. Pp (3 años)'!$D$46,INT((ROW()-13)/2),0)),"",OFFSET('5. Pp (3 años)'!$D$46,INT((ROW()-13)/2),0))</f>
        <v/>
      </c>
      <c r="E333" s="983" t="str">
        <f ca="1">IF(ISBLANK(OFFSET('5. Pp (3 años)'!$E$46,INT((ROW()-13)/2),0)),"",OFFSET('5. Pp (3 años)'!$E$46,INT((ROW()-13)/2),0))</f>
        <v/>
      </c>
      <c r="F333" s="985" t="str">
        <f ca="1">IF(ISBLANK(OFFSET('5. Pp (3 años)'!$K$46,INT((ROW()-13)/2),0)),"",OFFSET('5. Pp (3 años)'!$K$46,INT((ROW()-13)/2),0))</f>
        <v/>
      </c>
      <c r="G333" s="987" t="str">
        <f ca="1">IF(ISBLANK(OFFSET('5. Pp (3 años)'!$H$46,INT((ROW()-13)/2),0)),"",OFFSET('5. Pp (3 años)'!$H$46,INT((ROW()-13)/2),0))</f>
        <v/>
      </c>
      <c r="H333" s="1027" t="str">
        <f ca="1">IF(ISBLANK(OFFSET('9. METAS'!$L$20,INT((ROW()-13)/2),0)),"",OFFSET('9. METAS'!$L$20,INT((ROW()-13)/2),0))</f>
        <v/>
      </c>
      <c r="I333" s="1029"/>
      <c r="J333" s="208" t="e">
        <f ca="1">IF(MOD(ROW()-13,2)=0,IF(ISBLANK(OFFSET(#REF!,INT((ROW()-13)/2),0)),"",OFFSET(#REF!,INT((ROW()-13)/2),0)),IF(ISBLANK(OFFSET('9. METAS'!$U$20,INT((ROW()-14)/2),0)),"",OFFSET('9. METAS'!$U$20,INT((ROW()-14)/2),0)))</f>
        <v>#REF!</v>
      </c>
      <c r="K333" s="209" t="e">
        <f ca="1">IF(MOD(ROW()-13,2)=0,IF(ISBLANK(OFFSET(#REF!,INT((ROW()-13)/2),0)),"",OFFSET(#REF!,INT((ROW()-13)/2),0)),IF(ISBLANK(OFFSET('9. METAS'!$V$20,INT((ROW()-14)/2),0)),"",OFFSET('9. METAS'!$V$20,INT((ROW()-14)/2),0)))</f>
        <v>#REF!</v>
      </c>
      <c r="L333" s="209" t="e">
        <f ca="1">IF(MOD(ROW()-13,2)=0,IF(ISBLANK(OFFSET(#REF!,INT((ROW()-13)/2),0)),"",OFFSET(#REF!,INT((ROW()-13)/2),0)),IF(ISBLANK(OFFSET('9. METAS'!$W$20,INT((ROW()-14)/2),0)),"",OFFSET('9. METAS'!$W$20,INT((ROW()-14)/2),0)))</f>
        <v>#REF!</v>
      </c>
      <c r="M333" s="210" t="e">
        <f ca="1">IF(MOD(ROW()-13,2)=0,IF(ISBLANK(OFFSET(#REF!,INT((ROW()-13)/2),0)),"",OFFSET(#REF!,INT((ROW()-13)/2),0)),IF(ISBLANK(OFFSET('9. METAS'!$X$20,INT((ROW()-14)/2),0)),"",OFFSET('9. METAS'!$X$20,INT((ROW()-14)/2),0)))</f>
        <v>#REF!</v>
      </c>
      <c r="N333" s="1002" t="str">
        <f t="shared" ref="N333" ca="1" si="316">IFERROR(J333/J334,"ND")</f>
        <v>ND</v>
      </c>
      <c r="O333" s="1004" t="str">
        <f t="shared" ref="O333" ca="1" si="317">IFERROR(((J333)/H333),"ND")</f>
        <v>ND</v>
      </c>
      <c r="P333" s="1031"/>
    </row>
    <row r="334" spans="3:16">
      <c r="C334" s="981"/>
      <c r="D334" s="983"/>
      <c r="E334" s="983"/>
      <c r="F334" s="985"/>
      <c r="G334" s="987"/>
      <c r="H334" s="1027"/>
      <c r="I334" s="1033"/>
      <c r="J334" s="208" t="str">
        <f ca="1">IF(MOD(ROW()-13,2)=0,IF(ISBLANK(OFFSET(#REF!,INT((ROW()-13)/2),0)),"",OFFSET(#REF!,INT((ROW()-13)/2),0)),IF(ISBLANK(OFFSET('9. METAS'!$U$20,INT((ROW()-14)/2),0)),"",OFFSET('9. METAS'!$U$20,INT((ROW()-14)/2),0)))</f>
        <v/>
      </c>
      <c r="K334" s="209" t="str">
        <f ca="1">IF(MOD(ROW()-13,2)=0,IF(ISBLANK(OFFSET(#REF!,INT((ROW()-13)/2),0)),"",OFFSET(#REF!,INT((ROW()-13)/2),0)),IF(ISBLANK(OFFSET('9. METAS'!$V$20,INT((ROW()-14)/2),0)),"",OFFSET('9. METAS'!$V$20,INT((ROW()-14)/2),0)))</f>
        <v/>
      </c>
      <c r="L334" s="209" t="str">
        <f ca="1">IF(MOD(ROW()-13,2)=0,IF(ISBLANK(OFFSET(#REF!,INT((ROW()-13)/2),0)),"",OFFSET(#REF!,INT((ROW()-13)/2),0)),IF(ISBLANK(OFFSET('9. METAS'!$W$20,INT((ROW()-14)/2),0)),"",OFFSET('9. METAS'!$W$20,INT((ROW()-14)/2),0)))</f>
        <v/>
      </c>
      <c r="M334" s="210" t="str">
        <f ca="1">IF(MOD(ROW()-13,2)=0,IF(ISBLANK(OFFSET(#REF!,INT((ROW()-13)/2),0)),"",OFFSET(#REF!,INT((ROW()-13)/2),0)),IF(ISBLANK(OFFSET('9. METAS'!$X$20,INT((ROW()-14)/2),0)),"",OFFSET('9. METAS'!$X$20,INT((ROW()-14)/2),0)))</f>
        <v/>
      </c>
      <c r="N334" s="1003"/>
      <c r="O334" s="1005"/>
      <c r="P334" s="1034"/>
    </row>
    <row r="335" spans="3:16">
      <c r="C335" s="1008" t="str">
        <f ca="1">IF(ISBLANK(OFFSET('5. Pp (3 años)'!$C$46,INT((ROW()-13)/2),0)),"",OFFSET('5. Pp (3 años)'!$C$46,INT((ROW()-13)/2),0))</f>
        <v/>
      </c>
      <c r="D335" s="983" t="str">
        <f ca="1">IF(ISBLANK(OFFSET('5. Pp (3 años)'!$D$46,INT((ROW()-13)/2),0)),"",OFFSET('5. Pp (3 años)'!$D$46,INT((ROW()-13)/2),0))</f>
        <v/>
      </c>
      <c r="E335" s="983" t="str">
        <f ca="1">IF(ISBLANK(OFFSET('5. Pp (3 años)'!$E$46,INT((ROW()-13)/2),0)),"",OFFSET('5. Pp (3 años)'!$E$46,INT((ROW()-13)/2),0))</f>
        <v/>
      </c>
      <c r="F335" s="985" t="str">
        <f ca="1">IF(ISBLANK(OFFSET('5. Pp (3 años)'!$K$46,INT((ROW()-13)/2),0)),"",OFFSET('5. Pp (3 años)'!$K$46,INT((ROW()-13)/2),0))</f>
        <v/>
      </c>
      <c r="G335" s="987" t="str">
        <f ca="1">IF(ISBLANK(OFFSET('5. Pp (3 años)'!$H$46,INT((ROW()-13)/2),0)),"",OFFSET('5. Pp (3 años)'!$H$46,INT((ROW()-13)/2),0))</f>
        <v/>
      </c>
      <c r="H335" s="1027" t="str">
        <f ca="1">IF(ISBLANK(OFFSET('9. METAS'!$L$20,INT((ROW()-13)/2),0)),"",OFFSET('9. METAS'!$L$20,INT((ROW()-13)/2),0))</f>
        <v/>
      </c>
      <c r="I335" s="1029"/>
      <c r="J335" s="208" t="e">
        <f ca="1">IF(MOD(ROW()-13,2)=0,IF(ISBLANK(OFFSET(#REF!,INT((ROW()-13)/2),0)),"",OFFSET(#REF!,INT((ROW()-13)/2),0)),IF(ISBLANK(OFFSET('9. METAS'!$U$20,INT((ROW()-14)/2),0)),"",OFFSET('9. METAS'!$U$20,INT((ROW()-14)/2),0)))</f>
        <v>#REF!</v>
      </c>
      <c r="K335" s="209" t="e">
        <f ca="1">IF(MOD(ROW()-13,2)=0,IF(ISBLANK(OFFSET(#REF!,INT((ROW()-13)/2),0)),"",OFFSET(#REF!,INT((ROW()-13)/2),0)),IF(ISBLANK(OFFSET('9. METAS'!$V$20,INT((ROW()-14)/2),0)),"",OFFSET('9. METAS'!$V$20,INT((ROW()-14)/2),0)))</f>
        <v>#REF!</v>
      </c>
      <c r="L335" s="209" t="e">
        <f ca="1">IF(MOD(ROW()-13,2)=0,IF(ISBLANK(OFFSET(#REF!,INT((ROW()-13)/2),0)),"",OFFSET(#REF!,INT((ROW()-13)/2),0)),IF(ISBLANK(OFFSET('9. METAS'!$W$20,INT((ROW()-14)/2),0)),"",OFFSET('9. METAS'!$W$20,INT((ROW()-14)/2),0)))</f>
        <v>#REF!</v>
      </c>
      <c r="M335" s="210" t="e">
        <f ca="1">IF(MOD(ROW()-13,2)=0,IF(ISBLANK(OFFSET(#REF!,INT((ROW()-13)/2),0)),"",OFFSET(#REF!,INT((ROW()-13)/2),0)),IF(ISBLANK(OFFSET('9. METAS'!$X$20,INT((ROW()-14)/2),0)),"",OFFSET('9. METAS'!$X$20,INT((ROW()-14)/2),0)))</f>
        <v>#REF!</v>
      </c>
      <c r="N335" s="1002" t="str">
        <f t="shared" ref="N335" ca="1" si="318">IFERROR(J335/J336,"ND")</f>
        <v>ND</v>
      </c>
      <c r="O335" s="1004" t="str">
        <f t="shared" ref="O335" ca="1" si="319">IFERROR(((J335)/H335),"ND")</f>
        <v>ND</v>
      </c>
      <c r="P335" s="1031"/>
    </row>
    <row r="336" spans="3:16">
      <c r="C336" s="981"/>
      <c r="D336" s="983"/>
      <c r="E336" s="983"/>
      <c r="F336" s="985"/>
      <c r="G336" s="987"/>
      <c r="H336" s="1027"/>
      <c r="I336" s="1033"/>
      <c r="J336" s="208" t="str">
        <f ca="1">IF(MOD(ROW()-13,2)=0,IF(ISBLANK(OFFSET(#REF!,INT((ROW()-13)/2),0)),"",OFFSET(#REF!,INT((ROW()-13)/2),0)),IF(ISBLANK(OFFSET('9. METAS'!$U$20,INT((ROW()-14)/2),0)),"",OFFSET('9. METAS'!$U$20,INT((ROW()-14)/2),0)))</f>
        <v/>
      </c>
      <c r="K336" s="209" t="str">
        <f ca="1">IF(MOD(ROW()-13,2)=0,IF(ISBLANK(OFFSET(#REF!,INT((ROW()-13)/2),0)),"",OFFSET(#REF!,INT((ROW()-13)/2),0)),IF(ISBLANK(OFFSET('9. METAS'!$V$20,INT((ROW()-14)/2),0)),"",OFFSET('9. METAS'!$V$20,INT((ROW()-14)/2),0)))</f>
        <v/>
      </c>
      <c r="L336" s="209" t="str">
        <f ca="1">IF(MOD(ROW()-13,2)=0,IF(ISBLANK(OFFSET(#REF!,INT((ROW()-13)/2),0)),"",OFFSET(#REF!,INT((ROW()-13)/2),0)),IF(ISBLANK(OFFSET('9. METAS'!$W$20,INT((ROW()-14)/2),0)),"",OFFSET('9. METAS'!$W$20,INT((ROW()-14)/2),0)))</f>
        <v/>
      </c>
      <c r="M336" s="210" t="str">
        <f ca="1">IF(MOD(ROW()-13,2)=0,IF(ISBLANK(OFFSET(#REF!,INT((ROW()-13)/2),0)),"",OFFSET(#REF!,INT((ROW()-13)/2),0)),IF(ISBLANK(OFFSET('9. METAS'!$X$20,INT((ROW()-14)/2),0)),"",OFFSET('9. METAS'!$X$20,INT((ROW()-14)/2),0)))</f>
        <v/>
      </c>
      <c r="N336" s="1003"/>
      <c r="O336" s="1005"/>
      <c r="P336" s="1034"/>
    </row>
    <row r="337" spans="3:16">
      <c r="C337" s="1008" t="str">
        <f ca="1">IF(ISBLANK(OFFSET('5. Pp (3 años)'!$C$46,INT((ROW()-13)/2),0)),"",OFFSET('5. Pp (3 años)'!$C$46,INT((ROW()-13)/2),0))</f>
        <v/>
      </c>
      <c r="D337" s="983" t="str">
        <f ca="1">IF(ISBLANK(OFFSET('5. Pp (3 años)'!$D$46,INT((ROW()-13)/2),0)),"",OFFSET('5. Pp (3 años)'!$D$46,INT((ROW()-13)/2),0))</f>
        <v/>
      </c>
      <c r="E337" s="983" t="str">
        <f ca="1">IF(ISBLANK(OFFSET('5. Pp (3 años)'!$E$46,INT((ROW()-13)/2),0)),"",OFFSET('5. Pp (3 años)'!$E$46,INT((ROW()-13)/2),0))</f>
        <v/>
      </c>
      <c r="F337" s="985" t="str">
        <f ca="1">IF(ISBLANK(OFFSET('5. Pp (3 años)'!$K$46,INT((ROW()-13)/2),0)),"",OFFSET('5. Pp (3 años)'!$K$46,INT((ROW()-13)/2),0))</f>
        <v/>
      </c>
      <c r="G337" s="987" t="str">
        <f ca="1">IF(ISBLANK(OFFSET('5. Pp (3 años)'!$H$46,INT((ROW()-13)/2),0)),"",OFFSET('5. Pp (3 años)'!$H$46,INT((ROW()-13)/2),0))</f>
        <v/>
      </c>
      <c r="H337" s="1027" t="str">
        <f ca="1">IF(ISBLANK(OFFSET('9. METAS'!$L$20,INT((ROW()-13)/2),0)),"",OFFSET('9. METAS'!$L$20,INT((ROW()-13)/2),0))</f>
        <v/>
      </c>
      <c r="I337" s="1029"/>
      <c r="J337" s="208" t="e">
        <f ca="1">IF(MOD(ROW()-13,2)=0,IF(ISBLANK(OFFSET(#REF!,INT((ROW()-13)/2),0)),"",OFFSET(#REF!,INT((ROW()-13)/2),0)),IF(ISBLANK(OFFSET('9. METAS'!$U$20,INT((ROW()-14)/2),0)),"",OFFSET('9. METAS'!$U$20,INT((ROW()-14)/2),0)))</f>
        <v>#REF!</v>
      </c>
      <c r="K337" s="209" t="e">
        <f ca="1">IF(MOD(ROW()-13,2)=0,IF(ISBLANK(OFFSET(#REF!,INT((ROW()-13)/2),0)),"",OFFSET(#REF!,INT((ROW()-13)/2),0)),IF(ISBLANK(OFFSET('9. METAS'!$V$20,INT((ROW()-14)/2),0)),"",OFFSET('9. METAS'!$V$20,INT((ROW()-14)/2),0)))</f>
        <v>#REF!</v>
      </c>
      <c r="L337" s="209" t="e">
        <f ca="1">IF(MOD(ROW()-13,2)=0,IF(ISBLANK(OFFSET(#REF!,INT((ROW()-13)/2),0)),"",OFFSET(#REF!,INT((ROW()-13)/2),0)),IF(ISBLANK(OFFSET('9. METAS'!$W$20,INT((ROW()-14)/2),0)),"",OFFSET('9. METAS'!$W$20,INT((ROW()-14)/2),0)))</f>
        <v>#REF!</v>
      </c>
      <c r="M337" s="210" t="e">
        <f ca="1">IF(MOD(ROW()-13,2)=0,IF(ISBLANK(OFFSET(#REF!,INT((ROW()-13)/2),0)),"",OFFSET(#REF!,INT((ROW()-13)/2),0)),IF(ISBLANK(OFFSET('9. METAS'!$X$20,INT((ROW()-14)/2),0)),"",OFFSET('9. METAS'!$X$20,INT((ROW()-14)/2),0)))</f>
        <v>#REF!</v>
      </c>
      <c r="N337" s="1002" t="str">
        <f t="shared" ref="N337" ca="1" si="320">IFERROR(J337/J338,"ND")</f>
        <v>ND</v>
      </c>
      <c r="O337" s="1004" t="str">
        <f t="shared" ref="O337" ca="1" si="321">IFERROR(((J337)/H337),"ND")</f>
        <v>ND</v>
      </c>
      <c r="P337" s="1031"/>
    </row>
    <row r="338" spans="3:16">
      <c r="C338" s="981"/>
      <c r="D338" s="983"/>
      <c r="E338" s="983"/>
      <c r="F338" s="985"/>
      <c r="G338" s="987"/>
      <c r="H338" s="1027"/>
      <c r="I338" s="1033"/>
      <c r="J338" s="208" t="str">
        <f ca="1">IF(MOD(ROW()-13,2)=0,IF(ISBLANK(OFFSET(#REF!,INT((ROW()-13)/2),0)),"",OFFSET(#REF!,INT((ROW()-13)/2),0)),IF(ISBLANK(OFFSET('9. METAS'!$U$20,INT((ROW()-14)/2),0)),"",OFFSET('9. METAS'!$U$20,INT((ROW()-14)/2),0)))</f>
        <v/>
      </c>
      <c r="K338" s="209" t="str">
        <f ca="1">IF(MOD(ROW()-13,2)=0,IF(ISBLANK(OFFSET(#REF!,INT((ROW()-13)/2),0)),"",OFFSET(#REF!,INT((ROW()-13)/2),0)),IF(ISBLANK(OFFSET('9. METAS'!$V$20,INT((ROW()-14)/2),0)),"",OFFSET('9. METAS'!$V$20,INT((ROW()-14)/2),0)))</f>
        <v/>
      </c>
      <c r="L338" s="209" t="str">
        <f ca="1">IF(MOD(ROW()-13,2)=0,IF(ISBLANK(OFFSET(#REF!,INT((ROW()-13)/2),0)),"",OFFSET(#REF!,INT((ROW()-13)/2),0)),IF(ISBLANK(OFFSET('9. METAS'!$W$20,INT((ROW()-14)/2),0)),"",OFFSET('9. METAS'!$W$20,INT((ROW()-14)/2),0)))</f>
        <v/>
      </c>
      <c r="M338" s="210" t="str">
        <f ca="1">IF(MOD(ROW()-13,2)=0,IF(ISBLANK(OFFSET(#REF!,INT((ROW()-13)/2),0)),"",OFFSET(#REF!,INT((ROW()-13)/2),0)),IF(ISBLANK(OFFSET('9. METAS'!$X$20,INT((ROW()-14)/2),0)),"",OFFSET('9. METAS'!$X$20,INT((ROW()-14)/2),0)))</f>
        <v/>
      </c>
      <c r="N338" s="1003"/>
      <c r="O338" s="1005"/>
      <c r="P338" s="1034"/>
    </row>
    <row r="339" spans="3:16">
      <c r="C339" s="1008" t="str">
        <f ca="1">IF(ISBLANK(OFFSET('5. Pp (3 años)'!$C$46,INT((ROW()-13)/2),0)),"",OFFSET('5. Pp (3 años)'!$C$46,INT((ROW()-13)/2),0))</f>
        <v/>
      </c>
      <c r="D339" s="983" t="str">
        <f ca="1">IF(ISBLANK(OFFSET('5. Pp (3 años)'!$D$46,INT((ROW()-13)/2),0)),"",OFFSET('5. Pp (3 años)'!$D$46,INT((ROW()-13)/2),0))</f>
        <v/>
      </c>
      <c r="E339" s="983" t="str">
        <f ca="1">IF(ISBLANK(OFFSET('5. Pp (3 años)'!$E$46,INT((ROW()-13)/2),0)),"",OFFSET('5. Pp (3 años)'!$E$46,INT((ROW()-13)/2),0))</f>
        <v/>
      </c>
      <c r="F339" s="985" t="str">
        <f ca="1">IF(ISBLANK(OFFSET('5. Pp (3 años)'!$K$46,INT((ROW()-13)/2),0)),"",OFFSET('5. Pp (3 años)'!$K$46,INT((ROW()-13)/2),0))</f>
        <v/>
      </c>
      <c r="G339" s="987" t="str">
        <f ca="1">IF(ISBLANK(OFFSET('5. Pp (3 años)'!$H$46,INT((ROW()-13)/2),0)),"",OFFSET('5. Pp (3 años)'!$H$46,INT((ROW()-13)/2),0))</f>
        <v/>
      </c>
      <c r="H339" s="1027" t="str">
        <f ca="1">IF(ISBLANK(OFFSET('9. METAS'!$L$20,INT((ROW()-13)/2),0)),"",OFFSET('9. METAS'!$L$20,INT((ROW()-13)/2),0))</f>
        <v/>
      </c>
      <c r="I339" s="1029"/>
      <c r="J339" s="208" t="e">
        <f ca="1">IF(MOD(ROW()-13,2)=0,IF(ISBLANK(OFFSET(#REF!,INT((ROW()-13)/2),0)),"",OFFSET(#REF!,INT((ROW()-13)/2),0)),IF(ISBLANK(OFFSET('9. METAS'!$U$20,INT((ROW()-14)/2),0)),"",OFFSET('9. METAS'!$U$20,INT((ROW()-14)/2),0)))</f>
        <v>#REF!</v>
      </c>
      <c r="K339" s="209" t="e">
        <f ca="1">IF(MOD(ROW()-13,2)=0,IF(ISBLANK(OFFSET(#REF!,INT((ROW()-13)/2),0)),"",OFFSET(#REF!,INT((ROW()-13)/2),0)),IF(ISBLANK(OFFSET('9. METAS'!$V$20,INT((ROW()-14)/2),0)),"",OFFSET('9. METAS'!$V$20,INT((ROW()-14)/2),0)))</f>
        <v>#REF!</v>
      </c>
      <c r="L339" s="209" t="e">
        <f ca="1">IF(MOD(ROW()-13,2)=0,IF(ISBLANK(OFFSET(#REF!,INT((ROW()-13)/2),0)),"",OFFSET(#REF!,INT((ROW()-13)/2),0)),IF(ISBLANK(OFFSET('9. METAS'!$W$20,INT((ROW()-14)/2),0)),"",OFFSET('9. METAS'!$W$20,INT((ROW()-14)/2),0)))</f>
        <v>#REF!</v>
      </c>
      <c r="M339" s="210" t="e">
        <f ca="1">IF(MOD(ROW()-13,2)=0,IF(ISBLANK(OFFSET(#REF!,INT((ROW()-13)/2),0)),"",OFFSET(#REF!,INT((ROW()-13)/2),0)),IF(ISBLANK(OFFSET('9. METAS'!$X$20,INT((ROW()-14)/2),0)),"",OFFSET('9. METAS'!$X$20,INT((ROW()-14)/2),0)))</f>
        <v>#REF!</v>
      </c>
      <c r="N339" s="1002" t="str">
        <f t="shared" ref="N339" ca="1" si="322">IFERROR(J339/J340,"ND")</f>
        <v>ND</v>
      </c>
      <c r="O339" s="1004" t="str">
        <f t="shared" ref="O339" ca="1" si="323">IFERROR(((J339)/H339),"ND")</f>
        <v>ND</v>
      </c>
      <c r="P339" s="1031"/>
    </row>
    <row r="340" spans="3:16">
      <c r="C340" s="981"/>
      <c r="D340" s="983"/>
      <c r="E340" s="983"/>
      <c r="F340" s="985"/>
      <c r="G340" s="987"/>
      <c r="H340" s="1027"/>
      <c r="I340" s="1033"/>
      <c r="J340" s="208" t="str">
        <f ca="1">IF(MOD(ROW()-13,2)=0,IF(ISBLANK(OFFSET(#REF!,INT((ROW()-13)/2),0)),"",OFFSET(#REF!,INT((ROW()-13)/2),0)),IF(ISBLANK(OFFSET('9. METAS'!$U$20,INT((ROW()-14)/2),0)),"",OFFSET('9. METAS'!$U$20,INT((ROW()-14)/2),0)))</f>
        <v/>
      </c>
      <c r="K340" s="209" t="str">
        <f ca="1">IF(MOD(ROW()-13,2)=0,IF(ISBLANK(OFFSET(#REF!,INT((ROW()-13)/2),0)),"",OFFSET(#REF!,INT((ROW()-13)/2),0)),IF(ISBLANK(OFFSET('9. METAS'!$V$20,INT((ROW()-14)/2),0)),"",OFFSET('9. METAS'!$V$20,INT((ROW()-14)/2),0)))</f>
        <v/>
      </c>
      <c r="L340" s="209" t="str">
        <f ca="1">IF(MOD(ROW()-13,2)=0,IF(ISBLANK(OFFSET(#REF!,INT((ROW()-13)/2),0)),"",OFFSET(#REF!,INT((ROW()-13)/2),0)),IF(ISBLANK(OFFSET('9. METAS'!$W$20,INT((ROW()-14)/2),0)),"",OFFSET('9. METAS'!$W$20,INT((ROW()-14)/2),0)))</f>
        <v/>
      </c>
      <c r="M340" s="210" t="str">
        <f ca="1">IF(MOD(ROW()-13,2)=0,IF(ISBLANK(OFFSET(#REF!,INT((ROW()-13)/2),0)),"",OFFSET(#REF!,INT((ROW()-13)/2),0)),IF(ISBLANK(OFFSET('9. METAS'!$X$20,INT((ROW()-14)/2),0)),"",OFFSET('9. METAS'!$X$20,INT((ROW()-14)/2),0)))</f>
        <v/>
      </c>
      <c r="N340" s="1003"/>
      <c r="O340" s="1005"/>
      <c r="P340" s="1034"/>
    </row>
    <row r="341" spans="3:16">
      <c r="C341" s="1008" t="str">
        <f ca="1">IF(ISBLANK(OFFSET('5. Pp (3 años)'!$C$46,INT((ROW()-13)/2),0)),"",OFFSET('5. Pp (3 años)'!$C$46,INT((ROW()-13)/2),0))</f>
        <v/>
      </c>
      <c r="D341" s="983" t="str">
        <f ca="1">IF(ISBLANK(OFFSET('5. Pp (3 años)'!$D$46,INT((ROW()-13)/2),0)),"",OFFSET('5. Pp (3 años)'!$D$46,INT((ROW()-13)/2),0))</f>
        <v/>
      </c>
      <c r="E341" s="983" t="str">
        <f ca="1">IF(ISBLANK(OFFSET('5. Pp (3 años)'!$E$46,INT((ROW()-13)/2),0)),"",OFFSET('5. Pp (3 años)'!$E$46,INT((ROW()-13)/2),0))</f>
        <v/>
      </c>
      <c r="F341" s="985" t="str">
        <f ca="1">IF(ISBLANK(OFFSET('5. Pp (3 años)'!$K$46,INT((ROW()-13)/2),0)),"",OFFSET('5. Pp (3 años)'!$K$46,INT((ROW()-13)/2),0))</f>
        <v/>
      </c>
      <c r="G341" s="987" t="str">
        <f ca="1">IF(ISBLANK(OFFSET('5. Pp (3 años)'!$H$46,INT((ROW()-13)/2),0)),"",OFFSET('5. Pp (3 años)'!$H$46,INT((ROW()-13)/2),0))</f>
        <v/>
      </c>
      <c r="H341" s="1027" t="str">
        <f ca="1">IF(ISBLANK(OFFSET('9. METAS'!$L$20,INT((ROW()-13)/2),0)),"",OFFSET('9. METAS'!$L$20,INT((ROW()-13)/2),0))</f>
        <v/>
      </c>
      <c r="I341" s="1029"/>
      <c r="J341" s="208" t="e">
        <f ca="1">IF(MOD(ROW()-13,2)=0,IF(ISBLANK(OFFSET(#REF!,INT((ROW()-13)/2),0)),"",OFFSET(#REF!,INT((ROW()-13)/2),0)),IF(ISBLANK(OFFSET('9. METAS'!$U$20,INT((ROW()-14)/2),0)),"",OFFSET('9. METAS'!$U$20,INT((ROW()-14)/2),0)))</f>
        <v>#REF!</v>
      </c>
      <c r="K341" s="209" t="e">
        <f ca="1">IF(MOD(ROW()-13,2)=0,IF(ISBLANK(OFFSET(#REF!,INT((ROW()-13)/2),0)),"",OFFSET(#REF!,INT((ROW()-13)/2),0)),IF(ISBLANK(OFFSET('9. METAS'!$V$20,INT((ROW()-14)/2),0)),"",OFFSET('9. METAS'!$V$20,INT((ROW()-14)/2),0)))</f>
        <v>#REF!</v>
      </c>
      <c r="L341" s="209" t="e">
        <f ca="1">IF(MOD(ROW()-13,2)=0,IF(ISBLANK(OFFSET(#REF!,INT((ROW()-13)/2),0)),"",OFFSET(#REF!,INT((ROW()-13)/2),0)),IF(ISBLANK(OFFSET('9. METAS'!$W$20,INT((ROW()-14)/2),0)),"",OFFSET('9. METAS'!$W$20,INT((ROW()-14)/2),0)))</f>
        <v>#REF!</v>
      </c>
      <c r="M341" s="210" t="e">
        <f ca="1">IF(MOD(ROW()-13,2)=0,IF(ISBLANK(OFFSET(#REF!,INT((ROW()-13)/2),0)),"",OFFSET(#REF!,INT((ROW()-13)/2),0)),IF(ISBLANK(OFFSET('9. METAS'!$X$20,INT((ROW()-14)/2),0)),"",OFFSET('9. METAS'!$X$20,INT((ROW()-14)/2),0)))</f>
        <v>#REF!</v>
      </c>
      <c r="N341" s="1002" t="str">
        <f t="shared" ref="N341" ca="1" si="324">IFERROR(J341/J342,"ND")</f>
        <v>ND</v>
      </c>
      <c r="O341" s="1004" t="str">
        <f t="shared" ref="O341" ca="1" si="325">IFERROR(((J341)/H341),"ND")</f>
        <v>ND</v>
      </c>
      <c r="P341" s="1031"/>
    </row>
    <row r="342" spans="3:16">
      <c r="C342" s="981"/>
      <c r="D342" s="983"/>
      <c r="E342" s="983"/>
      <c r="F342" s="985"/>
      <c r="G342" s="987"/>
      <c r="H342" s="1027"/>
      <c r="I342" s="1033"/>
      <c r="J342" s="208" t="str">
        <f ca="1">IF(MOD(ROW()-13,2)=0,IF(ISBLANK(OFFSET(#REF!,INT((ROW()-13)/2),0)),"",OFFSET(#REF!,INT((ROW()-13)/2),0)),IF(ISBLANK(OFFSET('9. METAS'!$U$20,INT((ROW()-14)/2),0)),"",OFFSET('9. METAS'!$U$20,INT((ROW()-14)/2),0)))</f>
        <v/>
      </c>
      <c r="K342" s="209" t="str">
        <f ca="1">IF(MOD(ROW()-13,2)=0,IF(ISBLANK(OFFSET(#REF!,INT((ROW()-13)/2),0)),"",OFFSET(#REF!,INT((ROW()-13)/2),0)),IF(ISBLANK(OFFSET('9. METAS'!$V$20,INT((ROW()-14)/2),0)),"",OFFSET('9. METAS'!$V$20,INT((ROW()-14)/2),0)))</f>
        <v/>
      </c>
      <c r="L342" s="209" t="str">
        <f ca="1">IF(MOD(ROW()-13,2)=0,IF(ISBLANK(OFFSET(#REF!,INT((ROW()-13)/2),0)),"",OFFSET(#REF!,INT((ROW()-13)/2),0)),IF(ISBLANK(OFFSET('9. METAS'!$W$20,INT((ROW()-14)/2),0)),"",OFFSET('9. METAS'!$W$20,INT((ROW()-14)/2),0)))</f>
        <v/>
      </c>
      <c r="M342" s="210" t="str">
        <f ca="1">IF(MOD(ROW()-13,2)=0,IF(ISBLANK(OFFSET(#REF!,INT((ROW()-13)/2),0)),"",OFFSET(#REF!,INT((ROW()-13)/2),0)),IF(ISBLANK(OFFSET('9. METAS'!$X$20,INT((ROW()-14)/2),0)),"",OFFSET('9. METAS'!$X$20,INT((ROW()-14)/2),0)))</f>
        <v/>
      </c>
      <c r="N342" s="1003"/>
      <c r="O342" s="1005"/>
      <c r="P342" s="1034"/>
    </row>
    <row r="343" spans="3:16">
      <c r="C343" s="1008" t="str">
        <f ca="1">IF(ISBLANK(OFFSET('5. Pp (3 años)'!$C$46,INT((ROW()-13)/2),0)),"",OFFSET('5. Pp (3 años)'!$C$46,INT((ROW()-13)/2),0))</f>
        <v/>
      </c>
      <c r="D343" s="983" t="str">
        <f ca="1">IF(ISBLANK(OFFSET('5. Pp (3 años)'!$D$46,INT((ROW()-13)/2),0)),"",OFFSET('5. Pp (3 años)'!$D$46,INT((ROW()-13)/2),0))</f>
        <v/>
      </c>
      <c r="E343" s="983" t="str">
        <f ca="1">IF(ISBLANK(OFFSET('5. Pp (3 años)'!$E$46,INT((ROW()-13)/2),0)),"",OFFSET('5. Pp (3 años)'!$E$46,INT((ROW()-13)/2),0))</f>
        <v/>
      </c>
      <c r="F343" s="985" t="str">
        <f ca="1">IF(ISBLANK(OFFSET('5. Pp (3 años)'!$K$46,INT((ROW()-13)/2),0)),"",OFFSET('5. Pp (3 años)'!$K$46,INT((ROW()-13)/2),0))</f>
        <v/>
      </c>
      <c r="G343" s="987" t="str">
        <f ca="1">IF(ISBLANK(OFFSET('5. Pp (3 años)'!$H$46,INT((ROW()-13)/2),0)),"",OFFSET('5. Pp (3 años)'!$H$46,INT((ROW()-13)/2),0))</f>
        <v/>
      </c>
      <c r="H343" s="1027" t="str">
        <f ca="1">IF(ISBLANK(OFFSET('9. METAS'!$L$20,INT((ROW()-13)/2),0)),"",OFFSET('9. METAS'!$L$20,INT((ROW()-13)/2),0))</f>
        <v/>
      </c>
      <c r="I343" s="1029"/>
      <c r="J343" s="208" t="e">
        <f ca="1">IF(MOD(ROW()-13,2)=0,IF(ISBLANK(OFFSET(#REF!,INT((ROW()-13)/2),0)),"",OFFSET(#REF!,INT((ROW()-13)/2),0)),IF(ISBLANK(OFFSET('9. METAS'!$U$20,INT((ROW()-14)/2),0)),"",OFFSET('9. METAS'!$U$20,INT((ROW()-14)/2),0)))</f>
        <v>#REF!</v>
      </c>
      <c r="K343" s="209" t="e">
        <f ca="1">IF(MOD(ROW()-13,2)=0,IF(ISBLANK(OFFSET(#REF!,INT((ROW()-13)/2),0)),"",OFFSET(#REF!,INT((ROW()-13)/2),0)),IF(ISBLANK(OFFSET('9. METAS'!$V$20,INT((ROW()-14)/2),0)),"",OFFSET('9. METAS'!$V$20,INT((ROW()-14)/2),0)))</f>
        <v>#REF!</v>
      </c>
      <c r="L343" s="209" t="e">
        <f ca="1">IF(MOD(ROW()-13,2)=0,IF(ISBLANK(OFFSET(#REF!,INT((ROW()-13)/2),0)),"",OFFSET(#REF!,INT((ROW()-13)/2),0)),IF(ISBLANK(OFFSET('9. METAS'!$W$20,INT((ROW()-14)/2),0)),"",OFFSET('9. METAS'!$W$20,INT((ROW()-14)/2),0)))</f>
        <v>#REF!</v>
      </c>
      <c r="M343" s="210" t="e">
        <f ca="1">IF(MOD(ROW()-13,2)=0,IF(ISBLANK(OFFSET(#REF!,INT((ROW()-13)/2),0)),"",OFFSET(#REF!,INT((ROW()-13)/2),0)),IF(ISBLANK(OFFSET('9. METAS'!$X$20,INT((ROW()-14)/2),0)),"",OFFSET('9. METAS'!$X$20,INT((ROW()-14)/2),0)))</f>
        <v>#REF!</v>
      </c>
      <c r="N343" s="1002" t="str">
        <f t="shared" ref="N343" ca="1" si="326">IFERROR(J343/J344,"ND")</f>
        <v>ND</v>
      </c>
      <c r="O343" s="1004" t="str">
        <f t="shared" ref="O343" ca="1" si="327">IFERROR(((J343)/H343),"ND")</f>
        <v>ND</v>
      </c>
      <c r="P343" s="1031"/>
    </row>
    <row r="344" spans="3:16">
      <c r="C344" s="981"/>
      <c r="D344" s="983"/>
      <c r="E344" s="983"/>
      <c r="F344" s="985"/>
      <c r="G344" s="987"/>
      <c r="H344" s="1027"/>
      <c r="I344" s="1033"/>
      <c r="J344" s="208" t="str">
        <f ca="1">IF(MOD(ROW()-13,2)=0,IF(ISBLANK(OFFSET(#REF!,INT((ROW()-13)/2),0)),"",OFFSET(#REF!,INT((ROW()-13)/2),0)),IF(ISBLANK(OFFSET('9. METAS'!$U$20,INT((ROW()-14)/2),0)),"",OFFSET('9. METAS'!$U$20,INT((ROW()-14)/2),0)))</f>
        <v/>
      </c>
      <c r="K344" s="209" t="str">
        <f ca="1">IF(MOD(ROW()-13,2)=0,IF(ISBLANK(OFFSET(#REF!,INT((ROW()-13)/2),0)),"",OFFSET(#REF!,INT((ROW()-13)/2),0)),IF(ISBLANK(OFFSET('9. METAS'!$V$20,INT((ROW()-14)/2),0)),"",OFFSET('9. METAS'!$V$20,INT((ROW()-14)/2),0)))</f>
        <v/>
      </c>
      <c r="L344" s="209" t="str">
        <f ca="1">IF(MOD(ROW()-13,2)=0,IF(ISBLANK(OFFSET(#REF!,INT((ROW()-13)/2),0)),"",OFFSET(#REF!,INT((ROW()-13)/2),0)),IF(ISBLANK(OFFSET('9. METAS'!$W$20,INT((ROW()-14)/2),0)),"",OFFSET('9. METAS'!$W$20,INT((ROW()-14)/2),0)))</f>
        <v/>
      </c>
      <c r="M344" s="210" t="str">
        <f ca="1">IF(MOD(ROW()-13,2)=0,IF(ISBLANK(OFFSET(#REF!,INT((ROW()-13)/2),0)),"",OFFSET(#REF!,INT((ROW()-13)/2),0)),IF(ISBLANK(OFFSET('9. METAS'!$X$20,INT((ROW()-14)/2),0)),"",OFFSET('9. METAS'!$X$20,INT((ROW()-14)/2),0)))</f>
        <v/>
      </c>
      <c r="N344" s="1003"/>
      <c r="O344" s="1005"/>
      <c r="P344" s="1034"/>
    </row>
    <row r="345" spans="3:16">
      <c r="C345" s="1008" t="str">
        <f ca="1">IF(ISBLANK(OFFSET('5. Pp (3 años)'!$C$46,INT((ROW()-13)/2),0)),"",OFFSET('5. Pp (3 años)'!$C$46,INT((ROW()-13)/2),0))</f>
        <v/>
      </c>
      <c r="D345" s="983" t="str">
        <f ca="1">IF(ISBLANK(OFFSET('5. Pp (3 años)'!$D$46,INT((ROW()-13)/2),0)),"",OFFSET('5. Pp (3 años)'!$D$46,INT((ROW()-13)/2),0))</f>
        <v/>
      </c>
      <c r="E345" s="983" t="str">
        <f ca="1">IF(ISBLANK(OFFSET('5. Pp (3 años)'!$E$46,INT((ROW()-13)/2),0)),"",OFFSET('5. Pp (3 años)'!$E$46,INT((ROW()-13)/2),0))</f>
        <v/>
      </c>
      <c r="F345" s="985" t="str">
        <f ca="1">IF(ISBLANK(OFFSET('5. Pp (3 años)'!$K$46,INT((ROW()-13)/2),0)),"",OFFSET('5. Pp (3 años)'!$K$46,INT((ROW()-13)/2),0))</f>
        <v/>
      </c>
      <c r="G345" s="987" t="str">
        <f ca="1">IF(ISBLANK(OFFSET('5. Pp (3 años)'!$H$46,INT((ROW()-13)/2),0)),"",OFFSET('5. Pp (3 años)'!$H$46,INT((ROW()-13)/2),0))</f>
        <v/>
      </c>
      <c r="H345" s="1027" t="str">
        <f ca="1">IF(ISBLANK(OFFSET('9. METAS'!$L$20,INT((ROW()-13)/2),0)),"",OFFSET('9. METAS'!$L$20,INT((ROW()-13)/2),0))</f>
        <v/>
      </c>
      <c r="I345" s="1029"/>
      <c r="J345" s="208" t="e">
        <f ca="1">IF(MOD(ROW()-13,2)=0,IF(ISBLANK(OFFSET(#REF!,INT((ROW()-13)/2),0)),"",OFFSET(#REF!,INT((ROW()-13)/2),0)),IF(ISBLANK(OFFSET('9. METAS'!$U$20,INT((ROW()-14)/2),0)),"",OFFSET('9. METAS'!$U$20,INT((ROW()-14)/2),0)))</f>
        <v>#REF!</v>
      </c>
      <c r="K345" s="209" t="e">
        <f ca="1">IF(MOD(ROW()-13,2)=0,IF(ISBLANK(OFFSET(#REF!,INT((ROW()-13)/2),0)),"",OFFSET(#REF!,INT((ROW()-13)/2),0)),IF(ISBLANK(OFFSET('9. METAS'!$V$20,INT((ROW()-14)/2),0)),"",OFFSET('9. METAS'!$V$20,INT((ROW()-14)/2),0)))</f>
        <v>#REF!</v>
      </c>
      <c r="L345" s="209" t="e">
        <f ca="1">IF(MOD(ROW()-13,2)=0,IF(ISBLANK(OFFSET(#REF!,INT((ROW()-13)/2),0)),"",OFFSET(#REF!,INT((ROW()-13)/2),0)),IF(ISBLANK(OFFSET('9. METAS'!$W$20,INT((ROW()-14)/2),0)),"",OFFSET('9. METAS'!$W$20,INT((ROW()-14)/2),0)))</f>
        <v>#REF!</v>
      </c>
      <c r="M345" s="210" t="e">
        <f ca="1">IF(MOD(ROW()-13,2)=0,IF(ISBLANK(OFFSET(#REF!,INT((ROW()-13)/2),0)),"",OFFSET(#REF!,INT((ROW()-13)/2),0)),IF(ISBLANK(OFFSET('9. METAS'!$X$20,INT((ROW()-14)/2),0)),"",OFFSET('9. METAS'!$X$20,INT((ROW()-14)/2),0)))</f>
        <v>#REF!</v>
      </c>
      <c r="N345" s="1002" t="str">
        <f t="shared" ref="N345" ca="1" si="328">IFERROR(J345/J346,"ND")</f>
        <v>ND</v>
      </c>
      <c r="O345" s="1004" t="str">
        <f t="shared" ref="O345" ca="1" si="329">IFERROR(((J345)/H345),"ND")</f>
        <v>ND</v>
      </c>
      <c r="P345" s="1031"/>
    </row>
    <row r="346" spans="3:16">
      <c r="C346" s="981"/>
      <c r="D346" s="983"/>
      <c r="E346" s="983"/>
      <c r="F346" s="985"/>
      <c r="G346" s="987"/>
      <c r="H346" s="1027"/>
      <c r="I346" s="1033"/>
      <c r="J346" s="208" t="str">
        <f ca="1">IF(MOD(ROW()-13,2)=0,IF(ISBLANK(OFFSET(#REF!,INT((ROW()-13)/2),0)),"",OFFSET(#REF!,INT((ROW()-13)/2),0)),IF(ISBLANK(OFFSET('9. METAS'!$U$20,INT((ROW()-14)/2),0)),"",OFFSET('9. METAS'!$U$20,INT((ROW()-14)/2),0)))</f>
        <v/>
      </c>
      <c r="K346" s="209" t="str">
        <f ca="1">IF(MOD(ROW()-13,2)=0,IF(ISBLANK(OFFSET(#REF!,INT((ROW()-13)/2),0)),"",OFFSET(#REF!,INT((ROW()-13)/2),0)),IF(ISBLANK(OFFSET('9. METAS'!$V$20,INT((ROW()-14)/2),0)),"",OFFSET('9. METAS'!$V$20,INT((ROW()-14)/2),0)))</f>
        <v/>
      </c>
      <c r="L346" s="209" t="str">
        <f ca="1">IF(MOD(ROW()-13,2)=0,IF(ISBLANK(OFFSET(#REF!,INT((ROW()-13)/2),0)),"",OFFSET(#REF!,INT((ROW()-13)/2),0)),IF(ISBLANK(OFFSET('9. METAS'!$W$20,INT((ROW()-14)/2),0)),"",OFFSET('9. METAS'!$W$20,INT((ROW()-14)/2),0)))</f>
        <v/>
      </c>
      <c r="M346" s="210" t="str">
        <f ca="1">IF(MOD(ROW()-13,2)=0,IF(ISBLANK(OFFSET(#REF!,INT((ROW()-13)/2),0)),"",OFFSET(#REF!,INT((ROW()-13)/2),0)),IF(ISBLANK(OFFSET('9. METAS'!$X$20,INT((ROW()-14)/2),0)),"",OFFSET('9. METAS'!$X$20,INT((ROW()-14)/2),0)))</f>
        <v/>
      </c>
      <c r="N346" s="1003"/>
      <c r="O346" s="1005"/>
      <c r="P346" s="1034"/>
    </row>
    <row r="347" spans="3:16">
      <c r="C347" s="1008" t="str">
        <f ca="1">IF(ISBLANK(OFFSET('5. Pp (3 años)'!$C$46,INT((ROW()-13)/2),0)),"",OFFSET('5. Pp (3 años)'!$C$46,INT((ROW()-13)/2),0))</f>
        <v/>
      </c>
      <c r="D347" s="983" t="str">
        <f ca="1">IF(ISBLANK(OFFSET('5. Pp (3 años)'!$D$46,INT((ROW()-13)/2),0)),"",OFFSET('5. Pp (3 años)'!$D$46,INT((ROW()-13)/2),0))</f>
        <v/>
      </c>
      <c r="E347" s="983" t="str">
        <f ca="1">IF(ISBLANK(OFFSET('5. Pp (3 años)'!$E$46,INT((ROW()-13)/2),0)),"",OFFSET('5. Pp (3 años)'!$E$46,INT((ROW()-13)/2),0))</f>
        <v/>
      </c>
      <c r="F347" s="985" t="str">
        <f ca="1">IF(ISBLANK(OFFSET('5. Pp (3 años)'!$K$46,INT((ROW()-13)/2),0)),"",OFFSET('5. Pp (3 años)'!$K$46,INT((ROW()-13)/2),0))</f>
        <v/>
      </c>
      <c r="G347" s="987" t="str">
        <f ca="1">IF(ISBLANK(OFFSET('5. Pp (3 años)'!$H$46,INT((ROW()-13)/2),0)),"",OFFSET('5. Pp (3 años)'!$H$46,INT((ROW()-13)/2),0))</f>
        <v/>
      </c>
      <c r="H347" s="1027" t="str">
        <f ca="1">IF(ISBLANK(OFFSET('9. METAS'!$L$20,INT((ROW()-13)/2),0)),"",OFFSET('9. METAS'!$L$20,INT((ROW()-13)/2),0))</f>
        <v/>
      </c>
      <c r="I347" s="1029"/>
      <c r="J347" s="208" t="e">
        <f ca="1">IF(MOD(ROW()-13,2)=0,IF(ISBLANK(OFFSET(#REF!,INT((ROW()-13)/2),0)),"",OFFSET(#REF!,INT((ROW()-13)/2),0)),IF(ISBLANK(OFFSET('9. METAS'!$U$20,INT((ROW()-14)/2),0)),"",OFFSET('9. METAS'!$U$20,INT((ROW()-14)/2),0)))</f>
        <v>#REF!</v>
      </c>
      <c r="K347" s="209" t="e">
        <f ca="1">IF(MOD(ROW()-13,2)=0,IF(ISBLANK(OFFSET(#REF!,INT((ROW()-13)/2),0)),"",OFFSET(#REF!,INT((ROW()-13)/2),0)),IF(ISBLANK(OFFSET('9. METAS'!$V$20,INT((ROW()-14)/2),0)),"",OFFSET('9. METAS'!$V$20,INT((ROW()-14)/2),0)))</f>
        <v>#REF!</v>
      </c>
      <c r="L347" s="209" t="e">
        <f ca="1">IF(MOD(ROW()-13,2)=0,IF(ISBLANK(OFFSET(#REF!,INT((ROW()-13)/2),0)),"",OFFSET(#REF!,INT((ROW()-13)/2),0)),IF(ISBLANK(OFFSET('9. METAS'!$W$20,INT((ROW()-14)/2),0)),"",OFFSET('9. METAS'!$W$20,INT((ROW()-14)/2),0)))</f>
        <v>#REF!</v>
      </c>
      <c r="M347" s="210" t="e">
        <f ca="1">IF(MOD(ROW()-13,2)=0,IF(ISBLANK(OFFSET(#REF!,INT((ROW()-13)/2),0)),"",OFFSET(#REF!,INT((ROW()-13)/2),0)),IF(ISBLANK(OFFSET('9. METAS'!$X$20,INT((ROW()-14)/2),0)),"",OFFSET('9. METAS'!$X$20,INT((ROW()-14)/2),0)))</f>
        <v>#REF!</v>
      </c>
      <c r="N347" s="1002" t="str">
        <f t="shared" ref="N347" ca="1" si="330">IFERROR(J347/J348,"ND")</f>
        <v>ND</v>
      </c>
      <c r="O347" s="1004" t="str">
        <f t="shared" ref="O347" ca="1" si="331">IFERROR(((J347)/H347),"ND")</f>
        <v>ND</v>
      </c>
      <c r="P347" s="1031"/>
    </row>
    <row r="348" spans="3:16">
      <c r="C348" s="981"/>
      <c r="D348" s="983"/>
      <c r="E348" s="983"/>
      <c r="F348" s="985"/>
      <c r="G348" s="987"/>
      <c r="H348" s="1027"/>
      <c r="I348" s="1033"/>
      <c r="J348" s="208" t="str">
        <f ca="1">IF(MOD(ROW()-13,2)=0,IF(ISBLANK(OFFSET(#REF!,INT((ROW()-13)/2),0)),"",OFFSET(#REF!,INT((ROW()-13)/2),0)),IF(ISBLANK(OFFSET('9. METAS'!$U$20,INT((ROW()-14)/2),0)),"",OFFSET('9. METAS'!$U$20,INT((ROW()-14)/2),0)))</f>
        <v/>
      </c>
      <c r="K348" s="209" t="str">
        <f ca="1">IF(MOD(ROW()-13,2)=0,IF(ISBLANK(OFFSET(#REF!,INT((ROW()-13)/2),0)),"",OFFSET(#REF!,INT((ROW()-13)/2),0)),IF(ISBLANK(OFFSET('9. METAS'!$V$20,INT((ROW()-14)/2),0)),"",OFFSET('9. METAS'!$V$20,INT((ROW()-14)/2),0)))</f>
        <v/>
      </c>
      <c r="L348" s="209" t="str">
        <f ca="1">IF(MOD(ROW()-13,2)=0,IF(ISBLANK(OFFSET(#REF!,INT((ROW()-13)/2),0)),"",OFFSET(#REF!,INT((ROW()-13)/2),0)),IF(ISBLANK(OFFSET('9. METAS'!$W$20,INT((ROW()-14)/2),0)),"",OFFSET('9. METAS'!$W$20,INT((ROW()-14)/2),0)))</f>
        <v/>
      </c>
      <c r="M348" s="210" t="str">
        <f ca="1">IF(MOD(ROW()-13,2)=0,IF(ISBLANK(OFFSET(#REF!,INT((ROW()-13)/2),0)),"",OFFSET(#REF!,INT((ROW()-13)/2),0)),IF(ISBLANK(OFFSET('9. METAS'!$X$20,INT((ROW()-14)/2),0)),"",OFFSET('9. METAS'!$X$20,INT((ROW()-14)/2),0)))</f>
        <v/>
      </c>
      <c r="N348" s="1003"/>
      <c r="O348" s="1005"/>
      <c r="P348" s="1034"/>
    </row>
    <row r="349" spans="3:16">
      <c r="C349" s="1008" t="str">
        <f ca="1">IF(ISBLANK(OFFSET('5. Pp (3 años)'!$C$46,INT((ROW()-13)/2),0)),"",OFFSET('5. Pp (3 años)'!$C$46,INT((ROW()-13)/2),0))</f>
        <v/>
      </c>
      <c r="D349" s="983" t="str">
        <f ca="1">IF(ISBLANK(OFFSET('5. Pp (3 años)'!$D$46,INT((ROW()-13)/2),0)),"",OFFSET('5. Pp (3 años)'!$D$46,INT((ROW()-13)/2),0))</f>
        <v/>
      </c>
      <c r="E349" s="983" t="str">
        <f ca="1">IF(ISBLANK(OFFSET('5. Pp (3 años)'!$E$46,INT((ROW()-13)/2),0)),"",OFFSET('5. Pp (3 años)'!$E$46,INT((ROW()-13)/2),0))</f>
        <v/>
      </c>
      <c r="F349" s="985" t="str">
        <f ca="1">IF(ISBLANK(OFFSET('5. Pp (3 años)'!$K$46,INT((ROW()-13)/2),0)),"",OFFSET('5. Pp (3 años)'!$K$46,INT((ROW()-13)/2),0))</f>
        <v/>
      </c>
      <c r="G349" s="987" t="str">
        <f ca="1">IF(ISBLANK(OFFSET('5. Pp (3 años)'!$H$46,INT((ROW()-13)/2),0)),"",OFFSET('5. Pp (3 años)'!$H$46,INT((ROW()-13)/2),0))</f>
        <v/>
      </c>
      <c r="H349" s="1027" t="str">
        <f ca="1">IF(ISBLANK(OFFSET('9. METAS'!$L$20,INT((ROW()-13)/2),0)),"",OFFSET('9. METAS'!$L$20,INT((ROW()-13)/2),0))</f>
        <v/>
      </c>
      <c r="I349" s="1029"/>
      <c r="J349" s="208" t="e">
        <f ca="1">IF(MOD(ROW()-13,2)=0,IF(ISBLANK(OFFSET(#REF!,INT((ROW()-13)/2),0)),"",OFFSET(#REF!,INT((ROW()-13)/2),0)),IF(ISBLANK(OFFSET('9. METAS'!$U$20,INT((ROW()-14)/2),0)),"",OFFSET('9. METAS'!$U$20,INT((ROW()-14)/2),0)))</f>
        <v>#REF!</v>
      </c>
      <c r="K349" s="209" t="e">
        <f ca="1">IF(MOD(ROW()-13,2)=0,IF(ISBLANK(OFFSET(#REF!,INT((ROW()-13)/2),0)),"",OFFSET(#REF!,INT((ROW()-13)/2),0)),IF(ISBLANK(OFFSET('9. METAS'!$V$20,INT((ROW()-14)/2),0)),"",OFFSET('9. METAS'!$V$20,INT((ROW()-14)/2),0)))</f>
        <v>#REF!</v>
      </c>
      <c r="L349" s="209" t="e">
        <f ca="1">IF(MOD(ROW()-13,2)=0,IF(ISBLANK(OFFSET(#REF!,INT((ROW()-13)/2),0)),"",OFFSET(#REF!,INT((ROW()-13)/2),0)),IF(ISBLANK(OFFSET('9. METAS'!$W$20,INT((ROW()-14)/2),0)),"",OFFSET('9. METAS'!$W$20,INT((ROW()-14)/2),0)))</f>
        <v>#REF!</v>
      </c>
      <c r="M349" s="210" t="e">
        <f ca="1">IF(MOD(ROW()-13,2)=0,IF(ISBLANK(OFFSET(#REF!,INT((ROW()-13)/2),0)),"",OFFSET(#REF!,INT((ROW()-13)/2),0)),IF(ISBLANK(OFFSET('9. METAS'!$X$20,INT((ROW()-14)/2),0)),"",OFFSET('9. METAS'!$X$20,INT((ROW()-14)/2),0)))</f>
        <v>#REF!</v>
      </c>
      <c r="N349" s="1002" t="str">
        <f t="shared" ref="N349" ca="1" si="332">IFERROR(J349/J350,"ND")</f>
        <v>ND</v>
      </c>
      <c r="O349" s="1004" t="str">
        <f t="shared" ref="O349" ca="1" si="333">IFERROR(((J349)/H349),"ND")</f>
        <v>ND</v>
      </c>
      <c r="P349" s="1031"/>
    </row>
    <row r="350" spans="3:16">
      <c r="C350" s="981"/>
      <c r="D350" s="983"/>
      <c r="E350" s="983"/>
      <c r="F350" s="985"/>
      <c r="G350" s="987"/>
      <c r="H350" s="1027"/>
      <c r="I350" s="1033"/>
      <c r="J350" s="208" t="str">
        <f ca="1">IF(MOD(ROW()-13,2)=0,IF(ISBLANK(OFFSET(#REF!,INT((ROW()-13)/2),0)),"",OFFSET(#REF!,INT((ROW()-13)/2),0)),IF(ISBLANK(OFFSET('9. METAS'!$U$20,INT((ROW()-14)/2),0)),"",OFFSET('9. METAS'!$U$20,INT((ROW()-14)/2),0)))</f>
        <v/>
      </c>
      <c r="K350" s="209" t="str">
        <f ca="1">IF(MOD(ROW()-13,2)=0,IF(ISBLANK(OFFSET(#REF!,INT((ROW()-13)/2),0)),"",OFFSET(#REF!,INT((ROW()-13)/2),0)),IF(ISBLANK(OFFSET('9. METAS'!$V$20,INT((ROW()-14)/2),0)),"",OFFSET('9. METAS'!$V$20,INT((ROW()-14)/2),0)))</f>
        <v/>
      </c>
      <c r="L350" s="209" t="str">
        <f ca="1">IF(MOD(ROW()-13,2)=0,IF(ISBLANK(OFFSET(#REF!,INT((ROW()-13)/2),0)),"",OFFSET(#REF!,INT((ROW()-13)/2),0)),IF(ISBLANK(OFFSET('9. METAS'!$W$20,INT((ROW()-14)/2),0)),"",OFFSET('9. METAS'!$W$20,INT((ROW()-14)/2),0)))</f>
        <v/>
      </c>
      <c r="M350" s="210" t="str">
        <f ca="1">IF(MOD(ROW()-13,2)=0,IF(ISBLANK(OFFSET(#REF!,INT((ROW()-13)/2),0)),"",OFFSET(#REF!,INT((ROW()-13)/2),0)),IF(ISBLANK(OFFSET('9. METAS'!$X$20,INT((ROW()-14)/2),0)),"",OFFSET('9. METAS'!$X$20,INT((ROW()-14)/2),0)))</f>
        <v/>
      </c>
      <c r="N350" s="1003"/>
      <c r="O350" s="1005"/>
      <c r="P350" s="1034"/>
    </row>
    <row r="351" spans="3:16">
      <c r="C351" s="1008" t="str">
        <f ca="1">IF(ISBLANK(OFFSET('5. Pp (3 años)'!$C$46,INT((ROW()-13)/2),0)),"",OFFSET('5. Pp (3 años)'!$C$46,INT((ROW()-13)/2),0))</f>
        <v/>
      </c>
      <c r="D351" s="983" t="str">
        <f ca="1">IF(ISBLANK(OFFSET('5. Pp (3 años)'!$D$46,INT((ROW()-13)/2),0)),"",OFFSET('5. Pp (3 años)'!$D$46,INT((ROW()-13)/2),0))</f>
        <v/>
      </c>
      <c r="E351" s="983" t="str">
        <f ca="1">IF(ISBLANK(OFFSET('5. Pp (3 años)'!$E$46,INT((ROW()-13)/2),0)),"",OFFSET('5. Pp (3 años)'!$E$46,INT((ROW()-13)/2),0))</f>
        <v/>
      </c>
      <c r="F351" s="985" t="str">
        <f ca="1">IF(ISBLANK(OFFSET('5. Pp (3 años)'!$K$46,INT((ROW()-13)/2),0)),"",OFFSET('5. Pp (3 años)'!$K$46,INT((ROW()-13)/2),0))</f>
        <v/>
      </c>
      <c r="G351" s="987" t="str">
        <f ca="1">IF(ISBLANK(OFFSET('5. Pp (3 años)'!$H$46,INT((ROW()-13)/2),0)),"",OFFSET('5. Pp (3 años)'!$H$46,INT((ROW()-13)/2),0))</f>
        <v/>
      </c>
      <c r="H351" s="1027" t="str">
        <f ca="1">IF(ISBLANK(OFFSET('9. METAS'!$L$20,INT((ROW()-13)/2),0)),"",OFFSET('9. METAS'!$L$20,INT((ROW()-13)/2),0))</f>
        <v/>
      </c>
      <c r="I351" s="1029"/>
      <c r="J351" s="208" t="e">
        <f ca="1">IF(MOD(ROW()-13,2)=0,IF(ISBLANK(OFFSET(#REF!,INT((ROW()-13)/2),0)),"",OFFSET(#REF!,INT((ROW()-13)/2),0)),IF(ISBLANK(OFFSET('9. METAS'!$U$20,INT((ROW()-14)/2),0)),"",OFFSET('9. METAS'!$U$20,INT((ROW()-14)/2),0)))</f>
        <v>#REF!</v>
      </c>
      <c r="K351" s="209" t="e">
        <f ca="1">IF(MOD(ROW()-13,2)=0,IF(ISBLANK(OFFSET(#REF!,INT((ROW()-13)/2),0)),"",OFFSET(#REF!,INT((ROW()-13)/2),0)),IF(ISBLANK(OFFSET('9. METAS'!$V$20,INT((ROW()-14)/2),0)),"",OFFSET('9. METAS'!$V$20,INT((ROW()-14)/2),0)))</f>
        <v>#REF!</v>
      </c>
      <c r="L351" s="209" t="e">
        <f ca="1">IF(MOD(ROW()-13,2)=0,IF(ISBLANK(OFFSET(#REF!,INT((ROW()-13)/2),0)),"",OFFSET(#REF!,INT((ROW()-13)/2),0)),IF(ISBLANK(OFFSET('9. METAS'!$W$20,INT((ROW()-14)/2),0)),"",OFFSET('9. METAS'!$W$20,INT((ROW()-14)/2),0)))</f>
        <v>#REF!</v>
      </c>
      <c r="M351" s="210" t="e">
        <f ca="1">IF(MOD(ROW()-13,2)=0,IF(ISBLANK(OFFSET(#REF!,INT((ROW()-13)/2),0)),"",OFFSET(#REF!,INT((ROW()-13)/2),0)),IF(ISBLANK(OFFSET('9. METAS'!$X$20,INT((ROW()-14)/2),0)),"",OFFSET('9. METAS'!$X$20,INT((ROW()-14)/2),0)))</f>
        <v>#REF!</v>
      </c>
      <c r="N351" s="1002" t="str">
        <f t="shared" ref="N351" ca="1" si="334">IFERROR(J351/J352,"ND")</f>
        <v>ND</v>
      </c>
      <c r="O351" s="1004" t="str">
        <f t="shared" ref="O351" ca="1" si="335">IFERROR(((J351)/H351),"ND")</f>
        <v>ND</v>
      </c>
      <c r="P351" s="1031"/>
    </row>
    <row r="352" spans="3:16">
      <c r="C352" s="981"/>
      <c r="D352" s="983"/>
      <c r="E352" s="983"/>
      <c r="F352" s="985"/>
      <c r="G352" s="987"/>
      <c r="H352" s="1027"/>
      <c r="I352" s="1033"/>
      <c r="J352" s="208" t="str">
        <f ca="1">IF(MOD(ROW()-13,2)=0,IF(ISBLANK(OFFSET(#REF!,INT((ROW()-13)/2),0)),"",OFFSET(#REF!,INT((ROW()-13)/2),0)),IF(ISBLANK(OFFSET('9. METAS'!$U$20,INT((ROW()-14)/2),0)),"",OFFSET('9. METAS'!$U$20,INT((ROW()-14)/2),0)))</f>
        <v/>
      </c>
      <c r="K352" s="209" t="str">
        <f ca="1">IF(MOD(ROW()-13,2)=0,IF(ISBLANK(OFFSET(#REF!,INT((ROW()-13)/2),0)),"",OFFSET(#REF!,INT((ROW()-13)/2),0)),IF(ISBLANK(OFFSET('9. METAS'!$V$20,INT((ROW()-14)/2),0)),"",OFFSET('9. METAS'!$V$20,INT((ROW()-14)/2),0)))</f>
        <v/>
      </c>
      <c r="L352" s="209" t="str">
        <f ca="1">IF(MOD(ROW()-13,2)=0,IF(ISBLANK(OFFSET(#REF!,INT((ROW()-13)/2),0)),"",OFFSET(#REF!,INT((ROW()-13)/2),0)),IF(ISBLANK(OFFSET('9. METAS'!$W$20,INT((ROW()-14)/2),0)),"",OFFSET('9. METAS'!$W$20,INT((ROW()-14)/2),0)))</f>
        <v/>
      </c>
      <c r="M352" s="210" t="str">
        <f ca="1">IF(MOD(ROW()-13,2)=0,IF(ISBLANK(OFFSET(#REF!,INT((ROW()-13)/2),0)),"",OFFSET(#REF!,INT((ROW()-13)/2),0)),IF(ISBLANK(OFFSET('9. METAS'!$X$20,INT((ROW()-14)/2),0)),"",OFFSET('9. METAS'!$X$20,INT((ROW()-14)/2),0)))</f>
        <v/>
      </c>
      <c r="N352" s="1003"/>
      <c r="O352" s="1005"/>
      <c r="P352" s="1034"/>
    </row>
    <row r="353" spans="3:16">
      <c r="C353" s="1008" t="str">
        <f ca="1">IF(ISBLANK(OFFSET('5. Pp (3 años)'!$C$46,INT((ROW()-13)/2),0)),"",OFFSET('5. Pp (3 años)'!$C$46,INT((ROW()-13)/2),0))</f>
        <v/>
      </c>
      <c r="D353" s="983" t="str">
        <f ca="1">IF(ISBLANK(OFFSET('5. Pp (3 años)'!$D$46,INT((ROW()-13)/2),0)),"",OFFSET('5. Pp (3 años)'!$D$46,INT((ROW()-13)/2),0))</f>
        <v/>
      </c>
      <c r="E353" s="983" t="str">
        <f ca="1">IF(ISBLANK(OFFSET('5. Pp (3 años)'!$E$46,INT((ROW()-13)/2),0)),"",OFFSET('5. Pp (3 años)'!$E$46,INT((ROW()-13)/2),0))</f>
        <v/>
      </c>
      <c r="F353" s="985" t="str">
        <f ca="1">IF(ISBLANK(OFFSET('5. Pp (3 años)'!$K$46,INT((ROW()-13)/2),0)),"",OFFSET('5. Pp (3 años)'!$K$46,INT((ROW()-13)/2),0))</f>
        <v/>
      </c>
      <c r="G353" s="987" t="str">
        <f ca="1">IF(ISBLANK(OFFSET('5. Pp (3 años)'!$H$46,INT((ROW()-13)/2),0)),"",OFFSET('5. Pp (3 años)'!$H$46,INT((ROW()-13)/2),0))</f>
        <v/>
      </c>
      <c r="H353" s="1027" t="str">
        <f ca="1">IF(ISBLANK(OFFSET('9. METAS'!$L$20,INT((ROW()-13)/2),0)),"",OFFSET('9. METAS'!$L$20,INT((ROW()-13)/2),0))</f>
        <v/>
      </c>
      <c r="I353" s="1029"/>
      <c r="J353" s="208" t="e">
        <f ca="1">IF(MOD(ROW()-13,2)=0,IF(ISBLANK(OFFSET(#REF!,INT((ROW()-13)/2),0)),"",OFFSET(#REF!,INT((ROW()-13)/2),0)),IF(ISBLANK(OFFSET('9. METAS'!$U$20,INT((ROW()-14)/2),0)),"",OFFSET('9. METAS'!$U$20,INT((ROW()-14)/2),0)))</f>
        <v>#REF!</v>
      </c>
      <c r="K353" s="209" t="e">
        <f ca="1">IF(MOD(ROW()-13,2)=0,IF(ISBLANK(OFFSET(#REF!,INT((ROW()-13)/2),0)),"",OFFSET(#REF!,INT((ROW()-13)/2),0)),IF(ISBLANK(OFFSET('9. METAS'!$V$20,INT((ROW()-14)/2),0)),"",OFFSET('9. METAS'!$V$20,INT((ROW()-14)/2),0)))</f>
        <v>#REF!</v>
      </c>
      <c r="L353" s="209" t="e">
        <f ca="1">IF(MOD(ROW()-13,2)=0,IF(ISBLANK(OFFSET(#REF!,INT((ROW()-13)/2),0)),"",OFFSET(#REF!,INT((ROW()-13)/2),0)),IF(ISBLANK(OFFSET('9. METAS'!$W$20,INT((ROW()-14)/2),0)),"",OFFSET('9. METAS'!$W$20,INT((ROW()-14)/2),0)))</f>
        <v>#REF!</v>
      </c>
      <c r="M353" s="210" t="e">
        <f ca="1">IF(MOD(ROW()-13,2)=0,IF(ISBLANK(OFFSET(#REF!,INT((ROW()-13)/2),0)),"",OFFSET(#REF!,INT((ROW()-13)/2),0)),IF(ISBLANK(OFFSET('9. METAS'!$X$20,INT((ROW()-14)/2),0)),"",OFFSET('9. METAS'!$X$20,INT((ROW()-14)/2),0)))</f>
        <v>#REF!</v>
      </c>
      <c r="N353" s="1002" t="str">
        <f t="shared" ref="N353" ca="1" si="336">IFERROR(J353/J354,"ND")</f>
        <v>ND</v>
      </c>
      <c r="O353" s="1004" t="str">
        <f t="shared" ref="O353" ca="1" si="337">IFERROR(((J353)/H353),"ND")</f>
        <v>ND</v>
      </c>
      <c r="P353" s="1031"/>
    </row>
    <row r="354" spans="3:16">
      <c r="C354" s="981"/>
      <c r="D354" s="983"/>
      <c r="E354" s="983"/>
      <c r="F354" s="985"/>
      <c r="G354" s="987"/>
      <c r="H354" s="1027"/>
      <c r="I354" s="1033"/>
      <c r="J354" s="208" t="str">
        <f ca="1">IF(MOD(ROW()-13,2)=0,IF(ISBLANK(OFFSET(#REF!,INT((ROW()-13)/2),0)),"",OFFSET(#REF!,INT((ROW()-13)/2),0)),IF(ISBLANK(OFFSET('9. METAS'!$U$20,INT((ROW()-14)/2),0)),"",OFFSET('9. METAS'!$U$20,INT((ROW()-14)/2),0)))</f>
        <v/>
      </c>
      <c r="K354" s="209" t="str">
        <f ca="1">IF(MOD(ROW()-13,2)=0,IF(ISBLANK(OFFSET(#REF!,INT((ROW()-13)/2),0)),"",OFFSET(#REF!,INT((ROW()-13)/2),0)),IF(ISBLANK(OFFSET('9. METAS'!$V$20,INT((ROW()-14)/2),0)),"",OFFSET('9. METAS'!$V$20,INT((ROW()-14)/2),0)))</f>
        <v/>
      </c>
      <c r="L354" s="209" t="str">
        <f ca="1">IF(MOD(ROW()-13,2)=0,IF(ISBLANK(OFFSET(#REF!,INT((ROW()-13)/2),0)),"",OFFSET(#REF!,INT((ROW()-13)/2),0)),IF(ISBLANK(OFFSET('9. METAS'!$W$20,INT((ROW()-14)/2),0)),"",OFFSET('9. METAS'!$W$20,INT((ROW()-14)/2),0)))</f>
        <v/>
      </c>
      <c r="M354" s="210" t="str">
        <f ca="1">IF(MOD(ROW()-13,2)=0,IF(ISBLANK(OFFSET(#REF!,INT((ROW()-13)/2),0)),"",OFFSET(#REF!,INT((ROW()-13)/2),0)),IF(ISBLANK(OFFSET('9. METAS'!$X$20,INT((ROW()-14)/2),0)),"",OFFSET('9. METAS'!$X$20,INT((ROW()-14)/2),0)))</f>
        <v/>
      </c>
      <c r="N354" s="1003"/>
      <c r="O354" s="1005"/>
      <c r="P354" s="1034"/>
    </row>
    <row r="355" spans="3:16">
      <c r="C355" s="1008" t="str">
        <f ca="1">IF(ISBLANK(OFFSET('5. Pp (3 años)'!$C$46,INT((ROW()-13)/2),0)),"",OFFSET('5. Pp (3 años)'!$C$46,INT((ROW()-13)/2),0))</f>
        <v/>
      </c>
      <c r="D355" s="983" t="str">
        <f ca="1">IF(ISBLANK(OFFSET('5. Pp (3 años)'!$D$46,INT((ROW()-13)/2),0)),"",OFFSET('5. Pp (3 años)'!$D$46,INT((ROW()-13)/2),0))</f>
        <v/>
      </c>
      <c r="E355" s="983" t="str">
        <f ca="1">IF(ISBLANK(OFFSET('5. Pp (3 años)'!$E$46,INT((ROW()-13)/2),0)),"",OFFSET('5. Pp (3 años)'!$E$46,INT((ROW()-13)/2),0))</f>
        <v/>
      </c>
      <c r="F355" s="985" t="str">
        <f ca="1">IF(ISBLANK(OFFSET('5. Pp (3 años)'!$K$46,INT((ROW()-13)/2),0)),"",OFFSET('5. Pp (3 años)'!$K$46,INT((ROW()-13)/2),0))</f>
        <v/>
      </c>
      <c r="G355" s="987" t="str">
        <f ca="1">IF(ISBLANK(OFFSET('5. Pp (3 años)'!$H$46,INT((ROW()-13)/2),0)),"",OFFSET('5. Pp (3 años)'!$H$46,INT((ROW()-13)/2),0))</f>
        <v/>
      </c>
      <c r="H355" s="1027" t="str">
        <f ca="1">IF(ISBLANK(OFFSET('9. METAS'!$L$20,INT((ROW()-13)/2),0)),"",OFFSET('9. METAS'!$L$20,INT((ROW()-13)/2),0))</f>
        <v/>
      </c>
      <c r="I355" s="1029"/>
      <c r="J355" s="208" t="e">
        <f ca="1">IF(MOD(ROW()-13,2)=0,IF(ISBLANK(OFFSET(#REF!,INT((ROW()-13)/2),0)),"",OFFSET(#REF!,INT((ROW()-13)/2),0)),IF(ISBLANK(OFFSET('9. METAS'!$U$20,INT((ROW()-14)/2),0)),"",OFFSET('9. METAS'!$U$20,INT((ROW()-14)/2),0)))</f>
        <v>#REF!</v>
      </c>
      <c r="K355" s="209" t="e">
        <f ca="1">IF(MOD(ROW()-13,2)=0,IF(ISBLANK(OFFSET(#REF!,INT((ROW()-13)/2),0)),"",OFFSET(#REF!,INT((ROW()-13)/2),0)),IF(ISBLANK(OFFSET('9. METAS'!$V$20,INT((ROW()-14)/2),0)),"",OFFSET('9. METAS'!$V$20,INT((ROW()-14)/2),0)))</f>
        <v>#REF!</v>
      </c>
      <c r="L355" s="209" t="e">
        <f ca="1">IF(MOD(ROW()-13,2)=0,IF(ISBLANK(OFFSET(#REF!,INT((ROW()-13)/2),0)),"",OFFSET(#REF!,INT((ROW()-13)/2),0)),IF(ISBLANK(OFFSET('9. METAS'!$W$20,INT((ROW()-14)/2),0)),"",OFFSET('9. METAS'!$W$20,INT((ROW()-14)/2),0)))</f>
        <v>#REF!</v>
      </c>
      <c r="M355" s="210" t="e">
        <f ca="1">IF(MOD(ROW()-13,2)=0,IF(ISBLANK(OFFSET(#REF!,INT((ROW()-13)/2),0)),"",OFFSET(#REF!,INT((ROW()-13)/2),0)),IF(ISBLANK(OFFSET('9. METAS'!$X$20,INT((ROW()-14)/2),0)),"",OFFSET('9. METAS'!$X$20,INT((ROW()-14)/2),0)))</f>
        <v>#REF!</v>
      </c>
      <c r="N355" s="1002" t="str">
        <f t="shared" ref="N355" ca="1" si="338">IFERROR(J355/J356,"ND")</f>
        <v>ND</v>
      </c>
      <c r="O355" s="1004" t="str">
        <f t="shared" ref="O355" ca="1" si="339">IFERROR(((J355)/H355),"ND")</f>
        <v>ND</v>
      </c>
      <c r="P355" s="1031"/>
    </row>
    <row r="356" spans="3:16">
      <c r="C356" s="981"/>
      <c r="D356" s="983"/>
      <c r="E356" s="983"/>
      <c r="F356" s="985"/>
      <c r="G356" s="987"/>
      <c r="H356" s="1027"/>
      <c r="I356" s="1033"/>
      <c r="J356" s="208" t="str">
        <f ca="1">IF(MOD(ROW()-13,2)=0,IF(ISBLANK(OFFSET(#REF!,INT((ROW()-13)/2),0)),"",OFFSET(#REF!,INT((ROW()-13)/2),0)),IF(ISBLANK(OFFSET('9. METAS'!$U$20,INT((ROW()-14)/2),0)),"",OFFSET('9. METAS'!$U$20,INT((ROW()-14)/2),0)))</f>
        <v/>
      </c>
      <c r="K356" s="209" t="str">
        <f ca="1">IF(MOD(ROW()-13,2)=0,IF(ISBLANK(OFFSET(#REF!,INT((ROW()-13)/2),0)),"",OFFSET(#REF!,INT((ROW()-13)/2),0)),IF(ISBLANK(OFFSET('9. METAS'!$V$20,INT((ROW()-14)/2),0)),"",OFFSET('9. METAS'!$V$20,INT((ROW()-14)/2),0)))</f>
        <v/>
      </c>
      <c r="L356" s="209" t="str">
        <f ca="1">IF(MOD(ROW()-13,2)=0,IF(ISBLANK(OFFSET(#REF!,INT((ROW()-13)/2),0)),"",OFFSET(#REF!,INT((ROW()-13)/2),0)),IF(ISBLANK(OFFSET('9. METAS'!$W$20,INT((ROW()-14)/2),0)),"",OFFSET('9. METAS'!$W$20,INT((ROW()-14)/2),0)))</f>
        <v/>
      </c>
      <c r="M356" s="210" t="str">
        <f ca="1">IF(MOD(ROW()-13,2)=0,IF(ISBLANK(OFFSET(#REF!,INT((ROW()-13)/2),0)),"",OFFSET(#REF!,INT((ROW()-13)/2),0)),IF(ISBLANK(OFFSET('9. METAS'!$X$20,INT((ROW()-14)/2),0)),"",OFFSET('9. METAS'!$X$20,INT((ROW()-14)/2),0)))</f>
        <v/>
      </c>
      <c r="N356" s="1003"/>
      <c r="O356" s="1005"/>
      <c r="P356" s="1034"/>
    </row>
    <row r="357" spans="3:16">
      <c r="C357" s="1008" t="str">
        <f ca="1">IF(ISBLANK(OFFSET('5. Pp (3 años)'!$C$46,INT((ROW()-13)/2),0)),"",OFFSET('5. Pp (3 años)'!$C$46,INT((ROW()-13)/2),0))</f>
        <v/>
      </c>
      <c r="D357" s="983" t="str">
        <f ca="1">IF(ISBLANK(OFFSET('5. Pp (3 años)'!$D$46,INT((ROW()-13)/2),0)),"",OFFSET('5. Pp (3 años)'!$D$46,INT((ROW()-13)/2),0))</f>
        <v/>
      </c>
      <c r="E357" s="983" t="str">
        <f ca="1">IF(ISBLANK(OFFSET('5. Pp (3 años)'!$E$46,INT((ROW()-13)/2),0)),"",OFFSET('5. Pp (3 años)'!$E$46,INT((ROW()-13)/2),0))</f>
        <v/>
      </c>
      <c r="F357" s="985" t="str">
        <f ca="1">IF(ISBLANK(OFFSET('5. Pp (3 años)'!$K$46,INT((ROW()-13)/2),0)),"",OFFSET('5. Pp (3 años)'!$K$46,INT((ROW()-13)/2),0))</f>
        <v/>
      </c>
      <c r="G357" s="987" t="str">
        <f ca="1">IF(ISBLANK(OFFSET('5. Pp (3 años)'!$H$46,INT((ROW()-13)/2),0)),"",OFFSET('5. Pp (3 años)'!$H$46,INT((ROW()-13)/2),0))</f>
        <v/>
      </c>
      <c r="H357" s="1027" t="str">
        <f ca="1">IF(ISBLANK(OFFSET('9. METAS'!$L$20,INT((ROW()-13)/2),0)),"",OFFSET('9. METAS'!$L$20,INT((ROW()-13)/2),0))</f>
        <v/>
      </c>
      <c r="I357" s="1029"/>
      <c r="J357" s="208" t="e">
        <f ca="1">IF(MOD(ROW()-13,2)=0,IF(ISBLANK(OFFSET(#REF!,INT((ROW()-13)/2),0)),"",OFFSET(#REF!,INT((ROW()-13)/2),0)),IF(ISBLANK(OFFSET('9. METAS'!$U$20,INT((ROW()-14)/2),0)),"",OFFSET('9. METAS'!$U$20,INT((ROW()-14)/2),0)))</f>
        <v>#REF!</v>
      </c>
      <c r="K357" s="209" t="e">
        <f ca="1">IF(MOD(ROW()-13,2)=0,IF(ISBLANK(OFFSET(#REF!,INT((ROW()-13)/2),0)),"",OFFSET(#REF!,INT((ROW()-13)/2),0)),IF(ISBLANK(OFFSET('9. METAS'!$V$20,INT((ROW()-14)/2),0)),"",OFFSET('9. METAS'!$V$20,INT((ROW()-14)/2),0)))</f>
        <v>#REF!</v>
      </c>
      <c r="L357" s="209" t="e">
        <f ca="1">IF(MOD(ROW()-13,2)=0,IF(ISBLANK(OFFSET(#REF!,INT((ROW()-13)/2),0)),"",OFFSET(#REF!,INT((ROW()-13)/2),0)),IF(ISBLANK(OFFSET('9. METAS'!$W$20,INT((ROW()-14)/2),0)),"",OFFSET('9. METAS'!$W$20,INT((ROW()-14)/2),0)))</f>
        <v>#REF!</v>
      </c>
      <c r="M357" s="210" t="e">
        <f ca="1">IF(MOD(ROW()-13,2)=0,IF(ISBLANK(OFFSET(#REF!,INT((ROW()-13)/2),0)),"",OFFSET(#REF!,INT((ROW()-13)/2),0)),IF(ISBLANK(OFFSET('9. METAS'!$X$20,INT((ROW()-14)/2),0)),"",OFFSET('9. METAS'!$X$20,INT((ROW()-14)/2),0)))</f>
        <v>#REF!</v>
      </c>
      <c r="N357" s="1002" t="str">
        <f t="shared" ref="N357" ca="1" si="340">IFERROR(J357/J358,"ND")</f>
        <v>ND</v>
      </c>
      <c r="O357" s="1004" t="str">
        <f t="shared" ref="O357" ca="1" si="341">IFERROR(((J357)/H357),"ND")</f>
        <v>ND</v>
      </c>
      <c r="P357" s="1031"/>
    </row>
    <row r="358" spans="3:16">
      <c r="C358" s="981"/>
      <c r="D358" s="983"/>
      <c r="E358" s="983"/>
      <c r="F358" s="985"/>
      <c r="G358" s="987"/>
      <c r="H358" s="1027"/>
      <c r="I358" s="1033"/>
      <c r="J358" s="208" t="str">
        <f ca="1">IF(MOD(ROW()-13,2)=0,IF(ISBLANK(OFFSET(#REF!,INT((ROW()-13)/2),0)),"",OFFSET(#REF!,INT((ROW()-13)/2),0)),IF(ISBLANK(OFFSET('9. METAS'!$U$20,INT((ROW()-14)/2),0)),"",OFFSET('9. METAS'!$U$20,INT((ROW()-14)/2),0)))</f>
        <v/>
      </c>
      <c r="K358" s="209" t="str">
        <f ca="1">IF(MOD(ROW()-13,2)=0,IF(ISBLANK(OFFSET(#REF!,INT((ROW()-13)/2),0)),"",OFFSET(#REF!,INT((ROW()-13)/2),0)),IF(ISBLANK(OFFSET('9. METAS'!$V$20,INT((ROW()-14)/2),0)),"",OFFSET('9. METAS'!$V$20,INT((ROW()-14)/2),0)))</f>
        <v/>
      </c>
      <c r="L358" s="209" t="str">
        <f ca="1">IF(MOD(ROW()-13,2)=0,IF(ISBLANK(OFFSET(#REF!,INT((ROW()-13)/2),0)),"",OFFSET(#REF!,INT((ROW()-13)/2),0)),IF(ISBLANK(OFFSET('9. METAS'!$W$20,INT((ROW()-14)/2),0)),"",OFFSET('9. METAS'!$W$20,INT((ROW()-14)/2),0)))</f>
        <v/>
      </c>
      <c r="M358" s="210" t="str">
        <f ca="1">IF(MOD(ROW()-13,2)=0,IF(ISBLANK(OFFSET(#REF!,INT((ROW()-13)/2),0)),"",OFFSET(#REF!,INT((ROW()-13)/2),0)),IF(ISBLANK(OFFSET('9. METAS'!$X$20,INT((ROW()-14)/2),0)),"",OFFSET('9. METAS'!$X$20,INT((ROW()-14)/2),0)))</f>
        <v/>
      </c>
      <c r="N358" s="1003"/>
      <c r="O358" s="1005"/>
      <c r="P358" s="1034"/>
    </row>
    <row r="359" spans="3:16">
      <c r="C359" s="1008" t="str">
        <f ca="1">IF(ISBLANK(OFFSET('5. Pp (3 años)'!$C$46,INT((ROW()-13)/2),0)),"",OFFSET('5. Pp (3 años)'!$C$46,INT((ROW()-13)/2),0))</f>
        <v/>
      </c>
      <c r="D359" s="983" t="str">
        <f ca="1">IF(ISBLANK(OFFSET('5. Pp (3 años)'!$D$46,INT((ROW()-13)/2),0)),"",OFFSET('5. Pp (3 años)'!$D$46,INT((ROW()-13)/2),0))</f>
        <v/>
      </c>
      <c r="E359" s="983" t="str">
        <f ca="1">IF(ISBLANK(OFFSET('5. Pp (3 años)'!$E$46,INT((ROW()-13)/2),0)),"",OFFSET('5. Pp (3 años)'!$E$46,INT((ROW()-13)/2),0))</f>
        <v/>
      </c>
      <c r="F359" s="985" t="str">
        <f ca="1">IF(ISBLANK(OFFSET('5. Pp (3 años)'!$K$46,INT((ROW()-13)/2),0)),"",OFFSET('5. Pp (3 años)'!$K$46,INT((ROW()-13)/2),0))</f>
        <v/>
      </c>
      <c r="G359" s="987" t="str">
        <f ca="1">IF(ISBLANK(OFFSET('5. Pp (3 años)'!$H$46,INT((ROW()-13)/2),0)),"",OFFSET('5. Pp (3 años)'!$H$46,INT((ROW()-13)/2),0))</f>
        <v/>
      </c>
      <c r="H359" s="1027" t="str">
        <f ca="1">IF(ISBLANK(OFFSET('9. METAS'!$L$20,INT((ROW()-13)/2),0)),"",OFFSET('9. METAS'!$L$20,INT((ROW()-13)/2),0))</f>
        <v/>
      </c>
      <c r="I359" s="1029"/>
      <c r="J359" s="208" t="e">
        <f ca="1">IF(MOD(ROW()-13,2)=0,IF(ISBLANK(OFFSET(#REF!,INT((ROW()-13)/2),0)),"",OFFSET(#REF!,INT((ROW()-13)/2),0)),IF(ISBLANK(OFFSET('9. METAS'!$U$20,INT((ROW()-14)/2),0)),"",OFFSET('9. METAS'!$U$20,INT((ROW()-14)/2),0)))</f>
        <v>#REF!</v>
      </c>
      <c r="K359" s="209" t="e">
        <f ca="1">IF(MOD(ROW()-13,2)=0,IF(ISBLANK(OFFSET(#REF!,INT((ROW()-13)/2),0)),"",OFFSET(#REF!,INT((ROW()-13)/2),0)),IF(ISBLANK(OFFSET('9. METAS'!$V$20,INT((ROW()-14)/2),0)),"",OFFSET('9. METAS'!$V$20,INT((ROW()-14)/2),0)))</f>
        <v>#REF!</v>
      </c>
      <c r="L359" s="209" t="e">
        <f ca="1">IF(MOD(ROW()-13,2)=0,IF(ISBLANK(OFFSET(#REF!,INT((ROW()-13)/2),0)),"",OFFSET(#REF!,INT((ROW()-13)/2),0)),IF(ISBLANK(OFFSET('9. METAS'!$W$20,INT((ROW()-14)/2),0)),"",OFFSET('9. METAS'!$W$20,INT((ROW()-14)/2),0)))</f>
        <v>#REF!</v>
      </c>
      <c r="M359" s="210" t="e">
        <f ca="1">IF(MOD(ROW()-13,2)=0,IF(ISBLANK(OFFSET(#REF!,INT((ROW()-13)/2),0)),"",OFFSET(#REF!,INT((ROW()-13)/2),0)),IF(ISBLANK(OFFSET('9. METAS'!$X$20,INT((ROW()-14)/2),0)),"",OFFSET('9. METAS'!$X$20,INT((ROW()-14)/2),0)))</f>
        <v>#REF!</v>
      </c>
      <c r="N359" s="1002" t="str">
        <f t="shared" ref="N359" ca="1" si="342">IFERROR(J359/J360,"ND")</f>
        <v>ND</v>
      </c>
      <c r="O359" s="1004" t="str">
        <f t="shared" ref="O359" ca="1" si="343">IFERROR(((J359)/H359),"ND")</f>
        <v>ND</v>
      </c>
      <c r="P359" s="1031"/>
    </row>
    <row r="360" spans="3:16">
      <c r="C360" s="981"/>
      <c r="D360" s="983"/>
      <c r="E360" s="983"/>
      <c r="F360" s="985"/>
      <c r="G360" s="987"/>
      <c r="H360" s="1027"/>
      <c r="I360" s="1033"/>
      <c r="J360" s="208" t="str">
        <f ca="1">IF(MOD(ROW()-13,2)=0,IF(ISBLANK(OFFSET(#REF!,INT((ROW()-13)/2),0)),"",OFFSET(#REF!,INT((ROW()-13)/2),0)),IF(ISBLANK(OFFSET('9. METAS'!$U$20,INT((ROW()-14)/2),0)),"",OFFSET('9. METAS'!$U$20,INT((ROW()-14)/2),0)))</f>
        <v/>
      </c>
      <c r="K360" s="209" t="str">
        <f ca="1">IF(MOD(ROW()-13,2)=0,IF(ISBLANK(OFFSET(#REF!,INT((ROW()-13)/2),0)),"",OFFSET(#REF!,INT((ROW()-13)/2),0)),IF(ISBLANK(OFFSET('9. METAS'!$V$20,INT((ROW()-14)/2),0)),"",OFFSET('9. METAS'!$V$20,INT((ROW()-14)/2),0)))</f>
        <v/>
      </c>
      <c r="L360" s="209" t="str">
        <f ca="1">IF(MOD(ROW()-13,2)=0,IF(ISBLANK(OFFSET(#REF!,INT((ROW()-13)/2),0)),"",OFFSET(#REF!,INT((ROW()-13)/2),0)),IF(ISBLANK(OFFSET('9. METAS'!$W$20,INT((ROW()-14)/2),0)),"",OFFSET('9. METAS'!$W$20,INT((ROW()-14)/2),0)))</f>
        <v/>
      </c>
      <c r="M360" s="210" t="str">
        <f ca="1">IF(MOD(ROW()-13,2)=0,IF(ISBLANK(OFFSET(#REF!,INT((ROW()-13)/2),0)),"",OFFSET(#REF!,INT((ROW()-13)/2),0)),IF(ISBLANK(OFFSET('9. METAS'!$X$20,INT((ROW()-14)/2),0)),"",OFFSET('9. METAS'!$X$20,INT((ROW()-14)/2),0)))</f>
        <v/>
      </c>
      <c r="N360" s="1003"/>
      <c r="O360" s="1005"/>
      <c r="P360" s="1034"/>
    </row>
    <row r="361" spans="3:16">
      <c r="C361" s="1008" t="str">
        <f ca="1">IF(ISBLANK(OFFSET('5. Pp (3 años)'!$C$46,INT((ROW()-13)/2),0)),"",OFFSET('5. Pp (3 años)'!$C$46,INT((ROW()-13)/2),0))</f>
        <v/>
      </c>
      <c r="D361" s="983" t="str">
        <f ca="1">IF(ISBLANK(OFFSET('5. Pp (3 años)'!$D$46,INT((ROW()-13)/2),0)),"",OFFSET('5. Pp (3 años)'!$D$46,INT((ROW()-13)/2),0))</f>
        <v/>
      </c>
      <c r="E361" s="983" t="str">
        <f ca="1">IF(ISBLANK(OFFSET('5. Pp (3 años)'!$E$46,INT((ROW()-13)/2),0)),"",OFFSET('5. Pp (3 años)'!$E$46,INT((ROW()-13)/2),0))</f>
        <v/>
      </c>
      <c r="F361" s="985" t="str">
        <f ca="1">IF(ISBLANK(OFFSET('5. Pp (3 años)'!$K$46,INT((ROW()-13)/2),0)),"",OFFSET('5. Pp (3 años)'!$K$46,INT((ROW()-13)/2),0))</f>
        <v/>
      </c>
      <c r="G361" s="987" t="str">
        <f ca="1">IF(ISBLANK(OFFSET('5. Pp (3 años)'!$H$46,INT((ROW()-13)/2),0)),"",OFFSET('5. Pp (3 años)'!$H$46,INT((ROW()-13)/2),0))</f>
        <v/>
      </c>
      <c r="H361" s="1027" t="str">
        <f ca="1">IF(ISBLANK(OFFSET('9. METAS'!$L$20,INT((ROW()-13)/2),0)),"",OFFSET('9. METAS'!$L$20,INT((ROW()-13)/2),0))</f>
        <v/>
      </c>
      <c r="I361" s="1029"/>
      <c r="J361" s="208" t="e">
        <f ca="1">IF(MOD(ROW()-13,2)=0,IF(ISBLANK(OFFSET(#REF!,INT((ROW()-13)/2),0)),"",OFFSET(#REF!,INT((ROW()-13)/2),0)),IF(ISBLANK(OFFSET('9. METAS'!$U$20,INT((ROW()-14)/2),0)),"",OFFSET('9. METAS'!$U$20,INT((ROW()-14)/2),0)))</f>
        <v>#REF!</v>
      </c>
      <c r="K361" s="209" t="e">
        <f ca="1">IF(MOD(ROW()-13,2)=0,IF(ISBLANK(OFFSET(#REF!,INT((ROW()-13)/2),0)),"",OFFSET(#REF!,INT((ROW()-13)/2),0)),IF(ISBLANK(OFFSET('9. METAS'!$V$20,INT((ROW()-14)/2),0)),"",OFFSET('9. METAS'!$V$20,INT((ROW()-14)/2),0)))</f>
        <v>#REF!</v>
      </c>
      <c r="L361" s="209" t="e">
        <f ca="1">IF(MOD(ROW()-13,2)=0,IF(ISBLANK(OFFSET(#REF!,INT((ROW()-13)/2),0)),"",OFFSET(#REF!,INT((ROW()-13)/2),0)),IF(ISBLANK(OFFSET('9. METAS'!$W$20,INT((ROW()-14)/2),0)),"",OFFSET('9. METAS'!$W$20,INT((ROW()-14)/2),0)))</f>
        <v>#REF!</v>
      </c>
      <c r="M361" s="210" t="e">
        <f ca="1">IF(MOD(ROW()-13,2)=0,IF(ISBLANK(OFFSET(#REF!,INT((ROW()-13)/2),0)),"",OFFSET(#REF!,INT((ROW()-13)/2),0)),IF(ISBLANK(OFFSET('9. METAS'!$X$20,INT((ROW()-14)/2),0)),"",OFFSET('9. METAS'!$X$20,INT((ROW()-14)/2),0)))</f>
        <v>#REF!</v>
      </c>
      <c r="N361" s="1002" t="str">
        <f t="shared" ref="N361" ca="1" si="344">IFERROR(J361/J362,"ND")</f>
        <v>ND</v>
      </c>
      <c r="O361" s="1004" t="str">
        <f t="shared" ref="O361" ca="1" si="345">IFERROR(((J361)/H361),"ND")</f>
        <v>ND</v>
      </c>
      <c r="P361" s="1031"/>
    </row>
    <row r="362" spans="3:16">
      <c r="C362" s="981"/>
      <c r="D362" s="983"/>
      <c r="E362" s="983"/>
      <c r="F362" s="985"/>
      <c r="G362" s="987"/>
      <c r="H362" s="1027"/>
      <c r="I362" s="1033"/>
      <c r="J362" s="208" t="str">
        <f ca="1">IF(MOD(ROW()-13,2)=0,IF(ISBLANK(OFFSET(#REF!,INT((ROW()-13)/2),0)),"",OFFSET(#REF!,INT((ROW()-13)/2),0)),IF(ISBLANK(OFFSET('9. METAS'!$U$20,INT((ROW()-14)/2),0)),"",OFFSET('9. METAS'!$U$20,INT((ROW()-14)/2),0)))</f>
        <v/>
      </c>
      <c r="K362" s="209" t="str">
        <f ca="1">IF(MOD(ROW()-13,2)=0,IF(ISBLANK(OFFSET(#REF!,INT((ROW()-13)/2),0)),"",OFFSET(#REF!,INT((ROW()-13)/2),0)),IF(ISBLANK(OFFSET('9. METAS'!$V$20,INT((ROW()-14)/2),0)),"",OFFSET('9. METAS'!$V$20,INT((ROW()-14)/2),0)))</f>
        <v/>
      </c>
      <c r="L362" s="209" t="str">
        <f ca="1">IF(MOD(ROW()-13,2)=0,IF(ISBLANK(OFFSET(#REF!,INT((ROW()-13)/2),0)),"",OFFSET(#REF!,INT((ROW()-13)/2),0)),IF(ISBLANK(OFFSET('9. METAS'!$W$20,INT((ROW()-14)/2),0)),"",OFFSET('9. METAS'!$W$20,INT((ROW()-14)/2),0)))</f>
        <v/>
      </c>
      <c r="M362" s="210" t="str">
        <f ca="1">IF(MOD(ROW()-13,2)=0,IF(ISBLANK(OFFSET(#REF!,INT((ROW()-13)/2),0)),"",OFFSET(#REF!,INT((ROW()-13)/2),0)),IF(ISBLANK(OFFSET('9. METAS'!$X$20,INT((ROW()-14)/2),0)),"",OFFSET('9. METAS'!$X$20,INT((ROW()-14)/2),0)))</f>
        <v/>
      </c>
      <c r="N362" s="1003"/>
      <c r="O362" s="1005"/>
      <c r="P362" s="1034"/>
    </row>
    <row r="363" spans="3:16">
      <c r="C363" s="1008" t="str">
        <f ca="1">IF(ISBLANK(OFFSET('5. Pp (3 años)'!$C$46,INT((ROW()-13)/2),0)),"",OFFSET('5. Pp (3 años)'!$C$46,INT((ROW()-13)/2),0))</f>
        <v/>
      </c>
      <c r="D363" s="983" t="str">
        <f ca="1">IF(ISBLANK(OFFSET('5. Pp (3 años)'!$D$46,INT((ROW()-13)/2),0)),"",OFFSET('5. Pp (3 años)'!$D$46,INT((ROW()-13)/2),0))</f>
        <v/>
      </c>
      <c r="E363" s="983" t="str">
        <f ca="1">IF(ISBLANK(OFFSET('5. Pp (3 años)'!$E$46,INT((ROW()-13)/2),0)),"",OFFSET('5. Pp (3 años)'!$E$46,INT((ROW()-13)/2),0))</f>
        <v/>
      </c>
      <c r="F363" s="985" t="str">
        <f ca="1">IF(ISBLANK(OFFSET('5. Pp (3 años)'!$K$46,INT((ROW()-13)/2),0)),"",OFFSET('5. Pp (3 años)'!$K$46,INT((ROW()-13)/2),0))</f>
        <v/>
      </c>
      <c r="G363" s="987" t="str">
        <f ca="1">IF(ISBLANK(OFFSET('5. Pp (3 años)'!$H$46,INT((ROW()-13)/2),0)),"",OFFSET('5. Pp (3 años)'!$H$46,INT((ROW()-13)/2),0))</f>
        <v/>
      </c>
      <c r="H363" s="1027" t="str">
        <f ca="1">IF(ISBLANK(OFFSET('9. METAS'!$L$20,INT((ROW()-13)/2),0)),"",OFFSET('9. METAS'!$L$20,INT((ROW()-13)/2),0))</f>
        <v/>
      </c>
      <c r="I363" s="1029"/>
      <c r="J363" s="208" t="e">
        <f ca="1">IF(MOD(ROW()-13,2)=0,IF(ISBLANK(OFFSET(#REF!,INT((ROW()-13)/2),0)),"",OFFSET(#REF!,INT((ROW()-13)/2),0)),IF(ISBLANK(OFFSET('9. METAS'!$U$20,INT((ROW()-14)/2),0)),"",OFFSET('9. METAS'!$U$20,INT((ROW()-14)/2),0)))</f>
        <v>#REF!</v>
      </c>
      <c r="K363" s="209" t="e">
        <f ca="1">IF(MOD(ROW()-13,2)=0,IF(ISBLANK(OFFSET(#REF!,INT((ROW()-13)/2),0)),"",OFFSET(#REF!,INT((ROW()-13)/2),0)),IF(ISBLANK(OFFSET('9. METAS'!$V$20,INT((ROW()-14)/2),0)),"",OFFSET('9. METAS'!$V$20,INT((ROW()-14)/2),0)))</f>
        <v>#REF!</v>
      </c>
      <c r="L363" s="209" t="e">
        <f ca="1">IF(MOD(ROW()-13,2)=0,IF(ISBLANK(OFFSET(#REF!,INT((ROW()-13)/2),0)),"",OFFSET(#REF!,INT((ROW()-13)/2),0)),IF(ISBLANK(OFFSET('9. METAS'!$W$20,INT((ROW()-14)/2),0)),"",OFFSET('9. METAS'!$W$20,INT((ROW()-14)/2),0)))</f>
        <v>#REF!</v>
      </c>
      <c r="M363" s="210" t="e">
        <f ca="1">IF(MOD(ROW()-13,2)=0,IF(ISBLANK(OFFSET(#REF!,INT((ROW()-13)/2),0)),"",OFFSET(#REF!,INT((ROW()-13)/2),0)),IF(ISBLANK(OFFSET('9. METAS'!$X$20,INT((ROW()-14)/2),0)),"",OFFSET('9. METAS'!$X$20,INT((ROW()-14)/2),0)))</f>
        <v>#REF!</v>
      </c>
      <c r="N363" s="1002" t="str">
        <f t="shared" ref="N363" ca="1" si="346">IFERROR(J363/J364,"ND")</f>
        <v>ND</v>
      </c>
      <c r="O363" s="1004" t="str">
        <f t="shared" ref="O363" ca="1" si="347">IFERROR(((J363)/H363),"ND")</f>
        <v>ND</v>
      </c>
      <c r="P363" s="1031"/>
    </row>
    <row r="364" spans="3:16">
      <c r="C364" s="981"/>
      <c r="D364" s="983"/>
      <c r="E364" s="983"/>
      <c r="F364" s="985"/>
      <c r="G364" s="987"/>
      <c r="H364" s="1027"/>
      <c r="I364" s="1033"/>
      <c r="J364" s="208" t="str">
        <f ca="1">IF(MOD(ROW()-13,2)=0,IF(ISBLANK(OFFSET(#REF!,INT((ROW()-13)/2),0)),"",OFFSET(#REF!,INT((ROW()-13)/2),0)),IF(ISBLANK(OFFSET('9. METAS'!$U$20,INT((ROW()-14)/2),0)),"",OFFSET('9. METAS'!$U$20,INT((ROW()-14)/2),0)))</f>
        <v/>
      </c>
      <c r="K364" s="209" t="str">
        <f ca="1">IF(MOD(ROW()-13,2)=0,IF(ISBLANK(OFFSET(#REF!,INT((ROW()-13)/2),0)),"",OFFSET(#REF!,INT((ROW()-13)/2),0)),IF(ISBLANK(OFFSET('9. METAS'!$V$20,INT((ROW()-14)/2),0)),"",OFFSET('9. METAS'!$V$20,INT((ROW()-14)/2),0)))</f>
        <v/>
      </c>
      <c r="L364" s="209" t="str">
        <f ca="1">IF(MOD(ROW()-13,2)=0,IF(ISBLANK(OFFSET(#REF!,INT((ROW()-13)/2),0)),"",OFFSET(#REF!,INT((ROW()-13)/2),0)),IF(ISBLANK(OFFSET('9. METAS'!$W$20,INT((ROW()-14)/2),0)),"",OFFSET('9. METAS'!$W$20,INT((ROW()-14)/2),0)))</f>
        <v/>
      </c>
      <c r="M364" s="210" t="str">
        <f ca="1">IF(MOD(ROW()-13,2)=0,IF(ISBLANK(OFFSET(#REF!,INT((ROW()-13)/2),0)),"",OFFSET(#REF!,INT((ROW()-13)/2),0)),IF(ISBLANK(OFFSET('9. METAS'!$X$20,INT((ROW()-14)/2),0)),"",OFFSET('9. METAS'!$X$20,INT((ROW()-14)/2),0)))</f>
        <v/>
      </c>
      <c r="N364" s="1003"/>
      <c r="O364" s="1005"/>
      <c r="P364" s="1034"/>
    </row>
    <row r="365" spans="3:16">
      <c r="C365" s="1008" t="str">
        <f ca="1">IF(ISBLANK(OFFSET('5. Pp (3 años)'!$C$46,INT((ROW()-13)/2),0)),"",OFFSET('5. Pp (3 años)'!$C$46,INT((ROW()-13)/2),0))</f>
        <v/>
      </c>
      <c r="D365" s="983" t="str">
        <f ca="1">IF(ISBLANK(OFFSET('5. Pp (3 años)'!$D$46,INT((ROW()-13)/2),0)),"",OFFSET('5. Pp (3 años)'!$D$46,INT((ROW()-13)/2),0))</f>
        <v/>
      </c>
      <c r="E365" s="983" t="str">
        <f ca="1">IF(ISBLANK(OFFSET('5. Pp (3 años)'!$E$46,INT((ROW()-13)/2),0)),"",OFFSET('5. Pp (3 años)'!$E$46,INT((ROW()-13)/2),0))</f>
        <v/>
      </c>
      <c r="F365" s="985" t="str">
        <f ca="1">IF(ISBLANK(OFFSET('5. Pp (3 años)'!$K$46,INT((ROW()-13)/2),0)),"",OFFSET('5. Pp (3 años)'!$K$46,INT((ROW()-13)/2),0))</f>
        <v/>
      </c>
      <c r="G365" s="987" t="str">
        <f ca="1">IF(ISBLANK(OFFSET('5. Pp (3 años)'!$H$46,INT((ROW()-13)/2),0)),"",OFFSET('5. Pp (3 años)'!$H$46,INT((ROW()-13)/2),0))</f>
        <v/>
      </c>
      <c r="H365" s="1027" t="str">
        <f ca="1">IF(ISBLANK(OFFSET('9. METAS'!$L$20,INT((ROW()-13)/2),0)),"",OFFSET('9. METAS'!$L$20,INT((ROW()-13)/2),0))</f>
        <v/>
      </c>
      <c r="I365" s="1029"/>
      <c r="J365" s="208" t="e">
        <f ca="1">IF(MOD(ROW()-13,2)=0,IF(ISBLANK(OFFSET(#REF!,INT((ROW()-13)/2),0)),"",OFFSET(#REF!,INT((ROW()-13)/2),0)),IF(ISBLANK(OFFSET('9. METAS'!$U$20,INT((ROW()-14)/2),0)),"",OFFSET('9. METAS'!$U$20,INT((ROW()-14)/2),0)))</f>
        <v>#REF!</v>
      </c>
      <c r="K365" s="209" t="e">
        <f ca="1">IF(MOD(ROW()-13,2)=0,IF(ISBLANK(OFFSET(#REF!,INT((ROW()-13)/2),0)),"",OFFSET(#REF!,INT((ROW()-13)/2),0)),IF(ISBLANK(OFFSET('9. METAS'!$V$20,INT((ROW()-14)/2),0)),"",OFFSET('9. METAS'!$V$20,INT((ROW()-14)/2),0)))</f>
        <v>#REF!</v>
      </c>
      <c r="L365" s="209" t="e">
        <f ca="1">IF(MOD(ROW()-13,2)=0,IF(ISBLANK(OFFSET(#REF!,INT((ROW()-13)/2),0)),"",OFFSET(#REF!,INT((ROW()-13)/2),0)),IF(ISBLANK(OFFSET('9. METAS'!$W$20,INT((ROW()-14)/2),0)),"",OFFSET('9. METAS'!$W$20,INT((ROW()-14)/2),0)))</f>
        <v>#REF!</v>
      </c>
      <c r="M365" s="210" t="e">
        <f ca="1">IF(MOD(ROW()-13,2)=0,IF(ISBLANK(OFFSET(#REF!,INT((ROW()-13)/2),0)),"",OFFSET(#REF!,INT((ROW()-13)/2),0)),IF(ISBLANK(OFFSET('9. METAS'!$X$20,INT((ROW()-14)/2),0)),"",OFFSET('9. METAS'!$X$20,INT((ROW()-14)/2),0)))</f>
        <v>#REF!</v>
      </c>
      <c r="N365" s="1002" t="str">
        <f t="shared" ref="N365" ca="1" si="348">IFERROR(J365/J366,"ND")</f>
        <v>ND</v>
      </c>
      <c r="O365" s="1004" t="str">
        <f t="shared" ref="O365" ca="1" si="349">IFERROR(((J365)/H365),"ND")</f>
        <v>ND</v>
      </c>
      <c r="P365" s="1031"/>
    </row>
    <row r="366" spans="3:16">
      <c r="C366" s="981"/>
      <c r="D366" s="983"/>
      <c r="E366" s="983"/>
      <c r="F366" s="985"/>
      <c r="G366" s="987"/>
      <c r="H366" s="1027"/>
      <c r="I366" s="1033"/>
      <c r="J366" s="208" t="str">
        <f ca="1">IF(MOD(ROW()-13,2)=0,IF(ISBLANK(OFFSET(#REF!,INT((ROW()-13)/2),0)),"",OFFSET(#REF!,INT((ROW()-13)/2),0)),IF(ISBLANK(OFFSET('9. METAS'!$U$20,INT((ROW()-14)/2),0)),"",OFFSET('9. METAS'!$U$20,INT((ROW()-14)/2),0)))</f>
        <v/>
      </c>
      <c r="K366" s="209" t="str">
        <f ca="1">IF(MOD(ROW()-13,2)=0,IF(ISBLANK(OFFSET(#REF!,INT((ROW()-13)/2),0)),"",OFFSET(#REF!,INT((ROW()-13)/2),0)),IF(ISBLANK(OFFSET('9. METAS'!$V$20,INT((ROW()-14)/2),0)),"",OFFSET('9. METAS'!$V$20,INT((ROW()-14)/2),0)))</f>
        <v/>
      </c>
      <c r="L366" s="209" t="str">
        <f ca="1">IF(MOD(ROW()-13,2)=0,IF(ISBLANK(OFFSET(#REF!,INT((ROW()-13)/2),0)),"",OFFSET(#REF!,INT((ROW()-13)/2),0)),IF(ISBLANK(OFFSET('9. METAS'!$W$20,INT((ROW()-14)/2),0)),"",OFFSET('9. METAS'!$W$20,INT((ROW()-14)/2),0)))</f>
        <v/>
      </c>
      <c r="M366" s="210" t="str">
        <f ca="1">IF(MOD(ROW()-13,2)=0,IF(ISBLANK(OFFSET(#REF!,INT((ROW()-13)/2),0)),"",OFFSET(#REF!,INT((ROW()-13)/2),0)),IF(ISBLANK(OFFSET('9. METAS'!$X$20,INT((ROW()-14)/2),0)),"",OFFSET('9. METAS'!$X$20,INT((ROW()-14)/2),0)))</f>
        <v/>
      </c>
      <c r="N366" s="1003"/>
      <c r="O366" s="1005"/>
      <c r="P366" s="1034"/>
    </row>
    <row r="367" spans="3:16">
      <c r="C367" s="1008" t="str">
        <f ca="1">IF(ISBLANK(OFFSET('5. Pp (3 años)'!$C$46,INT((ROW()-13)/2),0)),"",OFFSET('5. Pp (3 años)'!$C$46,INT((ROW()-13)/2),0))</f>
        <v/>
      </c>
      <c r="D367" s="983" t="str">
        <f ca="1">IF(ISBLANK(OFFSET('5. Pp (3 años)'!$D$46,INT((ROW()-13)/2),0)),"",OFFSET('5. Pp (3 años)'!$D$46,INT((ROW()-13)/2),0))</f>
        <v/>
      </c>
      <c r="E367" s="983" t="str">
        <f ca="1">IF(ISBLANK(OFFSET('5. Pp (3 años)'!$E$46,INT((ROW()-13)/2),0)),"",OFFSET('5. Pp (3 años)'!$E$46,INT((ROW()-13)/2),0))</f>
        <v/>
      </c>
      <c r="F367" s="985" t="str">
        <f ca="1">IF(ISBLANK(OFFSET('5. Pp (3 años)'!$K$46,INT((ROW()-13)/2),0)),"",OFFSET('5. Pp (3 años)'!$K$46,INT((ROW()-13)/2),0))</f>
        <v/>
      </c>
      <c r="G367" s="987" t="str">
        <f ca="1">IF(ISBLANK(OFFSET('5. Pp (3 años)'!$H$46,INT((ROW()-13)/2),0)),"",OFFSET('5. Pp (3 años)'!$H$46,INT((ROW()-13)/2),0))</f>
        <v/>
      </c>
      <c r="H367" s="1027" t="str">
        <f ca="1">IF(ISBLANK(OFFSET('9. METAS'!$L$20,INT((ROW()-13)/2),0)),"",OFFSET('9. METAS'!$L$20,INT((ROW()-13)/2),0))</f>
        <v/>
      </c>
      <c r="I367" s="1029"/>
      <c r="J367" s="208" t="e">
        <f ca="1">IF(MOD(ROW()-13,2)=0,IF(ISBLANK(OFFSET(#REF!,INT((ROW()-13)/2),0)),"",OFFSET(#REF!,INT((ROW()-13)/2),0)),IF(ISBLANK(OFFSET('9. METAS'!$U$20,INT((ROW()-14)/2),0)),"",OFFSET('9. METAS'!$U$20,INT((ROW()-14)/2),0)))</f>
        <v>#REF!</v>
      </c>
      <c r="K367" s="209" t="e">
        <f ca="1">IF(MOD(ROW()-13,2)=0,IF(ISBLANK(OFFSET(#REF!,INT((ROW()-13)/2),0)),"",OFFSET(#REF!,INT((ROW()-13)/2),0)),IF(ISBLANK(OFFSET('9. METAS'!$V$20,INT((ROW()-14)/2),0)),"",OFFSET('9. METAS'!$V$20,INT((ROW()-14)/2),0)))</f>
        <v>#REF!</v>
      </c>
      <c r="L367" s="209" t="e">
        <f ca="1">IF(MOD(ROW()-13,2)=0,IF(ISBLANK(OFFSET(#REF!,INT((ROW()-13)/2),0)),"",OFFSET(#REF!,INT((ROW()-13)/2),0)),IF(ISBLANK(OFFSET('9. METAS'!$W$20,INT((ROW()-14)/2),0)),"",OFFSET('9. METAS'!$W$20,INT((ROW()-14)/2),0)))</f>
        <v>#REF!</v>
      </c>
      <c r="M367" s="210" t="e">
        <f ca="1">IF(MOD(ROW()-13,2)=0,IF(ISBLANK(OFFSET(#REF!,INT((ROW()-13)/2),0)),"",OFFSET(#REF!,INT((ROW()-13)/2),0)),IF(ISBLANK(OFFSET('9. METAS'!$X$20,INT((ROW()-14)/2),0)),"",OFFSET('9. METAS'!$X$20,INT((ROW()-14)/2),0)))</f>
        <v>#REF!</v>
      </c>
      <c r="N367" s="1002" t="str">
        <f t="shared" ref="N367" ca="1" si="350">IFERROR(J367/J368,"ND")</f>
        <v>ND</v>
      </c>
      <c r="O367" s="1004" t="str">
        <f t="shared" ref="O367" ca="1" si="351">IFERROR(((J367)/H367),"ND")</f>
        <v>ND</v>
      </c>
      <c r="P367" s="1031"/>
    </row>
    <row r="368" spans="3:16">
      <c r="C368" s="981"/>
      <c r="D368" s="983"/>
      <c r="E368" s="983"/>
      <c r="F368" s="985"/>
      <c r="G368" s="987"/>
      <c r="H368" s="1027"/>
      <c r="I368" s="1033"/>
      <c r="J368" s="208" t="str">
        <f ca="1">IF(MOD(ROW()-13,2)=0,IF(ISBLANK(OFFSET(#REF!,INT((ROW()-13)/2),0)),"",OFFSET(#REF!,INT((ROW()-13)/2),0)),IF(ISBLANK(OFFSET('9. METAS'!$U$20,INT((ROW()-14)/2),0)),"",OFFSET('9. METAS'!$U$20,INT((ROW()-14)/2),0)))</f>
        <v/>
      </c>
      <c r="K368" s="209" t="str">
        <f ca="1">IF(MOD(ROW()-13,2)=0,IF(ISBLANK(OFFSET(#REF!,INT((ROW()-13)/2),0)),"",OFFSET(#REF!,INT((ROW()-13)/2),0)),IF(ISBLANK(OFFSET('9. METAS'!$V$20,INT((ROW()-14)/2),0)),"",OFFSET('9. METAS'!$V$20,INT((ROW()-14)/2),0)))</f>
        <v/>
      </c>
      <c r="L368" s="209" t="str">
        <f ca="1">IF(MOD(ROW()-13,2)=0,IF(ISBLANK(OFFSET(#REF!,INT((ROW()-13)/2),0)),"",OFFSET(#REF!,INT((ROW()-13)/2),0)),IF(ISBLANK(OFFSET('9. METAS'!$W$20,INT((ROW()-14)/2),0)),"",OFFSET('9. METAS'!$W$20,INT((ROW()-14)/2),0)))</f>
        <v/>
      </c>
      <c r="M368" s="210" t="str">
        <f ca="1">IF(MOD(ROW()-13,2)=0,IF(ISBLANK(OFFSET(#REF!,INT((ROW()-13)/2),0)),"",OFFSET(#REF!,INT((ROW()-13)/2),0)),IF(ISBLANK(OFFSET('9. METAS'!$X$20,INT((ROW()-14)/2),0)),"",OFFSET('9. METAS'!$X$20,INT((ROW()-14)/2),0)))</f>
        <v/>
      </c>
      <c r="N368" s="1003"/>
      <c r="O368" s="1005"/>
      <c r="P368" s="1034"/>
    </row>
    <row r="369" spans="3:16">
      <c r="C369" s="1008" t="str">
        <f ca="1">IF(ISBLANK(OFFSET('5. Pp (3 años)'!$C$46,INT((ROW()-13)/2),0)),"",OFFSET('5. Pp (3 años)'!$C$46,INT((ROW()-13)/2),0))</f>
        <v/>
      </c>
      <c r="D369" s="983" t="str">
        <f ca="1">IF(ISBLANK(OFFSET('5. Pp (3 años)'!$D$46,INT((ROW()-13)/2),0)),"",OFFSET('5. Pp (3 años)'!$D$46,INT((ROW()-13)/2),0))</f>
        <v/>
      </c>
      <c r="E369" s="983" t="str">
        <f ca="1">IF(ISBLANK(OFFSET('5. Pp (3 años)'!$E$46,INT((ROW()-13)/2),0)),"",OFFSET('5. Pp (3 años)'!$E$46,INT((ROW()-13)/2),0))</f>
        <v/>
      </c>
      <c r="F369" s="985" t="str">
        <f ca="1">IF(ISBLANK(OFFSET('5. Pp (3 años)'!$K$46,INT((ROW()-13)/2),0)),"",OFFSET('5. Pp (3 años)'!$K$46,INT((ROW()-13)/2),0))</f>
        <v/>
      </c>
      <c r="G369" s="987" t="str">
        <f ca="1">IF(ISBLANK(OFFSET('5. Pp (3 años)'!$H$46,INT((ROW()-13)/2),0)),"",OFFSET('5. Pp (3 años)'!$H$46,INT((ROW()-13)/2),0))</f>
        <v/>
      </c>
      <c r="H369" s="1027" t="str">
        <f ca="1">IF(ISBLANK(OFFSET('9. METAS'!$L$20,INT((ROW()-13)/2),0)),"",OFFSET('9. METAS'!$L$20,INT((ROW()-13)/2),0))</f>
        <v/>
      </c>
      <c r="I369" s="1029"/>
      <c r="J369" s="208" t="e">
        <f ca="1">IF(MOD(ROW()-13,2)=0,IF(ISBLANK(OFFSET(#REF!,INT((ROW()-13)/2),0)),"",OFFSET(#REF!,INT((ROW()-13)/2),0)),IF(ISBLANK(OFFSET('9. METAS'!$U$20,INT((ROW()-14)/2),0)),"",OFFSET('9. METAS'!$U$20,INT((ROW()-14)/2),0)))</f>
        <v>#REF!</v>
      </c>
      <c r="K369" s="209" t="e">
        <f ca="1">IF(MOD(ROW()-13,2)=0,IF(ISBLANK(OFFSET(#REF!,INT((ROW()-13)/2),0)),"",OFFSET(#REF!,INT((ROW()-13)/2),0)),IF(ISBLANK(OFFSET('9. METAS'!$V$20,INT((ROW()-14)/2),0)),"",OFFSET('9. METAS'!$V$20,INT((ROW()-14)/2),0)))</f>
        <v>#REF!</v>
      </c>
      <c r="L369" s="209" t="e">
        <f ca="1">IF(MOD(ROW()-13,2)=0,IF(ISBLANK(OFFSET(#REF!,INT((ROW()-13)/2),0)),"",OFFSET(#REF!,INT((ROW()-13)/2),0)),IF(ISBLANK(OFFSET('9. METAS'!$W$20,INT((ROW()-14)/2),0)),"",OFFSET('9. METAS'!$W$20,INT((ROW()-14)/2),0)))</f>
        <v>#REF!</v>
      </c>
      <c r="M369" s="210" t="e">
        <f ca="1">IF(MOD(ROW()-13,2)=0,IF(ISBLANK(OFFSET(#REF!,INT((ROW()-13)/2),0)),"",OFFSET(#REF!,INT((ROW()-13)/2),0)),IF(ISBLANK(OFFSET('9. METAS'!$X$20,INT((ROW()-14)/2),0)),"",OFFSET('9. METAS'!$X$20,INT((ROW()-14)/2),0)))</f>
        <v>#REF!</v>
      </c>
      <c r="N369" s="1002" t="str">
        <f t="shared" ref="N369" ca="1" si="352">IFERROR(J369/J370,"ND")</f>
        <v>ND</v>
      </c>
      <c r="O369" s="1004" t="str">
        <f t="shared" ref="O369" ca="1" si="353">IFERROR(((J369)/H369),"ND")</f>
        <v>ND</v>
      </c>
      <c r="P369" s="1031"/>
    </row>
    <row r="370" spans="3:16">
      <c r="C370" s="981"/>
      <c r="D370" s="983"/>
      <c r="E370" s="983"/>
      <c r="F370" s="985"/>
      <c r="G370" s="987"/>
      <c r="H370" s="1027"/>
      <c r="I370" s="1033"/>
      <c r="J370" s="208" t="str">
        <f ca="1">IF(MOD(ROW()-13,2)=0,IF(ISBLANK(OFFSET(#REF!,INT((ROW()-13)/2),0)),"",OFFSET(#REF!,INT((ROW()-13)/2),0)),IF(ISBLANK(OFFSET('9. METAS'!$U$20,INT((ROW()-14)/2),0)),"",OFFSET('9. METAS'!$U$20,INT((ROW()-14)/2),0)))</f>
        <v/>
      </c>
      <c r="K370" s="209" t="str">
        <f ca="1">IF(MOD(ROW()-13,2)=0,IF(ISBLANK(OFFSET(#REF!,INT((ROW()-13)/2),0)),"",OFFSET(#REF!,INT((ROW()-13)/2),0)),IF(ISBLANK(OFFSET('9. METAS'!$V$20,INT((ROW()-14)/2),0)),"",OFFSET('9. METAS'!$V$20,INT((ROW()-14)/2),0)))</f>
        <v/>
      </c>
      <c r="L370" s="209" t="str">
        <f ca="1">IF(MOD(ROW()-13,2)=0,IF(ISBLANK(OFFSET(#REF!,INT((ROW()-13)/2),0)),"",OFFSET(#REF!,INT((ROW()-13)/2),0)),IF(ISBLANK(OFFSET('9. METAS'!$W$20,INT((ROW()-14)/2),0)),"",OFFSET('9. METAS'!$W$20,INT((ROW()-14)/2),0)))</f>
        <v/>
      </c>
      <c r="M370" s="210" t="str">
        <f ca="1">IF(MOD(ROW()-13,2)=0,IF(ISBLANK(OFFSET(#REF!,INT((ROW()-13)/2),0)),"",OFFSET(#REF!,INT((ROW()-13)/2),0)),IF(ISBLANK(OFFSET('9. METAS'!$X$20,INT((ROW()-14)/2),0)),"",OFFSET('9. METAS'!$X$20,INT((ROW()-14)/2),0)))</f>
        <v/>
      </c>
      <c r="N370" s="1003"/>
      <c r="O370" s="1005"/>
      <c r="P370" s="1034"/>
    </row>
    <row r="371" spans="3:16">
      <c r="C371" s="1008" t="str">
        <f ca="1">IF(ISBLANK(OFFSET('5. Pp (3 años)'!$C$46,INT((ROW()-13)/2),0)),"",OFFSET('5. Pp (3 años)'!$C$46,INT((ROW()-13)/2),0))</f>
        <v/>
      </c>
      <c r="D371" s="983" t="str">
        <f ca="1">IF(ISBLANK(OFFSET('5. Pp (3 años)'!$D$46,INT((ROW()-13)/2),0)),"",OFFSET('5. Pp (3 años)'!$D$46,INT((ROW()-13)/2),0))</f>
        <v/>
      </c>
      <c r="E371" s="983" t="str">
        <f ca="1">IF(ISBLANK(OFFSET('5. Pp (3 años)'!$E$46,INT((ROW()-13)/2),0)),"",OFFSET('5. Pp (3 años)'!$E$46,INT((ROW()-13)/2),0))</f>
        <v/>
      </c>
      <c r="F371" s="985" t="str">
        <f ca="1">IF(ISBLANK(OFFSET('5. Pp (3 años)'!$K$46,INT((ROW()-13)/2),0)),"",OFFSET('5. Pp (3 años)'!$K$46,INT((ROW()-13)/2),0))</f>
        <v/>
      </c>
      <c r="G371" s="987" t="str">
        <f ca="1">IF(ISBLANK(OFFSET('5. Pp (3 años)'!$H$46,INT((ROW()-13)/2),0)),"",OFFSET('5. Pp (3 años)'!$H$46,INT((ROW()-13)/2),0))</f>
        <v/>
      </c>
      <c r="H371" s="1027" t="str">
        <f ca="1">IF(ISBLANK(OFFSET('9. METAS'!$L$20,INT((ROW()-13)/2),0)),"",OFFSET('9. METAS'!$L$20,INT((ROW()-13)/2),0))</f>
        <v/>
      </c>
      <c r="I371" s="1029"/>
      <c r="J371" s="208" t="e">
        <f ca="1">IF(MOD(ROW()-13,2)=0,IF(ISBLANK(OFFSET(#REF!,INT((ROW()-13)/2),0)),"",OFFSET(#REF!,INT((ROW()-13)/2),0)),IF(ISBLANK(OFFSET('9. METAS'!$U$20,INT((ROW()-14)/2),0)),"",OFFSET('9. METAS'!$U$20,INT((ROW()-14)/2),0)))</f>
        <v>#REF!</v>
      </c>
      <c r="K371" s="209" t="e">
        <f ca="1">IF(MOD(ROW()-13,2)=0,IF(ISBLANK(OFFSET(#REF!,INT((ROW()-13)/2),0)),"",OFFSET(#REF!,INT((ROW()-13)/2),0)),IF(ISBLANK(OFFSET('9. METAS'!$V$20,INT((ROW()-14)/2),0)),"",OFFSET('9. METAS'!$V$20,INT((ROW()-14)/2),0)))</f>
        <v>#REF!</v>
      </c>
      <c r="L371" s="209" t="e">
        <f ca="1">IF(MOD(ROW()-13,2)=0,IF(ISBLANK(OFFSET(#REF!,INT((ROW()-13)/2),0)),"",OFFSET(#REF!,INT((ROW()-13)/2),0)),IF(ISBLANK(OFFSET('9. METAS'!$W$20,INT((ROW()-14)/2),0)),"",OFFSET('9. METAS'!$W$20,INT((ROW()-14)/2),0)))</f>
        <v>#REF!</v>
      </c>
      <c r="M371" s="210" t="e">
        <f ca="1">IF(MOD(ROW()-13,2)=0,IF(ISBLANK(OFFSET(#REF!,INT((ROW()-13)/2),0)),"",OFFSET(#REF!,INT((ROW()-13)/2),0)),IF(ISBLANK(OFFSET('9. METAS'!$X$20,INT((ROW()-14)/2),0)),"",OFFSET('9. METAS'!$X$20,INT((ROW()-14)/2),0)))</f>
        <v>#REF!</v>
      </c>
      <c r="N371" s="1002" t="str">
        <f t="shared" ref="N371" ca="1" si="354">IFERROR(J371/J372,"ND")</f>
        <v>ND</v>
      </c>
      <c r="O371" s="1004" t="str">
        <f t="shared" ref="O371" ca="1" si="355">IFERROR(((J371)/H371),"ND")</f>
        <v>ND</v>
      </c>
      <c r="P371" s="1031"/>
    </row>
    <row r="372" spans="3:16">
      <c r="C372" s="981"/>
      <c r="D372" s="983"/>
      <c r="E372" s="983"/>
      <c r="F372" s="985"/>
      <c r="G372" s="987"/>
      <c r="H372" s="1027"/>
      <c r="I372" s="1033"/>
      <c r="J372" s="208" t="str">
        <f ca="1">IF(MOD(ROW()-13,2)=0,IF(ISBLANK(OFFSET(#REF!,INT((ROW()-13)/2),0)),"",OFFSET(#REF!,INT((ROW()-13)/2),0)),IF(ISBLANK(OFFSET('9. METAS'!$U$20,INT((ROW()-14)/2),0)),"",OFFSET('9. METAS'!$U$20,INT((ROW()-14)/2),0)))</f>
        <v/>
      </c>
      <c r="K372" s="209" t="str">
        <f ca="1">IF(MOD(ROW()-13,2)=0,IF(ISBLANK(OFFSET(#REF!,INT((ROW()-13)/2),0)),"",OFFSET(#REF!,INT((ROW()-13)/2),0)),IF(ISBLANK(OFFSET('9. METAS'!$V$20,INT((ROW()-14)/2),0)),"",OFFSET('9. METAS'!$V$20,INT((ROW()-14)/2),0)))</f>
        <v/>
      </c>
      <c r="L372" s="209" t="str">
        <f ca="1">IF(MOD(ROW()-13,2)=0,IF(ISBLANK(OFFSET(#REF!,INT((ROW()-13)/2),0)),"",OFFSET(#REF!,INT((ROW()-13)/2),0)),IF(ISBLANK(OFFSET('9. METAS'!$W$20,INT((ROW()-14)/2),0)),"",OFFSET('9. METAS'!$W$20,INT((ROW()-14)/2),0)))</f>
        <v/>
      </c>
      <c r="M372" s="210" t="str">
        <f ca="1">IF(MOD(ROW()-13,2)=0,IF(ISBLANK(OFFSET(#REF!,INT((ROW()-13)/2),0)),"",OFFSET(#REF!,INT((ROW()-13)/2),0)),IF(ISBLANK(OFFSET('9. METAS'!$X$20,INT((ROW()-14)/2),0)),"",OFFSET('9. METAS'!$X$20,INT((ROW()-14)/2),0)))</f>
        <v/>
      </c>
      <c r="N372" s="1003"/>
      <c r="O372" s="1005"/>
      <c r="P372" s="1034"/>
    </row>
    <row r="373" spans="3:16">
      <c r="C373" s="1008" t="str">
        <f ca="1">IF(ISBLANK(OFFSET('5. Pp (3 años)'!$C$46,INT((ROW()-13)/2),0)),"",OFFSET('5. Pp (3 años)'!$C$46,INT((ROW()-13)/2),0))</f>
        <v/>
      </c>
      <c r="D373" s="983" t="str">
        <f ca="1">IF(ISBLANK(OFFSET('5. Pp (3 años)'!$D$46,INT((ROW()-13)/2),0)),"",OFFSET('5. Pp (3 años)'!$D$46,INT((ROW()-13)/2),0))</f>
        <v/>
      </c>
      <c r="E373" s="983" t="str">
        <f ca="1">IF(ISBLANK(OFFSET('5. Pp (3 años)'!$E$46,INT((ROW()-13)/2),0)),"",OFFSET('5. Pp (3 años)'!$E$46,INT((ROW()-13)/2),0))</f>
        <v/>
      </c>
      <c r="F373" s="985" t="str">
        <f ca="1">IF(ISBLANK(OFFSET('5. Pp (3 años)'!$K$46,INT((ROW()-13)/2),0)),"",OFFSET('5. Pp (3 años)'!$K$46,INT((ROW()-13)/2),0))</f>
        <v/>
      </c>
      <c r="G373" s="987" t="str">
        <f ca="1">IF(ISBLANK(OFFSET('5. Pp (3 años)'!$H$46,INT((ROW()-13)/2),0)),"",OFFSET('5. Pp (3 años)'!$H$46,INT((ROW()-13)/2),0))</f>
        <v/>
      </c>
      <c r="H373" s="1027" t="str">
        <f ca="1">IF(ISBLANK(OFFSET('9. METAS'!$L$20,INT((ROW()-13)/2),0)),"",OFFSET('9. METAS'!$L$20,INT((ROW()-13)/2),0))</f>
        <v/>
      </c>
      <c r="I373" s="1029"/>
      <c r="J373" s="208" t="e">
        <f ca="1">IF(MOD(ROW()-13,2)=0,IF(ISBLANK(OFFSET(#REF!,INT((ROW()-13)/2),0)),"",OFFSET(#REF!,INT((ROW()-13)/2),0)),IF(ISBLANK(OFFSET('9. METAS'!$U$20,INT((ROW()-14)/2),0)),"",OFFSET('9. METAS'!$U$20,INT((ROW()-14)/2),0)))</f>
        <v>#REF!</v>
      </c>
      <c r="K373" s="209" t="e">
        <f ca="1">IF(MOD(ROW()-13,2)=0,IF(ISBLANK(OFFSET(#REF!,INT((ROW()-13)/2),0)),"",OFFSET(#REF!,INT((ROW()-13)/2),0)),IF(ISBLANK(OFFSET('9. METAS'!$V$20,INT((ROW()-14)/2),0)),"",OFFSET('9. METAS'!$V$20,INT((ROW()-14)/2),0)))</f>
        <v>#REF!</v>
      </c>
      <c r="L373" s="209" t="e">
        <f ca="1">IF(MOD(ROW()-13,2)=0,IF(ISBLANK(OFFSET(#REF!,INT((ROW()-13)/2),0)),"",OFFSET(#REF!,INT((ROW()-13)/2),0)),IF(ISBLANK(OFFSET('9. METAS'!$W$20,INT((ROW()-14)/2),0)),"",OFFSET('9. METAS'!$W$20,INT((ROW()-14)/2),0)))</f>
        <v>#REF!</v>
      </c>
      <c r="M373" s="210" t="e">
        <f ca="1">IF(MOD(ROW()-13,2)=0,IF(ISBLANK(OFFSET(#REF!,INT((ROW()-13)/2),0)),"",OFFSET(#REF!,INT((ROW()-13)/2),0)),IF(ISBLANK(OFFSET('9. METAS'!$X$20,INT((ROW()-14)/2),0)),"",OFFSET('9. METAS'!$X$20,INT((ROW()-14)/2),0)))</f>
        <v>#REF!</v>
      </c>
      <c r="N373" s="1002" t="str">
        <f t="shared" ref="N373" ca="1" si="356">IFERROR(J373/J374,"ND")</f>
        <v>ND</v>
      </c>
      <c r="O373" s="1004" t="str">
        <f t="shared" ref="O373" ca="1" si="357">IFERROR(((J373)/H373),"ND")</f>
        <v>ND</v>
      </c>
      <c r="P373" s="1031"/>
    </row>
    <row r="374" spans="3:16">
      <c r="C374" s="981"/>
      <c r="D374" s="983"/>
      <c r="E374" s="983"/>
      <c r="F374" s="985"/>
      <c r="G374" s="987"/>
      <c r="H374" s="1027"/>
      <c r="I374" s="1033"/>
      <c r="J374" s="208" t="str">
        <f ca="1">IF(MOD(ROW()-13,2)=0,IF(ISBLANK(OFFSET(#REF!,INT((ROW()-13)/2),0)),"",OFFSET(#REF!,INT((ROW()-13)/2),0)),IF(ISBLANK(OFFSET('9. METAS'!$U$20,INT((ROW()-14)/2),0)),"",OFFSET('9. METAS'!$U$20,INT((ROW()-14)/2),0)))</f>
        <v/>
      </c>
      <c r="K374" s="209" t="str">
        <f ca="1">IF(MOD(ROW()-13,2)=0,IF(ISBLANK(OFFSET(#REF!,INT((ROW()-13)/2),0)),"",OFFSET(#REF!,INT((ROW()-13)/2),0)),IF(ISBLANK(OFFSET('9. METAS'!$V$20,INT((ROW()-14)/2),0)),"",OFFSET('9. METAS'!$V$20,INT((ROW()-14)/2),0)))</f>
        <v/>
      </c>
      <c r="L374" s="209" t="str">
        <f ca="1">IF(MOD(ROW()-13,2)=0,IF(ISBLANK(OFFSET(#REF!,INT((ROW()-13)/2),0)),"",OFFSET(#REF!,INT((ROW()-13)/2),0)),IF(ISBLANK(OFFSET('9. METAS'!$W$20,INT((ROW()-14)/2),0)),"",OFFSET('9. METAS'!$W$20,INT((ROW()-14)/2),0)))</f>
        <v/>
      </c>
      <c r="M374" s="210" t="str">
        <f ca="1">IF(MOD(ROW()-13,2)=0,IF(ISBLANK(OFFSET(#REF!,INT((ROW()-13)/2),0)),"",OFFSET(#REF!,INT((ROW()-13)/2),0)),IF(ISBLANK(OFFSET('9. METAS'!$X$20,INT((ROW()-14)/2),0)),"",OFFSET('9. METAS'!$X$20,INT((ROW()-14)/2),0)))</f>
        <v/>
      </c>
      <c r="N374" s="1003"/>
      <c r="O374" s="1005"/>
      <c r="P374" s="1034"/>
    </row>
    <row r="375" spans="3:16">
      <c r="C375" s="1008" t="str">
        <f ca="1">IF(ISBLANK(OFFSET('5. Pp (3 años)'!$C$46,INT((ROW()-13)/2),0)),"",OFFSET('5. Pp (3 años)'!$C$46,INT((ROW()-13)/2),0))</f>
        <v/>
      </c>
      <c r="D375" s="983" t="str">
        <f ca="1">IF(ISBLANK(OFFSET('5. Pp (3 años)'!$D$46,INT((ROW()-13)/2),0)),"",OFFSET('5. Pp (3 años)'!$D$46,INT((ROW()-13)/2),0))</f>
        <v/>
      </c>
      <c r="E375" s="983" t="str">
        <f ca="1">IF(ISBLANK(OFFSET('5. Pp (3 años)'!$E$46,INT((ROW()-13)/2),0)),"",OFFSET('5. Pp (3 años)'!$E$46,INT((ROW()-13)/2),0))</f>
        <v/>
      </c>
      <c r="F375" s="985" t="str">
        <f ca="1">IF(ISBLANK(OFFSET('5. Pp (3 años)'!$K$46,INT((ROW()-13)/2),0)),"",OFFSET('5. Pp (3 años)'!$K$46,INT((ROW()-13)/2),0))</f>
        <v/>
      </c>
      <c r="G375" s="987" t="str">
        <f ca="1">IF(ISBLANK(OFFSET('5. Pp (3 años)'!$H$46,INT((ROW()-13)/2),0)),"",OFFSET('5. Pp (3 años)'!$H$46,INT((ROW()-13)/2),0))</f>
        <v/>
      </c>
      <c r="H375" s="1027" t="str">
        <f ca="1">IF(ISBLANK(OFFSET('9. METAS'!$L$20,INT((ROW()-13)/2),0)),"",OFFSET('9. METAS'!$L$20,INT((ROW()-13)/2),0))</f>
        <v/>
      </c>
      <c r="I375" s="1029"/>
      <c r="J375" s="208" t="e">
        <f ca="1">IF(MOD(ROW()-13,2)=0,IF(ISBLANK(OFFSET(#REF!,INT((ROW()-13)/2),0)),"",OFFSET(#REF!,INT((ROW()-13)/2),0)),IF(ISBLANK(OFFSET('9. METAS'!$U$20,INT((ROW()-14)/2),0)),"",OFFSET('9. METAS'!$U$20,INT((ROW()-14)/2),0)))</f>
        <v>#REF!</v>
      </c>
      <c r="K375" s="209" t="e">
        <f ca="1">IF(MOD(ROW()-13,2)=0,IF(ISBLANK(OFFSET(#REF!,INT((ROW()-13)/2),0)),"",OFFSET(#REF!,INT((ROW()-13)/2),0)),IF(ISBLANK(OFFSET('9. METAS'!$V$20,INT((ROW()-14)/2),0)),"",OFFSET('9. METAS'!$V$20,INT((ROW()-14)/2),0)))</f>
        <v>#REF!</v>
      </c>
      <c r="L375" s="209" t="e">
        <f ca="1">IF(MOD(ROW()-13,2)=0,IF(ISBLANK(OFFSET(#REF!,INT((ROW()-13)/2),0)),"",OFFSET(#REF!,INT((ROW()-13)/2),0)),IF(ISBLANK(OFFSET('9. METAS'!$W$20,INT((ROW()-14)/2),0)),"",OFFSET('9. METAS'!$W$20,INT((ROW()-14)/2),0)))</f>
        <v>#REF!</v>
      </c>
      <c r="M375" s="210" t="e">
        <f ca="1">IF(MOD(ROW()-13,2)=0,IF(ISBLANK(OFFSET(#REF!,INT((ROW()-13)/2),0)),"",OFFSET(#REF!,INT((ROW()-13)/2),0)),IF(ISBLANK(OFFSET('9. METAS'!$X$20,INT((ROW()-14)/2),0)),"",OFFSET('9. METAS'!$X$20,INT((ROW()-14)/2),0)))</f>
        <v>#REF!</v>
      </c>
      <c r="N375" s="1002" t="str">
        <f t="shared" ref="N375" ca="1" si="358">IFERROR(J375/J376,"ND")</f>
        <v>ND</v>
      </c>
      <c r="O375" s="1004" t="str">
        <f t="shared" ref="O375" ca="1" si="359">IFERROR(((J375)/H375),"ND")</f>
        <v>ND</v>
      </c>
      <c r="P375" s="1031"/>
    </row>
    <row r="376" spans="3:16">
      <c r="C376" s="981"/>
      <c r="D376" s="983"/>
      <c r="E376" s="983"/>
      <c r="F376" s="985"/>
      <c r="G376" s="987"/>
      <c r="H376" s="1027"/>
      <c r="I376" s="1033"/>
      <c r="J376" s="208" t="str">
        <f ca="1">IF(MOD(ROW()-13,2)=0,IF(ISBLANK(OFFSET(#REF!,INT((ROW()-13)/2),0)),"",OFFSET(#REF!,INT((ROW()-13)/2),0)),IF(ISBLANK(OFFSET('9. METAS'!$U$20,INT((ROW()-14)/2),0)),"",OFFSET('9. METAS'!$U$20,INT((ROW()-14)/2),0)))</f>
        <v/>
      </c>
      <c r="K376" s="209" t="str">
        <f ca="1">IF(MOD(ROW()-13,2)=0,IF(ISBLANK(OFFSET(#REF!,INT((ROW()-13)/2),0)),"",OFFSET(#REF!,INT((ROW()-13)/2),0)),IF(ISBLANK(OFFSET('9. METAS'!$V$20,INT((ROW()-14)/2),0)),"",OFFSET('9. METAS'!$V$20,INT((ROW()-14)/2),0)))</f>
        <v/>
      </c>
      <c r="L376" s="209" t="str">
        <f ca="1">IF(MOD(ROW()-13,2)=0,IF(ISBLANK(OFFSET(#REF!,INT((ROW()-13)/2),0)),"",OFFSET(#REF!,INT((ROW()-13)/2),0)),IF(ISBLANK(OFFSET('9. METAS'!$W$20,INT((ROW()-14)/2),0)),"",OFFSET('9. METAS'!$W$20,INT((ROW()-14)/2),0)))</f>
        <v/>
      </c>
      <c r="M376" s="210" t="str">
        <f ca="1">IF(MOD(ROW()-13,2)=0,IF(ISBLANK(OFFSET(#REF!,INT((ROW()-13)/2),0)),"",OFFSET(#REF!,INT((ROW()-13)/2),0)),IF(ISBLANK(OFFSET('9. METAS'!$X$20,INT((ROW()-14)/2),0)),"",OFFSET('9. METAS'!$X$20,INT((ROW()-14)/2),0)))</f>
        <v/>
      </c>
      <c r="N376" s="1003"/>
      <c r="O376" s="1005"/>
      <c r="P376" s="1034"/>
    </row>
    <row r="377" spans="3:16">
      <c r="C377" s="1008" t="str">
        <f ca="1">IF(ISBLANK(OFFSET('5. Pp (3 años)'!$C$46,INT((ROW()-13)/2),0)),"",OFFSET('5. Pp (3 años)'!$C$46,INT((ROW()-13)/2),0))</f>
        <v/>
      </c>
      <c r="D377" s="983" t="str">
        <f ca="1">IF(ISBLANK(OFFSET('5. Pp (3 años)'!$D$46,INT((ROW()-13)/2),0)),"",OFFSET('5. Pp (3 años)'!$D$46,INT((ROW()-13)/2),0))</f>
        <v/>
      </c>
      <c r="E377" s="983" t="str">
        <f ca="1">IF(ISBLANK(OFFSET('5. Pp (3 años)'!$E$46,INT((ROW()-13)/2),0)),"",OFFSET('5. Pp (3 años)'!$E$46,INT((ROW()-13)/2),0))</f>
        <v/>
      </c>
      <c r="F377" s="985" t="str">
        <f ca="1">IF(ISBLANK(OFFSET('5. Pp (3 años)'!$K$46,INT((ROW()-13)/2),0)),"",OFFSET('5. Pp (3 años)'!$K$46,INT((ROW()-13)/2),0))</f>
        <v/>
      </c>
      <c r="G377" s="987" t="str">
        <f ca="1">IF(ISBLANK(OFFSET('5. Pp (3 años)'!$H$46,INT((ROW()-13)/2),0)),"",OFFSET('5. Pp (3 años)'!$H$46,INT((ROW()-13)/2),0))</f>
        <v/>
      </c>
      <c r="H377" s="1027" t="str">
        <f ca="1">IF(ISBLANK(OFFSET('9. METAS'!$L$20,INT((ROW()-13)/2),0)),"",OFFSET('9. METAS'!$L$20,INT((ROW()-13)/2),0))</f>
        <v/>
      </c>
      <c r="I377" s="1029"/>
      <c r="J377" s="208" t="e">
        <f ca="1">IF(MOD(ROW()-13,2)=0,IF(ISBLANK(OFFSET(#REF!,INT((ROW()-13)/2),0)),"",OFFSET(#REF!,INT((ROW()-13)/2),0)),IF(ISBLANK(OFFSET('9. METAS'!$U$20,INT((ROW()-14)/2),0)),"",OFFSET('9. METAS'!$U$20,INT((ROW()-14)/2),0)))</f>
        <v>#REF!</v>
      </c>
      <c r="K377" s="209" t="e">
        <f ca="1">IF(MOD(ROW()-13,2)=0,IF(ISBLANK(OFFSET(#REF!,INT((ROW()-13)/2),0)),"",OFFSET(#REF!,INT((ROW()-13)/2),0)),IF(ISBLANK(OFFSET('9. METAS'!$V$20,INT((ROW()-14)/2),0)),"",OFFSET('9. METAS'!$V$20,INT((ROW()-14)/2),0)))</f>
        <v>#REF!</v>
      </c>
      <c r="L377" s="209" t="e">
        <f ca="1">IF(MOD(ROW()-13,2)=0,IF(ISBLANK(OFFSET(#REF!,INT((ROW()-13)/2),0)),"",OFFSET(#REF!,INT((ROW()-13)/2),0)),IF(ISBLANK(OFFSET('9. METAS'!$W$20,INT((ROW()-14)/2),0)),"",OFFSET('9. METAS'!$W$20,INT((ROW()-14)/2),0)))</f>
        <v>#REF!</v>
      </c>
      <c r="M377" s="210" t="e">
        <f ca="1">IF(MOD(ROW()-13,2)=0,IF(ISBLANK(OFFSET(#REF!,INT((ROW()-13)/2),0)),"",OFFSET(#REF!,INT((ROW()-13)/2),0)),IF(ISBLANK(OFFSET('9. METAS'!$X$20,INT((ROW()-14)/2),0)),"",OFFSET('9. METAS'!$X$20,INT((ROW()-14)/2),0)))</f>
        <v>#REF!</v>
      </c>
      <c r="N377" s="1002" t="str">
        <f t="shared" ref="N377" ca="1" si="360">IFERROR(J377/J378,"ND")</f>
        <v>ND</v>
      </c>
      <c r="O377" s="1004" t="str">
        <f t="shared" ref="O377" ca="1" si="361">IFERROR(((J377)/H377),"ND")</f>
        <v>ND</v>
      </c>
      <c r="P377" s="1031"/>
    </row>
    <row r="378" spans="3:16">
      <c r="C378" s="981"/>
      <c r="D378" s="983"/>
      <c r="E378" s="983"/>
      <c r="F378" s="985"/>
      <c r="G378" s="987"/>
      <c r="H378" s="1027"/>
      <c r="I378" s="1033"/>
      <c r="J378" s="208" t="str">
        <f ca="1">IF(MOD(ROW()-13,2)=0,IF(ISBLANK(OFFSET(#REF!,INT((ROW()-13)/2),0)),"",OFFSET(#REF!,INT((ROW()-13)/2),0)),IF(ISBLANK(OFFSET('9. METAS'!$U$20,INT((ROW()-14)/2),0)),"",OFFSET('9. METAS'!$U$20,INT((ROW()-14)/2),0)))</f>
        <v/>
      </c>
      <c r="K378" s="209" t="str">
        <f ca="1">IF(MOD(ROW()-13,2)=0,IF(ISBLANK(OFFSET(#REF!,INT((ROW()-13)/2),0)),"",OFFSET(#REF!,INT((ROW()-13)/2),0)),IF(ISBLANK(OFFSET('9. METAS'!$V$20,INT((ROW()-14)/2),0)),"",OFFSET('9. METAS'!$V$20,INT((ROW()-14)/2),0)))</f>
        <v/>
      </c>
      <c r="L378" s="209" t="str">
        <f ca="1">IF(MOD(ROW()-13,2)=0,IF(ISBLANK(OFFSET(#REF!,INT((ROW()-13)/2),0)),"",OFFSET(#REF!,INT((ROW()-13)/2),0)),IF(ISBLANK(OFFSET('9. METAS'!$W$20,INT((ROW()-14)/2),0)),"",OFFSET('9. METAS'!$W$20,INT((ROW()-14)/2),0)))</f>
        <v/>
      </c>
      <c r="M378" s="210" t="str">
        <f ca="1">IF(MOD(ROW()-13,2)=0,IF(ISBLANK(OFFSET(#REF!,INT((ROW()-13)/2),0)),"",OFFSET(#REF!,INT((ROW()-13)/2),0)),IF(ISBLANK(OFFSET('9. METAS'!$X$20,INT((ROW()-14)/2),0)),"",OFFSET('9. METAS'!$X$20,INT((ROW()-14)/2),0)))</f>
        <v/>
      </c>
      <c r="N378" s="1003"/>
      <c r="O378" s="1005"/>
      <c r="P378" s="1034"/>
    </row>
    <row r="379" spans="3:16">
      <c r="C379" s="1008" t="str">
        <f ca="1">IF(ISBLANK(OFFSET('5. Pp (3 años)'!$C$46,INT((ROW()-13)/2),0)),"",OFFSET('5. Pp (3 años)'!$C$46,INT((ROW()-13)/2),0))</f>
        <v/>
      </c>
      <c r="D379" s="983" t="str">
        <f ca="1">IF(ISBLANK(OFFSET('5. Pp (3 años)'!$D$46,INT((ROW()-13)/2),0)),"",OFFSET('5. Pp (3 años)'!$D$46,INT((ROW()-13)/2),0))</f>
        <v/>
      </c>
      <c r="E379" s="983" t="str">
        <f ca="1">IF(ISBLANK(OFFSET('5. Pp (3 años)'!$E$46,INT((ROW()-13)/2),0)),"",OFFSET('5. Pp (3 años)'!$E$46,INT((ROW()-13)/2),0))</f>
        <v/>
      </c>
      <c r="F379" s="985" t="str">
        <f ca="1">IF(ISBLANK(OFFSET('5. Pp (3 años)'!$K$46,INT((ROW()-13)/2),0)),"",OFFSET('5. Pp (3 años)'!$K$46,INT((ROW()-13)/2),0))</f>
        <v/>
      </c>
      <c r="G379" s="987" t="str">
        <f ca="1">IF(ISBLANK(OFFSET('5. Pp (3 años)'!$H$46,INT((ROW()-13)/2),0)),"",OFFSET('5. Pp (3 años)'!$H$46,INT((ROW()-13)/2),0))</f>
        <v/>
      </c>
      <c r="H379" s="1027" t="str">
        <f ca="1">IF(ISBLANK(OFFSET('9. METAS'!$L$20,INT((ROW()-13)/2),0)),"",OFFSET('9. METAS'!$L$20,INT((ROW()-13)/2),0))</f>
        <v/>
      </c>
      <c r="I379" s="1029"/>
      <c r="J379" s="208" t="e">
        <f ca="1">IF(MOD(ROW()-13,2)=0,IF(ISBLANK(OFFSET(#REF!,INT((ROW()-13)/2),0)),"",OFFSET(#REF!,INT((ROW()-13)/2),0)),IF(ISBLANK(OFFSET('9. METAS'!$U$20,INT((ROW()-14)/2),0)),"",OFFSET('9. METAS'!$U$20,INT((ROW()-14)/2),0)))</f>
        <v>#REF!</v>
      </c>
      <c r="K379" s="209" t="e">
        <f ca="1">IF(MOD(ROW()-13,2)=0,IF(ISBLANK(OFFSET(#REF!,INT((ROW()-13)/2),0)),"",OFFSET(#REF!,INT((ROW()-13)/2),0)),IF(ISBLANK(OFFSET('9. METAS'!$V$20,INT((ROW()-14)/2),0)),"",OFFSET('9. METAS'!$V$20,INT((ROW()-14)/2),0)))</f>
        <v>#REF!</v>
      </c>
      <c r="L379" s="209" t="e">
        <f ca="1">IF(MOD(ROW()-13,2)=0,IF(ISBLANK(OFFSET(#REF!,INT((ROW()-13)/2),0)),"",OFFSET(#REF!,INT((ROW()-13)/2),0)),IF(ISBLANK(OFFSET('9. METAS'!$W$20,INT((ROW()-14)/2),0)),"",OFFSET('9. METAS'!$W$20,INT((ROW()-14)/2),0)))</f>
        <v>#REF!</v>
      </c>
      <c r="M379" s="210" t="e">
        <f ca="1">IF(MOD(ROW()-13,2)=0,IF(ISBLANK(OFFSET(#REF!,INT((ROW()-13)/2),0)),"",OFFSET(#REF!,INT((ROW()-13)/2),0)),IF(ISBLANK(OFFSET('9. METAS'!$X$20,INT((ROW()-14)/2),0)),"",OFFSET('9. METAS'!$X$20,INT((ROW()-14)/2),0)))</f>
        <v>#REF!</v>
      </c>
      <c r="N379" s="1002" t="str">
        <f t="shared" ref="N379" ca="1" si="362">IFERROR(J379/J380,"ND")</f>
        <v>ND</v>
      </c>
      <c r="O379" s="1004" t="str">
        <f t="shared" ref="O379" ca="1" si="363">IFERROR(((J379)/H379),"ND")</f>
        <v>ND</v>
      </c>
      <c r="P379" s="1031"/>
    </row>
    <row r="380" spans="3:16">
      <c r="C380" s="981"/>
      <c r="D380" s="983"/>
      <c r="E380" s="983"/>
      <c r="F380" s="985"/>
      <c r="G380" s="987"/>
      <c r="H380" s="1027"/>
      <c r="I380" s="1033"/>
      <c r="J380" s="208" t="str">
        <f ca="1">IF(MOD(ROW()-13,2)=0,IF(ISBLANK(OFFSET(#REF!,INT((ROW()-13)/2),0)),"",OFFSET(#REF!,INT((ROW()-13)/2),0)),IF(ISBLANK(OFFSET('9. METAS'!$U$20,INT((ROW()-14)/2),0)),"",OFFSET('9. METAS'!$U$20,INT((ROW()-14)/2),0)))</f>
        <v/>
      </c>
      <c r="K380" s="209" t="str">
        <f ca="1">IF(MOD(ROW()-13,2)=0,IF(ISBLANK(OFFSET(#REF!,INT((ROW()-13)/2),0)),"",OFFSET(#REF!,INT((ROW()-13)/2),0)),IF(ISBLANK(OFFSET('9. METAS'!$V$20,INT((ROW()-14)/2),0)),"",OFFSET('9. METAS'!$V$20,INT((ROW()-14)/2),0)))</f>
        <v/>
      </c>
      <c r="L380" s="209" t="str">
        <f ca="1">IF(MOD(ROW()-13,2)=0,IF(ISBLANK(OFFSET(#REF!,INT((ROW()-13)/2),0)),"",OFFSET(#REF!,INT((ROW()-13)/2),0)),IF(ISBLANK(OFFSET('9. METAS'!$W$20,INT((ROW()-14)/2),0)),"",OFFSET('9. METAS'!$W$20,INT((ROW()-14)/2),0)))</f>
        <v/>
      </c>
      <c r="M380" s="210" t="str">
        <f ca="1">IF(MOD(ROW()-13,2)=0,IF(ISBLANK(OFFSET(#REF!,INT((ROW()-13)/2),0)),"",OFFSET(#REF!,INT((ROW()-13)/2),0)),IF(ISBLANK(OFFSET('9. METAS'!$X$20,INT((ROW()-14)/2),0)),"",OFFSET('9. METAS'!$X$20,INT((ROW()-14)/2),0)))</f>
        <v/>
      </c>
      <c r="N380" s="1003"/>
      <c r="O380" s="1005"/>
      <c r="P380" s="1034"/>
    </row>
    <row r="381" spans="3:16">
      <c r="C381" s="1008" t="str">
        <f ca="1">IF(ISBLANK(OFFSET('5. Pp (3 años)'!$C$46,INT((ROW()-13)/2),0)),"",OFFSET('5. Pp (3 años)'!$C$46,INT((ROW()-13)/2),0))</f>
        <v/>
      </c>
      <c r="D381" s="983" t="str">
        <f ca="1">IF(ISBLANK(OFFSET('5. Pp (3 años)'!$D$46,INT((ROW()-13)/2),0)),"",OFFSET('5. Pp (3 años)'!$D$46,INT((ROW()-13)/2),0))</f>
        <v/>
      </c>
      <c r="E381" s="983" t="str">
        <f ca="1">IF(ISBLANK(OFFSET('5. Pp (3 años)'!$E$46,INT((ROW()-13)/2),0)),"",OFFSET('5. Pp (3 años)'!$E$46,INT((ROW()-13)/2),0))</f>
        <v/>
      </c>
      <c r="F381" s="985" t="str">
        <f ca="1">IF(ISBLANK(OFFSET('5. Pp (3 años)'!$K$46,INT((ROW()-13)/2),0)),"",OFFSET('5. Pp (3 años)'!$K$46,INT((ROW()-13)/2),0))</f>
        <v/>
      </c>
      <c r="G381" s="987" t="str">
        <f ca="1">IF(ISBLANK(OFFSET('5. Pp (3 años)'!$H$46,INT((ROW()-13)/2),0)),"",OFFSET('5. Pp (3 años)'!$H$46,INT((ROW()-13)/2),0))</f>
        <v/>
      </c>
      <c r="H381" s="1027" t="str">
        <f ca="1">IF(ISBLANK(OFFSET('9. METAS'!$L$20,INT((ROW()-13)/2),0)),"",OFFSET('9. METAS'!$L$20,INT((ROW()-13)/2),0))</f>
        <v/>
      </c>
      <c r="I381" s="1029"/>
      <c r="J381" s="208" t="e">
        <f ca="1">IF(MOD(ROW()-13,2)=0,IF(ISBLANK(OFFSET(#REF!,INT((ROW()-13)/2),0)),"",OFFSET(#REF!,INT((ROW()-13)/2),0)),IF(ISBLANK(OFFSET('9. METAS'!$U$20,INT((ROW()-14)/2),0)),"",OFFSET('9. METAS'!$U$20,INT((ROW()-14)/2),0)))</f>
        <v>#REF!</v>
      </c>
      <c r="K381" s="209" t="e">
        <f ca="1">IF(MOD(ROW()-13,2)=0,IF(ISBLANK(OFFSET(#REF!,INT((ROW()-13)/2),0)),"",OFFSET(#REF!,INT((ROW()-13)/2),0)),IF(ISBLANK(OFFSET('9. METAS'!$V$20,INT((ROW()-14)/2),0)),"",OFFSET('9. METAS'!$V$20,INT((ROW()-14)/2),0)))</f>
        <v>#REF!</v>
      </c>
      <c r="L381" s="209" t="e">
        <f ca="1">IF(MOD(ROW()-13,2)=0,IF(ISBLANK(OFFSET(#REF!,INT((ROW()-13)/2),0)),"",OFFSET(#REF!,INT((ROW()-13)/2),0)),IF(ISBLANK(OFFSET('9. METAS'!$W$20,INT((ROW()-14)/2),0)),"",OFFSET('9. METAS'!$W$20,INT((ROW()-14)/2),0)))</f>
        <v>#REF!</v>
      </c>
      <c r="M381" s="210" t="e">
        <f ca="1">IF(MOD(ROW()-13,2)=0,IF(ISBLANK(OFFSET(#REF!,INT((ROW()-13)/2),0)),"",OFFSET(#REF!,INT((ROW()-13)/2),0)),IF(ISBLANK(OFFSET('9. METAS'!$X$20,INT((ROW()-14)/2),0)),"",OFFSET('9. METAS'!$X$20,INT((ROW()-14)/2),0)))</f>
        <v>#REF!</v>
      </c>
      <c r="N381" s="1002" t="str">
        <f t="shared" ref="N381" ca="1" si="364">IFERROR(J381/J382,"ND")</f>
        <v>ND</v>
      </c>
      <c r="O381" s="1004" t="str">
        <f t="shared" ref="O381" ca="1" si="365">IFERROR(((J381)/H381),"ND")</f>
        <v>ND</v>
      </c>
      <c r="P381" s="1031"/>
    </row>
    <row r="382" spans="3:16">
      <c r="C382" s="981"/>
      <c r="D382" s="983"/>
      <c r="E382" s="983"/>
      <c r="F382" s="985"/>
      <c r="G382" s="987"/>
      <c r="H382" s="1027"/>
      <c r="I382" s="1033"/>
      <c r="J382" s="208" t="str">
        <f ca="1">IF(MOD(ROW()-13,2)=0,IF(ISBLANK(OFFSET(#REF!,INT((ROW()-13)/2),0)),"",OFFSET(#REF!,INT((ROW()-13)/2),0)),IF(ISBLANK(OFFSET('9. METAS'!$U$20,INT((ROW()-14)/2),0)),"",OFFSET('9. METAS'!$U$20,INT((ROW()-14)/2),0)))</f>
        <v/>
      </c>
      <c r="K382" s="209" t="str">
        <f ca="1">IF(MOD(ROW()-13,2)=0,IF(ISBLANK(OFFSET(#REF!,INT((ROW()-13)/2),0)),"",OFFSET(#REF!,INT((ROW()-13)/2),0)),IF(ISBLANK(OFFSET('9. METAS'!$V$20,INT((ROW()-14)/2),0)),"",OFFSET('9. METAS'!$V$20,INT((ROW()-14)/2),0)))</f>
        <v/>
      </c>
      <c r="L382" s="209" t="str">
        <f ca="1">IF(MOD(ROW()-13,2)=0,IF(ISBLANK(OFFSET(#REF!,INT((ROW()-13)/2),0)),"",OFFSET(#REF!,INT((ROW()-13)/2),0)),IF(ISBLANK(OFFSET('9. METAS'!$W$20,INT((ROW()-14)/2),0)),"",OFFSET('9. METAS'!$W$20,INT((ROW()-14)/2),0)))</f>
        <v/>
      </c>
      <c r="M382" s="210" t="str">
        <f ca="1">IF(MOD(ROW()-13,2)=0,IF(ISBLANK(OFFSET(#REF!,INT((ROW()-13)/2),0)),"",OFFSET(#REF!,INT((ROW()-13)/2),0)),IF(ISBLANK(OFFSET('9. METAS'!$X$20,INT((ROW()-14)/2),0)),"",OFFSET('9. METAS'!$X$20,INT((ROW()-14)/2),0)))</f>
        <v/>
      </c>
      <c r="N382" s="1003"/>
      <c r="O382" s="1005"/>
      <c r="P382" s="1034"/>
    </row>
    <row r="383" spans="3:16">
      <c r="C383" s="1008" t="str">
        <f ca="1">IF(ISBLANK(OFFSET('5. Pp (3 años)'!$C$46,INT((ROW()-13)/2),0)),"",OFFSET('5. Pp (3 años)'!$C$46,INT((ROW()-13)/2),0))</f>
        <v/>
      </c>
      <c r="D383" s="983" t="str">
        <f ca="1">IF(ISBLANK(OFFSET('5. Pp (3 años)'!$D$46,INT((ROW()-13)/2),0)),"",OFFSET('5. Pp (3 años)'!$D$46,INT((ROW()-13)/2),0))</f>
        <v/>
      </c>
      <c r="E383" s="983" t="str">
        <f ca="1">IF(ISBLANK(OFFSET('5. Pp (3 años)'!$E$46,INT((ROW()-13)/2),0)),"",OFFSET('5. Pp (3 años)'!$E$46,INT((ROW()-13)/2),0))</f>
        <v/>
      </c>
      <c r="F383" s="985" t="str">
        <f ca="1">IF(ISBLANK(OFFSET('5. Pp (3 años)'!$K$46,INT((ROW()-13)/2),0)),"",OFFSET('5. Pp (3 años)'!$K$46,INT((ROW()-13)/2),0))</f>
        <v/>
      </c>
      <c r="G383" s="987" t="str">
        <f ca="1">IF(ISBLANK(OFFSET('5. Pp (3 años)'!$H$46,INT((ROW()-13)/2),0)),"",OFFSET('5. Pp (3 años)'!$H$46,INT((ROW()-13)/2),0))</f>
        <v/>
      </c>
      <c r="H383" s="1027" t="str">
        <f ca="1">IF(ISBLANK(OFFSET('9. METAS'!$L$20,INT((ROW()-13)/2),0)),"",OFFSET('9. METAS'!$L$20,INT((ROW()-13)/2),0))</f>
        <v/>
      </c>
      <c r="I383" s="1029"/>
      <c r="J383" s="208" t="e">
        <f ca="1">IF(MOD(ROW()-13,2)=0,IF(ISBLANK(OFFSET(#REF!,INT((ROW()-13)/2),0)),"",OFFSET(#REF!,INT((ROW()-13)/2),0)),IF(ISBLANK(OFFSET('9. METAS'!$U$20,INT((ROW()-14)/2),0)),"",OFFSET('9. METAS'!$U$20,INT((ROW()-14)/2),0)))</f>
        <v>#REF!</v>
      </c>
      <c r="K383" s="209" t="e">
        <f ca="1">IF(MOD(ROW()-13,2)=0,IF(ISBLANK(OFFSET(#REF!,INT((ROW()-13)/2),0)),"",OFFSET(#REF!,INT((ROW()-13)/2),0)),IF(ISBLANK(OFFSET('9. METAS'!$V$20,INT((ROW()-14)/2),0)),"",OFFSET('9. METAS'!$V$20,INT((ROW()-14)/2),0)))</f>
        <v>#REF!</v>
      </c>
      <c r="L383" s="209" t="e">
        <f ca="1">IF(MOD(ROW()-13,2)=0,IF(ISBLANK(OFFSET(#REF!,INT((ROW()-13)/2),0)),"",OFFSET(#REF!,INT((ROW()-13)/2),0)),IF(ISBLANK(OFFSET('9. METAS'!$W$20,INT((ROW()-14)/2),0)),"",OFFSET('9. METAS'!$W$20,INT((ROW()-14)/2),0)))</f>
        <v>#REF!</v>
      </c>
      <c r="M383" s="210" t="e">
        <f ca="1">IF(MOD(ROW()-13,2)=0,IF(ISBLANK(OFFSET(#REF!,INT((ROW()-13)/2),0)),"",OFFSET(#REF!,INT((ROW()-13)/2),0)),IF(ISBLANK(OFFSET('9. METAS'!$X$20,INT((ROW()-14)/2),0)),"",OFFSET('9. METAS'!$X$20,INT((ROW()-14)/2),0)))</f>
        <v>#REF!</v>
      </c>
      <c r="N383" s="1002" t="str">
        <f t="shared" ref="N383" ca="1" si="366">IFERROR(J383/J384,"ND")</f>
        <v>ND</v>
      </c>
      <c r="O383" s="1004" t="str">
        <f t="shared" ref="O383" ca="1" si="367">IFERROR(((J383)/H383),"ND")</f>
        <v>ND</v>
      </c>
      <c r="P383" s="1031"/>
    </row>
    <row r="384" spans="3:16">
      <c r="C384" s="981"/>
      <c r="D384" s="983"/>
      <c r="E384" s="983"/>
      <c r="F384" s="985"/>
      <c r="G384" s="987"/>
      <c r="H384" s="1027"/>
      <c r="I384" s="1033"/>
      <c r="J384" s="208" t="str">
        <f ca="1">IF(MOD(ROW()-13,2)=0,IF(ISBLANK(OFFSET(#REF!,INT((ROW()-13)/2),0)),"",OFFSET(#REF!,INT((ROW()-13)/2),0)),IF(ISBLANK(OFFSET('9. METAS'!$U$20,INT((ROW()-14)/2),0)),"",OFFSET('9. METAS'!$U$20,INT((ROW()-14)/2),0)))</f>
        <v/>
      </c>
      <c r="K384" s="209" t="str">
        <f ca="1">IF(MOD(ROW()-13,2)=0,IF(ISBLANK(OFFSET(#REF!,INT((ROW()-13)/2),0)),"",OFFSET(#REF!,INT((ROW()-13)/2),0)),IF(ISBLANK(OFFSET('9. METAS'!$V$20,INT((ROW()-14)/2),0)),"",OFFSET('9. METAS'!$V$20,INT((ROW()-14)/2),0)))</f>
        <v/>
      </c>
      <c r="L384" s="209" t="str">
        <f ca="1">IF(MOD(ROW()-13,2)=0,IF(ISBLANK(OFFSET(#REF!,INT((ROW()-13)/2),0)),"",OFFSET(#REF!,INT((ROW()-13)/2),0)),IF(ISBLANK(OFFSET('9. METAS'!$W$20,INT((ROW()-14)/2),0)),"",OFFSET('9. METAS'!$W$20,INT((ROW()-14)/2),0)))</f>
        <v/>
      </c>
      <c r="M384" s="210" t="str">
        <f ca="1">IF(MOD(ROW()-13,2)=0,IF(ISBLANK(OFFSET(#REF!,INT((ROW()-13)/2),0)),"",OFFSET(#REF!,INT((ROW()-13)/2),0)),IF(ISBLANK(OFFSET('9. METAS'!$X$20,INT((ROW()-14)/2),0)),"",OFFSET('9. METAS'!$X$20,INT((ROW()-14)/2),0)))</f>
        <v/>
      </c>
      <c r="N384" s="1003"/>
      <c r="O384" s="1005"/>
      <c r="P384" s="1034"/>
    </row>
    <row r="385" spans="3:16">
      <c r="C385" s="1008" t="str">
        <f ca="1">IF(ISBLANK(OFFSET('5. Pp (3 años)'!$C$46,INT((ROW()-13)/2),0)),"",OFFSET('5. Pp (3 años)'!$C$46,INT((ROW()-13)/2),0))</f>
        <v/>
      </c>
      <c r="D385" s="983" t="str">
        <f ca="1">IF(ISBLANK(OFFSET('5. Pp (3 años)'!$D$46,INT((ROW()-13)/2),0)),"",OFFSET('5. Pp (3 años)'!$D$46,INT((ROW()-13)/2),0))</f>
        <v/>
      </c>
      <c r="E385" s="983" t="str">
        <f ca="1">IF(ISBLANK(OFFSET('5. Pp (3 años)'!$E$46,INT((ROW()-13)/2),0)),"",OFFSET('5. Pp (3 años)'!$E$46,INT((ROW()-13)/2),0))</f>
        <v/>
      </c>
      <c r="F385" s="985" t="str">
        <f ca="1">IF(ISBLANK(OFFSET('5. Pp (3 años)'!$K$46,INT((ROW()-13)/2),0)),"",OFFSET('5. Pp (3 años)'!$K$46,INT((ROW()-13)/2),0))</f>
        <v/>
      </c>
      <c r="G385" s="987" t="str">
        <f ca="1">IF(ISBLANK(OFFSET('5. Pp (3 años)'!$H$46,INT((ROW()-13)/2),0)),"",OFFSET('5. Pp (3 años)'!$H$46,INT((ROW()-13)/2),0))</f>
        <v/>
      </c>
      <c r="H385" s="1027" t="str">
        <f ca="1">IF(ISBLANK(OFFSET('9. METAS'!$L$20,INT((ROW()-13)/2),0)),"",OFFSET('9. METAS'!$L$20,INT((ROW()-13)/2),0))</f>
        <v/>
      </c>
      <c r="I385" s="1029"/>
      <c r="J385" s="208" t="e">
        <f ca="1">IF(MOD(ROW()-13,2)=0,IF(ISBLANK(OFFSET(#REF!,INT((ROW()-13)/2),0)),"",OFFSET(#REF!,INT((ROW()-13)/2),0)),IF(ISBLANK(OFFSET('9. METAS'!$U$20,INT((ROW()-14)/2),0)),"",OFFSET('9. METAS'!$U$20,INT((ROW()-14)/2),0)))</f>
        <v>#REF!</v>
      </c>
      <c r="K385" s="209" t="e">
        <f ca="1">IF(MOD(ROW()-13,2)=0,IF(ISBLANK(OFFSET(#REF!,INT((ROW()-13)/2),0)),"",OFFSET(#REF!,INT((ROW()-13)/2),0)),IF(ISBLANK(OFFSET('9. METAS'!$V$20,INT((ROW()-14)/2),0)),"",OFFSET('9. METAS'!$V$20,INT((ROW()-14)/2),0)))</f>
        <v>#REF!</v>
      </c>
      <c r="L385" s="209" t="e">
        <f ca="1">IF(MOD(ROW()-13,2)=0,IF(ISBLANK(OFFSET(#REF!,INT((ROW()-13)/2),0)),"",OFFSET(#REF!,INT((ROW()-13)/2),0)),IF(ISBLANK(OFFSET('9. METAS'!$W$20,INT((ROW()-14)/2),0)),"",OFFSET('9. METAS'!$W$20,INT((ROW()-14)/2),0)))</f>
        <v>#REF!</v>
      </c>
      <c r="M385" s="210" t="e">
        <f ca="1">IF(MOD(ROW()-13,2)=0,IF(ISBLANK(OFFSET(#REF!,INT((ROW()-13)/2),0)),"",OFFSET(#REF!,INT((ROW()-13)/2),0)),IF(ISBLANK(OFFSET('9. METAS'!$X$20,INT((ROW()-14)/2),0)),"",OFFSET('9. METAS'!$X$20,INT((ROW()-14)/2),0)))</f>
        <v>#REF!</v>
      </c>
      <c r="N385" s="1002" t="str">
        <f t="shared" ref="N385" ca="1" si="368">IFERROR(J385/J386,"ND")</f>
        <v>ND</v>
      </c>
      <c r="O385" s="1004" t="str">
        <f t="shared" ref="O385" ca="1" si="369">IFERROR(((J385)/H385),"ND")</f>
        <v>ND</v>
      </c>
      <c r="P385" s="1031"/>
    </row>
    <row r="386" spans="3:16">
      <c r="C386" s="981"/>
      <c r="D386" s="983"/>
      <c r="E386" s="983"/>
      <c r="F386" s="985"/>
      <c r="G386" s="987"/>
      <c r="H386" s="1027"/>
      <c r="I386" s="1033"/>
      <c r="J386" s="208" t="str">
        <f ca="1">IF(MOD(ROW()-13,2)=0,IF(ISBLANK(OFFSET(#REF!,INT((ROW()-13)/2),0)),"",OFFSET(#REF!,INT((ROW()-13)/2),0)),IF(ISBLANK(OFFSET('9. METAS'!$U$20,INT((ROW()-14)/2),0)),"",OFFSET('9. METAS'!$U$20,INT((ROW()-14)/2),0)))</f>
        <v/>
      </c>
      <c r="K386" s="209" t="str">
        <f ca="1">IF(MOD(ROW()-13,2)=0,IF(ISBLANK(OFFSET(#REF!,INT((ROW()-13)/2),0)),"",OFFSET(#REF!,INT((ROW()-13)/2),0)),IF(ISBLANK(OFFSET('9. METAS'!$V$20,INT((ROW()-14)/2),0)),"",OFFSET('9. METAS'!$V$20,INT((ROW()-14)/2),0)))</f>
        <v/>
      </c>
      <c r="L386" s="209" t="str">
        <f ca="1">IF(MOD(ROW()-13,2)=0,IF(ISBLANK(OFFSET(#REF!,INT((ROW()-13)/2),0)),"",OFFSET(#REF!,INT((ROW()-13)/2),0)),IF(ISBLANK(OFFSET('9. METAS'!$W$20,INT((ROW()-14)/2),0)),"",OFFSET('9. METAS'!$W$20,INT((ROW()-14)/2),0)))</f>
        <v/>
      </c>
      <c r="M386" s="210" t="str">
        <f ca="1">IF(MOD(ROW()-13,2)=0,IF(ISBLANK(OFFSET(#REF!,INT((ROW()-13)/2),0)),"",OFFSET(#REF!,INT((ROW()-13)/2),0)),IF(ISBLANK(OFFSET('9. METAS'!$X$20,INT((ROW()-14)/2),0)),"",OFFSET('9. METAS'!$X$20,INT((ROW()-14)/2),0)))</f>
        <v/>
      </c>
      <c r="N386" s="1003"/>
      <c r="O386" s="1005"/>
      <c r="P386" s="1034"/>
    </row>
    <row r="387" spans="3:16">
      <c r="C387" s="1008" t="str">
        <f ca="1">IF(ISBLANK(OFFSET('5. Pp (3 años)'!$C$46,INT((ROW()-13)/2),0)),"",OFFSET('5. Pp (3 años)'!$C$46,INT((ROW()-13)/2),0))</f>
        <v/>
      </c>
      <c r="D387" s="983" t="str">
        <f ca="1">IF(ISBLANK(OFFSET('5. Pp (3 años)'!$D$46,INT((ROW()-13)/2),0)),"",OFFSET('5. Pp (3 años)'!$D$46,INT((ROW()-13)/2),0))</f>
        <v/>
      </c>
      <c r="E387" s="983" t="str">
        <f ca="1">IF(ISBLANK(OFFSET('5. Pp (3 años)'!$E$46,INT((ROW()-13)/2),0)),"",OFFSET('5. Pp (3 años)'!$E$46,INT((ROW()-13)/2),0))</f>
        <v/>
      </c>
      <c r="F387" s="985" t="str">
        <f ca="1">IF(ISBLANK(OFFSET('5. Pp (3 años)'!$K$46,INT((ROW()-13)/2),0)),"",OFFSET('5. Pp (3 años)'!$K$46,INT((ROW()-13)/2),0))</f>
        <v/>
      </c>
      <c r="G387" s="987" t="str">
        <f ca="1">IF(ISBLANK(OFFSET('5. Pp (3 años)'!$H$46,INT((ROW()-13)/2),0)),"",OFFSET('5. Pp (3 años)'!$H$46,INT((ROW()-13)/2),0))</f>
        <v/>
      </c>
      <c r="H387" s="1027" t="str">
        <f ca="1">IF(ISBLANK(OFFSET('9. METAS'!$L$20,INT((ROW()-13)/2),0)),"",OFFSET('9. METAS'!$L$20,INT((ROW()-13)/2),0))</f>
        <v/>
      </c>
      <c r="I387" s="1029"/>
      <c r="J387" s="208" t="e">
        <f ca="1">IF(MOD(ROW()-13,2)=0,IF(ISBLANK(OFFSET(#REF!,INT((ROW()-13)/2),0)),"",OFFSET(#REF!,INT((ROW()-13)/2),0)),IF(ISBLANK(OFFSET('9. METAS'!$U$20,INT((ROW()-14)/2),0)),"",OFFSET('9. METAS'!$U$20,INT((ROW()-14)/2),0)))</f>
        <v>#REF!</v>
      </c>
      <c r="K387" s="209" t="e">
        <f ca="1">IF(MOD(ROW()-13,2)=0,IF(ISBLANK(OFFSET(#REF!,INT((ROW()-13)/2),0)),"",OFFSET(#REF!,INT((ROW()-13)/2),0)),IF(ISBLANK(OFFSET('9. METAS'!$V$20,INT((ROW()-14)/2),0)),"",OFFSET('9. METAS'!$V$20,INT((ROW()-14)/2),0)))</f>
        <v>#REF!</v>
      </c>
      <c r="L387" s="209" t="e">
        <f ca="1">IF(MOD(ROW()-13,2)=0,IF(ISBLANK(OFFSET(#REF!,INT((ROW()-13)/2),0)),"",OFFSET(#REF!,INT((ROW()-13)/2),0)),IF(ISBLANK(OFFSET('9. METAS'!$W$20,INT((ROW()-14)/2),0)),"",OFFSET('9. METAS'!$W$20,INT((ROW()-14)/2),0)))</f>
        <v>#REF!</v>
      </c>
      <c r="M387" s="210" t="e">
        <f ca="1">IF(MOD(ROW()-13,2)=0,IF(ISBLANK(OFFSET(#REF!,INT((ROW()-13)/2),0)),"",OFFSET(#REF!,INT((ROW()-13)/2),0)),IF(ISBLANK(OFFSET('9. METAS'!$X$20,INT((ROW()-14)/2),0)),"",OFFSET('9. METAS'!$X$20,INT((ROW()-14)/2),0)))</f>
        <v>#REF!</v>
      </c>
      <c r="N387" s="1002" t="str">
        <f t="shared" ref="N387" ca="1" si="370">IFERROR(J387/J388,"ND")</f>
        <v>ND</v>
      </c>
      <c r="O387" s="1004" t="str">
        <f t="shared" ref="O387" ca="1" si="371">IFERROR(((J387)/H387),"ND")</f>
        <v>ND</v>
      </c>
      <c r="P387" s="1031"/>
    </row>
    <row r="388" spans="3:16">
      <c r="C388" s="981"/>
      <c r="D388" s="983"/>
      <c r="E388" s="983"/>
      <c r="F388" s="985"/>
      <c r="G388" s="987"/>
      <c r="H388" s="1027"/>
      <c r="I388" s="1033"/>
      <c r="J388" s="208" t="str">
        <f ca="1">IF(MOD(ROW()-13,2)=0,IF(ISBLANK(OFFSET(#REF!,INT((ROW()-13)/2),0)),"",OFFSET(#REF!,INT((ROW()-13)/2),0)),IF(ISBLANK(OFFSET('9. METAS'!$U$20,INT((ROW()-14)/2),0)),"",OFFSET('9. METAS'!$U$20,INT((ROW()-14)/2),0)))</f>
        <v/>
      </c>
      <c r="K388" s="209" t="str">
        <f ca="1">IF(MOD(ROW()-13,2)=0,IF(ISBLANK(OFFSET(#REF!,INT((ROW()-13)/2),0)),"",OFFSET(#REF!,INT((ROW()-13)/2),0)),IF(ISBLANK(OFFSET('9. METAS'!$V$20,INT((ROW()-14)/2),0)),"",OFFSET('9. METAS'!$V$20,INT((ROW()-14)/2),0)))</f>
        <v/>
      </c>
      <c r="L388" s="209" t="str">
        <f ca="1">IF(MOD(ROW()-13,2)=0,IF(ISBLANK(OFFSET(#REF!,INT((ROW()-13)/2),0)),"",OFFSET(#REF!,INT((ROW()-13)/2),0)),IF(ISBLANK(OFFSET('9. METAS'!$W$20,INT((ROW()-14)/2),0)),"",OFFSET('9. METAS'!$W$20,INT((ROW()-14)/2),0)))</f>
        <v/>
      </c>
      <c r="M388" s="210" t="str">
        <f ca="1">IF(MOD(ROW()-13,2)=0,IF(ISBLANK(OFFSET(#REF!,INT((ROW()-13)/2),0)),"",OFFSET(#REF!,INT((ROW()-13)/2),0)),IF(ISBLANK(OFFSET('9. METAS'!$X$20,INT((ROW()-14)/2),0)),"",OFFSET('9. METAS'!$X$20,INT((ROW()-14)/2),0)))</f>
        <v/>
      </c>
      <c r="N388" s="1003"/>
      <c r="O388" s="1005"/>
      <c r="P388" s="1034"/>
    </row>
    <row r="389" spans="3:16">
      <c r="C389" s="1008" t="str">
        <f ca="1">IF(ISBLANK(OFFSET('5. Pp (3 años)'!$C$46,INT((ROW()-13)/2),0)),"",OFFSET('5. Pp (3 años)'!$C$46,INT((ROW()-13)/2),0))</f>
        <v/>
      </c>
      <c r="D389" s="983" t="str">
        <f ca="1">IF(ISBLANK(OFFSET('5. Pp (3 años)'!$D$46,INT((ROW()-13)/2),0)),"",OFFSET('5. Pp (3 años)'!$D$46,INT((ROW()-13)/2),0))</f>
        <v/>
      </c>
      <c r="E389" s="983" t="str">
        <f ca="1">IF(ISBLANK(OFFSET('5. Pp (3 años)'!$E$46,INT((ROW()-13)/2),0)),"",OFFSET('5. Pp (3 años)'!$E$46,INT((ROW()-13)/2),0))</f>
        <v/>
      </c>
      <c r="F389" s="985" t="str">
        <f ca="1">IF(ISBLANK(OFFSET('5. Pp (3 años)'!$K$46,INT((ROW()-13)/2),0)),"",OFFSET('5. Pp (3 años)'!$K$46,INT((ROW()-13)/2),0))</f>
        <v/>
      </c>
      <c r="G389" s="987" t="str">
        <f ca="1">IF(ISBLANK(OFFSET('5. Pp (3 años)'!$H$46,INT((ROW()-13)/2),0)),"",OFFSET('5. Pp (3 años)'!$H$46,INT((ROW()-13)/2),0))</f>
        <v/>
      </c>
      <c r="H389" s="1027" t="str">
        <f ca="1">IF(ISBLANK(OFFSET('9. METAS'!$L$20,INT((ROW()-13)/2),0)),"",OFFSET('9. METAS'!$L$20,INT((ROW()-13)/2),0))</f>
        <v/>
      </c>
      <c r="I389" s="1029"/>
      <c r="J389" s="208" t="e">
        <f ca="1">IF(MOD(ROW()-13,2)=0,IF(ISBLANK(OFFSET(#REF!,INT((ROW()-13)/2),0)),"",OFFSET(#REF!,INT((ROW()-13)/2),0)),IF(ISBLANK(OFFSET('9. METAS'!$U$20,INT((ROW()-14)/2),0)),"",OFFSET('9. METAS'!$U$20,INT((ROW()-14)/2),0)))</f>
        <v>#REF!</v>
      </c>
      <c r="K389" s="209" t="e">
        <f ca="1">IF(MOD(ROW()-13,2)=0,IF(ISBLANK(OFFSET(#REF!,INT((ROW()-13)/2),0)),"",OFFSET(#REF!,INT((ROW()-13)/2),0)),IF(ISBLANK(OFFSET('9. METAS'!$V$20,INT((ROW()-14)/2),0)),"",OFFSET('9. METAS'!$V$20,INT((ROW()-14)/2),0)))</f>
        <v>#REF!</v>
      </c>
      <c r="L389" s="209" t="e">
        <f ca="1">IF(MOD(ROW()-13,2)=0,IF(ISBLANK(OFFSET(#REF!,INT((ROW()-13)/2),0)),"",OFFSET(#REF!,INT((ROW()-13)/2),0)),IF(ISBLANK(OFFSET('9. METAS'!$W$20,INT((ROW()-14)/2),0)),"",OFFSET('9. METAS'!$W$20,INT((ROW()-14)/2),0)))</f>
        <v>#REF!</v>
      </c>
      <c r="M389" s="210" t="e">
        <f ca="1">IF(MOD(ROW()-13,2)=0,IF(ISBLANK(OFFSET(#REF!,INT((ROW()-13)/2),0)),"",OFFSET(#REF!,INT((ROW()-13)/2),0)),IF(ISBLANK(OFFSET('9. METAS'!$X$20,INT((ROW()-14)/2),0)),"",OFFSET('9. METAS'!$X$20,INT((ROW()-14)/2),0)))</f>
        <v>#REF!</v>
      </c>
      <c r="N389" s="1002" t="str">
        <f t="shared" ref="N389" ca="1" si="372">IFERROR(J389/J390,"ND")</f>
        <v>ND</v>
      </c>
      <c r="O389" s="1004" t="str">
        <f t="shared" ref="O389" ca="1" si="373">IFERROR(((J389)/H389),"ND")</f>
        <v>ND</v>
      </c>
      <c r="P389" s="1031"/>
    </row>
    <row r="390" spans="3:16">
      <c r="C390" s="981"/>
      <c r="D390" s="983"/>
      <c r="E390" s="983"/>
      <c r="F390" s="985"/>
      <c r="G390" s="987"/>
      <c r="H390" s="1027"/>
      <c r="I390" s="1033"/>
      <c r="J390" s="208" t="str">
        <f ca="1">IF(MOD(ROW()-13,2)=0,IF(ISBLANK(OFFSET(#REF!,INT((ROW()-13)/2),0)),"",OFFSET(#REF!,INT((ROW()-13)/2),0)),IF(ISBLANK(OFFSET('9. METAS'!$U$20,INT((ROW()-14)/2),0)),"",OFFSET('9. METAS'!$U$20,INT((ROW()-14)/2),0)))</f>
        <v/>
      </c>
      <c r="K390" s="209" t="str">
        <f ca="1">IF(MOD(ROW()-13,2)=0,IF(ISBLANK(OFFSET(#REF!,INT((ROW()-13)/2),0)),"",OFFSET(#REF!,INT((ROW()-13)/2),0)),IF(ISBLANK(OFFSET('9. METAS'!$V$20,INT((ROW()-14)/2),0)),"",OFFSET('9. METAS'!$V$20,INT((ROW()-14)/2),0)))</f>
        <v/>
      </c>
      <c r="L390" s="209" t="str">
        <f ca="1">IF(MOD(ROW()-13,2)=0,IF(ISBLANK(OFFSET(#REF!,INT((ROW()-13)/2),0)),"",OFFSET(#REF!,INT((ROW()-13)/2),0)),IF(ISBLANK(OFFSET('9. METAS'!$W$20,INT((ROW()-14)/2),0)),"",OFFSET('9. METAS'!$W$20,INT((ROW()-14)/2),0)))</f>
        <v/>
      </c>
      <c r="M390" s="210" t="str">
        <f ca="1">IF(MOD(ROW()-13,2)=0,IF(ISBLANK(OFFSET(#REF!,INT((ROW()-13)/2),0)),"",OFFSET(#REF!,INT((ROW()-13)/2),0)),IF(ISBLANK(OFFSET('9. METAS'!$X$20,INT((ROW()-14)/2),0)),"",OFFSET('9. METAS'!$X$20,INT((ROW()-14)/2),0)))</f>
        <v/>
      </c>
      <c r="N390" s="1003"/>
      <c r="O390" s="1005"/>
      <c r="P390" s="1034"/>
    </row>
    <row r="391" spans="3:16">
      <c r="C391" s="1008" t="str">
        <f ca="1">IF(ISBLANK(OFFSET('5. Pp (3 años)'!$C$46,INT((ROW()-13)/2),0)),"",OFFSET('5. Pp (3 años)'!$C$46,INT((ROW()-13)/2),0))</f>
        <v/>
      </c>
      <c r="D391" s="983" t="str">
        <f ca="1">IF(ISBLANK(OFFSET('5. Pp (3 años)'!$D$46,INT((ROW()-13)/2),0)),"",OFFSET('5. Pp (3 años)'!$D$46,INT((ROW()-13)/2),0))</f>
        <v/>
      </c>
      <c r="E391" s="983" t="str">
        <f ca="1">IF(ISBLANK(OFFSET('5. Pp (3 años)'!$E$46,INT((ROW()-13)/2),0)),"",OFFSET('5. Pp (3 años)'!$E$46,INT((ROW()-13)/2),0))</f>
        <v/>
      </c>
      <c r="F391" s="985" t="str">
        <f ca="1">IF(ISBLANK(OFFSET('5. Pp (3 años)'!$K$46,INT((ROW()-13)/2),0)),"",OFFSET('5. Pp (3 años)'!$K$46,INT((ROW()-13)/2),0))</f>
        <v/>
      </c>
      <c r="G391" s="987" t="str">
        <f ca="1">IF(ISBLANK(OFFSET('5. Pp (3 años)'!$H$46,INT((ROW()-13)/2),0)),"",OFFSET('5. Pp (3 años)'!$H$46,INT((ROW()-13)/2),0))</f>
        <v/>
      </c>
      <c r="H391" s="1027" t="str">
        <f ca="1">IF(ISBLANK(OFFSET('9. METAS'!$L$20,INT((ROW()-13)/2),0)),"",OFFSET('9. METAS'!$L$20,INT((ROW()-13)/2),0))</f>
        <v/>
      </c>
      <c r="I391" s="1029"/>
      <c r="J391" s="208" t="e">
        <f ca="1">IF(MOD(ROW()-13,2)=0,IF(ISBLANK(OFFSET(#REF!,INT((ROW()-13)/2),0)),"",OFFSET(#REF!,INT((ROW()-13)/2),0)),IF(ISBLANK(OFFSET('9. METAS'!$U$20,INT((ROW()-14)/2),0)),"",OFFSET('9. METAS'!$U$20,INT((ROW()-14)/2),0)))</f>
        <v>#REF!</v>
      </c>
      <c r="K391" s="209" t="e">
        <f ca="1">IF(MOD(ROW()-13,2)=0,IF(ISBLANK(OFFSET(#REF!,INT((ROW()-13)/2),0)),"",OFFSET(#REF!,INT((ROW()-13)/2),0)),IF(ISBLANK(OFFSET('9. METAS'!$V$20,INT((ROW()-14)/2),0)),"",OFFSET('9. METAS'!$V$20,INT((ROW()-14)/2),0)))</f>
        <v>#REF!</v>
      </c>
      <c r="L391" s="209" t="e">
        <f ca="1">IF(MOD(ROW()-13,2)=0,IF(ISBLANK(OFFSET(#REF!,INT((ROW()-13)/2),0)),"",OFFSET(#REF!,INT((ROW()-13)/2),0)),IF(ISBLANK(OFFSET('9. METAS'!$W$20,INT((ROW()-14)/2),0)),"",OFFSET('9. METAS'!$W$20,INT((ROW()-14)/2),0)))</f>
        <v>#REF!</v>
      </c>
      <c r="M391" s="210" t="e">
        <f ca="1">IF(MOD(ROW()-13,2)=0,IF(ISBLANK(OFFSET(#REF!,INT((ROW()-13)/2),0)),"",OFFSET(#REF!,INT((ROW()-13)/2),0)),IF(ISBLANK(OFFSET('9. METAS'!$X$20,INT((ROW()-14)/2),0)),"",OFFSET('9. METAS'!$X$20,INT((ROW()-14)/2),0)))</f>
        <v>#REF!</v>
      </c>
      <c r="N391" s="1002" t="str">
        <f t="shared" ref="N391" ca="1" si="374">IFERROR(J391/J392,"ND")</f>
        <v>ND</v>
      </c>
      <c r="O391" s="1004" t="str">
        <f t="shared" ref="O391" ca="1" si="375">IFERROR(((J391)/H391),"ND")</f>
        <v>ND</v>
      </c>
      <c r="P391" s="1031"/>
    </row>
    <row r="392" spans="3:16">
      <c r="C392" s="981"/>
      <c r="D392" s="983"/>
      <c r="E392" s="983"/>
      <c r="F392" s="985"/>
      <c r="G392" s="987"/>
      <c r="H392" s="1027"/>
      <c r="I392" s="1033"/>
      <c r="J392" s="208" t="str">
        <f ca="1">IF(MOD(ROW()-13,2)=0,IF(ISBLANK(OFFSET(#REF!,INT((ROW()-13)/2),0)),"",OFFSET(#REF!,INT((ROW()-13)/2),0)),IF(ISBLANK(OFFSET('9. METAS'!$U$20,INT((ROW()-14)/2),0)),"",OFFSET('9. METAS'!$U$20,INT((ROW()-14)/2),0)))</f>
        <v/>
      </c>
      <c r="K392" s="209" t="str">
        <f ca="1">IF(MOD(ROW()-13,2)=0,IF(ISBLANK(OFFSET(#REF!,INT((ROW()-13)/2),0)),"",OFFSET(#REF!,INT((ROW()-13)/2),0)),IF(ISBLANK(OFFSET('9. METAS'!$V$20,INT((ROW()-14)/2),0)),"",OFFSET('9. METAS'!$V$20,INT((ROW()-14)/2),0)))</f>
        <v/>
      </c>
      <c r="L392" s="209" t="str">
        <f ca="1">IF(MOD(ROW()-13,2)=0,IF(ISBLANK(OFFSET(#REF!,INT((ROW()-13)/2),0)),"",OFFSET(#REF!,INT((ROW()-13)/2),0)),IF(ISBLANK(OFFSET('9. METAS'!$W$20,INT((ROW()-14)/2),0)),"",OFFSET('9. METAS'!$W$20,INT((ROW()-14)/2),0)))</f>
        <v/>
      </c>
      <c r="M392" s="210" t="str">
        <f ca="1">IF(MOD(ROW()-13,2)=0,IF(ISBLANK(OFFSET(#REF!,INT((ROW()-13)/2),0)),"",OFFSET(#REF!,INT((ROW()-13)/2),0)),IF(ISBLANK(OFFSET('9. METAS'!$X$20,INT((ROW()-14)/2),0)),"",OFFSET('9. METAS'!$X$20,INT((ROW()-14)/2),0)))</f>
        <v/>
      </c>
      <c r="N392" s="1003"/>
      <c r="O392" s="1005"/>
      <c r="P392" s="1034"/>
    </row>
    <row r="393" spans="3:16">
      <c r="C393" s="1008" t="str">
        <f ca="1">IF(ISBLANK(OFFSET('5. Pp (3 años)'!$C$46,INT((ROW()-13)/2),0)),"",OFFSET('5. Pp (3 años)'!$C$46,INT((ROW()-13)/2),0))</f>
        <v/>
      </c>
      <c r="D393" s="983" t="str">
        <f ca="1">IF(ISBLANK(OFFSET('5. Pp (3 años)'!$D$46,INT((ROW()-13)/2),0)),"",OFFSET('5. Pp (3 años)'!$D$46,INT((ROW()-13)/2),0))</f>
        <v/>
      </c>
      <c r="E393" s="983" t="str">
        <f ca="1">IF(ISBLANK(OFFSET('5. Pp (3 años)'!$E$46,INT((ROW()-13)/2),0)),"",OFFSET('5. Pp (3 años)'!$E$46,INT((ROW()-13)/2),0))</f>
        <v/>
      </c>
      <c r="F393" s="985" t="str">
        <f ca="1">IF(ISBLANK(OFFSET('5. Pp (3 años)'!$K$46,INT((ROW()-13)/2),0)),"",OFFSET('5. Pp (3 años)'!$K$46,INT((ROW()-13)/2),0))</f>
        <v/>
      </c>
      <c r="G393" s="987" t="str">
        <f ca="1">IF(ISBLANK(OFFSET('5. Pp (3 años)'!$H$46,INT((ROW()-13)/2),0)),"",OFFSET('5. Pp (3 años)'!$H$46,INT((ROW()-13)/2),0))</f>
        <v/>
      </c>
      <c r="H393" s="1027" t="str">
        <f ca="1">IF(ISBLANK(OFFSET('9. METAS'!$L$20,INT((ROW()-13)/2),0)),"",OFFSET('9. METAS'!$L$20,INT((ROW()-13)/2),0))</f>
        <v/>
      </c>
      <c r="I393" s="1029"/>
      <c r="J393" s="208" t="e">
        <f ca="1">IF(MOD(ROW()-13,2)=0,IF(ISBLANK(OFFSET(#REF!,INT((ROW()-13)/2),0)),"",OFFSET(#REF!,INT((ROW()-13)/2),0)),IF(ISBLANK(OFFSET('9. METAS'!$U$20,INT((ROW()-14)/2),0)),"",OFFSET('9. METAS'!$U$20,INT((ROW()-14)/2),0)))</f>
        <v>#REF!</v>
      </c>
      <c r="K393" s="209" t="e">
        <f ca="1">IF(MOD(ROW()-13,2)=0,IF(ISBLANK(OFFSET(#REF!,INT((ROW()-13)/2),0)),"",OFFSET(#REF!,INT((ROW()-13)/2),0)),IF(ISBLANK(OFFSET('9. METAS'!$V$20,INT((ROW()-14)/2),0)),"",OFFSET('9. METAS'!$V$20,INT((ROW()-14)/2),0)))</f>
        <v>#REF!</v>
      </c>
      <c r="L393" s="209" t="e">
        <f ca="1">IF(MOD(ROW()-13,2)=0,IF(ISBLANK(OFFSET(#REF!,INT((ROW()-13)/2),0)),"",OFFSET(#REF!,INT((ROW()-13)/2),0)),IF(ISBLANK(OFFSET('9. METAS'!$W$20,INT((ROW()-14)/2),0)),"",OFFSET('9. METAS'!$W$20,INT((ROW()-14)/2),0)))</f>
        <v>#REF!</v>
      </c>
      <c r="M393" s="210" t="e">
        <f ca="1">IF(MOD(ROW()-13,2)=0,IF(ISBLANK(OFFSET(#REF!,INT((ROW()-13)/2),0)),"",OFFSET(#REF!,INT((ROW()-13)/2),0)),IF(ISBLANK(OFFSET('9. METAS'!$X$20,INT((ROW()-14)/2),0)),"",OFFSET('9. METAS'!$X$20,INT((ROW()-14)/2),0)))</f>
        <v>#REF!</v>
      </c>
      <c r="N393" s="1002" t="str">
        <f t="shared" ref="N393" ca="1" si="376">IFERROR(J393/J394,"ND")</f>
        <v>ND</v>
      </c>
      <c r="O393" s="1004" t="str">
        <f t="shared" ref="O393" ca="1" si="377">IFERROR(((J393)/H393),"ND")</f>
        <v>ND</v>
      </c>
      <c r="P393" s="1031"/>
    </row>
    <row r="394" spans="3:16">
      <c r="C394" s="981"/>
      <c r="D394" s="983"/>
      <c r="E394" s="983"/>
      <c r="F394" s="985"/>
      <c r="G394" s="987"/>
      <c r="H394" s="1027"/>
      <c r="I394" s="1033"/>
      <c r="J394" s="208" t="str">
        <f ca="1">IF(MOD(ROW()-13,2)=0,IF(ISBLANK(OFFSET(#REF!,INT((ROW()-13)/2),0)),"",OFFSET(#REF!,INT((ROW()-13)/2),0)),IF(ISBLANK(OFFSET('9. METAS'!$U$20,INT((ROW()-14)/2),0)),"",OFFSET('9. METAS'!$U$20,INT((ROW()-14)/2),0)))</f>
        <v/>
      </c>
      <c r="K394" s="209" t="str">
        <f ca="1">IF(MOD(ROW()-13,2)=0,IF(ISBLANK(OFFSET(#REF!,INT((ROW()-13)/2),0)),"",OFFSET(#REF!,INT((ROW()-13)/2),0)),IF(ISBLANK(OFFSET('9. METAS'!$V$20,INT((ROW()-14)/2),0)),"",OFFSET('9. METAS'!$V$20,INT((ROW()-14)/2),0)))</f>
        <v/>
      </c>
      <c r="L394" s="209" t="str">
        <f ca="1">IF(MOD(ROW()-13,2)=0,IF(ISBLANK(OFFSET(#REF!,INT((ROW()-13)/2),0)),"",OFFSET(#REF!,INT((ROW()-13)/2),0)),IF(ISBLANK(OFFSET('9. METAS'!$W$20,INT((ROW()-14)/2),0)),"",OFFSET('9. METAS'!$W$20,INT((ROW()-14)/2),0)))</f>
        <v/>
      </c>
      <c r="M394" s="210" t="str">
        <f ca="1">IF(MOD(ROW()-13,2)=0,IF(ISBLANK(OFFSET(#REF!,INT((ROW()-13)/2),0)),"",OFFSET(#REF!,INT((ROW()-13)/2),0)),IF(ISBLANK(OFFSET('9. METAS'!$X$20,INT((ROW()-14)/2),0)),"",OFFSET('9. METAS'!$X$20,INT((ROW()-14)/2),0)))</f>
        <v/>
      </c>
      <c r="N394" s="1003"/>
      <c r="O394" s="1005"/>
      <c r="P394" s="1034"/>
    </row>
    <row r="395" spans="3:16">
      <c r="C395" s="1008" t="str">
        <f ca="1">IF(ISBLANK(OFFSET('5. Pp (3 años)'!$C$46,INT((ROW()-13)/2),0)),"",OFFSET('5. Pp (3 años)'!$C$46,INT((ROW()-13)/2),0))</f>
        <v/>
      </c>
      <c r="D395" s="983" t="str">
        <f ca="1">IF(ISBLANK(OFFSET('5. Pp (3 años)'!$D$46,INT((ROW()-13)/2),0)),"",OFFSET('5. Pp (3 años)'!$D$46,INT((ROW()-13)/2),0))</f>
        <v/>
      </c>
      <c r="E395" s="983" t="str">
        <f ca="1">IF(ISBLANK(OFFSET('5. Pp (3 años)'!$E$46,INT((ROW()-13)/2),0)),"",OFFSET('5. Pp (3 años)'!$E$46,INT((ROW()-13)/2),0))</f>
        <v/>
      </c>
      <c r="F395" s="985" t="str">
        <f ca="1">IF(ISBLANK(OFFSET('5. Pp (3 años)'!$K$46,INT((ROW()-13)/2),0)),"",OFFSET('5. Pp (3 años)'!$K$46,INT((ROW()-13)/2),0))</f>
        <v/>
      </c>
      <c r="G395" s="987" t="str">
        <f ca="1">IF(ISBLANK(OFFSET('5. Pp (3 años)'!$H$46,INT((ROW()-13)/2),0)),"",OFFSET('5. Pp (3 años)'!$H$46,INT((ROW()-13)/2),0))</f>
        <v/>
      </c>
      <c r="H395" s="1027" t="str">
        <f ca="1">IF(ISBLANK(OFFSET('9. METAS'!$L$20,INT((ROW()-13)/2),0)),"",OFFSET('9. METAS'!$L$20,INT((ROW()-13)/2),0))</f>
        <v/>
      </c>
      <c r="I395" s="1029"/>
      <c r="J395" s="208" t="e">
        <f ca="1">IF(MOD(ROW()-13,2)=0,IF(ISBLANK(OFFSET(#REF!,INT((ROW()-13)/2),0)),"",OFFSET(#REF!,INT((ROW()-13)/2),0)),IF(ISBLANK(OFFSET('9. METAS'!$U$20,INT((ROW()-14)/2),0)),"",OFFSET('9. METAS'!$U$20,INT((ROW()-14)/2),0)))</f>
        <v>#REF!</v>
      </c>
      <c r="K395" s="209" t="e">
        <f ca="1">IF(MOD(ROW()-13,2)=0,IF(ISBLANK(OFFSET(#REF!,INT((ROW()-13)/2),0)),"",OFFSET(#REF!,INT((ROW()-13)/2),0)),IF(ISBLANK(OFFSET('9. METAS'!$V$20,INT((ROW()-14)/2),0)),"",OFFSET('9. METAS'!$V$20,INT((ROW()-14)/2),0)))</f>
        <v>#REF!</v>
      </c>
      <c r="L395" s="209" t="e">
        <f ca="1">IF(MOD(ROW()-13,2)=0,IF(ISBLANK(OFFSET(#REF!,INT((ROW()-13)/2),0)),"",OFFSET(#REF!,INT((ROW()-13)/2),0)),IF(ISBLANK(OFFSET('9. METAS'!$W$20,INT((ROW()-14)/2),0)),"",OFFSET('9. METAS'!$W$20,INT((ROW()-14)/2),0)))</f>
        <v>#REF!</v>
      </c>
      <c r="M395" s="210" t="e">
        <f ca="1">IF(MOD(ROW()-13,2)=0,IF(ISBLANK(OFFSET(#REF!,INT((ROW()-13)/2),0)),"",OFFSET(#REF!,INT((ROW()-13)/2),0)),IF(ISBLANK(OFFSET('9. METAS'!$X$20,INT((ROW()-14)/2),0)),"",OFFSET('9. METAS'!$X$20,INT((ROW()-14)/2),0)))</f>
        <v>#REF!</v>
      </c>
      <c r="N395" s="1002" t="str">
        <f t="shared" ref="N395" ca="1" si="378">IFERROR(J395/J396,"ND")</f>
        <v>ND</v>
      </c>
      <c r="O395" s="1004" t="str">
        <f t="shared" ref="O395" ca="1" si="379">IFERROR(((J395)/H395),"ND")</f>
        <v>ND</v>
      </c>
      <c r="P395" s="1031"/>
    </row>
    <row r="396" spans="3:16">
      <c r="C396" s="981"/>
      <c r="D396" s="983"/>
      <c r="E396" s="983"/>
      <c r="F396" s="985"/>
      <c r="G396" s="987"/>
      <c r="H396" s="1027"/>
      <c r="I396" s="1033"/>
      <c r="J396" s="208" t="str">
        <f ca="1">IF(MOD(ROW()-13,2)=0,IF(ISBLANK(OFFSET(#REF!,INT((ROW()-13)/2),0)),"",OFFSET(#REF!,INT((ROW()-13)/2),0)),IF(ISBLANK(OFFSET('9. METAS'!$U$20,INT((ROW()-14)/2),0)),"",OFFSET('9. METAS'!$U$20,INT((ROW()-14)/2),0)))</f>
        <v/>
      </c>
      <c r="K396" s="209" t="str">
        <f ca="1">IF(MOD(ROW()-13,2)=0,IF(ISBLANK(OFFSET(#REF!,INT((ROW()-13)/2),0)),"",OFFSET(#REF!,INT((ROW()-13)/2),0)),IF(ISBLANK(OFFSET('9. METAS'!$V$20,INT((ROW()-14)/2),0)),"",OFFSET('9. METAS'!$V$20,INT((ROW()-14)/2),0)))</f>
        <v/>
      </c>
      <c r="L396" s="209" t="str">
        <f ca="1">IF(MOD(ROW()-13,2)=0,IF(ISBLANK(OFFSET(#REF!,INT((ROW()-13)/2),0)),"",OFFSET(#REF!,INT((ROW()-13)/2),0)),IF(ISBLANK(OFFSET('9. METAS'!$W$20,INT((ROW()-14)/2),0)),"",OFFSET('9. METAS'!$W$20,INT((ROW()-14)/2),0)))</f>
        <v/>
      </c>
      <c r="M396" s="210" t="str">
        <f ca="1">IF(MOD(ROW()-13,2)=0,IF(ISBLANK(OFFSET(#REF!,INT((ROW()-13)/2),0)),"",OFFSET(#REF!,INT((ROW()-13)/2),0)),IF(ISBLANK(OFFSET('9. METAS'!$X$20,INT((ROW()-14)/2),0)),"",OFFSET('9. METAS'!$X$20,INT((ROW()-14)/2),0)))</f>
        <v/>
      </c>
      <c r="N396" s="1003"/>
      <c r="O396" s="1005"/>
      <c r="P396" s="1034"/>
    </row>
    <row r="397" spans="3:16">
      <c r="C397" s="1008" t="str">
        <f ca="1">IF(ISBLANK(OFFSET('5. Pp (3 años)'!$C$46,INT((ROW()-13)/2),0)),"",OFFSET('5. Pp (3 años)'!$C$46,INT((ROW()-13)/2),0))</f>
        <v/>
      </c>
      <c r="D397" s="983" t="str">
        <f ca="1">IF(ISBLANK(OFFSET('5. Pp (3 años)'!$D$46,INT((ROW()-13)/2),0)),"",OFFSET('5. Pp (3 años)'!$D$46,INT((ROW()-13)/2),0))</f>
        <v/>
      </c>
      <c r="E397" s="983" t="str">
        <f ca="1">IF(ISBLANK(OFFSET('5. Pp (3 años)'!$E$46,INT((ROW()-13)/2),0)),"",OFFSET('5. Pp (3 años)'!$E$46,INT((ROW()-13)/2),0))</f>
        <v/>
      </c>
      <c r="F397" s="985" t="str">
        <f ca="1">IF(ISBLANK(OFFSET('5. Pp (3 años)'!$K$46,INT((ROW()-13)/2),0)),"",OFFSET('5. Pp (3 años)'!$K$46,INT((ROW()-13)/2),0))</f>
        <v/>
      </c>
      <c r="G397" s="987" t="str">
        <f ca="1">IF(ISBLANK(OFFSET('5. Pp (3 años)'!$H$46,INT((ROW()-13)/2),0)),"",OFFSET('5. Pp (3 años)'!$H$46,INT((ROW()-13)/2),0))</f>
        <v/>
      </c>
      <c r="H397" s="1027" t="str">
        <f ca="1">IF(ISBLANK(OFFSET('9. METAS'!$L$20,INT((ROW()-13)/2),0)),"",OFFSET('9. METAS'!$L$20,INT((ROW()-13)/2),0))</f>
        <v/>
      </c>
      <c r="I397" s="1029"/>
      <c r="J397" s="208" t="e">
        <f ca="1">IF(MOD(ROW()-13,2)=0,IF(ISBLANK(OFFSET(#REF!,INT((ROW()-13)/2),0)),"",OFFSET(#REF!,INT((ROW()-13)/2),0)),IF(ISBLANK(OFFSET('9. METAS'!$U$20,INT((ROW()-14)/2),0)),"",OFFSET('9. METAS'!$U$20,INT((ROW()-14)/2),0)))</f>
        <v>#REF!</v>
      </c>
      <c r="K397" s="209" t="e">
        <f ca="1">IF(MOD(ROW()-13,2)=0,IF(ISBLANK(OFFSET(#REF!,INT((ROW()-13)/2),0)),"",OFFSET(#REF!,INT((ROW()-13)/2),0)),IF(ISBLANK(OFFSET('9. METAS'!$V$20,INT((ROW()-14)/2),0)),"",OFFSET('9. METAS'!$V$20,INT((ROW()-14)/2),0)))</f>
        <v>#REF!</v>
      </c>
      <c r="L397" s="209" t="e">
        <f ca="1">IF(MOD(ROW()-13,2)=0,IF(ISBLANK(OFFSET(#REF!,INT((ROW()-13)/2),0)),"",OFFSET(#REF!,INT((ROW()-13)/2),0)),IF(ISBLANK(OFFSET('9. METAS'!$W$20,INT((ROW()-14)/2),0)),"",OFFSET('9. METAS'!$W$20,INT((ROW()-14)/2),0)))</f>
        <v>#REF!</v>
      </c>
      <c r="M397" s="210" t="e">
        <f ca="1">IF(MOD(ROW()-13,2)=0,IF(ISBLANK(OFFSET(#REF!,INT((ROW()-13)/2),0)),"",OFFSET(#REF!,INT((ROW()-13)/2),0)),IF(ISBLANK(OFFSET('9. METAS'!$X$20,INT((ROW()-14)/2),0)),"",OFFSET('9. METAS'!$X$20,INT((ROW()-14)/2),0)))</f>
        <v>#REF!</v>
      </c>
      <c r="N397" s="1002" t="str">
        <f t="shared" ref="N397" ca="1" si="380">IFERROR(J397/J398,"ND")</f>
        <v>ND</v>
      </c>
      <c r="O397" s="1004" t="str">
        <f t="shared" ref="O397" ca="1" si="381">IFERROR(((J397)/H397),"ND")</f>
        <v>ND</v>
      </c>
      <c r="P397" s="1031"/>
    </row>
    <row r="398" spans="3:16">
      <c r="C398" s="981"/>
      <c r="D398" s="983"/>
      <c r="E398" s="983"/>
      <c r="F398" s="985"/>
      <c r="G398" s="987"/>
      <c r="H398" s="1027"/>
      <c r="I398" s="1033"/>
      <c r="J398" s="208" t="str">
        <f ca="1">IF(MOD(ROW()-13,2)=0,IF(ISBLANK(OFFSET(#REF!,INT((ROW()-13)/2),0)),"",OFFSET(#REF!,INT((ROW()-13)/2),0)),IF(ISBLANK(OFFSET('9. METAS'!$U$20,INT((ROW()-14)/2),0)),"",OFFSET('9. METAS'!$U$20,INT((ROW()-14)/2),0)))</f>
        <v/>
      </c>
      <c r="K398" s="209" t="str">
        <f ca="1">IF(MOD(ROW()-13,2)=0,IF(ISBLANK(OFFSET(#REF!,INT((ROW()-13)/2),0)),"",OFFSET(#REF!,INT((ROW()-13)/2),0)),IF(ISBLANK(OFFSET('9. METAS'!$V$20,INT((ROW()-14)/2),0)),"",OFFSET('9. METAS'!$V$20,INT((ROW()-14)/2),0)))</f>
        <v/>
      </c>
      <c r="L398" s="209" t="str">
        <f ca="1">IF(MOD(ROW()-13,2)=0,IF(ISBLANK(OFFSET(#REF!,INT((ROW()-13)/2),0)),"",OFFSET(#REF!,INT((ROW()-13)/2),0)),IF(ISBLANK(OFFSET('9. METAS'!$W$20,INT((ROW()-14)/2),0)),"",OFFSET('9. METAS'!$W$20,INT((ROW()-14)/2),0)))</f>
        <v/>
      </c>
      <c r="M398" s="210" t="str">
        <f ca="1">IF(MOD(ROW()-13,2)=0,IF(ISBLANK(OFFSET(#REF!,INT((ROW()-13)/2),0)),"",OFFSET(#REF!,INT((ROW()-13)/2),0)),IF(ISBLANK(OFFSET('9. METAS'!$X$20,INT((ROW()-14)/2),0)),"",OFFSET('9. METAS'!$X$20,INT((ROW()-14)/2),0)))</f>
        <v/>
      </c>
      <c r="N398" s="1003"/>
      <c r="O398" s="1005"/>
      <c r="P398" s="1034"/>
    </row>
    <row r="399" spans="3:16">
      <c r="C399" s="1008" t="str">
        <f ca="1">IF(ISBLANK(OFFSET('5. Pp (3 años)'!$C$46,INT((ROW()-13)/2),0)),"",OFFSET('5. Pp (3 años)'!$C$46,INT((ROW()-13)/2),0))</f>
        <v/>
      </c>
      <c r="D399" s="983" t="str">
        <f ca="1">IF(ISBLANK(OFFSET('5. Pp (3 años)'!$D$46,INT((ROW()-13)/2),0)),"",OFFSET('5. Pp (3 años)'!$D$46,INT((ROW()-13)/2),0))</f>
        <v/>
      </c>
      <c r="E399" s="983" t="str">
        <f ca="1">IF(ISBLANK(OFFSET('5. Pp (3 años)'!$E$46,INT((ROW()-13)/2),0)),"",OFFSET('5. Pp (3 años)'!$E$46,INT((ROW()-13)/2),0))</f>
        <v/>
      </c>
      <c r="F399" s="985" t="str">
        <f ca="1">IF(ISBLANK(OFFSET('5. Pp (3 años)'!$K$46,INT((ROW()-13)/2),0)),"",OFFSET('5. Pp (3 años)'!$K$46,INT((ROW()-13)/2),0))</f>
        <v/>
      </c>
      <c r="G399" s="987" t="str">
        <f ca="1">IF(ISBLANK(OFFSET('5. Pp (3 años)'!$H$46,INT((ROW()-13)/2),0)),"",OFFSET('5. Pp (3 años)'!$H$46,INT((ROW()-13)/2),0))</f>
        <v/>
      </c>
      <c r="H399" s="1027" t="str">
        <f ca="1">IF(ISBLANK(OFFSET('9. METAS'!$L$20,INT((ROW()-13)/2),0)),"",OFFSET('9. METAS'!$L$20,INT((ROW()-13)/2),0))</f>
        <v/>
      </c>
      <c r="I399" s="1029"/>
      <c r="J399" s="208" t="e">
        <f ca="1">IF(MOD(ROW()-13,2)=0,IF(ISBLANK(OFFSET(#REF!,INT((ROW()-13)/2),0)),"",OFFSET(#REF!,INT((ROW()-13)/2),0)),IF(ISBLANK(OFFSET('9. METAS'!$U$20,INT((ROW()-14)/2),0)),"",OFFSET('9. METAS'!$U$20,INT((ROW()-14)/2),0)))</f>
        <v>#REF!</v>
      </c>
      <c r="K399" s="209" t="e">
        <f ca="1">IF(MOD(ROW()-13,2)=0,IF(ISBLANK(OFFSET(#REF!,INT((ROW()-13)/2),0)),"",OFFSET(#REF!,INT((ROW()-13)/2),0)),IF(ISBLANK(OFFSET('9. METAS'!$V$20,INT((ROW()-14)/2),0)),"",OFFSET('9. METAS'!$V$20,INT((ROW()-14)/2),0)))</f>
        <v>#REF!</v>
      </c>
      <c r="L399" s="209" t="e">
        <f ca="1">IF(MOD(ROW()-13,2)=0,IF(ISBLANK(OFFSET(#REF!,INT((ROW()-13)/2),0)),"",OFFSET(#REF!,INT((ROW()-13)/2),0)),IF(ISBLANK(OFFSET('9. METAS'!$W$20,INT((ROW()-14)/2),0)),"",OFFSET('9. METAS'!$W$20,INT((ROW()-14)/2),0)))</f>
        <v>#REF!</v>
      </c>
      <c r="M399" s="210" t="e">
        <f ca="1">IF(MOD(ROW()-13,2)=0,IF(ISBLANK(OFFSET(#REF!,INT((ROW()-13)/2),0)),"",OFFSET(#REF!,INT((ROW()-13)/2),0)),IF(ISBLANK(OFFSET('9. METAS'!$X$20,INT((ROW()-14)/2),0)),"",OFFSET('9. METAS'!$X$20,INT((ROW()-14)/2),0)))</f>
        <v>#REF!</v>
      </c>
      <c r="N399" s="1002" t="str">
        <f t="shared" ref="N399" ca="1" si="382">IFERROR(J399/J400,"ND")</f>
        <v>ND</v>
      </c>
      <c r="O399" s="1004" t="str">
        <f t="shared" ref="O399" ca="1" si="383">IFERROR(((J399)/H399),"ND")</f>
        <v>ND</v>
      </c>
      <c r="P399" s="1031"/>
    </row>
    <row r="400" spans="3:16">
      <c r="C400" s="981"/>
      <c r="D400" s="983"/>
      <c r="E400" s="983"/>
      <c r="F400" s="985"/>
      <c r="G400" s="987"/>
      <c r="H400" s="1027"/>
      <c r="I400" s="1033"/>
      <c r="J400" s="208" t="str">
        <f ca="1">IF(MOD(ROW()-13,2)=0,IF(ISBLANK(OFFSET(#REF!,INT((ROW()-13)/2),0)),"",OFFSET(#REF!,INT((ROW()-13)/2),0)),IF(ISBLANK(OFFSET('9. METAS'!$U$20,INT((ROW()-14)/2),0)),"",OFFSET('9. METAS'!$U$20,INT((ROW()-14)/2),0)))</f>
        <v/>
      </c>
      <c r="K400" s="209" t="str">
        <f ca="1">IF(MOD(ROW()-13,2)=0,IF(ISBLANK(OFFSET(#REF!,INT((ROW()-13)/2),0)),"",OFFSET(#REF!,INT((ROW()-13)/2),0)),IF(ISBLANK(OFFSET('9. METAS'!$V$20,INT((ROW()-14)/2),0)),"",OFFSET('9. METAS'!$V$20,INT((ROW()-14)/2),0)))</f>
        <v/>
      </c>
      <c r="L400" s="209" t="str">
        <f ca="1">IF(MOD(ROW()-13,2)=0,IF(ISBLANK(OFFSET(#REF!,INT((ROW()-13)/2),0)),"",OFFSET(#REF!,INT((ROW()-13)/2),0)),IF(ISBLANK(OFFSET('9. METAS'!$W$20,INT((ROW()-14)/2),0)),"",OFFSET('9. METAS'!$W$20,INT((ROW()-14)/2),0)))</f>
        <v/>
      </c>
      <c r="M400" s="210" t="str">
        <f ca="1">IF(MOD(ROW()-13,2)=0,IF(ISBLANK(OFFSET(#REF!,INT((ROW()-13)/2),0)),"",OFFSET(#REF!,INT((ROW()-13)/2),0)),IF(ISBLANK(OFFSET('9. METAS'!$X$20,INT((ROW()-14)/2),0)),"",OFFSET('9. METAS'!$X$20,INT((ROW()-14)/2),0)))</f>
        <v/>
      </c>
      <c r="N400" s="1003"/>
      <c r="O400" s="1005"/>
      <c r="P400" s="1034"/>
    </row>
    <row r="401" spans="3:16">
      <c r="C401" s="1008" t="str">
        <f ca="1">IF(ISBLANK(OFFSET('5. Pp (3 años)'!$C$46,INT((ROW()-13)/2),0)),"",OFFSET('5. Pp (3 años)'!$C$46,INT((ROW()-13)/2),0))</f>
        <v/>
      </c>
      <c r="D401" s="983" t="str">
        <f ca="1">IF(ISBLANK(OFFSET('5. Pp (3 años)'!$D$46,INT((ROW()-13)/2),0)),"",OFFSET('5. Pp (3 años)'!$D$46,INT((ROW()-13)/2),0))</f>
        <v/>
      </c>
      <c r="E401" s="983" t="str">
        <f ca="1">IF(ISBLANK(OFFSET('5. Pp (3 años)'!$E$46,INT((ROW()-13)/2),0)),"",OFFSET('5. Pp (3 años)'!$E$46,INT((ROW()-13)/2),0))</f>
        <v/>
      </c>
      <c r="F401" s="985" t="str">
        <f ca="1">IF(ISBLANK(OFFSET('5. Pp (3 años)'!$K$46,INT((ROW()-13)/2),0)),"",OFFSET('5. Pp (3 años)'!$K$46,INT((ROW()-13)/2),0))</f>
        <v/>
      </c>
      <c r="G401" s="987" t="str">
        <f ca="1">IF(ISBLANK(OFFSET('5. Pp (3 años)'!$H$46,INT((ROW()-13)/2),0)),"",OFFSET('5. Pp (3 años)'!$H$46,INT((ROW()-13)/2),0))</f>
        <v/>
      </c>
      <c r="H401" s="1027" t="str">
        <f ca="1">IF(ISBLANK(OFFSET('9. METAS'!$L$20,INT((ROW()-13)/2),0)),"",OFFSET('9. METAS'!$L$20,INT((ROW()-13)/2),0))</f>
        <v/>
      </c>
      <c r="I401" s="1029"/>
      <c r="J401" s="208" t="e">
        <f ca="1">IF(MOD(ROW()-13,2)=0,IF(ISBLANK(OFFSET(#REF!,INT((ROW()-13)/2),0)),"",OFFSET(#REF!,INT((ROW()-13)/2),0)),IF(ISBLANK(OFFSET('9. METAS'!$U$20,INT((ROW()-14)/2),0)),"",OFFSET('9. METAS'!$U$20,INT((ROW()-14)/2),0)))</f>
        <v>#REF!</v>
      </c>
      <c r="K401" s="209" t="e">
        <f ca="1">IF(MOD(ROW()-13,2)=0,IF(ISBLANK(OFFSET(#REF!,INT((ROW()-13)/2),0)),"",OFFSET(#REF!,INT((ROW()-13)/2),0)),IF(ISBLANK(OFFSET('9. METAS'!$V$20,INT((ROW()-14)/2),0)),"",OFFSET('9. METAS'!$V$20,INT((ROW()-14)/2),0)))</f>
        <v>#REF!</v>
      </c>
      <c r="L401" s="209" t="e">
        <f ca="1">IF(MOD(ROW()-13,2)=0,IF(ISBLANK(OFFSET(#REF!,INT((ROW()-13)/2),0)),"",OFFSET(#REF!,INT((ROW()-13)/2),0)),IF(ISBLANK(OFFSET('9. METAS'!$W$20,INT((ROW()-14)/2),0)),"",OFFSET('9. METAS'!$W$20,INT((ROW()-14)/2),0)))</f>
        <v>#REF!</v>
      </c>
      <c r="M401" s="210" t="e">
        <f ca="1">IF(MOD(ROW()-13,2)=0,IF(ISBLANK(OFFSET(#REF!,INT((ROW()-13)/2),0)),"",OFFSET(#REF!,INT((ROW()-13)/2),0)),IF(ISBLANK(OFFSET('9. METAS'!$X$20,INT((ROW()-14)/2),0)),"",OFFSET('9. METAS'!$X$20,INT((ROW()-14)/2),0)))</f>
        <v>#REF!</v>
      </c>
      <c r="N401" s="1002" t="str">
        <f t="shared" ref="N401" ca="1" si="384">IFERROR(J401/J402,"ND")</f>
        <v>ND</v>
      </c>
      <c r="O401" s="1004" t="str">
        <f t="shared" ref="O401" ca="1" si="385">IFERROR(((J401)/H401),"ND")</f>
        <v>ND</v>
      </c>
      <c r="P401" s="1031"/>
    </row>
    <row r="402" spans="3:16">
      <c r="C402" s="981"/>
      <c r="D402" s="983"/>
      <c r="E402" s="983"/>
      <c r="F402" s="985"/>
      <c r="G402" s="987"/>
      <c r="H402" s="1027"/>
      <c r="I402" s="1033"/>
      <c r="J402" s="208" t="str">
        <f ca="1">IF(MOD(ROW()-13,2)=0,IF(ISBLANK(OFFSET(#REF!,INT((ROW()-13)/2),0)),"",OFFSET(#REF!,INT((ROW()-13)/2),0)),IF(ISBLANK(OFFSET('9. METAS'!$U$20,INT((ROW()-14)/2),0)),"",OFFSET('9. METAS'!$U$20,INT((ROW()-14)/2),0)))</f>
        <v/>
      </c>
      <c r="K402" s="209" t="str">
        <f ca="1">IF(MOD(ROW()-13,2)=0,IF(ISBLANK(OFFSET(#REF!,INT((ROW()-13)/2),0)),"",OFFSET(#REF!,INT((ROW()-13)/2),0)),IF(ISBLANK(OFFSET('9. METAS'!$V$20,INT((ROW()-14)/2),0)),"",OFFSET('9. METAS'!$V$20,INT((ROW()-14)/2),0)))</f>
        <v/>
      </c>
      <c r="L402" s="209" t="str">
        <f ca="1">IF(MOD(ROW()-13,2)=0,IF(ISBLANK(OFFSET(#REF!,INT((ROW()-13)/2),0)),"",OFFSET(#REF!,INT((ROW()-13)/2),0)),IF(ISBLANK(OFFSET('9. METAS'!$W$20,INT((ROW()-14)/2),0)),"",OFFSET('9. METAS'!$W$20,INT((ROW()-14)/2),0)))</f>
        <v/>
      </c>
      <c r="M402" s="210" t="str">
        <f ca="1">IF(MOD(ROW()-13,2)=0,IF(ISBLANK(OFFSET(#REF!,INT((ROW()-13)/2),0)),"",OFFSET(#REF!,INT((ROW()-13)/2),0)),IF(ISBLANK(OFFSET('9. METAS'!$X$20,INT((ROW()-14)/2),0)),"",OFFSET('9. METAS'!$X$20,INT((ROW()-14)/2),0)))</f>
        <v/>
      </c>
      <c r="N402" s="1003"/>
      <c r="O402" s="1005"/>
      <c r="P402" s="1034"/>
    </row>
    <row r="403" spans="3:16">
      <c r="C403" s="1008" t="str">
        <f ca="1">IF(ISBLANK(OFFSET('5. Pp (3 años)'!$C$46,INT((ROW()-13)/2),0)),"",OFFSET('5. Pp (3 años)'!$C$46,INT((ROW()-13)/2),0))</f>
        <v/>
      </c>
      <c r="D403" s="983" t="str">
        <f ca="1">IF(ISBLANK(OFFSET('5. Pp (3 años)'!$D$46,INT((ROW()-13)/2),0)),"",OFFSET('5. Pp (3 años)'!$D$46,INT((ROW()-13)/2),0))</f>
        <v/>
      </c>
      <c r="E403" s="983" t="str">
        <f ca="1">IF(ISBLANK(OFFSET('5. Pp (3 años)'!$E$46,INT((ROW()-13)/2),0)),"",OFFSET('5. Pp (3 años)'!$E$46,INT((ROW()-13)/2),0))</f>
        <v/>
      </c>
      <c r="F403" s="985" t="str">
        <f ca="1">IF(ISBLANK(OFFSET('5. Pp (3 años)'!$K$46,INT((ROW()-13)/2),0)),"",OFFSET('5. Pp (3 años)'!$K$46,INT((ROW()-13)/2),0))</f>
        <v/>
      </c>
      <c r="G403" s="987" t="str">
        <f ca="1">IF(ISBLANK(OFFSET('5. Pp (3 años)'!$H$46,INT((ROW()-13)/2),0)),"",OFFSET('5. Pp (3 años)'!$H$46,INT((ROW()-13)/2),0))</f>
        <v/>
      </c>
      <c r="H403" s="1027" t="str">
        <f ca="1">IF(ISBLANK(OFFSET('9. METAS'!$L$20,INT((ROW()-13)/2),0)),"",OFFSET('9. METAS'!$L$20,INT((ROW()-13)/2),0))</f>
        <v/>
      </c>
      <c r="I403" s="1029"/>
      <c r="J403" s="208" t="e">
        <f ca="1">IF(MOD(ROW()-13,2)=0,IF(ISBLANK(OFFSET(#REF!,INT((ROW()-13)/2),0)),"",OFFSET(#REF!,INT((ROW()-13)/2),0)),IF(ISBLANK(OFFSET('9. METAS'!$U$20,INT((ROW()-14)/2),0)),"",OFFSET('9. METAS'!$U$20,INT((ROW()-14)/2),0)))</f>
        <v>#REF!</v>
      </c>
      <c r="K403" s="209" t="e">
        <f ca="1">IF(MOD(ROW()-13,2)=0,IF(ISBLANK(OFFSET(#REF!,INT((ROW()-13)/2),0)),"",OFFSET(#REF!,INT((ROW()-13)/2),0)),IF(ISBLANK(OFFSET('9. METAS'!$V$20,INT((ROW()-14)/2),0)),"",OFFSET('9. METAS'!$V$20,INT((ROW()-14)/2),0)))</f>
        <v>#REF!</v>
      </c>
      <c r="L403" s="209" t="e">
        <f ca="1">IF(MOD(ROW()-13,2)=0,IF(ISBLANK(OFFSET(#REF!,INT((ROW()-13)/2),0)),"",OFFSET(#REF!,INT((ROW()-13)/2),0)),IF(ISBLANK(OFFSET('9. METAS'!$W$20,INT((ROW()-14)/2),0)),"",OFFSET('9. METAS'!$W$20,INT((ROW()-14)/2),0)))</f>
        <v>#REF!</v>
      </c>
      <c r="M403" s="210" t="e">
        <f ca="1">IF(MOD(ROW()-13,2)=0,IF(ISBLANK(OFFSET(#REF!,INT((ROW()-13)/2),0)),"",OFFSET(#REF!,INT((ROW()-13)/2),0)),IF(ISBLANK(OFFSET('9. METAS'!$X$20,INT((ROW()-14)/2),0)),"",OFFSET('9. METAS'!$X$20,INT((ROW()-14)/2),0)))</f>
        <v>#REF!</v>
      </c>
      <c r="N403" s="1002" t="str">
        <f t="shared" ref="N403" ca="1" si="386">IFERROR(J403/J404,"ND")</f>
        <v>ND</v>
      </c>
      <c r="O403" s="1004" t="str">
        <f t="shared" ref="O403" ca="1" si="387">IFERROR(((J403)/H403),"ND")</f>
        <v>ND</v>
      </c>
      <c r="P403" s="1031"/>
    </row>
    <row r="404" spans="3:16">
      <c r="C404" s="981"/>
      <c r="D404" s="983"/>
      <c r="E404" s="983"/>
      <c r="F404" s="985"/>
      <c r="G404" s="987"/>
      <c r="H404" s="1027"/>
      <c r="I404" s="1033"/>
      <c r="J404" s="208" t="str">
        <f ca="1">IF(MOD(ROW()-13,2)=0,IF(ISBLANK(OFFSET(#REF!,INT((ROW()-13)/2),0)),"",OFFSET(#REF!,INT((ROW()-13)/2),0)),IF(ISBLANK(OFFSET('9. METAS'!$U$20,INT((ROW()-14)/2),0)),"",OFFSET('9. METAS'!$U$20,INT((ROW()-14)/2),0)))</f>
        <v/>
      </c>
      <c r="K404" s="209" t="str">
        <f ca="1">IF(MOD(ROW()-13,2)=0,IF(ISBLANK(OFFSET(#REF!,INT((ROW()-13)/2),0)),"",OFFSET(#REF!,INT((ROW()-13)/2),0)),IF(ISBLANK(OFFSET('9. METAS'!$V$20,INT((ROW()-14)/2),0)),"",OFFSET('9. METAS'!$V$20,INT((ROW()-14)/2),0)))</f>
        <v/>
      </c>
      <c r="L404" s="209" t="str">
        <f ca="1">IF(MOD(ROW()-13,2)=0,IF(ISBLANK(OFFSET(#REF!,INT((ROW()-13)/2),0)),"",OFFSET(#REF!,INT((ROW()-13)/2),0)),IF(ISBLANK(OFFSET('9. METAS'!$W$20,INT((ROW()-14)/2),0)),"",OFFSET('9. METAS'!$W$20,INT((ROW()-14)/2),0)))</f>
        <v/>
      </c>
      <c r="M404" s="210" t="str">
        <f ca="1">IF(MOD(ROW()-13,2)=0,IF(ISBLANK(OFFSET(#REF!,INT((ROW()-13)/2),0)),"",OFFSET(#REF!,INT((ROW()-13)/2),0)),IF(ISBLANK(OFFSET('9. METAS'!$X$20,INT((ROW()-14)/2),0)),"",OFFSET('9. METAS'!$X$20,INT((ROW()-14)/2),0)))</f>
        <v/>
      </c>
      <c r="N404" s="1003"/>
      <c r="O404" s="1005"/>
      <c r="P404" s="1034"/>
    </row>
    <row r="405" spans="3:16">
      <c r="C405" s="1008" t="str">
        <f ca="1">IF(ISBLANK(OFFSET('5. Pp (3 años)'!$C$46,INT((ROW()-13)/2),0)),"",OFFSET('5. Pp (3 años)'!$C$46,INT((ROW()-13)/2),0))</f>
        <v/>
      </c>
      <c r="D405" s="983" t="str">
        <f ca="1">IF(ISBLANK(OFFSET('5. Pp (3 años)'!$D$46,INT((ROW()-13)/2),0)),"",OFFSET('5. Pp (3 años)'!$D$46,INT((ROW()-13)/2),0))</f>
        <v/>
      </c>
      <c r="E405" s="983" t="str">
        <f ca="1">IF(ISBLANK(OFFSET('5. Pp (3 años)'!$E$46,INT((ROW()-13)/2),0)),"",OFFSET('5. Pp (3 años)'!$E$46,INT((ROW()-13)/2),0))</f>
        <v/>
      </c>
      <c r="F405" s="985" t="str">
        <f ca="1">IF(ISBLANK(OFFSET('5. Pp (3 años)'!$K$46,INT((ROW()-13)/2),0)),"",OFFSET('5. Pp (3 años)'!$K$46,INT((ROW()-13)/2),0))</f>
        <v/>
      </c>
      <c r="G405" s="987" t="str">
        <f ca="1">IF(ISBLANK(OFFSET('5. Pp (3 años)'!$H$46,INT((ROW()-13)/2),0)),"",OFFSET('5. Pp (3 años)'!$H$46,INT((ROW()-13)/2),0))</f>
        <v/>
      </c>
      <c r="H405" s="1027" t="str">
        <f ca="1">IF(ISBLANK(OFFSET('9. METAS'!$L$20,INT((ROW()-13)/2),0)),"",OFFSET('9. METAS'!$L$20,INT((ROW()-13)/2),0))</f>
        <v/>
      </c>
      <c r="I405" s="1029"/>
      <c r="J405" s="208" t="e">
        <f ca="1">IF(MOD(ROW()-13,2)=0,IF(ISBLANK(OFFSET(#REF!,INT((ROW()-13)/2),0)),"",OFFSET(#REF!,INT((ROW()-13)/2),0)),IF(ISBLANK(OFFSET('9. METAS'!$U$20,INT((ROW()-14)/2),0)),"",OFFSET('9. METAS'!$U$20,INT((ROW()-14)/2),0)))</f>
        <v>#REF!</v>
      </c>
      <c r="K405" s="209" t="e">
        <f ca="1">IF(MOD(ROW()-13,2)=0,IF(ISBLANK(OFFSET(#REF!,INT((ROW()-13)/2),0)),"",OFFSET(#REF!,INT((ROW()-13)/2),0)),IF(ISBLANK(OFFSET('9. METAS'!$V$20,INT((ROW()-14)/2),0)),"",OFFSET('9. METAS'!$V$20,INT((ROW()-14)/2),0)))</f>
        <v>#REF!</v>
      </c>
      <c r="L405" s="209" t="e">
        <f ca="1">IF(MOD(ROW()-13,2)=0,IF(ISBLANK(OFFSET(#REF!,INT((ROW()-13)/2),0)),"",OFFSET(#REF!,INT((ROW()-13)/2),0)),IF(ISBLANK(OFFSET('9. METAS'!$W$20,INT((ROW()-14)/2),0)),"",OFFSET('9. METAS'!$W$20,INT((ROW()-14)/2),0)))</f>
        <v>#REF!</v>
      </c>
      <c r="M405" s="210" t="e">
        <f ca="1">IF(MOD(ROW()-13,2)=0,IF(ISBLANK(OFFSET(#REF!,INT((ROW()-13)/2),0)),"",OFFSET(#REF!,INT((ROW()-13)/2),0)),IF(ISBLANK(OFFSET('9. METAS'!$X$20,INT((ROW()-14)/2),0)),"",OFFSET('9. METAS'!$X$20,INT((ROW()-14)/2),0)))</f>
        <v>#REF!</v>
      </c>
      <c r="N405" s="1002" t="str">
        <f t="shared" ref="N405" ca="1" si="388">IFERROR(J405/J406,"ND")</f>
        <v>ND</v>
      </c>
      <c r="O405" s="1004" t="str">
        <f t="shared" ref="O405" ca="1" si="389">IFERROR(((J405)/H405),"ND")</f>
        <v>ND</v>
      </c>
      <c r="P405" s="1031"/>
    </row>
    <row r="406" spans="3:16">
      <c r="C406" s="981"/>
      <c r="D406" s="983"/>
      <c r="E406" s="983"/>
      <c r="F406" s="985"/>
      <c r="G406" s="987"/>
      <c r="H406" s="1027"/>
      <c r="I406" s="1033"/>
      <c r="J406" s="208" t="str">
        <f ca="1">IF(MOD(ROW()-13,2)=0,IF(ISBLANK(OFFSET(#REF!,INT((ROW()-13)/2),0)),"",OFFSET(#REF!,INT((ROW()-13)/2),0)),IF(ISBLANK(OFFSET('9. METAS'!$U$20,INT((ROW()-14)/2),0)),"",OFFSET('9. METAS'!$U$20,INT((ROW()-14)/2),0)))</f>
        <v/>
      </c>
      <c r="K406" s="209" t="str">
        <f ca="1">IF(MOD(ROW()-13,2)=0,IF(ISBLANK(OFFSET(#REF!,INT((ROW()-13)/2),0)),"",OFFSET(#REF!,INT((ROW()-13)/2),0)),IF(ISBLANK(OFFSET('9. METAS'!$V$20,INT((ROW()-14)/2),0)),"",OFFSET('9. METAS'!$V$20,INT((ROW()-14)/2),0)))</f>
        <v/>
      </c>
      <c r="L406" s="209" t="str">
        <f ca="1">IF(MOD(ROW()-13,2)=0,IF(ISBLANK(OFFSET(#REF!,INT((ROW()-13)/2),0)),"",OFFSET(#REF!,INT((ROW()-13)/2),0)),IF(ISBLANK(OFFSET('9. METAS'!$W$20,INT((ROW()-14)/2),0)),"",OFFSET('9. METAS'!$W$20,INT((ROW()-14)/2),0)))</f>
        <v/>
      </c>
      <c r="M406" s="210" t="str">
        <f ca="1">IF(MOD(ROW()-13,2)=0,IF(ISBLANK(OFFSET(#REF!,INT((ROW()-13)/2),0)),"",OFFSET(#REF!,INT((ROW()-13)/2),0)),IF(ISBLANK(OFFSET('9. METAS'!$X$20,INT((ROW()-14)/2),0)),"",OFFSET('9. METAS'!$X$20,INT((ROW()-14)/2),0)))</f>
        <v/>
      </c>
      <c r="N406" s="1003"/>
      <c r="O406" s="1005"/>
      <c r="P406" s="1034"/>
    </row>
    <row r="407" spans="3:16">
      <c r="C407" s="1008" t="str">
        <f ca="1">IF(ISBLANK(OFFSET('5. Pp (3 años)'!$C$46,INT((ROW()-13)/2),0)),"",OFFSET('5. Pp (3 años)'!$C$46,INT((ROW()-13)/2),0))</f>
        <v/>
      </c>
      <c r="D407" s="983" t="str">
        <f ca="1">IF(ISBLANK(OFFSET('5. Pp (3 años)'!$D$46,INT((ROW()-13)/2),0)),"",OFFSET('5. Pp (3 años)'!$D$46,INT((ROW()-13)/2),0))</f>
        <v/>
      </c>
      <c r="E407" s="983" t="str">
        <f ca="1">IF(ISBLANK(OFFSET('5. Pp (3 años)'!$E$46,INT((ROW()-13)/2),0)),"",OFFSET('5. Pp (3 años)'!$E$46,INT((ROW()-13)/2),0))</f>
        <v/>
      </c>
      <c r="F407" s="985" t="str">
        <f ca="1">IF(ISBLANK(OFFSET('5. Pp (3 años)'!$K$46,INT((ROW()-13)/2),0)),"",OFFSET('5. Pp (3 años)'!$K$46,INT((ROW()-13)/2),0))</f>
        <v/>
      </c>
      <c r="G407" s="987" t="str">
        <f ca="1">IF(ISBLANK(OFFSET('5. Pp (3 años)'!$H$46,INT((ROW()-13)/2),0)),"",OFFSET('5. Pp (3 años)'!$H$46,INT((ROW()-13)/2),0))</f>
        <v/>
      </c>
      <c r="H407" s="1027" t="str">
        <f ca="1">IF(ISBLANK(OFFSET('9. METAS'!$L$20,INT((ROW()-13)/2),0)),"",OFFSET('9. METAS'!$L$20,INT((ROW()-13)/2),0))</f>
        <v/>
      </c>
      <c r="I407" s="1029"/>
      <c r="J407" s="208" t="e">
        <f ca="1">IF(MOD(ROW()-13,2)=0,IF(ISBLANK(OFFSET(#REF!,INT((ROW()-13)/2),0)),"",OFFSET(#REF!,INT((ROW()-13)/2),0)),IF(ISBLANK(OFFSET('9. METAS'!$U$20,INT((ROW()-14)/2),0)),"",OFFSET('9. METAS'!$U$20,INT((ROW()-14)/2),0)))</f>
        <v>#REF!</v>
      </c>
      <c r="K407" s="209" t="e">
        <f ca="1">IF(MOD(ROW()-13,2)=0,IF(ISBLANK(OFFSET(#REF!,INT((ROW()-13)/2),0)),"",OFFSET(#REF!,INT((ROW()-13)/2),0)),IF(ISBLANK(OFFSET('9. METAS'!$V$20,INT((ROW()-14)/2),0)),"",OFFSET('9. METAS'!$V$20,INT((ROW()-14)/2),0)))</f>
        <v>#REF!</v>
      </c>
      <c r="L407" s="209" t="e">
        <f ca="1">IF(MOD(ROW()-13,2)=0,IF(ISBLANK(OFFSET(#REF!,INT((ROW()-13)/2),0)),"",OFFSET(#REF!,INT((ROW()-13)/2),0)),IF(ISBLANK(OFFSET('9. METAS'!$W$20,INT((ROW()-14)/2),0)),"",OFFSET('9. METAS'!$W$20,INT((ROW()-14)/2),0)))</f>
        <v>#REF!</v>
      </c>
      <c r="M407" s="210" t="e">
        <f ca="1">IF(MOD(ROW()-13,2)=0,IF(ISBLANK(OFFSET(#REF!,INT((ROW()-13)/2),0)),"",OFFSET(#REF!,INT((ROW()-13)/2),0)),IF(ISBLANK(OFFSET('9. METAS'!$X$20,INT((ROW()-14)/2),0)),"",OFFSET('9. METAS'!$X$20,INT((ROW()-14)/2),0)))</f>
        <v>#REF!</v>
      </c>
      <c r="N407" s="1002" t="str">
        <f t="shared" ref="N407" ca="1" si="390">IFERROR(J407/J408,"ND")</f>
        <v>ND</v>
      </c>
      <c r="O407" s="1004" t="str">
        <f t="shared" ref="O407" ca="1" si="391">IFERROR(((J407)/H407),"ND")</f>
        <v>ND</v>
      </c>
      <c r="P407" s="1031"/>
    </row>
    <row r="408" spans="3:16">
      <c r="C408" s="981"/>
      <c r="D408" s="983"/>
      <c r="E408" s="983"/>
      <c r="F408" s="985"/>
      <c r="G408" s="987"/>
      <c r="H408" s="1027"/>
      <c r="I408" s="1033"/>
      <c r="J408" s="208" t="str">
        <f ca="1">IF(MOD(ROW()-13,2)=0,IF(ISBLANK(OFFSET(#REF!,INT((ROW()-13)/2),0)),"",OFFSET(#REF!,INT((ROW()-13)/2),0)),IF(ISBLANK(OFFSET('9. METAS'!$U$20,INT((ROW()-14)/2),0)),"",OFFSET('9. METAS'!$U$20,INT((ROW()-14)/2),0)))</f>
        <v/>
      </c>
      <c r="K408" s="209" t="str">
        <f ca="1">IF(MOD(ROW()-13,2)=0,IF(ISBLANK(OFFSET(#REF!,INT((ROW()-13)/2),0)),"",OFFSET(#REF!,INT((ROW()-13)/2),0)),IF(ISBLANK(OFFSET('9. METAS'!$V$20,INT((ROW()-14)/2),0)),"",OFFSET('9. METAS'!$V$20,INT((ROW()-14)/2),0)))</f>
        <v/>
      </c>
      <c r="L408" s="209" t="str">
        <f ca="1">IF(MOD(ROW()-13,2)=0,IF(ISBLANK(OFFSET(#REF!,INT((ROW()-13)/2),0)),"",OFFSET(#REF!,INT((ROW()-13)/2),0)),IF(ISBLANK(OFFSET('9. METAS'!$W$20,INT((ROW()-14)/2),0)),"",OFFSET('9. METAS'!$W$20,INT((ROW()-14)/2),0)))</f>
        <v/>
      </c>
      <c r="M408" s="210" t="str">
        <f ca="1">IF(MOD(ROW()-13,2)=0,IF(ISBLANK(OFFSET(#REF!,INT((ROW()-13)/2),0)),"",OFFSET(#REF!,INT((ROW()-13)/2),0)),IF(ISBLANK(OFFSET('9. METAS'!$X$20,INT((ROW()-14)/2),0)),"",OFFSET('9. METAS'!$X$20,INT((ROW()-14)/2),0)))</f>
        <v/>
      </c>
      <c r="N408" s="1003"/>
      <c r="O408" s="1005"/>
      <c r="P408" s="1034"/>
    </row>
    <row r="409" spans="3:16">
      <c r="C409" s="1008" t="str">
        <f ca="1">IF(ISBLANK(OFFSET('5. Pp (3 años)'!$C$46,INT((ROW()-13)/2),0)),"",OFFSET('5. Pp (3 años)'!$C$46,INT((ROW()-13)/2),0))</f>
        <v/>
      </c>
      <c r="D409" s="983" t="str">
        <f ca="1">IF(ISBLANK(OFFSET('5. Pp (3 años)'!$D$46,INT((ROW()-13)/2),0)),"",OFFSET('5. Pp (3 años)'!$D$46,INT((ROW()-13)/2),0))</f>
        <v/>
      </c>
      <c r="E409" s="983" t="str">
        <f ca="1">IF(ISBLANK(OFFSET('5. Pp (3 años)'!$E$46,INT((ROW()-13)/2),0)),"",OFFSET('5. Pp (3 años)'!$E$46,INT((ROW()-13)/2),0))</f>
        <v/>
      </c>
      <c r="F409" s="985" t="str">
        <f ca="1">IF(ISBLANK(OFFSET('5. Pp (3 años)'!$K$46,INT((ROW()-13)/2),0)),"",OFFSET('5. Pp (3 años)'!$K$46,INT((ROW()-13)/2),0))</f>
        <v/>
      </c>
      <c r="G409" s="987" t="str">
        <f ca="1">IF(ISBLANK(OFFSET('5. Pp (3 años)'!$H$46,INT((ROW()-13)/2),0)),"",OFFSET('5. Pp (3 años)'!$H$46,INT((ROW()-13)/2),0))</f>
        <v/>
      </c>
      <c r="H409" s="1027" t="str">
        <f ca="1">IF(ISBLANK(OFFSET('9. METAS'!$L$20,INT((ROW()-13)/2),0)),"",OFFSET('9. METAS'!$L$20,INT((ROW()-13)/2),0))</f>
        <v/>
      </c>
      <c r="I409" s="1029"/>
      <c r="J409" s="208" t="e">
        <f ca="1">IF(MOD(ROW()-13,2)=0,IF(ISBLANK(OFFSET(#REF!,INT((ROW()-13)/2),0)),"",OFFSET(#REF!,INT((ROW()-13)/2),0)),IF(ISBLANK(OFFSET('9. METAS'!$U$20,INT((ROW()-14)/2),0)),"",OFFSET('9. METAS'!$U$20,INT((ROW()-14)/2),0)))</f>
        <v>#REF!</v>
      </c>
      <c r="K409" s="209" t="e">
        <f ca="1">IF(MOD(ROW()-13,2)=0,IF(ISBLANK(OFFSET(#REF!,INT((ROW()-13)/2),0)),"",OFFSET(#REF!,INT((ROW()-13)/2),0)),IF(ISBLANK(OFFSET('9. METAS'!$V$20,INT((ROW()-14)/2),0)),"",OFFSET('9. METAS'!$V$20,INT((ROW()-14)/2),0)))</f>
        <v>#REF!</v>
      </c>
      <c r="L409" s="209" t="e">
        <f ca="1">IF(MOD(ROW()-13,2)=0,IF(ISBLANK(OFFSET(#REF!,INT((ROW()-13)/2),0)),"",OFFSET(#REF!,INT((ROW()-13)/2),0)),IF(ISBLANK(OFFSET('9. METAS'!$W$20,INT((ROW()-14)/2),0)),"",OFFSET('9. METAS'!$W$20,INT((ROW()-14)/2),0)))</f>
        <v>#REF!</v>
      </c>
      <c r="M409" s="210" t="e">
        <f ca="1">IF(MOD(ROW()-13,2)=0,IF(ISBLANK(OFFSET(#REF!,INT((ROW()-13)/2),0)),"",OFFSET(#REF!,INT((ROW()-13)/2),0)),IF(ISBLANK(OFFSET('9. METAS'!$X$20,INT((ROW()-14)/2),0)),"",OFFSET('9. METAS'!$X$20,INT((ROW()-14)/2),0)))</f>
        <v>#REF!</v>
      </c>
      <c r="N409" s="1002" t="str">
        <f t="shared" ref="N409" ca="1" si="392">IFERROR(J409/J410,"ND")</f>
        <v>ND</v>
      </c>
      <c r="O409" s="1004" t="str">
        <f t="shared" ref="O409" ca="1" si="393">IFERROR(((J409)/H409),"ND")</f>
        <v>ND</v>
      </c>
      <c r="P409" s="1031"/>
    </row>
    <row r="410" spans="3:16">
      <c r="C410" s="981"/>
      <c r="D410" s="983"/>
      <c r="E410" s="983"/>
      <c r="F410" s="985"/>
      <c r="G410" s="987"/>
      <c r="H410" s="1027"/>
      <c r="I410" s="1033"/>
      <c r="J410" s="208" t="str">
        <f ca="1">IF(MOD(ROW()-13,2)=0,IF(ISBLANK(OFFSET(#REF!,INT((ROW()-13)/2),0)),"",OFFSET(#REF!,INT((ROW()-13)/2),0)),IF(ISBLANK(OFFSET('9. METAS'!$U$20,INT((ROW()-14)/2),0)),"",OFFSET('9. METAS'!$U$20,INT((ROW()-14)/2),0)))</f>
        <v/>
      </c>
      <c r="K410" s="209" t="str">
        <f ca="1">IF(MOD(ROW()-13,2)=0,IF(ISBLANK(OFFSET(#REF!,INT((ROW()-13)/2),0)),"",OFFSET(#REF!,INT((ROW()-13)/2),0)),IF(ISBLANK(OFFSET('9. METAS'!$V$20,INT((ROW()-14)/2),0)),"",OFFSET('9. METAS'!$V$20,INT((ROW()-14)/2),0)))</f>
        <v/>
      </c>
      <c r="L410" s="209" t="str">
        <f ca="1">IF(MOD(ROW()-13,2)=0,IF(ISBLANK(OFFSET(#REF!,INT((ROW()-13)/2),0)),"",OFFSET(#REF!,INT((ROW()-13)/2),0)),IF(ISBLANK(OFFSET('9. METAS'!$W$20,INT((ROW()-14)/2),0)),"",OFFSET('9. METAS'!$W$20,INT((ROW()-14)/2),0)))</f>
        <v/>
      </c>
      <c r="M410" s="210" t="str">
        <f ca="1">IF(MOD(ROW()-13,2)=0,IF(ISBLANK(OFFSET(#REF!,INT((ROW()-13)/2),0)),"",OFFSET(#REF!,INT((ROW()-13)/2),0)),IF(ISBLANK(OFFSET('9. METAS'!$X$20,INT((ROW()-14)/2),0)),"",OFFSET('9. METAS'!$X$20,INT((ROW()-14)/2),0)))</f>
        <v/>
      </c>
      <c r="N410" s="1003"/>
      <c r="O410" s="1005"/>
      <c r="P410" s="1034"/>
    </row>
    <row r="411" spans="3:16">
      <c r="C411" s="1008" t="str">
        <f ca="1">IF(ISBLANK(OFFSET('5. Pp (3 años)'!$C$46,INT((ROW()-13)/2),0)),"",OFFSET('5. Pp (3 años)'!$C$46,INT((ROW()-13)/2),0))</f>
        <v/>
      </c>
      <c r="D411" s="983" t="str">
        <f ca="1">IF(ISBLANK(OFFSET('5. Pp (3 años)'!$D$46,INT((ROW()-13)/2),0)),"",OFFSET('5. Pp (3 años)'!$D$46,INT((ROW()-13)/2),0))</f>
        <v/>
      </c>
      <c r="E411" s="983" t="str">
        <f ca="1">IF(ISBLANK(OFFSET('5. Pp (3 años)'!$E$46,INT((ROW()-13)/2),0)),"",OFFSET('5. Pp (3 años)'!$E$46,INT((ROW()-13)/2),0))</f>
        <v/>
      </c>
      <c r="F411" s="985" t="str">
        <f ca="1">IF(ISBLANK(OFFSET('5. Pp (3 años)'!$K$46,INT((ROW()-13)/2),0)),"",OFFSET('5. Pp (3 años)'!$K$46,INT((ROW()-13)/2),0))</f>
        <v/>
      </c>
      <c r="G411" s="987" t="str">
        <f ca="1">IF(ISBLANK(OFFSET('5. Pp (3 años)'!$H$46,INT((ROW()-13)/2),0)),"",OFFSET('5. Pp (3 años)'!$H$46,INT((ROW()-13)/2),0))</f>
        <v/>
      </c>
      <c r="H411" s="1027" t="str">
        <f ca="1">IF(ISBLANK(OFFSET('9. METAS'!$L$20,INT((ROW()-13)/2),0)),"",OFFSET('9. METAS'!$L$20,INT((ROW()-13)/2),0))</f>
        <v/>
      </c>
      <c r="I411" s="1029"/>
      <c r="J411" s="208" t="e">
        <f ca="1">IF(MOD(ROW()-13,2)=0,IF(ISBLANK(OFFSET(#REF!,INT((ROW()-13)/2),0)),"",OFFSET(#REF!,INT((ROW()-13)/2),0)),IF(ISBLANK(OFFSET('9. METAS'!$U$20,INT((ROW()-14)/2),0)),"",OFFSET('9. METAS'!$U$20,INT((ROW()-14)/2),0)))</f>
        <v>#REF!</v>
      </c>
      <c r="K411" s="209" t="e">
        <f ca="1">IF(MOD(ROW()-13,2)=0,IF(ISBLANK(OFFSET(#REF!,INT((ROW()-13)/2),0)),"",OFFSET(#REF!,INT((ROW()-13)/2),0)),IF(ISBLANK(OFFSET('9. METAS'!$V$20,INT((ROW()-14)/2),0)),"",OFFSET('9. METAS'!$V$20,INT((ROW()-14)/2),0)))</f>
        <v>#REF!</v>
      </c>
      <c r="L411" s="209" t="e">
        <f ca="1">IF(MOD(ROW()-13,2)=0,IF(ISBLANK(OFFSET(#REF!,INT((ROW()-13)/2),0)),"",OFFSET(#REF!,INT((ROW()-13)/2),0)),IF(ISBLANK(OFFSET('9. METAS'!$W$20,INT((ROW()-14)/2),0)),"",OFFSET('9. METAS'!$W$20,INT((ROW()-14)/2),0)))</f>
        <v>#REF!</v>
      </c>
      <c r="M411" s="210" t="e">
        <f ca="1">IF(MOD(ROW()-13,2)=0,IF(ISBLANK(OFFSET(#REF!,INT((ROW()-13)/2),0)),"",OFFSET(#REF!,INT((ROW()-13)/2),0)),IF(ISBLANK(OFFSET('9. METAS'!$X$20,INT((ROW()-14)/2),0)),"",OFFSET('9. METAS'!$X$20,INT((ROW()-14)/2),0)))</f>
        <v>#REF!</v>
      </c>
      <c r="N411" s="1002" t="str">
        <f t="shared" ref="N411" ca="1" si="394">IFERROR(J411/J412,"ND")</f>
        <v>ND</v>
      </c>
      <c r="O411" s="1004" t="str">
        <f t="shared" ref="O411" ca="1" si="395">IFERROR(((J411)/H411),"ND")</f>
        <v>ND</v>
      </c>
      <c r="P411" s="1031"/>
    </row>
    <row r="412" spans="3:16">
      <c r="C412" s="981"/>
      <c r="D412" s="983"/>
      <c r="E412" s="983"/>
      <c r="F412" s="985"/>
      <c r="G412" s="987"/>
      <c r="H412" s="1027"/>
      <c r="I412" s="1033"/>
      <c r="J412" s="208" t="str">
        <f ca="1">IF(MOD(ROW()-13,2)=0,IF(ISBLANK(OFFSET(#REF!,INT((ROW()-13)/2),0)),"",OFFSET(#REF!,INT((ROW()-13)/2),0)),IF(ISBLANK(OFFSET('9. METAS'!$U$20,INT((ROW()-14)/2),0)),"",OFFSET('9. METAS'!$U$20,INT((ROW()-14)/2),0)))</f>
        <v/>
      </c>
      <c r="K412" s="209" t="str">
        <f ca="1">IF(MOD(ROW()-13,2)=0,IF(ISBLANK(OFFSET(#REF!,INT((ROW()-13)/2),0)),"",OFFSET(#REF!,INT((ROW()-13)/2),0)),IF(ISBLANK(OFFSET('9. METAS'!$V$20,INT((ROW()-14)/2),0)),"",OFFSET('9. METAS'!$V$20,INT((ROW()-14)/2),0)))</f>
        <v/>
      </c>
      <c r="L412" s="209" t="str">
        <f ca="1">IF(MOD(ROW()-13,2)=0,IF(ISBLANK(OFFSET(#REF!,INT((ROW()-13)/2),0)),"",OFFSET(#REF!,INT((ROW()-13)/2),0)),IF(ISBLANK(OFFSET('9. METAS'!$W$20,INT((ROW()-14)/2),0)),"",OFFSET('9. METAS'!$W$20,INT((ROW()-14)/2),0)))</f>
        <v/>
      </c>
      <c r="M412" s="210" t="str">
        <f ca="1">IF(MOD(ROW()-13,2)=0,IF(ISBLANK(OFFSET(#REF!,INT((ROW()-13)/2),0)),"",OFFSET(#REF!,INT((ROW()-13)/2),0)),IF(ISBLANK(OFFSET('9. METAS'!$X$20,INT((ROW()-14)/2),0)),"",OFFSET('9. METAS'!$X$20,INT((ROW()-14)/2),0)))</f>
        <v/>
      </c>
      <c r="N412" s="1003"/>
      <c r="O412" s="1005"/>
      <c r="P412" s="1034"/>
    </row>
    <row r="413" spans="3:16">
      <c r="C413" s="1008" t="str">
        <f ca="1">IF(ISBLANK(OFFSET('5. Pp (3 años)'!$C$46,INT((ROW()-13)/2),0)),"",OFFSET('5. Pp (3 años)'!$C$46,INT((ROW()-13)/2),0))</f>
        <v/>
      </c>
      <c r="D413" s="983" t="str">
        <f ca="1">IF(ISBLANK(OFFSET('5. Pp (3 años)'!$D$46,INT((ROW()-13)/2),0)),"",OFFSET('5. Pp (3 años)'!$D$46,INT((ROW()-13)/2),0))</f>
        <v/>
      </c>
      <c r="E413" s="983" t="str">
        <f ca="1">IF(ISBLANK(OFFSET('5. Pp (3 años)'!$E$46,INT((ROW()-13)/2),0)),"",OFFSET('5. Pp (3 años)'!$E$46,INT((ROW()-13)/2),0))</f>
        <v/>
      </c>
      <c r="F413" s="985" t="str">
        <f ca="1">IF(ISBLANK(OFFSET('5. Pp (3 años)'!$K$46,INT((ROW()-13)/2),0)),"",OFFSET('5. Pp (3 años)'!$K$46,INT((ROW()-13)/2),0))</f>
        <v/>
      </c>
      <c r="G413" s="987" t="str">
        <f ca="1">IF(ISBLANK(OFFSET('5. Pp (3 años)'!$H$46,INT((ROW()-13)/2),0)),"",OFFSET('5. Pp (3 años)'!$H$46,INT((ROW()-13)/2),0))</f>
        <v/>
      </c>
      <c r="H413" s="1027" t="str">
        <f ca="1">IF(ISBLANK(OFFSET('9. METAS'!$L$20,INT((ROW()-13)/2),0)),"",OFFSET('9. METAS'!$L$20,INT((ROW()-13)/2),0))</f>
        <v/>
      </c>
      <c r="I413" s="1029"/>
      <c r="J413" s="208" t="e">
        <f ca="1">IF(MOD(ROW()-13,2)=0,IF(ISBLANK(OFFSET(#REF!,INT((ROW()-13)/2),0)),"",OFFSET(#REF!,INT((ROW()-13)/2),0)),IF(ISBLANK(OFFSET('9. METAS'!$U$20,INT((ROW()-14)/2),0)),"",OFFSET('9. METAS'!$U$20,INT((ROW()-14)/2),0)))</f>
        <v>#REF!</v>
      </c>
      <c r="K413" s="209" t="e">
        <f ca="1">IF(MOD(ROW()-13,2)=0,IF(ISBLANK(OFFSET(#REF!,INT((ROW()-13)/2),0)),"",OFFSET(#REF!,INT((ROW()-13)/2),0)),IF(ISBLANK(OFFSET('9. METAS'!$V$20,INT((ROW()-14)/2),0)),"",OFFSET('9. METAS'!$V$20,INT((ROW()-14)/2),0)))</f>
        <v>#REF!</v>
      </c>
      <c r="L413" s="209" t="e">
        <f ca="1">IF(MOD(ROW()-13,2)=0,IF(ISBLANK(OFFSET(#REF!,INT((ROW()-13)/2),0)),"",OFFSET(#REF!,INT((ROW()-13)/2),0)),IF(ISBLANK(OFFSET('9. METAS'!$W$20,INT((ROW()-14)/2),0)),"",OFFSET('9. METAS'!$W$20,INT((ROW()-14)/2),0)))</f>
        <v>#REF!</v>
      </c>
      <c r="M413" s="210" t="e">
        <f ca="1">IF(MOD(ROW()-13,2)=0,IF(ISBLANK(OFFSET(#REF!,INT((ROW()-13)/2),0)),"",OFFSET(#REF!,INT((ROW()-13)/2),0)),IF(ISBLANK(OFFSET('9. METAS'!$X$20,INT((ROW()-14)/2),0)),"",OFFSET('9. METAS'!$X$20,INT((ROW()-14)/2),0)))</f>
        <v>#REF!</v>
      </c>
      <c r="N413" s="1002" t="str">
        <f t="shared" ref="N413" ca="1" si="396">IFERROR(J413/J414,"ND")</f>
        <v>ND</v>
      </c>
      <c r="O413" s="1004" t="str">
        <f t="shared" ref="O413" ca="1" si="397">IFERROR(((J413)/H413),"ND")</f>
        <v>ND</v>
      </c>
      <c r="P413" s="1031"/>
    </row>
    <row r="414" spans="3:16">
      <c r="C414" s="981"/>
      <c r="D414" s="983"/>
      <c r="E414" s="983"/>
      <c r="F414" s="985"/>
      <c r="G414" s="987"/>
      <c r="H414" s="1027"/>
      <c r="I414" s="1033"/>
      <c r="J414" s="208" t="str">
        <f ca="1">IF(MOD(ROW()-13,2)=0,IF(ISBLANK(OFFSET(#REF!,INT((ROW()-13)/2),0)),"",OFFSET(#REF!,INT((ROW()-13)/2),0)),IF(ISBLANK(OFFSET('9. METAS'!$U$20,INT((ROW()-14)/2),0)),"",OFFSET('9. METAS'!$U$20,INT((ROW()-14)/2),0)))</f>
        <v/>
      </c>
      <c r="K414" s="209" t="str">
        <f ca="1">IF(MOD(ROW()-13,2)=0,IF(ISBLANK(OFFSET(#REF!,INT((ROW()-13)/2),0)),"",OFFSET(#REF!,INT((ROW()-13)/2),0)),IF(ISBLANK(OFFSET('9. METAS'!$V$20,INT((ROW()-14)/2),0)),"",OFFSET('9. METAS'!$V$20,INT((ROW()-14)/2),0)))</f>
        <v/>
      </c>
      <c r="L414" s="209" t="str">
        <f ca="1">IF(MOD(ROW()-13,2)=0,IF(ISBLANK(OFFSET(#REF!,INT((ROW()-13)/2),0)),"",OFFSET(#REF!,INT((ROW()-13)/2),0)),IF(ISBLANK(OFFSET('9. METAS'!$W$20,INT((ROW()-14)/2),0)),"",OFFSET('9. METAS'!$W$20,INT((ROW()-14)/2),0)))</f>
        <v/>
      </c>
      <c r="M414" s="210" t="str">
        <f ca="1">IF(MOD(ROW()-13,2)=0,IF(ISBLANK(OFFSET(#REF!,INT((ROW()-13)/2),0)),"",OFFSET(#REF!,INT((ROW()-13)/2),0)),IF(ISBLANK(OFFSET('9. METAS'!$X$20,INT((ROW()-14)/2),0)),"",OFFSET('9. METAS'!$X$20,INT((ROW()-14)/2),0)))</f>
        <v/>
      </c>
      <c r="N414" s="1003"/>
      <c r="O414" s="1005"/>
      <c r="P414" s="1034"/>
    </row>
    <row r="415" spans="3:16">
      <c r="C415" s="1008" t="str">
        <f ca="1">IF(ISBLANK(OFFSET('5. Pp (3 años)'!$C$46,INT((ROW()-13)/2),0)),"",OFFSET('5. Pp (3 años)'!$C$46,INT((ROW()-13)/2),0))</f>
        <v/>
      </c>
      <c r="D415" s="983" t="str">
        <f ca="1">IF(ISBLANK(OFFSET('5. Pp (3 años)'!$D$46,INT((ROW()-13)/2),0)),"",OFFSET('5. Pp (3 años)'!$D$46,INT((ROW()-13)/2),0))</f>
        <v/>
      </c>
      <c r="E415" s="983" t="str">
        <f ca="1">IF(ISBLANK(OFFSET('5. Pp (3 años)'!$E$46,INT((ROW()-13)/2),0)),"",OFFSET('5. Pp (3 años)'!$E$46,INT((ROW()-13)/2),0))</f>
        <v/>
      </c>
      <c r="F415" s="985" t="str">
        <f ca="1">IF(ISBLANK(OFFSET('5. Pp (3 años)'!$K$46,INT((ROW()-13)/2),0)),"",OFFSET('5. Pp (3 años)'!$K$46,INT((ROW()-13)/2),0))</f>
        <v/>
      </c>
      <c r="G415" s="987" t="str">
        <f ca="1">IF(ISBLANK(OFFSET('5. Pp (3 años)'!$H$46,INT((ROW()-13)/2),0)),"",OFFSET('5. Pp (3 años)'!$H$46,INT((ROW()-13)/2),0))</f>
        <v/>
      </c>
      <c r="H415" s="1027" t="str">
        <f ca="1">IF(ISBLANK(OFFSET('9. METAS'!$L$20,INT((ROW()-13)/2),0)),"",OFFSET('9. METAS'!$L$20,INT((ROW()-13)/2),0))</f>
        <v/>
      </c>
      <c r="I415" s="1029"/>
      <c r="J415" s="208" t="e">
        <f ca="1">IF(MOD(ROW()-13,2)=0,IF(ISBLANK(OFFSET(#REF!,INT((ROW()-13)/2),0)),"",OFFSET(#REF!,INT((ROW()-13)/2),0)),IF(ISBLANK(OFFSET('9. METAS'!$U$20,INT((ROW()-14)/2),0)),"",OFFSET('9. METAS'!$U$20,INT((ROW()-14)/2),0)))</f>
        <v>#REF!</v>
      </c>
      <c r="K415" s="209" t="e">
        <f ca="1">IF(MOD(ROW()-13,2)=0,IF(ISBLANK(OFFSET(#REF!,INT((ROW()-13)/2),0)),"",OFFSET(#REF!,INT((ROW()-13)/2),0)),IF(ISBLANK(OFFSET('9. METAS'!$V$20,INT((ROW()-14)/2),0)),"",OFFSET('9. METAS'!$V$20,INT((ROW()-14)/2),0)))</f>
        <v>#REF!</v>
      </c>
      <c r="L415" s="209" t="e">
        <f ca="1">IF(MOD(ROW()-13,2)=0,IF(ISBLANK(OFFSET(#REF!,INT((ROW()-13)/2),0)),"",OFFSET(#REF!,INT((ROW()-13)/2),0)),IF(ISBLANK(OFFSET('9. METAS'!$W$20,INT((ROW()-14)/2),0)),"",OFFSET('9. METAS'!$W$20,INT((ROW()-14)/2),0)))</f>
        <v>#REF!</v>
      </c>
      <c r="M415" s="210" t="e">
        <f ca="1">IF(MOD(ROW()-13,2)=0,IF(ISBLANK(OFFSET(#REF!,INT((ROW()-13)/2),0)),"",OFFSET(#REF!,INT((ROW()-13)/2),0)),IF(ISBLANK(OFFSET('9. METAS'!$X$20,INT((ROW()-14)/2),0)),"",OFFSET('9. METAS'!$X$20,INT((ROW()-14)/2),0)))</f>
        <v>#REF!</v>
      </c>
      <c r="N415" s="1002" t="str">
        <f t="shared" ref="N415" ca="1" si="398">IFERROR(J415/J416,"ND")</f>
        <v>ND</v>
      </c>
      <c r="O415" s="1004" t="str">
        <f t="shared" ref="O415" ca="1" si="399">IFERROR(((J415)/H415),"ND")</f>
        <v>ND</v>
      </c>
      <c r="P415" s="1031"/>
    </row>
    <row r="416" spans="3:16">
      <c r="C416" s="981"/>
      <c r="D416" s="983"/>
      <c r="E416" s="983"/>
      <c r="F416" s="985"/>
      <c r="G416" s="987"/>
      <c r="H416" s="1027"/>
      <c r="I416" s="1033"/>
      <c r="J416" s="208" t="str">
        <f ca="1">IF(MOD(ROW()-13,2)=0,IF(ISBLANK(OFFSET(#REF!,INT((ROW()-13)/2),0)),"",OFFSET(#REF!,INT((ROW()-13)/2),0)),IF(ISBLANK(OFFSET('9. METAS'!$U$20,INT((ROW()-14)/2),0)),"",OFFSET('9. METAS'!$U$20,INT((ROW()-14)/2),0)))</f>
        <v/>
      </c>
      <c r="K416" s="209" t="str">
        <f ca="1">IF(MOD(ROW()-13,2)=0,IF(ISBLANK(OFFSET(#REF!,INT((ROW()-13)/2),0)),"",OFFSET(#REF!,INT((ROW()-13)/2),0)),IF(ISBLANK(OFFSET('9. METAS'!$V$20,INT((ROW()-14)/2),0)),"",OFFSET('9. METAS'!$V$20,INT((ROW()-14)/2),0)))</f>
        <v/>
      </c>
      <c r="L416" s="209" t="str">
        <f ca="1">IF(MOD(ROW()-13,2)=0,IF(ISBLANK(OFFSET(#REF!,INT((ROW()-13)/2),0)),"",OFFSET(#REF!,INT((ROW()-13)/2),0)),IF(ISBLANK(OFFSET('9. METAS'!$W$20,INT((ROW()-14)/2),0)),"",OFFSET('9. METAS'!$W$20,INT((ROW()-14)/2),0)))</f>
        <v/>
      </c>
      <c r="M416" s="210" t="str">
        <f ca="1">IF(MOD(ROW()-13,2)=0,IF(ISBLANK(OFFSET(#REF!,INT((ROW()-13)/2),0)),"",OFFSET(#REF!,INT((ROW()-13)/2),0)),IF(ISBLANK(OFFSET('9. METAS'!$X$20,INT((ROW()-14)/2),0)),"",OFFSET('9. METAS'!$X$20,INT((ROW()-14)/2),0)))</f>
        <v/>
      </c>
      <c r="N416" s="1003"/>
      <c r="O416" s="1005"/>
      <c r="P416" s="1034"/>
    </row>
    <row r="417" spans="3:16">
      <c r="C417" s="1008" t="str">
        <f ca="1">IF(ISBLANK(OFFSET('5. Pp (3 años)'!$C$46,INT((ROW()-13)/2),0)),"",OFFSET('5. Pp (3 años)'!$C$46,INT((ROW()-13)/2),0))</f>
        <v/>
      </c>
      <c r="D417" s="983" t="str">
        <f ca="1">IF(ISBLANK(OFFSET('5. Pp (3 años)'!$D$46,INT((ROW()-13)/2),0)),"",OFFSET('5. Pp (3 años)'!$D$46,INT((ROW()-13)/2),0))</f>
        <v/>
      </c>
      <c r="E417" s="983" t="str">
        <f ca="1">IF(ISBLANK(OFFSET('5. Pp (3 años)'!$E$46,INT((ROW()-13)/2),0)),"",OFFSET('5. Pp (3 años)'!$E$46,INT((ROW()-13)/2),0))</f>
        <v/>
      </c>
      <c r="F417" s="985" t="str">
        <f ca="1">IF(ISBLANK(OFFSET('5. Pp (3 años)'!$K$46,INT((ROW()-13)/2),0)),"",OFFSET('5. Pp (3 años)'!$K$46,INT((ROW()-13)/2),0))</f>
        <v/>
      </c>
      <c r="G417" s="987" t="str">
        <f ca="1">IF(ISBLANK(OFFSET('5. Pp (3 años)'!$H$46,INT((ROW()-13)/2),0)),"",OFFSET('5. Pp (3 años)'!$H$46,INT((ROW()-13)/2),0))</f>
        <v/>
      </c>
      <c r="H417" s="1027" t="str">
        <f ca="1">IF(ISBLANK(OFFSET('9. METAS'!$L$20,INT((ROW()-13)/2),0)),"",OFFSET('9. METAS'!$L$20,INT((ROW()-13)/2),0))</f>
        <v/>
      </c>
      <c r="I417" s="1029"/>
      <c r="J417" s="208" t="e">
        <f ca="1">IF(MOD(ROW()-13,2)=0,IF(ISBLANK(OFFSET(#REF!,INT((ROW()-13)/2),0)),"",OFFSET(#REF!,INT((ROW()-13)/2),0)),IF(ISBLANK(OFFSET('9. METAS'!$U$20,INT((ROW()-14)/2),0)),"",OFFSET('9. METAS'!$U$20,INT((ROW()-14)/2),0)))</f>
        <v>#REF!</v>
      </c>
      <c r="K417" s="209" t="e">
        <f ca="1">IF(MOD(ROW()-13,2)=0,IF(ISBLANK(OFFSET(#REF!,INT((ROW()-13)/2),0)),"",OFFSET(#REF!,INT((ROW()-13)/2),0)),IF(ISBLANK(OFFSET('9. METAS'!$V$20,INT((ROW()-14)/2),0)),"",OFFSET('9. METAS'!$V$20,INT((ROW()-14)/2),0)))</f>
        <v>#REF!</v>
      </c>
      <c r="L417" s="209" t="e">
        <f ca="1">IF(MOD(ROW()-13,2)=0,IF(ISBLANK(OFFSET(#REF!,INT((ROW()-13)/2),0)),"",OFFSET(#REF!,INT((ROW()-13)/2),0)),IF(ISBLANK(OFFSET('9. METAS'!$W$20,INT((ROW()-14)/2),0)),"",OFFSET('9. METAS'!$W$20,INT((ROW()-14)/2),0)))</f>
        <v>#REF!</v>
      </c>
      <c r="M417" s="210" t="e">
        <f ca="1">IF(MOD(ROW()-13,2)=0,IF(ISBLANK(OFFSET(#REF!,INT((ROW()-13)/2),0)),"",OFFSET(#REF!,INT((ROW()-13)/2),0)),IF(ISBLANK(OFFSET('9. METAS'!$X$20,INT((ROW()-14)/2),0)),"",OFFSET('9. METAS'!$X$20,INT((ROW()-14)/2),0)))</f>
        <v>#REF!</v>
      </c>
      <c r="N417" s="1002" t="str">
        <f t="shared" ref="N417" ca="1" si="400">IFERROR(J417/J418,"ND")</f>
        <v>ND</v>
      </c>
      <c r="O417" s="1004" t="str">
        <f t="shared" ref="O417" ca="1" si="401">IFERROR(((J417)/H417),"ND")</f>
        <v>ND</v>
      </c>
      <c r="P417" s="1031"/>
    </row>
    <row r="418" spans="3:16">
      <c r="C418" s="981"/>
      <c r="D418" s="983"/>
      <c r="E418" s="983"/>
      <c r="F418" s="985"/>
      <c r="G418" s="987"/>
      <c r="H418" s="1027"/>
      <c r="I418" s="1033"/>
      <c r="J418" s="208" t="str">
        <f ca="1">IF(MOD(ROW()-13,2)=0,IF(ISBLANK(OFFSET(#REF!,INT((ROW()-13)/2),0)),"",OFFSET(#REF!,INT((ROW()-13)/2),0)),IF(ISBLANK(OFFSET('9. METAS'!$U$20,INT((ROW()-14)/2),0)),"",OFFSET('9. METAS'!$U$20,INT((ROW()-14)/2),0)))</f>
        <v/>
      </c>
      <c r="K418" s="209" t="str">
        <f ca="1">IF(MOD(ROW()-13,2)=0,IF(ISBLANK(OFFSET(#REF!,INT((ROW()-13)/2),0)),"",OFFSET(#REF!,INT((ROW()-13)/2),0)),IF(ISBLANK(OFFSET('9. METAS'!$V$20,INT((ROW()-14)/2),0)),"",OFFSET('9. METAS'!$V$20,INT((ROW()-14)/2),0)))</f>
        <v/>
      </c>
      <c r="L418" s="209" t="str">
        <f ca="1">IF(MOD(ROW()-13,2)=0,IF(ISBLANK(OFFSET(#REF!,INT((ROW()-13)/2),0)),"",OFFSET(#REF!,INT((ROW()-13)/2),0)),IF(ISBLANK(OFFSET('9. METAS'!$W$20,INT((ROW()-14)/2),0)),"",OFFSET('9. METAS'!$W$20,INT((ROW()-14)/2),0)))</f>
        <v/>
      </c>
      <c r="M418" s="210" t="str">
        <f ca="1">IF(MOD(ROW()-13,2)=0,IF(ISBLANK(OFFSET(#REF!,INT((ROW()-13)/2),0)),"",OFFSET(#REF!,INT((ROW()-13)/2),0)),IF(ISBLANK(OFFSET('9. METAS'!$X$20,INT((ROW()-14)/2),0)),"",OFFSET('9. METAS'!$X$20,INT((ROW()-14)/2),0)))</f>
        <v/>
      </c>
      <c r="N418" s="1003"/>
      <c r="O418" s="1005"/>
      <c r="P418" s="1034"/>
    </row>
    <row r="419" spans="3:16">
      <c r="C419" s="1008" t="str">
        <f ca="1">IF(ISBLANK(OFFSET('5. Pp (3 años)'!$C$46,INT((ROW()-13)/2),0)),"",OFFSET('5. Pp (3 años)'!$C$46,INT((ROW()-13)/2),0))</f>
        <v/>
      </c>
      <c r="D419" s="983" t="str">
        <f ca="1">IF(ISBLANK(OFFSET('5. Pp (3 años)'!$D$46,INT((ROW()-13)/2),0)),"",OFFSET('5. Pp (3 años)'!$D$46,INT((ROW()-13)/2),0))</f>
        <v/>
      </c>
      <c r="E419" s="983" t="str">
        <f ca="1">IF(ISBLANK(OFFSET('5. Pp (3 años)'!$E$46,INT((ROW()-13)/2),0)),"",OFFSET('5. Pp (3 años)'!$E$46,INT((ROW()-13)/2),0))</f>
        <v/>
      </c>
      <c r="F419" s="985" t="str">
        <f ca="1">IF(ISBLANK(OFFSET('5. Pp (3 años)'!$K$46,INT((ROW()-13)/2),0)),"",OFFSET('5. Pp (3 años)'!$K$46,INT((ROW()-13)/2),0))</f>
        <v/>
      </c>
      <c r="G419" s="987" t="str">
        <f ca="1">IF(ISBLANK(OFFSET('5. Pp (3 años)'!$H$46,INT((ROW()-13)/2),0)),"",OFFSET('5. Pp (3 años)'!$H$46,INT((ROW()-13)/2),0))</f>
        <v/>
      </c>
      <c r="H419" s="1027" t="str">
        <f ca="1">IF(ISBLANK(OFFSET('9. METAS'!$L$20,INT((ROW()-13)/2),0)),"",OFFSET('9. METAS'!$L$20,INT((ROW()-13)/2),0))</f>
        <v/>
      </c>
      <c r="I419" s="1029"/>
      <c r="J419" s="208" t="e">
        <f ca="1">IF(MOD(ROW()-13,2)=0,IF(ISBLANK(OFFSET(#REF!,INT((ROW()-13)/2),0)),"",OFFSET(#REF!,INT((ROW()-13)/2),0)),IF(ISBLANK(OFFSET('9. METAS'!$U$20,INT((ROW()-14)/2),0)),"",OFFSET('9. METAS'!$U$20,INT((ROW()-14)/2),0)))</f>
        <v>#REF!</v>
      </c>
      <c r="K419" s="209" t="e">
        <f ca="1">IF(MOD(ROW()-13,2)=0,IF(ISBLANK(OFFSET(#REF!,INT((ROW()-13)/2),0)),"",OFFSET(#REF!,INT((ROW()-13)/2),0)),IF(ISBLANK(OFFSET('9. METAS'!$V$20,INT((ROW()-14)/2),0)),"",OFFSET('9. METAS'!$V$20,INT((ROW()-14)/2),0)))</f>
        <v>#REF!</v>
      </c>
      <c r="L419" s="209" t="e">
        <f ca="1">IF(MOD(ROW()-13,2)=0,IF(ISBLANK(OFFSET(#REF!,INT((ROW()-13)/2),0)),"",OFFSET(#REF!,INT((ROW()-13)/2),0)),IF(ISBLANK(OFFSET('9. METAS'!$W$20,INT((ROW()-14)/2),0)),"",OFFSET('9. METAS'!$W$20,INT((ROW()-14)/2),0)))</f>
        <v>#REF!</v>
      </c>
      <c r="M419" s="210" t="e">
        <f ca="1">IF(MOD(ROW()-13,2)=0,IF(ISBLANK(OFFSET(#REF!,INT((ROW()-13)/2),0)),"",OFFSET(#REF!,INT((ROW()-13)/2),0)),IF(ISBLANK(OFFSET('9. METAS'!$X$20,INT((ROW()-14)/2),0)),"",OFFSET('9. METAS'!$X$20,INT((ROW()-14)/2),0)))</f>
        <v>#REF!</v>
      </c>
      <c r="N419" s="1002" t="str">
        <f t="shared" ref="N419" ca="1" si="402">IFERROR(J419/J420,"ND")</f>
        <v>ND</v>
      </c>
      <c r="O419" s="1004" t="str">
        <f t="shared" ref="O419" ca="1" si="403">IFERROR(((J419)/H419),"ND")</f>
        <v>ND</v>
      </c>
      <c r="P419" s="1031"/>
    </row>
    <row r="420" spans="3:16">
      <c r="C420" s="981"/>
      <c r="D420" s="983"/>
      <c r="E420" s="983"/>
      <c r="F420" s="985"/>
      <c r="G420" s="987"/>
      <c r="H420" s="1027"/>
      <c r="I420" s="1033"/>
      <c r="J420" s="208" t="str">
        <f ca="1">IF(MOD(ROW()-13,2)=0,IF(ISBLANK(OFFSET(#REF!,INT((ROW()-13)/2),0)),"",OFFSET(#REF!,INT((ROW()-13)/2),0)),IF(ISBLANK(OFFSET('9. METAS'!$U$20,INT((ROW()-14)/2),0)),"",OFFSET('9. METAS'!$U$20,INT((ROW()-14)/2),0)))</f>
        <v/>
      </c>
      <c r="K420" s="209" t="str">
        <f ca="1">IF(MOD(ROW()-13,2)=0,IF(ISBLANK(OFFSET(#REF!,INT((ROW()-13)/2),0)),"",OFFSET(#REF!,INT((ROW()-13)/2),0)),IF(ISBLANK(OFFSET('9. METAS'!$V$20,INT((ROW()-14)/2),0)),"",OFFSET('9. METAS'!$V$20,INT((ROW()-14)/2),0)))</f>
        <v/>
      </c>
      <c r="L420" s="209" t="str">
        <f ca="1">IF(MOD(ROW()-13,2)=0,IF(ISBLANK(OFFSET(#REF!,INT((ROW()-13)/2),0)),"",OFFSET(#REF!,INT((ROW()-13)/2),0)),IF(ISBLANK(OFFSET('9. METAS'!$W$20,INT((ROW()-14)/2),0)),"",OFFSET('9. METAS'!$W$20,INT((ROW()-14)/2),0)))</f>
        <v/>
      </c>
      <c r="M420" s="210" t="str">
        <f ca="1">IF(MOD(ROW()-13,2)=0,IF(ISBLANK(OFFSET(#REF!,INT((ROW()-13)/2),0)),"",OFFSET(#REF!,INT((ROW()-13)/2),0)),IF(ISBLANK(OFFSET('9. METAS'!$X$20,INT((ROW()-14)/2),0)),"",OFFSET('9. METAS'!$X$20,INT((ROW()-14)/2),0)))</f>
        <v/>
      </c>
      <c r="N420" s="1003"/>
      <c r="O420" s="1005"/>
      <c r="P420" s="1034"/>
    </row>
    <row r="421" spans="3:16">
      <c r="C421" s="1008" t="str">
        <f ca="1">IF(ISBLANK(OFFSET('5. Pp (3 años)'!$C$46,INT((ROW()-13)/2),0)),"",OFFSET('5. Pp (3 años)'!$C$46,INT((ROW()-13)/2),0))</f>
        <v/>
      </c>
      <c r="D421" s="983" t="str">
        <f ca="1">IF(ISBLANK(OFFSET('5. Pp (3 años)'!$D$46,INT((ROW()-13)/2),0)),"",OFFSET('5. Pp (3 años)'!$D$46,INT((ROW()-13)/2),0))</f>
        <v/>
      </c>
      <c r="E421" s="983" t="str">
        <f ca="1">IF(ISBLANK(OFFSET('5. Pp (3 años)'!$E$46,INT((ROW()-13)/2),0)),"",OFFSET('5. Pp (3 años)'!$E$46,INT((ROW()-13)/2),0))</f>
        <v/>
      </c>
      <c r="F421" s="985" t="str">
        <f ca="1">IF(ISBLANK(OFFSET('5. Pp (3 años)'!$K$46,INT((ROW()-13)/2),0)),"",OFFSET('5. Pp (3 años)'!$K$46,INT((ROW()-13)/2),0))</f>
        <v/>
      </c>
      <c r="G421" s="987" t="str">
        <f ca="1">IF(ISBLANK(OFFSET('5. Pp (3 años)'!$H$46,INT((ROW()-13)/2),0)),"",OFFSET('5. Pp (3 años)'!$H$46,INT((ROW()-13)/2),0))</f>
        <v/>
      </c>
      <c r="H421" s="1027" t="str">
        <f ca="1">IF(ISBLANK(OFFSET('9. METAS'!$L$20,INT((ROW()-13)/2),0)),"",OFFSET('9. METAS'!$L$20,INT((ROW()-13)/2),0))</f>
        <v/>
      </c>
      <c r="I421" s="1029"/>
      <c r="J421" s="208" t="e">
        <f ca="1">IF(MOD(ROW()-13,2)=0,IF(ISBLANK(OFFSET(#REF!,INT((ROW()-13)/2),0)),"",OFFSET(#REF!,INT((ROW()-13)/2),0)),IF(ISBLANK(OFFSET('9. METAS'!$U$20,INT((ROW()-14)/2),0)),"",OFFSET('9. METAS'!$U$20,INT((ROW()-14)/2),0)))</f>
        <v>#REF!</v>
      </c>
      <c r="K421" s="209" t="e">
        <f ca="1">IF(MOD(ROW()-13,2)=0,IF(ISBLANK(OFFSET(#REF!,INT((ROW()-13)/2),0)),"",OFFSET(#REF!,INT((ROW()-13)/2),0)),IF(ISBLANK(OFFSET('9. METAS'!$V$20,INT((ROW()-14)/2),0)),"",OFFSET('9. METAS'!$V$20,INT((ROW()-14)/2),0)))</f>
        <v>#REF!</v>
      </c>
      <c r="L421" s="209" t="e">
        <f ca="1">IF(MOD(ROW()-13,2)=0,IF(ISBLANK(OFFSET(#REF!,INT((ROW()-13)/2),0)),"",OFFSET(#REF!,INT((ROW()-13)/2),0)),IF(ISBLANK(OFFSET('9. METAS'!$W$20,INT((ROW()-14)/2),0)),"",OFFSET('9. METAS'!$W$20,INT((ROW()-14)/2),0)))</f>
        <v>#REF!</v>
      </c>
      <c r="M421" s="210" t="e">
        <f ca="1">IF(MOD(ROW()-13,2)=0,IF(ISBLANK(OFFSET(#REF!,INT((ROW()-13)/2),0)),"",OFFSET(#REF!,INT((ROW()-13)/2),0)),IF(ISBLANK(OFFSET('9. METAS'!$X$20,INT((ROW()-14)/2),0)),"",OFFSET('9. METAS'!$X$20,INT((ROW()-14)/2),0)))</f>
        <v>#REF!</v>
      </c>
      <c r="N421" s="1002" t="str">
        <f t="shared" ref="N421" ca="1" si="404">IFERROR(J421/J422,"ND")</f>
        <v>ND</v>
      </c>
      <c r="O421" s="1004" t="str">
        <f t="shared" ref="O421" ca="1" si="405">IFERROR(((J421)/H421),"ND")</f>
        <v>ND</v>
      </c>
      <c r="P421" s="1031"/>
    </row>
    <row r="422" spans="3:16">
      <c r="C422" s="981"/>
      <c r="D422" s="983"/>
      <c r="E422" s="983"/>
      <c r="F422" s="985"/>
      <c r="G422" s="987"/>
      <c r="H422" s="1027"/>
      <c r="I422" s="1033"/>
      <c r="J422" s="208" t="str">
        <f ca="1">IF(MOD(ROW()-13,2)=0,IF(ISBLANK(OFFSET(#REF!,INT((ROW()-13)/2),0)),"",OFFSET(#REF!,INT((ROW()-13)/2),0)),IF(ISBLANK(OFFSET('9. METAS'!$U$20,INT((ROW()-14)/2),0)),"",OFFSET('9. METAS'!$U$20,INT((ROW()-14)/2),0)))</f>
        <v/>
      </c>
      <c r="K422" s="209" t="str">
        <f ca="1">IF(MOD(ROW()-13,2)=0,IF(ISBLANK(OFFSET(#REF!,INT((ROW()-13)/2),0)),"",OFFSET(#REF!,INT((ROW()-13)/2),0)),IF(ISBLANK(OFFSET('9. METAS'!$V$20,INT((ROW()-14)/2),0)),"",OFFSET('9. METAS'!$V$20,INT((ROW()-14)/2),0)))</f>
        <v/>
      </c>
      <c r="L422" s="209" t="str">
        <f ca="1">IF(MOD(ROW()-13,2)=0,IF(ISBLANK(OFFSET(#REF!,INT((ROW()-13)/2),0)),"",OFFSET(#REF!,INT((ROW()-13)/2),0)),IF(ISBLANK(OFFSET('9. METAS'!$W$20,INT((ROW()-14)/2),0)),"",OFFSET('9. METAS'!$W$20,INT((ROW()-14)/2),0)))</f>
        <v/>
      </c>
      <c r="M422" s="210" t="str">
        <f ca="1">IF(MOD(ROW()-13,2)=0,IF(ISBLANK(OFFSET(#REF!,INT((ROW()-13)/2),0)),"",OFFSET(#REF!,INT((ROW()-13)/2),0)),IF(ISBLANK(OFFSET('9. METAS'!$X$20,INT((ROW()-14)/2),0)),"",OFFSET('9. METAS'!$X$20,INT((ROW()-14)/2),0)))</f>
        <v/>
      </c>
      <c r="N422" s="1003"/>
      <c r="O422" s="1005"/>
      <c r="P422" s="1034"/>
    </row>
    <row r="423" spans="3:16">
      <c r="C423" s="1008" t="str">
        <f ca="1">IF(ISBLANK(OFFSET('5. Pp (3 años)'!$C$46,INT((ROW()-13)/2),0)),"",OFFSET('5. Pp (3 años)'!$C$46,INT((ROW()-13)/2),0))</f>
        <v/>
      </c>
      <c r="D423" s="983" t="str">
        <f ca="1">IF(ISBLANK(OFFSET('5. Pp (3 años)'!$D$46,INT((ROW()-13)/2),0)),"",OFFSET('5. Pp (3 años)'!$D$46,INT((ROW()-13)/2),0))</f>
        <v/>
      </c>
      <c r="E423" s="983" t="str">
        <f ca="1">IF(ISBLANK(OFFSET('5. Pp (3 años)'!$E$46,INT((ROW()-13)/2),0)),"",OFFSET('5. Pp (3 años)'!$E$46,INT((ROW()-13)/2),0))</f>
        <v/>
      </c>
      <c r="F423" s="985" t="str">
        <f ca="1">IF(ISBLANK(OFFSET('5. Pp (3 años)'!$K$46,INT((ROW()-13)/2),0)),"",OFFSET('5. Pp (3 años)'!$K$46,INT((ROW()-13)/2),0))</f>
        <v/>
      </c>
      <c r="G423" s="987" t="str">
        <f ca="1">IF(ISBLANK(OFFSET('5. Pp (3 años)'!$H$46,INT((ROW()-13)/2),0)),"",OFFSET('5. Pp (3 años)'!$H$46,INT((ROW()-13)/2),0))</f>
        <v/>
      </c>
      <c r="H423" s="1027" t="str">
        <f ca="1">IF(ISBLANK(OFFSET('9. METAS'!$L$20,INT((ROW()-13)/2),0)),"",OFFSET('9. METAS'!$L$20,INT((ROW()-13)/2),0))</f>
        <v/>
      </c>
      <c r="I423" s="1029"/>
      <c r="J423" s="208" t="e">
        <f ca="1">IF(MOD(ROW()-13,2)=0,IF(ISBLANK(OFFSET(#REF!,INT((ROW()-13)/2),0)),"",OFFSET(#REF!,INT((ROW()-13)/2),0)),IF(ISBLANK(OFFSET('9. METAS'!$U$20,INT((ROW()-14)/2),0)),"",OFFSET('9. METAS'!$U$20,INT((ROW()-14)/2),0)))</f>
        <v>#REF!</v>
      </c>
      <c r="K423" s="209" t="e">
        <f ca="1">IF(MOD(ROW()-13,2)=0,IF(ISBLANK(OFFSET(#REF!,INT((ROW()-13)/2),0)),"",OFFSET(#REF!,INT((ROW()-13)/2),0)),IF(ISBLANK(OFFSET('9. METAS'!$V$20,INT((ROW()-14)/2),0)),"",OFFSET('9. METAS'!$V$20,INT((ROW()-14)/2),0)))</f>
        <v>#REF!</v>
      </c>
      <c r="L423" s="209" t="e">
        <f ca="1">IF(MOD(ROW()-13,2)=0,IF(ISBLANK(OFFSET(#REF!,INT((ROW()-13)/2),0)),"",OFFSET(#REF!,INT((ROW()-13)/2),0)),IF(ISBLANK(OFFSET('9. METAS'!$W$20,INT((ROW()-14)/2),0)),"",OFFSET('9. METAS'!$W$20,INT((ROW()-14)/2),0)))</f>
        <v>#REF!</v>
      </c>
      <c r="M423" s="210" t="e">
        <f ca="1">IF(MOD(ROW()-13,2)=0,IF(ISBLANK(OFFSET(#REF!,INT((ROW()-13)/2),0)),"",OFFSET(#REF!,INT((ROW()-13)/2),0)),IF(ISBLANK(OFFSET('9. METAS'!$X$20,INT((ROW()-14)/2),0)),"",OFFSET('9. METAS'!$X$20,INT((ROW()-14)/2),0)))</f>
        <v>#REF!</v>
      </c>
      <c r="N423" s="1002" t="str">
        <f t="shared" ref="N423" ca="1" si="406">IFERROR(J423/J424,"ND")</f>
        <v>ND</v>
      </c>
      <c r="O423" s="1004" t="str">
        <f t="shared" ref="O423" ca="1" si="407">IFERROR(((J423)/H423),"ND")</f>
        <v>ND</v>
      </c>
      <c r="P423" s="1031"/>
    </row>
    <row r="424" spans="3:16">
      <c r="C424" s="981"/>
      <c r="D424" s="983"/>
      <c r="E424" s="983"/>
      <c r="F424" s="985"/>
      <c r="G424" s="987"/>
      <c r="H424" s="1027"/>
      <c r="I424" s="1033"/>
      <c r="J424" s="208" t="str">
        <f ca="1">IF(MOD(ROW()-13,2)=0,IF(ISBLANK(OFFSET(#REF!,INT((ROW()-13)/2),0)),"",OFFSET(#REF!,INT((ROW()-13)/2),0)),IF(ISBLANK(OFFSET('9. METAS'!$U$20,INT((ROW()-14)/2),0)),"",OFFSET('9. METAS'!$U$20,INT((ROW()-14)/2),0)))</f>
        <v/>
      </c>
      <c r="K424" s="209" t="str">
        <f ca="1">IF(MOD(ROW()-13,2)=0,IF(ISBLANK(OFFSET(#REF!,INT((ROW()-13)/2),0)),"",OFFSET(#REF!,INT((ROW()-13)/2),0)),IF(ISBLANK(OFFSET('9. METAS'!$V$20,INT((ROW()-14)/2),0)),"",OFFSET('9. METAS'!$V$20,INT((ROW()-14)/2),0)))</f>
        <v/>
      </c>
      <c r="L424" s="209" t="str">
        <f ca="1">IF(MOD(ROW()-13,2)=0,IF(ISBLANK(OFFSET(#REF!,INT((ROW()-13)/2),0)),"",OFFSET(#REF!,INT((ROW()-13)/2),0)),IF(ISBLANK(OFFSET('9. METAS'!$W$20,INT((ROW()-14)/2),0)),"",OFFSET('9. METAS'!$W$20,INT((ROW()-14)/2),0)))</f>
        <v/>
      </c>
      <c r="M424" s="210" t="str">
        <f ca="1">IF(MOD(ROW()-13,2)=0,IF(ISBLANK(OFFSET(#REF!,INT((ROW()-13)/2),0)),"",OFFSET(#REF!,INT((ROW()-13)/2),0)),IF(ISBLANK(OFFSET('9. METAS'!$X$20,INT((ROW()-14)/2),0)),"",OFFSET('9. METAS'!$X$20,INT((ROW()-14)/2),0)))</f>
        <v/>
      </c>
      <c r="N424" s="1003"/>
      <c r="O424" s="1005"/>
      <c r="P424" s="1034"/>
    </row>
    <row r="425" spans="3:16">
      <c r="C425" s="1008" t="str">
        <f ca="1">IF(ISBLANK(OFFSET('5. Pp (3 años)'!$C$46,INT((ROW()-13)/2),0)),"",OFFSET('5. Pp (3 años)'!$C$46,INT((ROW()-13)/2),0))</f>
        <v/>
      </c>
      <c r="D425" s="983" t="str">
        <f ca="1">IF(ISBLANK(OFFSET('5. Pp (3 años)'!$D$46,INT((ROW()-13)/2),0)),"",OFFSET('5. Pp (3 años)'!$D$46,INT((ROW()-13)/2),0))</f>
        <v/>
      </c>
      <c r="E425" s="983" t="str">
        <f ca="1">IF(ISBLANK(OFFSET('5. Pp (3 años)'!$E$46,INT((ROW()-13)/2),0)),"",OFFSET('5. Pp (3 años)'!$E$46,INT((ROW()-13)/2),0))</f>
        <v/>
      </c>
      <c r="F425" s="985" t="str">
        <f ca="1">IF(ISBLANK(OFFSET('5. Pp (3 años)'!$K$46,INT((ROW()-13)/2),0)),"",OFFSET('5. Pp (3 años)'!$K$46,INT((ROW()-13)/2),0))</f>
        <v/>
      </c>
      <c r="G425" s="987" t="str">
        <f ca="1">IF(ISBLANK(OFFSET('5. Pp (3 años)'!$H$46,INT((ROW()-13)/2),0)),"",OFFSET('5. Pp (3 años)'!$H$46,INT((ROW()-13)/2),0))</f>
        <v/>
      </c>
      <c r="H425" s="1027" t="str">
        <f ca="1">IF(ISBLANK(OFFSET('9. METAS'!$L$20,INT((ROW()-13)/2),0)),"",OFFSET('9. METAS'!$L$20,INT((ROW()-13)/2),0))</f>
        <v/>
      </c>
      <c r="I425" s="1029"/>
      <c r="J425" s="208" t="e">
        <f ca="1">IF(MOD(ROW()-13,2)=0,IF(ISBLANK(OFFSET(#REF!,INT((ROW()-13)/2),0)),"",OFFSET(#REF!,INT((ROW()-13)/2),0)),IF(ISBLANK(OFFSET('9. METAS'!$U$20,INT((ROW()-14)/2),0)),"",OFFSET('9. METAS'!$U$20,INT((ROW()-14)/2),0)))</f>
        <v>#REF!</v>
      </c>
      <c r="K425" s="209" t="e">
        <f ca="1">IF(MOD(ROW()-13,2)=0,IF(ISBLANK(OFFSET(#REF!,INT((ROW()-13)/2),0)),"",OFFSET(#REF!,INT((ROW()-13)/2),0)),IF(ISBLANK(OFFSET('9. METAS'!$V$20,INT((ROW()-14)/2),0)),"",OFFSET('9. METAS'!$V$20,INT((ROW()-14)/2),0)))</f>
        <v>#REF!</v>
      </c>
      <c r="L425" s="209" t="e">
        <f ca="1">IF(MOD(ROW()-13,2)=0,IF(ISBLANK(OFFSET(#REF!,INT((ROW()-13)/2),0)),"",OFFSET(#REF!,INT((ROW()-13)/2),0)),IF(ISBLANK(OFFSET('9. METAS'!$W$20,INT((ROW()-14)/2),0)),"",OFFSET('9. METAS'!$W$20,INT((ROW()-14)/2),0)))</f>
        <v>#REF!</v>
      </c>
      <c r="M425" s="210" t="e">
        <f ca="1">IF(MOD(ROW()-13,2)=0,IF(ISBLANK(OFFSET(#REF!,INT((ROW()-13)/2),0)),"",OFFSET(#REF!,INT((ROW()-13)/2),0)),IF(ISBLANK(OFFSET('9. METAS'!$X$20,INT((ROW()-14)/2),0)),"",OFFSET('9. METAS'!$X$20,INT((ROW()-14)/2),0)))</f>
        <v>#REF!</v>
      </c>
      <c r="N425" s="1002" t="str">
        <f t="shared" ref="N425" ca="1" si="408">IFERROR(J425/J426,"ND")</f>
        <v>ND</v>
      </c>
      <c r="O425" s="1004" t="str">
        <f t="shared" ref="O425" ca="1" si="409">IFERROR(((J425)/H425),"ND")</f>
        <v>ND</v>
      </c>
      <c r="P425" s="1031"/>
    </row>
    <row r="426" spans="3:16">
      <c r="C426" s="981"/>
      <c r="D426" s="983"/>
      <c r="E426" s="983"/>
      <c r="F426" s="985"/>
      <c r="G426" s="987"/>
      <c r="H426" s="1027"/>
      <c r="I426" s="1033"/>
      <c r="J426" s="208" t="str">
        <f ca="1">IF(MOD(ROW()-13,2)=0,IF(ISBLANK(OFFSET(#REF!,INT((ROW()-13)/2),0)),"",OFFSET(#REF!,INT((ROW()-13)/2),0)),IF(ISBLANK(OFFSET('9. METAS'!$U$20,INT((ROW()-14)/2),0)),"",OFFSET('9. METAS'!$U$20,INT((ROW()-14)/2),0)))</f>
        <v/>
      </c>
      <c r="K426" s="209" t="str">
        <f ca="1">IF(MOD(ROW()-13,2)=0,IF(ISBLANK(OFFSET(#REF!,INT((ROW()-13)/2),0)),"",OFFSET(#REF!,INT((ROW()-13)/2),0)),IF(ISBLANK(OFFSET('9. METAS'!$V$20,INT((ROW()-14)/2),0)),"",OFFSET('9. METAS'!$V$20,INT((ROW()-14)/2),0)))</f>
        <v/>
      </c>
      <c r="L426" s="209" t="str">
        <f ca="1">IF(MOD(ROW()-13,2)=0,IF(ISBLANK(OFFSET(#REF!,INT((ROW()-13)/2),0)),"",OFFSET(#REF!,INT((ROW()-13)/2),0)),IF(ISBLANK(OFFSET('9. METAS'!$W$20,INT((ROW()-14)/2),0)),"",OFFSET('9. METAS'!$W$20,INT((ROW()-14)/2),0)))</f>
        <v/>
      </c>
      <c r="M426" s="210" t="str">
        <f ca="1">IF(MOD(ROW()-13,2)=0,IF(ISBLANK(OFFSET(#REF!,INT((ROW()-13)/2),0)),"",OFFSET(#REF!,INT((ROW()-13)/2),0)),IF(ISBLANK(OFFSET('9. METAS'!$X$20,INT((ROW()-14)/2),0)),"",OFFSET('9. METAS'!$X$20,INT((ROW()-14)/2),0)))</f>
        <v/>
      </c>
      <c r="N426" s="1003"/>
      <c r="O426" s="1005"/>
      <c r="P426" s="1034"/>
    </row>
    <row r="427" spans="3:16">
      <c r="C427" s="1008" t="str">
        <f ca="1">IF(ISBLANK(OFFSET('5. Pp (3 años)'!$C$46,INT((ROW()-13)/2),0)),"",OFFSET('5. Pp (3 años)'!$C$46,INT((ROW()-13)/2),0))</f>
        <v/>
      </c>
      <c r="D427" s="983" t="str">
        <f ca="1">IF(ISBLANK(OFFSET('5. Pp (3 años)'!$D$46,INT((ROW()-13)/2),0)),"",OFFSET('5. Pp (3 años)'!$D$46,INT((ROW()-13)/2),0))</f>
        <v/>
      </c>
      <c r="E427" s="983" t="str">
        <f ca="1">IF(ISBLANK(OFFSET('5. Pp (3 años)'!$E$46,INT((ROW()-13)/2),0)),"",OFFSET('5. Pp (3 años)'!$E$46,INT((ROW()-13)/2),0))</f>
        <v/>
      </c>
      <c r="F427" s="985" t="str">
        <f ca="1">IF(ISBLANK(OFFSET('5. Pp (3 años)'!$K$46,INT((ROW()-13)/2),0)),"",OFFSET('5. Pp (3 años)'!$K$46,INT((ROW()-13)/2),0))</f>
        <v/>
      </c>
      <c r="G427" s="987" t="str">
        <f ca="1">IF(ISBLANK(OFFSET('5. Pp (3 años)'!$H$46,INT((ROW()-13)/2),0)),"",OFFSET('5. Pp (3 años)'!$H$46,INT((ROW()-13)/2),0))</f>
        <v/>
      </c>
      <c r="H427" s="1027" t="str">
        <f ca="1">IF(ISBLANK(OFFSET('9. METAS'!$L$20,INT((ROW()-13)/2),0)),"",OFFSET('9. METAS'!$L$20,INT((ROW()-13)/2),0))</f>
        <v/>
      </c>
      <c r="I427" s="1029"/>
      <c r="J427" s="208" t="e">
        <f ca="1">IF(MOD(ROW()-13,2)=0,IF(ISBLANK(OFFSET(#REF!,INT((ROW()-13)/2),0)),"",OFFSET(#REF!,INT((ROW()-13)/2),0)),IF(ISBLANK(OFFSET('9. METAS'!$U$20,INT((ROW()-14)/2),0)),"",OFFSET('9. METAS'!$U$20,INT((ROW()-14)/2),0)))</f>
        <v>#REF!</v>
      </c>
      <c r="K427" s="209" t="e">
        <f ca="1">IF(MOD(ROW()-13,2)=0,IF(ISBLANK(OFFSET(#REF!,INT((ROW()-13)/2),0)),"",OFFSET(#REF!,INT((ROW()-13)/2),0)),IF(ISBLANK(OFFSET('9. METAS'!$V$20,INT((ROW()-14)/2),0)),"",OFFSET('9. METAS'!$V$20,INT((ROW()-14)/2),0)))</f>
        <v>#REF!</v>
      </c>
      <c r="L427" s="209" t="e">
        <f ca="1">IF(MOD(ROW()-13,2)=0,IF(ISBLANK(OFFSET(#REF!,INT((ROW()-13)/2),0)),"",OFFSET(#REF!,INT((ROW()-13)/2),0)),IF(ISBLANK(OFFSET('9. METAS'!$W$20,INT((ROW()-14)/2),0)),"",OFFSET('9. METAS'!$W$20,INT((ROW()-14)/2),0)))</f>
        <v>#REF!</v>
      </c>
      <c r="M427" s="210" t="e">
        <f ca="1">IF(MOD(ROW()-13,2)=0,IF(ISBLANK(OFFSET(#REF!,INT((ROW()-13)/2),0)),"",OFFSET(#REF!,INT((ROW()-13)/2),0)),IF(ISBLANK(OFFSET('9. METAS'!$X$20,INT((ROW()-14)/2),0)),"",OFFSET('9. METAS'!$X$20,INT((ROW()-14)/2),0)))</f>
        <v>#REF!</v>
      </c>
      <c r="N427" s="1002" t="str">
        <f t="shared" ref="N427" ca="1" si="410">IFERROR(J427/J428,"ND")</f>
        <v>ND</v>
      </c>
      <c r="O427" s="1004" t="str">
        <f t="shared" ref="O427" ca="1" si="411">IFERROR(((J427)/H427),"ND")</f>
        <v>ND</v>
      </c>
      <c r="P427" s="1031"/>
    </row>
    <row r="428" spans="3:16">
      <c r="C428" s="981"/>
      <c r="D428" s="983"/>
      <c r="E428" s="983"/>
      <c r="F428" s="985"/>
      <c r="G428" s="987"/>
      <c r="H428" s="1027"/>
      <c r="I428" s="1033"/>
      <c r="J428" s="208" t="str">
        <f ca="1">IF(MOD(ROW()-13,2)=0,IF(ISBLANK(OFFSET(#REF!,INT((ROW()-13)/2),0)),"",OFFSET(#REF!,INT((ROW()-13)/2),0)),IF(ISBLANK(OFFSET('9. METAS'!$U$20,INT((ROW()-14)/2),0)),"",OFFSET('9. METAS'!$U$20,INT((ROW()-14)/2),0)))</f>
        <v/>
      </c>
      <c r="K428" s="209" t="str">
        <f ca="1">IF(MOD(ROW()-13,2)=0,IF(ISBLANK(OFFSET(#REF!,INT((ROW()-13)/2),0)),"",OFFSET(#REF!,INT((ROW()-13)/2),0)),IF(ISBLANK(OFFSET('9. METAS'!$V$20,INT((ROW()-14)/2),0)),"",OFFSET('9. METAS'!$V$20,INT((ROW()-14)/2),0)))</f>
        <v/>
      </c>
      <c r="L428" s="209" t="str">
        <f ca="1">IF(MOD(ROW()-13,2)=0,IF(ISBLANK(OFFSET(#REF!,INT((ROW()-13)/2),0)),"",OFFSET(#REF!,INT((ROW()-13)/2),0)),IF(ISBLANK(OFFSET('9. METAS'!$W$20,INT((ROW()-14)/2),0)),"",OFFSET('9. METAS'!$W$20,INT((ROW()-14)/2),0)))</f>
        <v/>
      </c>
      <c r="M428" s="210" t="str">
        <f ca="1">IF(MOD(ROW()-13,2)=0,IF(ISBLANK(OFFSET(#REF!,INT((ROW()-13)/2),0)),"",OFFSET(#REF!,INT((ROW()-13)/2),0)),IF(ISBLANK(OFFSET('9. METAS'!$X$20,INT((ROW()-14)/2),0)),"",OFFSET('9. METAS'!$X$20,INT((ROW()-14)/2),0)))</f>
        <v/>
      </c>
      <c r="N428" s="1003"/>
      <c r="O428" s="1005"/>
      <c r="P428" s="1034"/>
    </row>
    <row r="429" spans="3:16">
      <c r="C429" s="1008" t="str">
        <f ca="1">IF(ISBLANK(OFFSET('5. Pp (3 años)'!$C$46,INT((ROW()-13)/2),0)),"",OFFSET('5. Pp (3 años)'!$C$46,INT((ROW()-13)/2),0))</f>
        <v/>
      </c>
      <c r="D429" s="983" t="str">
        <f ca="1">IF(ISBLANK(OFFSET('5. Pp (3 años)'!$D$46,INT((ROW()-13)/2),0)),"",OFFSET('5. Pp (3 años)'!$D$46,INT((ROW()-13)/2),0))</f>
        <v/>
      </c>
      <c r="E429" s="983" t="str">
        <f ca="1">IF(ISBLANK(OFFSET('5. Pp (3 años)'!$E$46,INT((ROW()-13)/2),0)),"",OFFSET('5. Pp (3 años)'!$E$46,INT((ROW()-13)/2),0))</f>
        <v/>
      </c>
      <c r="F429" s="985" t="str">
        <f ca="1">IF(ISBLANK(OFFSET('5. Pp (3 años)'!$K$46,INT((ROW()-13)/2),0)),"",OFFSET('5. Pp (3 años)'!$K$46,INT((ROW()-13)/2),0))</f>
        <v/>
      </c>
      <c r="G429" s="987" t="str">
        <f ca="1">IF(ISBLANK(OFFSET('5. Pp (3 años)'!$H$46,INT((ROW()-13)/2),0)),"",OFFSET('5. Pp (3 años)'!$H$46,INT((ROW()-13)/2),0))</f>
        <v/>
      </c>
      <c r="H429" s="1027" t="str">
        <f ca="1">IF(ISBLANK(OFFSET('9. METAS'!$L$20,INT((ROW()-13)/2),0)),"",OFFSET('9. METAS'!$L$20,INT((ROW()-13)/2),0))</f>
        <v/>
      </c>
      <c r="I429" s="1029"/>
      <c r="J429" s="208" t="e">
        <f ca="1">IF(MOD(ROW()-13,2)=0,IF(ISBLANK(OFFSET(#REF!,INT((ROW()-13)/2),0)),"",OFFSET(#REF!,INT((ROW()-13)/2),0)),IF(ISBLANK(OFFSET('9. METAS'!$U$20,INT((ROW()-14)/2),0)),"",OFFSET('9. METAS'!$U$20,INT((ROW()-14)/2),0)))</f>
        <v>#REF!</v>
      </c>
      <c r="K429" s="209" t="e">
        <f ca="1">IF(MOD(ROW()-13,2)=0,IF(ISBLANK(OFFSET(#REF!,INT((ROW()-13)/2),0)),"",OFFSET(#REF!,INT((ROW()-13)/2),0)),IF(ISBLANK(OFFSET('9. METAS'!$V$20,INT((ROW()-14)/2),0)),"",OFFSET('9. METAS'!$V$20,INT((ROW()-14)/2),0)))</f>
        <v>#REF!</v>
      </c>
      <c r="L429" s="209" t="e">
        <f ca="1">IF(MOD(ROW()-13,2)=0,IF(ISBLANK(OFFSET(#REF!,INT((ROW()-13)/2),0)),"",OFFSET(#REF!,INT((ROW()-13)/2),0)),IF(ISBLANK(OFFSET('9. METAS'!$W$20,INT((ROW()-14)/2),0)),"",OFFSET('9. METAS'!$W$20,INT((ROW()-14)/2),0)))</f>
        <v>#REF!</v>
      </c>
      <c r="M429" s="210" t="e">
        <f ca="1">IF(MOD(ROW()-13,2)=0,IF(ISBLANK(OFFSET(#REF!,INT((ROW()-13)/2),0)),"",OFFSET(#REF!,INT((ROW()-13)/2),0)),IF(ISBLANK(OFFSET('9. METAS'!$X$20,INT((ROW()-14)/2),0)),"",OFFSET('9. METAS'!$X$20,INT((ROW()-14)/2),0)))</f>
        <v>#REF!</v>
      </c>
      <c r="N429" s="1002" t="str">
        <f t="shared" ref="N429" ca="1" si="412">IFERROR(J429/J430,"ND")</f>
        <v>ND</v>
      </c>
      <c r="O429" s="1004" t="str">
        <f t="shared" ref="O429" ca="1" si="413">IFERROR(((J429)/H429),"ND")</f>
        <v>ND</v>
      </c>
      <c r="P429" s="1031"/>
    </row>
    <row r="430" spans="3:16">
      <c r="C430" s="981"/>
      <c r="D430" s="983"/>
      <c r="E430" s="983"/>
      <c r="F430" s="985"/>
      <c r="G430" s="987"/>
      <c r="H430" s="1027"/>
      <c r="I430" s="1033"/>
      <c r="J430" s="208" t="str">
        <f ca="1">IF(MOD(ROW()-13,2)=0,IF(ISBLANK(OFFSET(#REF!,INT((ROW()-13)/2),0)),"",OFFSET(#REF!,INT((ROW()-13)/2),0)),IF(ISBLANK(OFFSET('9. METAS'!$U$20,INT((ROW()-14)/2),0)),"",OFFSET('9. METAS'!$U$20,INT((ROW()-14)/2),0)))</f>
        <v/>
      </c>
      <c r="K430" s="209" t="str">
        <f ca="1">IF(MOD(ROW()-13,2)=0,IF(ISBLANK(OFFSET(#REF!,INT((ROW()-13)/2),0)),"",OFFSET(#REF!,INT((ROW()-13)/2),0)),IF(ISBLANK(OFFSET('9. METAS'!$V$20,INT((ROW()-14)/2),0)),"",OFFSET('9. METAS'!$V$20,INT((ROW()-14)/2),0)))</f>
        <v/>
      </c>
      <c r="L430" s="209" t="str">
        <f ca="1">IF(MOD(ROW()-13,2)=0,IF(ISBLANK(OFFSET(#REF!,INT((ROW()-13)/2),0)),"",OFFSET(#REF!,INT((ROW()-13)/2),0)),IF(ISBLANK(OFFSET('9. METAS'!$W$20,INT((ROW()-14)/2),0)),"",OFFSET('9. METAS'!$W$20,INT((ROW()-14)/2),0)))</f>
        <v/>
      </c>
      <c r="M430" s="210" t="str">
        <f ca="1">IF(MOD(ROW()-13,2)=0,IF(ISBLANK(OFFSET(#REF!,INT((ROW()-13)/2),0)),"",OFFSET(#REF!,INT((ROW()-13)/2),0)),IF(ISBLANK(OFFSET('9. METAS'!$X$20,INT((ROW()-14)/2),0)),"",OFFSET('9. METAS'!$X$20,INT((ROW()-14)/2),0)))</f>
        <v/>
      </c>
      <c r="N430" s="1003"/>
      <c r="O430" s="1005"/>
      <c r="P430" s="1034"/>
    </row>
    <row r="431" spans="3:16">
      <c r="C431" s="1008" t="str">
        <f ca="1">IF(ISBLANK(OFFSET('5. Pp (3 años)'!$C$46,INT((ROW()-13)/2),0)),"",OFFSET('5. Pp (3 años)'!$C$46,INT((ROW()-13)/2),0))</f>
        <v/>
      </c>
      <c r="D431" s="983" t="str">
        <f ca="1">IF(ISBLANK(OFFSET('5. Pp (3 años)'!$D$46,INT((ROW()-13)/2),0)),"",OFFSET('5. Pp (3 años)'!$D$46,INT((ROW()-13)/2),0))</f>
        <v/>
      </c>
      <c r="E431" s="983" t="str">
        <f ca="1">IF(ISBLANK(OFFSET('5. Pp (3 años)'!$E$46,INT((ROW()-13)/2),0)),"",OFFSET('5. Pp (3 años)'!$E$46,INT((ROW()-13)/2),0))</f>
        <v/>
      </c>
      <c r="F431" s="985" t="str">
        <f ca="1">IF(ISBLANK(OFFSET('5. Pp (3 años)'!$K$46,INT((ROW()-13)/2),0)),"",OFFSET('5. Pp (3 años)'!$K$46,INT((ROW()-13)/2),0))</f>
        <v/>
      </c>
      <c r="G431" s="987" t="str">
        <f ca="1">IF(ISBLANK(OFFSET('5. Pp (3 años)'!$H$46,INT((ROW()-13)/2),0)),"",OFFSET('5. Pp (3 años)'!$H$46,INT((ROW()-13)/2),0))</f>
        <v/>
      </c>
      <c r="H431" s="1027" t="str">
        <f ca="1">IF(ISBLANK(OFFSET('9. METAS'!$L$20,INT((ROW()-13)/2),0)),"",OFFSET('9. METAS'!$L$20,INT((ROW()-13)/2),0))</f>
        <v/>
      </c>
      <c r="I431" s="1029"/>
      <c r="J431" s="208" t="e">
        <f ca="1">IF(MOD(ROW()-13,2)=0,IF(ISBLANK(OFFSET(#REF!,INT((ROW()-13)/2),0)),"",OFFSET(#REF!,INT((ROW()-13)/2),0)),IF(ISBLANK(OFFSET('9. METAS'!$U$20,INT((ROW()-14)/2),0)),"",OFFSET('9. METAS'!$U$20,INT((ROW()-14)/2),0)))</f>
        <v>#REF!</v>
      </c>
      <c r="K431" s="209" t="e">
        <f ca="1">IF(MOD(ROW()-13,2)=0,IF(ISBLANK(OFFSET(#REF!,INT((ROW()-13)/2),0)),"",OFFSET(#REF!,INT((ROW()-13)/2),0)),IF(ISBLANK(OFFSET('9. METAS'!$V$20,INT((ROW()-14)/2),0)),"",OFFSET('9. METAS'!$V$20,INT((ROW()-14)/2),0)))</f>
        <v>#REF!</v>
      </c>
      <c r="L431" s="209" t="e">
        <f ca="1">IF(MOD(ROW()-13,2)=0,IF(ISBLANK(OFFSET(#REF!,INT((ROW()-13)/2),0)),"",OFFSET(#REF!,INT((ROW()-13)/2),0)),IF(ISBLANK(OFFSET('9. METAS'!$W$20,INT((ROW()-14)/2),0)),"",OFFSET('9. METAS'!$W$20,INT((ROW()-14)/2),0)))</f>
        <v>#REF!</v>
      </c>
      <c r="M431" s="210" t="e">
        <f ca="1">IF(MOD(ROW()-13,2)=0,IF(ISBLANK(OFFSET(#REF!,INT((ROW()-13)/2),0)),"",OFFSET(#REF!,INT((ROW()-13)/2),0)),IF(ISBLANK(OFFSET('9. METAS'!$X$20,INT((ROW()-14)/2),0)),"",OFFSET('9. METAS'!$X$20,INT((ROW()-14)/2),0)))</f>
        <v>#REF!</v>
      </c>
      <c r="N431" s="1002" t="str">
        <f t="shared" ref="N431" ca="1" si="414">IFERROR(J431/J432,"ND")</f>
        <v>ND</v>
      </c>
      <c r="O431" s="1004" t="str">
        <f t="shared" ref="O431" ca="1" si="415">IFERROR(((J431)/H431),"ND")</f>
        <v>ND</v>
      </c>
      <c r="P431" s="1031"/>
    </row>
    <row r="432" spans="3:16">
      <c r="C432" s="981"/>
      <c r="D432" s="983"/>
      <c r="E432" s="983"/>
      <c r="F432" s="985"/>
      <c r="G432" s="987"/>
      <c r="H432" s="1027"/>
      <c r="I432" s="1033"/>
      <c r="J432" s="208" t="str">
        <f ca="1">IF(MOD(ROW()-13,2)=0,IF(ISBLANK(OFFSET(#REF!,INT((ROW()-13)/2),0)),"",OFFSET(#REF!,INT((ROW()-13)/2),0)),IF(ISBLANK(OFFSET('9. METAS'!$U$20,INT((ROW()-14)/2),0)),"",OFFSET('9. METAS'!$U$20,INT((ROW()-14)/2),0)))</f>
        <v/>
      </c>
      <c r="K432" s="209" t="str">
        <f ca="1">IF(MOD(ROW()-13,2)=0,IF(ISBLANK(OFFSET(#REF!,INT((ROW()-13)/2),0)),"",OFFSET(#REF!,INT((ROW()-13)/2),0)),IF(ISBLANK(OFFSET('9. METAS'!$V$20,INT((ROW()-14)/2),0)),"",OFFSET('9. METAS'!$V$20,INT((ROW()-14)/2),0)))</f>
        <v/>
      </c>
      <c r="L432" s="209" t="str">
        <f ca="1">IF(MOD(ROW()-13,2)=0,IF(ISBLANK(OFFSET(#REF!,INT((ROW()-13)/2),0)),"",OFFSET(#REF!,INT((ROW()-13)/2),0)),IF(ISBLANK(OFFSET('9. METAS'!$W$20,INT((ROW()-14)/2),0)),"",OFFSET('9. METAS'!$W$20,INT((ROW()-14)/2),0)))</f>
        <v/>
      </c>
      <c r="M432" s="210" t="str">
        <f ca="1">IF(MOD(ROW()-13,2)=0,IF(ISBLANK(OFFSET(#REF!,INT((ROW()-13)/2),0)),"",OFFSET(#REF!,INT((ROW()-13)/2),0)),IF(ISBLANK(OFFSET('9. METAS'!$X$20,INT((ROW()-14)/2),0)),"",OFFSET('9. METAS'!$X$20,INT((ROW()-14)/2),0)))</f>
        <v/>
      </c>
      <c r="N432" s="1003"/>
      <c r="O432" s="1005"/>
      <c r="P432" s="1034"/>
    </row>
    <row r="433" spans="3:16">
      <c r="C433" s="1008" t="str">
        <f ca="1">IF(ISBLANK(OFFSET('5. Pp (3 años)'!$C$46,INT((ROW()-13)/2),0)),"",OFFSET('5. Pp (3 años)'!$C$46,INT((ROW()-13)/2),0))</f>
        <v/>
      </c>
      <c r="D433" s="983" t="str">
        <f ca="1">IF(ISBLANK(OFFSET('5. Pp (3 años)'!$D$46,INT((ROW()-13)/2),0)),"",OFFSET('5. Pp (3 años)'!$D$46,INT((ROW()-13)/2),0))</f>
        <v/>
      </c>
      <c r="E433" s="983" t="str">
        <f ca="1">IF(ISBLANK(OFFSET('5. Pp (3 años)'!$E$46,INT((ROW()-13)/2),0)),"",OFFSET('5. Pp (3 años)'!$E$46,INT((ROW()-13)/2),0))</f>
        <v/>
      </c>
      <c r="F433" s="985" t="str">
        <f ca="1">IF(ISBLANK(OFFSET('5. Pp (3 años)'!$K$46,INT((ROW()-13)/2),0)),"",OFFSET('5. Pp (3 años)'!$K$46,INT((ROW()-13)/2),0))</f>
        <v/>
      </c>
      <c r="G433" s="987" t="str">
        <f ca="1">IF(ISBLANK(OFFSET('5. Pp (3 años)'!$H$46,INT((ROW()-13)/2),0)),"",OFFSET('5. Pp (3 años)'!$H$46,INT((ROW()-13)/2),0))</f>
        <v/>
      </c>
      <c r="H433" s="1027" t="str">
        <f ca="1">IF(ISBLANK(OFFSET('9. METAS'!$L$20,INT((ROW()-13)/2),0)),"",OFFSET('9. METAS'!$L$20,INT((ROW()-13)/2),0))</f>
        <v/>
      </c>
      <c r="I433" s="1029"/>
      <c r="J433" s="208" t="e">
        <f ca="1">IF(MOD(ROW()-13,2)=0,IF(ISBLANK(OFFSET(#REF!,INT((ROW()-13)/2),0)),"",OFFSET(#REF!,INT((ROW()-13)/2),0)),IF(ISBLANK(OFFSET('9. METAS'!$U$20,INT((ROW()-14)/2),0)),"",OFFSET('9. METAS'!$U$20,INT((ROW()-14)/2),0)))</f>
        <v>#REF!</v>
      </c>
      <c r="K433" s="209" t="e">
        <f ca="1">IF(MOD(ROW()-13,2)=0,IF(ISBLANK(OFFSET(#REF!,INT((ROW()-13)/2),0)),"",OFFSET(#REF!,INT((ROW()-13)/2),0)),IF(ISBLANK(OFFSET('9. METAS'!$V$20,INT((ROW()-14)/2),0)),"",OFFSET('9. METAS'!$V$20,INT((ROW()-14)/2),0)))</f>
        <v>#REF!</v>
      </c>
      <c r="L433" s="209" t="e">
        <f ca="1">IF(MOD(ROW()-13,2)=0,IF(ISBLANK(OFFSET(#REF!,INT((ROW()-13)/2),0)),"",OFFSET(#REF!,INT((ROW()-13)/2),0)),IF(ISBLANK(OFFSET('9. METAS'!$W$20,INT((ROW()-14)/2),0)),"",OFFSET('9. METAS'!$W$20,INT((ROW()-14)/2),0)))</f>
        <v>#REF!</v>
      </c>
      <c r="M433" s="210" t="e">
        <f ca="1">IF(MOD(ROW()-13,2)=0,IF(ISBLANK(OFFSET(#REF!,INT((ROW()-13)/2),0)),"",OFFSET(#REF!,INT((ROW()-13)/2),0)),IF(ISBLANK(OFFSET('9. METAS'!$X$20,INT((ROW()-14)/2),0)),"",OFFSET('9. METAS'!$X$20,INT((ROW()-14)/2),0)))</f>
        <v>#REF!</v>
      </c>
      <c r="N433" s="1002" t="str">
        <f t="shared" ref="N433" ca="1" si="416">IFERROR(J433/J434,"ND")</f>
        <v>ND</v>
      </c>
      <c r="O433" s="1004" t="str">
        <f t="shared" ref="O433" ca="1" si="417">IFERROR(((J433)/H433),"ND")</f>
        <v>ND</v>
      </c>
      <c r="P433" s="1031"/>
    </row>
    <row r="434" spans="3:16">
      <c r="C434" s="981"/>
      <c r="D434" s="983"/>
      <c r="E434" s="983"/>
      <c r="F434" s="985"/>
      <c r="G434" s="987"/>
      <c r="H434" s="1027"/>
      <c r="I434" s="1033"/>
      <c r="J434" s="208" t="str">
        <f ca="1">IF(MOD(ROW()-13,2)=0,IF(ISBLANK(OFFSET(#REF!,INT((ROW()-13)/2),0)),"",OFFSET(#REF!,INT((ROW()-13)/2),0)),IF(ISBLANK(OFFSET('9. METAS'!$U$20,INT((ROW()-14)/2),0)),"",OFFSET('9. METAS'!$U$20,INT((ROW()-14)/2),0)))</f>
        <v/>
      </c>
      <c r="K434" s="209" t="str">
        <f ca="1">IF(MOD(ROW()-13,2)=0,IF(ISBLANK(OFFSET(#REF!,INT((ROW()-13)/2),0)),"",OFFSET(#REF!,INT((ROW()-13)/2),0)),IF(ISBLANK(OFFSET('9. METAS'!$V$20,INT((ROW()-14)/2),0)),"",OFFSET('9. METAS'!$V$20,INT((ROW()-14)/2),0)))</f>
        <v/>
      </c>
      <c r="L434" s="209" t="str">
        <f ca="1">IF(MOD(ROW()-13,2)=0,IF(ISBLANK(OFFSET(#REF!,INT((ROW()-13)/2),0)),"",OFFSET(#REF!,INT((ROW()-13)/2),0)),IF(ISBLANK(OFFSET('9. METAS'!$W$20,INT((ROW()-14)/2),0)),"",OFFSET('9. METAS'!$W$20,INT((ROW()-14)/2),0)))</f>
        <v/>
      </c>
      <c r="M434" s="210" t="str">
        <f ca="1">IF(MOD(ROW()-13,2)=0,IF(ISBLANK(OFFSET(#REF!,INT((ROW()-13)/2),0)),"",OFFSET(#REF!,INT((ROW()-13)/2),0)),IF(ISBLANK(OFFSET('9. METAS'!$X$20,INT((ROW()-14)/2),0)),"",OFFSET('9. METAS'!$X$20,INT((ROW()-14)/2),0)))</f>
        <v/>
      </c>
      <c r="N434" s="1003"/>
      <c r="O434" s="1005"/>
      <c r="P434" s="1034"/>
    </row>
    <row r="435" spans="3:16">
      <c r="C435" s="1008" t="str">
        <f ca="1">IF(ISBLANK(OFFSET('5. Pp (3 años)'!$C$46,INT((ROW()-13)/2),0)),"",OFFSET('5. Pp (3 años)'!$C$46,INT((ROW()-13)/2),0))</f>
        <v/>
      </c>
      <c r="D435" s="983" t="str">
        <f ca="1">IF(ISBLANK(OFFSET('5. Pp (3 años)'!$D$46,INT((ROW()-13)/2),0)),"",OFFSET('5. Pp (3 años)'!$D$46,INT((ROW()-13)/2),0))</f>
        <v/>
      </c>
      <c r="E435" s="983" t="str">
        <f ca="1">IF(ISBLANK(OFFSET('5. Pp (3 años)'!$E$46,INT((ROW()-13)/2),0)),"",OFFSET('5. Pp (3 años)'!$E$46,INT((ROW()-13)/2),0))</f>
        <v/>
      </c>
      <c r="F435" s="985" t="str">
        <f ca="1">IF(ISBLANK(OFFSET('5. Pp (3 años)'!$K$46,INT((ROW()-13)/2),0)),"",OFFSET('5. Pp (3 años)'!$K$46,INT((ROW()-13)/2),0))</f>
        <v/>
      </c>
      <c r="G435" s="987" t="str">
        <f ca="1">IF(ISBLANK(OFFSET('5. Pp (3 años)'!$H$46,INT((ROW()-13)/2),0)),"",OFFSET('5. Pp (3 años)'!$H$46,INT((ROW()-13)/2),0))</f>
        <v/>
      </c>
      <c r="H435" s="1027" t="str">
        <f ca="1">IF(ISBLANK(OFFSET('9. METAS'!$L$20,INT((ROW()-13)/2),0)),"",OFFSET('9. METAS'!$L$20,INT((ROW()-13)/2),0))</f>
        <v/>
      </c>
      <c r="I435" s="1029"/>
      <c r="J435" s="208" t="e">
        <f ca="1">IF(MOD(ROW()-13,2)=0,IF(ISBLANK(OFFSET(#REF!,INT((ROW()-13)/2),0)),"",OFFSET(#REF!,INT((ROW()-13)/2),0)),IF(ISBLANK(OFFSET('9. METAS'!$U$20,INT((ROW()-14)/2),0)),"",OFFSET('9. METAS'!$U$20,INT((ROW()-14)/2),0)))</f>
        <v>#REF!</v>
      </c>
      <c r="K435" s="209" t="e">
        <f ca="1">IF(MOD(ROW()-13,2)=0,IF(ISBLANK(OFFSET(#REF!,INT((ROW()-13)/2),0)),"",OFFSET(#REF!,INT((ROW()-13)/2),0)),IF(ISBLANK(OFFSET('9. METAS'!$V$20,INT((ROW()-14)/2),0)),"",OFFSET('9. METAS'!$V$20,INT((ROW()-14)/2),0)))</f>
        <v>#REF!</v>
      </c>
      <c r="L435" s="209" t="e">
        <f ca="1">IF(MOD(ROW()-13,2)=0,IF(ISBLANK(OFFSET(#REF!,INT((ROW()-13)/2),0)),"",OFFSET(#REF!,INT((ROW()-13)/2),0)),IF(ISBLANK(OFFSET('9. METAS'!$W$20,INT((ROW()-14)/2),0)),"",OFFSET('9. METAS'!$W$20,INT((ROW()-14)/2),0)))</f>
        <v>#REF!</v>
      </c>
      <c r="M435" s="210" t="e">
        <f ca="1">IF(MOD(ROW()-13,2)=0,IF(ISBLANK(OFFSET(#REF!,INT((ROW()-13)/2),0)),"",OFFSET(#REF!,INT((ROW()-13)/2),0)),IF(ISBLANK(OFFSET('9. METAS'!$X$20,INT((ROW()-14)/2),0)),"",OFFSET('9. METAS'!$X$20,INT((ROW()-14)/2),0)))</f>
        <v>#REF!</v>
      </c>
      <c r="N435" s="1002" t="str">
        <f t="shared" ref="N435" ca="1" si="418">IFERROR(J435/J436,"ND")</f>
        <v>ND</v>
      </c>
      <c r="O435" s="1004" t="str">
        <f t="shared" ref="O435" ca="1" si="419">IFERROR(((J435)/H435),"ND")</f>
        <v>ND</v>
      </c>
      <c r="P435" s="1031"/>
    </row>
    <row r="436" spans="3:16">
      <c r="C436" s="981"/>
      <c r="D436" s="983"/>
      <c r="E436" s="983"/>
      <c r="F436" s="985"/>
      <c r="G436" s="987"/>
      <c r="H436" s="1027"/>
      <c r="I436" s="1033"/>
      <c r="J436" s="208" t="str">
        <f ca="1">IF(MOD(ROW()-13,2)=0,IF(ISBLANK(OFFSET(#REF!,INT((ROW()-13)/2),0)),"",OFFSET(#REF!,INT((ROW()-13)/2),0)),IF(ISBLANK(OFFSET('9. METAS'!$U$20,INT((ROW()-14)/2),0)),"",OFFSET('9. METAS'!$U$20,INT((ROW()-14)/2),0)))</f>
        <v/>
      </c>
      <c r="K436" s="209" t="str">
        <f ca="1">IF(MOD(ROW()-13,2)=0,IF(ISBLANK(OFFSET(#REF!,INT((ROW()-13)/2),0)),"",OFFSET(#REF!,INT((ROW()-13)/2),0)),IF(ISBLANK(OFFSET('9. METAS'!$V$20,INT((ROW()-14)/2),0)),"",OFFSET('9. METAS'!$V$20,INT((ROW()-14)/2),0)))</f>
        <v/>
      </c>
      <c r="L436" s="209" t="str">
        <f ca="1">IF(MOD(ROW()-13,2)=0,IF(ISBLANK(OFFSET(#REF!,INT((ROW()-13)/2),0)),"",OFFSET(#REF!,INT((ROW()-13)/2),0)),IF(ISBLANK(OFFSET('9. METAS'!$W$20,INT((ROW()-14)/2),0)),"",OFFSET('9. METAS'!$W$20,INT((ROW()-14)/2),0)))</f>
        <v/>
      </c>
      <c r="M436" s="210" t="str">
        <f ca="1">IF(MOD(ROW()-13,2)=0,IF(ISBLANK(OFFSET(#REF!,INT((ROW()-13)/2),0)),"",OFFSET(#REF!,INT((ROW()-13)/2),0)),IF(ISBLANK(OFFSET('9. METAS'!$X$20,INT((ROW()-14)/2),0)),"",OFFSET('9. METAS'!$X$20,INT((ROW()-14)/2),0)))</f>
        <v/>
      </c>
      <c r="N436" s="1003"/>
      <c r="O436" s="1005"/>
      <c r="P436" s="1034"/>
    </row>
    <row r="437" spans="3:16">
      <c r="C437" s="1008" t="str">
        <f ca="1">IF(ISBLANK(OFFSET('5. Pp (3 años)'!$C$46,INT((ROW()-13)/2),0)),"",OFFSET('5. Pp (3 años)'!$C$46,INT((ROW()-13)/2),0))</f>
        <v/>
      </c>
      <c r="D437" s="983" t="str">
        <f ca="1">IF(ISBLANK(OFFSET('5. Pp (3 años)'!$D$46,INT((ROW()-13)/2),0)),"",OFFSET('5. Pp (3 años)'!$D$46,INT((ROW()-13)/2),0))</f>
        <v/>
      </c>
      <c r="E437" s="983" t="str">
        <f ca="1">IF(ISBLANK(OFFSET('5. Pp (3 años)'!$E$46,INT((ROW()-13)/2),0)),"",OFFSET('5. Pp (3 años)'!$E$46,INT((ROW()-13)/2),0))</f>
        <v/>
      </c>
      <c r="F437" s="985" t="str">
        <f ca="1">IF(ISBLANK(OFFSET('5. Pp (3 años)'!$K$46,INT((ROW()-13)/2),0)),"",OFFSET('5. Pp (3 años)'!$K$46,INT((ROW()-13)/2),0))</f>
        <v/>
      </c>
      <c r="G437" s="987" t="str">
        <f ca="1">IF(ISBLANK(OFFSET('5. Pp (3 años)'!$H$46,INT((ROW()-13)/2),0)),"",OFFSET('5. Pp (3 años)'!$H$46,INT((ROW()-13)/2),0))</f>
        <v/>
      </c>
      <c r="H437" s="1027" t="str">
        <f ca="1">IF(ISBLANK(OFFSET('9. METAS'!$L$20,INT((ROW()-13)/2),0)),"",OFFSET('9. METAS'!$L$20,INT((ROW()-13)/2),0))</f>
        <v/>
      </c>
      <c r="I437" s="1029"/>
      <c r="J437" s="208" t="e">
        <f ca="1">IF(MOD(ROW()-13,2)=0,IF(ISBLANK(OFFSET(#REF!,INT((ROW()-13)/2),0)),"",OFFSET(#REF!,INT((ROW()-13)/2),0)),IF(ISBLANK(OFFSET('9. METAS'!$U$20,INT((ROW()-14)/2),0)),"",OFFSET('9. METAS'!$U$20,INT((ROW()-14)/2),0)))</f>
        <v>#REF!</v>
      </c>
      <c r="K437" s="209" t="e">
        <f ca="1">IF(MOD(ROW()-13,2)=0,IF(ISBLANK(OFFSET(#REF!,INT((ROW()-13)/2),0)),"",OFFSET(#REF!,INT((ROW()-13)/2),0)),IF(ISBLANK(OFFSET('9. METAS'!$V$20,INT((ROW()-14)/2),0)),"",OFFSET('9. METAS'!$V$20,INT((ROW()-14)/2),0)))</f>
        <v>#REF!</v>
      </c>
      <c r="L437" s="209" t="e">
        <f ca="1">IF(MOD(ROW()-13,2)=0,IF(ISBLANK(OFFSET(#REF!,INT((ROW()-13)/2),0)),"",OFFSET(#REF!,INT((ROW()-13)/2),0)),IF(ISBLANK(OFFSET('9. METAS'!$W$20,INT((ROW()-14)/2),0)),"",OFFSET('9. METAS'!$W$20,INT((ROW()-14)/2),0)))</f>
        <v>#REF!</v>
      </c>
      <c r="M437" s="210" t="e">
        <f ca="1">IF(MOD(ROW()-13,2)=0,IF(ISBLANK(OFFSET(#REF!,INT((ROW()-13)/2),0)),"",OFFSET(#REF!,INT((ROW()-13)/2),0)),IF(ISBLANK(OFFSET('9. METAS'!$X$20,INT((ROW()-14)/2),0)),"",OFFSET('9. METAS'!$X$20,INT((ROW()-14)/2),0)))</f>
        <v>#REF!</v>
      </c>
      <c r="N437" s="1002" t="str">
        <f t="shared" ref="N437" ca="1" si="420">IFERROR(J437/J438,"ND")</f>
        <v>ND</v>
      </c>
      <c r="O437" s="1004" t="str">
        <f t="shared" ref="O437" ca="1" si="421">IFERROR(((J437)/H437),"ND")</f>
        <v>ND</v>
      </c>
      <c r="P437" s="1031"/>
    </row>
    <row r="438" spans="3:16">
      <c r="C438" s="981"/>
      <c r="D438" s="983"/>
      <c r="E438" s="983"/>
      <c r="F438" s="985"/>
      <c r="G438" s="987"/>
      <c r="H438" s="1027"/>
      <c r="I438" s="1033"/>
      <c r="J438" s="208" t="str">
        <f ca="1">IF(MOD(ROW()-13,2)=0,IF(ISBLANK(OFFSET(#REF!,INT((ROW()-13)/2),0)),"",OFFSET(#REF!,INT((ROW()-13)/2),0)),IF(ISBLANK(OFFSET('9. METAS'!$U$20,INT((ROW()-14)/2),0)),"",OFFSET('9. METAS'!$U$20,INT((ROW()-14)/2),0)))</f>
        <v/>
      </c>
      <c r="K438" s="209" t="str">
        <f ca="1">IF(MOD(ROW()-13,2)=0,IF(ISBLANK(OFFSET(#REF!,INT((ROW()-13)/2),0)),"",OFFSET(#REF!,INT((ROW()-13)/2),0)),IF(ISBLANK(OFFSET('9. METAS'!$V$20,INT((ROW()-14)/2),0)),"",OFFSET('9. METAS'!$V$20,INT((ROW()-14)/2),0)))</f>
        <v/>
      </c>
      <c r="L438" s="209" t="str">
        <f ca="1">IF(MOD(ROW()-13,2)=0,IF(ISBLANK(OFFSET(#REF!,INT((ROW()-13)/2),0)),"",OFFSET(#REF!,INT((ROW()-13)/2),0)),IF(ISBLANK(OFFSET('9. METAS'!$W$20,INT((ROW()-14)/2),0)),"",OFFSET('9. METAS'!$W$20,INT((ROW()-14)/2),0)))</f>
        <v/>
      </c>
      <c r="M438" s="210" t="str">
        <f ca="1">IF(MOD(ROW()-13,2)=0,IF(ISBLANK(OFFSET(#REF!,INT((ROW()-13)/2),0)),"",OFFSET(#REF!,INT((ROW()-13)/2),0)),IF(ISBLANK(OFFSET('9. METAS'!$X$20,INT((ROW()-14)/2),0)),"",OFFSET('9. METAS'!$X$20,INT((ROW()-14)/2),0)))</f>
        <v/>
      </c>
      <c r="N438" s="1003"/>
      <c r="O438" s="1005"/>
      <c r="P438" s="1034"/>
    </row>
    <row r="439" spans="3:16">
      <c r="C439" s="1008" t="str">
        <f ca="1">IF(ISBLANK(OFFSET('5. Pp (3 años)'!$C$46,INT((ROW()-13)/2),0)),"",OFFSET('5. Pp (3 años)'!$C$46,INT((ROW()-13)/2),0))</f>
        <v/>
      </c>
      <c r="D439" s="983" t="str">
        <f ca="1">IF(ISBLANK(OFFSET('5. Pp (3 años)'!$D$46,INT((ROW()-13)/2),0)),"",OFFSET('5. Pp (3 años)'!$D$46,INT((ROW()-13)/2),0))</f>
        <v/>
      </c>
      <c r="E439" s="983" t="str">
        <f ca="1">IF(ISBLANK(OFFSET('5. Pp (3 años)'!$E$46,INT((ROW()-13)/2),0)),"",OFFSET('5. Pp (3 años)'!$E$46,INT((ROW()-13)/2),0))</f>
        <v/>
      </c>
      <c r="F439" s="985" t="str">
        <f ca="1">IF(ISBLANK(OFFSET('5. Pp (3 años)'!$K$46,INT((ROW()-13)/2),0)),"",OFFSET('5. Pp (3 años)'!$K$46,INT((ROW()-13)/2),0))</f>
        <v/>
      </c>
      <c r="G439" s="987" t="str">
        <f ca="1">IF(ISBLANK(OFFSET('5. Pp (3 años)'!$H$46,INT((ROW()-13)/2),0)),"",OFFSET('5. Pp (3 años)'!$H$46,INT((ROW()-13)/2),0))</f>
        <v/>
      </c>
      <c r="H439" s="1027" t="str">
        <f ca="1">IF(ISBLANK(OFFSET('9. METAS'!$L$20,INT((ROW()-13)/2),0)),"",OFFSET('9. METAS'!$L$20,INT((ROW()-13)/2),0))</f>
        <v/>
      </c>
      <c r="I439" s="1029"/>
      <c r="J439" s="208" t="e">
        <f ca="1">IF(MOD(ROW()-13,2)=0,IF(ISBLANK(OFFSET(#REF!,INT((ROW()-13)/2),0)),"",OFFSET(#REF!,INT((ROW()-13)/2),0)),IF(ISBLANK(OFFSET('9. METAS'!$U$20,INT((ROW()-14)/2),0)),"",OFFSET('9. METAS'!$U$20,INT((ROW()-14)/2),0)))</f>
        <v>#REF!</v>
      </c>
      <c r="K439" s="209" t="e">
        <f ca="1">IF(MOD(ROW()-13,2)=0,IF(ISBLANK(OFFSET(#REF!,INT((ROW()-13)/2),0)),"",OFFSET(#REF!,INT((ROW()-13)/2),0)),IF(ISBLANK(OFFSET('9. METAS'!$V$20,INT((ROW()-14)/2),0)),"",OFFSET('9. METAS'!$V$20,INT((ROW()-14)/2),0)))</f>
        <v>#REF!</v>
      </c>
      <c r="L439" s="209" t="e">
        <f ca="1">IF(MOD(ROW()-13,2)=0,IF(ISBLANK(OFFSET(#REF!,INT((ROW()-13)/2),0)),"",OFFSET(#REF!,INT((ROW()-13)/2),0)),IF(ISBLANK(OFFSET('9. METAS'!$W$20,INT((ROW()-14)/2),0)),"",OFFSET('9. METAS'!$W$20,INT((ROW()-14)/2),0)))</f>
        <v>#REF!</v>
      </c>
      <c r="M439" s="210" t="e">
        <f ca="1">IF(MOD(ROW()-13,2)=0,IF(ISBLANK(OFFSET(#REF!,INT((ROW()-13)/2),0)),"",OFFSET(#REF!,INT((ROW()-13)/2),0)),IF(ISBLANK(OFFSET('9. METAS'!$X$20,INT((ROW()-14)/2),0)),"",OFFSET('9. METAS'!$X$20,INT((ROW()-14)/2),0)))</f>
        <v>#REF!</v>
      </c>
      <c r="N439" s="1002" t="str">
        <f t="shared" ref="N439" ca="1" si="422">IFERROR(J439/J440,"ND")</f>
        <v>ND</v>
      </c>
      <c r="O439" s="1004" t="str">
        <f t="shared" ref="O439" ca="1" si="423">IFERROR(((J439)/H439),"ND")</f>
        <v>ND</v>
      </c>
      <c r="P439" s="1031"/>
    </row>
    <row r="440" spans="3:16">
      <c r="C440" s="981"/>
      <c r="D440" s="983"/>
      <c r="E440" s="983"/>
      <c r="F440" s="985"/>
      <c r="G440" s="987"/>
      <c r="H440" s="1027"/>
      <c r="I440" s="1033"/>
      <c r="J440" s="208" t="str">
        <f ca="1">IF(MOD(ROW()-13,2)=0,IF(ISBLANK(OFFSET(#REF!,INT((ROW()-13)/2),0)),"",OFFSET(#REF!,INT((ROW()-13)/2),0)),IF(ISBLANK(OFFSET('9. METAS'!$U$20,INT((ROW()-14)/2),0)),"",OFFSET('9. METAS'!$U$20,INT((ROW()-14)/2),0)))</f>
        <v/>
      </c>
      <c r="K440" s="209" t="str">
        <f ca="1">IF(MOD(ROW()-13,2)=0,IF(ISBLANK(OFFSET(#REF!,INT((ROW()-13)/2),0)),"",OFFSET(#REF!,INT((ROW()-13)/2),0)),IF(ISBLANK(OFFSET('9. METAS'!$V$20,INT((ROW()-14)/2),0)),"",OFFSET('9. METAS'!$V$20,INT((ROW()-14)/2),0)))</f>
        <v/>
      </c>
      <c r="L440" s="209" t="str">
        <f ca="1">IF(MOD(ROW()-13,2)=0,IF(ISBLANK(OFFSET(#REF!,INT((ROW()-13)/2),0)),"",OFFSET(#REF!,INT((ROW()-13)/2),0)),IF(ISBLANK(OFFSET('9. METAS'!$W$20,INT((ROW()-14)/2),0)),"",OFFSET('9. METAS'!$W$20,INT((ROW()-14)/2),0)))</f>
        <v/>
      </c>
      <c r="M440" s="210" t="str">
        <f ca="1">IF(MOD(ROW()-13,2)=0,IF(ISBLANK(OFFSET(#REF!,INT((ROW()-13)/2),0)),"",OFFSET(#REF!,INT((ROW()-13)/2),0)),IF(ISBLANK(OFFSET('9. METAS'!$X$20,INT((ROW()-14)/2),0)),"",OFFSET('9. METAS'!$X$20,INT((ROW()-14)/2),0)))</f>
        <v/>
      </c>
      <c r="N440" s="1003"/>
      <c r="O440" s="1005"/>
      <c r="P440" s="1034"/>
    </row>
    <row r="441" spans="3:16">
      <c r="C441" s="1008" t="str">
        <f ca="1">IF(ISBLANK(OFFSET('5. Pp (3 años)'!$C$46,INT((ROW()-13)/2),0)),"",OFFSET('5. Pp (3 años)'!$C$46,INT((ROW()-13)/2),0))</f>
        <v/>
      </c>
      <c r="D441" s="983" t="str">
        <f ca="1">IF(ISBLANK(OFFSET('5. Pp (3 años)'!$D$46,INT((ROW()-13)/2),0)),"",OFFSET('5. Pp (3 años)'!$D$46,INT((ROW()-13)/2),0))</f>
        <v/>
      </c>
      <c r="E441" s="983" t="str">
        <f ca="1">IF(ISBLANK(OFFSET('5. Pp (3 años)'!$E$46,INT((ROW()-13)/2),0)),"",OFFSET('5. Pp (3 años)'!$E$46,INT((ROW()-13)/2),0))</f>
        <v/>
      </c>
      <c r="F441" s="985" t="str">
        <f ca="1">IF(ISBLANK(OFFSET('5. Pp (3 años)'!$K$46,INT((ROW()-13)/2),0)),"",OFFSET('5. Pp (3 años)'!$K$46,INT((ROW()-13)/2),0))</f>
        <v/>
      </c>
      <c r="G441" s="987" t="str">
        <f ca="1">IF(ISBLANK(OFFSET('5. Pp (3 años)'!$H$46,INT((ROW()-13)/2),0)),"",OFFSET('5. Pp (3 años)'!$H$46,INT((ROW()-13)/2),0))</f>
        <v/>
      </c>
      <c r="H441" s="1027" t="str">
        <f ca="1">IF(ISBLANK(OFFSET('9. METAS'!$L$20,INT((ROW()-13)/2),0)),"",OFFSET('9. METAS'!$L$20,INT((ROW()-13)/2),0))</f>
        <v/>
      </c>
      <c r="I441" s="1029"/>
      <c r="J441" s="208" t="e">
        <f ca="1">IF(MOD(ROW()-13,2)=0,IF(ISBLANK(OFFSET(#REF!,INT((ROW()-13)/2),0)),"",OFFSET(#REF!,INT((ROW()-13)/2),0)),IF(ISBLANK(OFFSET('9. METAS'!$U$20,INT((ROW()-14)/2),0)),"",OFFSET('9. METAS'!$U$20,INT((ROW()-14)/2),0)))</f>
        <v>#REF!</v>
      </c>
      <c r="K441" s="209" t="e">
        <f ca="1">IF(MOD(ROW()-13,2)=0,IF(ISBLANK(OFFSET(#REF!,INT((ROW()-13)/2),0)),"",OFFSET(#REF!,INT((ROW()-13)/2),0)),IF(ISBLANK(OFFSET('9. METAS'!$V$20,INT((ROW()-14)/2),0)),"",OFFSET('9. METAS'!$V$20,INT((ROW()-14)/2),0)))</f>
        <v>#REF!</v>
      </c>
      <c r="L441" s="209" t="e">
        <f ca="1">IF(MOD(ROW()-13,2)=0,IF(ISBLANK(OFFSET(#REF!,INT((ROW()-13)/2),0)),"",OFFSET(#REF!,INT((ROW()-13)/2),0)),IF(ISBLANK(OFFSET('9. METAS'!$W$20,INT((ROW()-14)/2),0)),"",OFFSET('9. METAS'!$W$20,INT((ROW()-14)/2),0)))</f>
        <v>#REF!</v>
      </c>
      <c r="M441" s="210" t="e">
        <f ca="1">IF(MOD(ROW()-13,2)=0,IF(ISBLANK(OFFSET(#REF!,INT((ROW()-13)/2),0)),"",OFFSET(#REF!,INT((ROW()-13)/2),0)),IF(ISBLANK(OFFSET('9. METAS'!$X$20,INT((ROW()-14)/2),0)),"",OFFSET('9. METAS'!$X$20,INT((ROW()-14)/2),0)))</f>
        <v>#REF!</v>
      </c>
      <c r="N441" s="1002" t="str">
        <f t="shared" ref="N441" ca="1" si="424">IFERROR(J441/J442,"ND")</f>
        <v>ND</v>
      </c>
      <c r="O441" s="1004" t="str">
        <f t="shared" ref="O441" ca="1" si="425">IFERROR(((J441)/H441),"ND")</f>
        <v>ND</v>
      </c>
      <c r="P441" s="1031"/>
    </row>
    <row r="442" spans="3:16">
      <c r="C442" s="981"/>
      <c r="D442" s="983"/>
      <c r="E442" s="983"/>
      <c r="F442" s="985"/>
      <c r="G442" s="987"/>
      <c r="H442" s="1027"/>
      <c r="I442" s="1033"/>
      <c r="J442" s="208" t="str">
        <f ca="1">IF(MOD(ROW()-13,2)=0,IF(ISBLANK(OFFSET(#REF!,INT((ROW()-13)/2),0)),"",OFFSET(#REF!,INT((ROW()-13)/2),0)),IF(ISBLANK(OFFSET('9. METAS'!$U$20,INT((ROW()-14)/2),0)),"",OFFSET('9. METAS'!$U$20,INT((ROW()-14)/2),0)))</f>
        <v/>
      </c>
      <c r="K442" s="209" t="str">
        <f ca="1">IF(MOD(ROW()-13,2)=0,IF(ISBLANK(OFFSET(#REF!,INT((ROW()-13)/2),0)),"",OFFSET(#REF!,INT((ROW()-13)/2),0)),IF(ISBLANK(OFFSET('9. METAS'!$V$20,INT((ROW()-14)/2),0)),"",OFFSET('9. METAS'!$V$20,INT((ROW()-14)/2),0)))</f>
        <v/>
      </c>
      <c r="L442" s="209" t="str">
        <f ca="1">IF(MOD(ROW()-13,2)=0,IF(ISBLANK(OFFSET(#REF!,INT((ROW()-13)/2),0)),"",OFFSET(#REF!,INT((ROW()-13)/2),0)),IF(ISBLANK(OFFSET('9. METAS'!$W$20,INT((ROW()-14)/2),0)),"",OFFSET('9. METAS'!$W$20,INT((ROW()-14)/2),0)))</f>
        <v/>
      </c>
      <c r="M442" s="210" t="str">
        <f ca="1">IF(MOD(ROW()-13,2)=0,IF(ISBLANK(OFFSET(#REF!,INT((ROW()-13)/2),0)),"",OFFSET(#REF!,INT((ROW()-13)/2),0)),IF(ISBLANK(OFFSET('9. METAS'!$X$20,INT((ROW()-14)/2),0)),"",OFFSET('9. METAS'!$X$20,INT((ROW()-14)/2),0)))</f>
        <v/>
      </c>
      <c r="N442" s="1003"/>
      <c r="O442" s="1005"/>
      <c r="P442" s="1034"/>
    </row>
    <row r="443" spans="3:16">
      <c r="C443" s="1008" t="str">
        <f ca="1">IF(ISBLANK(OFFSET('5. Pp (3 años)'!$C$46,INT((ROW()-13)/2),0)),"",OFFSET('5. Pp (3 años)'!$C$46,INT((ROW()-13)/2),0))</f>
        <v/>
      </c>
      <c r="D443" s="983" t="str">
        <f ca="1">IF(ISBLANK(OFFSET('5. Pp (3 años)'!$D$46,INT((ROW()-13)/2),0)),"",OFFSET('5. Pp (3 años)'!$D$46,INT((ROW()-13)/2),0))</f>
        <v/>
      </c>
      <c r="E443" s="983" t="str">
        <f ca="1">IF(ISBLANK(OFFSET('5. Pp (3 años)'!$E$46,INT((ROW()-13)/2),0)),"",OFFSET('5. Pp (3 años)'!$E$46,INT((ROW()-13)/2),0))</f>
        <v/>
      </c>
      <c r="F443" s="985" t="str">
        <f ca="1">IF(ISBLANK(OFFSET('5. Pp (3 años)'!$K$46,INT((ROW()-13)/2),0)),"",OFFSET('5. Pp (3 años)'!$K$46,INT((ROW()-13)/2),0))</f>
        <v/>
      </c>
      <c r="G443" s="987" t="str">
        <f ca="1">IF(ISBLANK(OFFSET('5. Pp (3 años)'!$H$46,INT((ROW()-13)/2),0)),"",OFFSET('5. Pp (3 años)'!$H$46,INT((ROW()-13)/2),0))</f>
        <v/>
      </c>
      <c r="H443" s="1027" t="str">
        <f ca="1">IF(ISBLANK(OFFSET('9. METAS'!$L$20,INT((ROW()-13)/2),0)),"",OFFSET('9. METAS'!$L$20,INT((ROW()-13)/2),0))</f>
        <v/>
      </c>
      <c r="I443" s="1029"/>
      <c r="J443" s="208" t="e">
        <f ca="1">IF(MOD(ROW()-13,2)=0,IF(ISBLANK(OFFSET(#REF!,INT((ROW()-13)/2),0)),"",OFFSET(#REF!,INT((ROW()-13)/2),0)),IF(ISBLANK(OFFSET('9. METAS'!$U$20,INT((ROW()-14)/2),0)),"",OFFSET('9. METAS'!$U$20,INT((ROW()-14)/2),0)))</f>
        <v>#REF!</v>
      </c>
      <c r="K443" s="209" t="e">
        <f ca="1">IF(MOD(ROW()-13,2)=0,IF(ISBLANK(OFFSET(#REF!,INT((ROW()-13)/2),0)),"",OFFSET(#REF!,INT((ROW()-13)/2),0)),IF(ISBLANK(OFFSET('9. METAS'!$V$20,INT((ROW()-14)/2),0)),"",OFFSET('9. METAS'!$V$20,INT((ROW()-14)/2),0)))</f>
        <v>#REF!</v>
      </c>
      <c r="L443" s="209" t="e">
        <f ca="1">IF(MOD(ROW()-13,2)=0,IF(ISBLANK(OFFSET(#REF!,INT((ROW()-13)/2),0)),"",OFFSET(#REF!,INT((ROW()-13)/2),0)),IF(ISBLANK(OFFSET('9. METAS'!$W$20,INT((ROW()-14)/2),0)),"",OFFSET('9. METAS'!$W$20,INT((ROW()-14)/2),0)))</f>
        <v>#REF!</v>
      </c>
      <c r="M443" s="210" t="e">
        <f ca="1">IF(MOD(ROW()-13,2)=0,IF(ISBLANK(OFFSET(#REF!,INT((ROW()-13)/2),0)),"",OFFSET(#REF!,INT((ROW()-13)/2),0)),IF(ISBLANK(OFFSET('9. METAS'!$X$20,INT((ROW()-14)/2),0)),"",OFFSET('9. METAS'!$X$20,INT((ROW()-14)/2),0)))</f>
        <v>#REF!</v>
      </c>
      <c r="N443" s="1002" t="str">
        <f t="shared" ref="N443" ca="1" si="426">IFERROR(J443/J444,"ND")</f>
        <v>ND</v>
      </c>
      <c r="O443" s="1004" t="str">
        <f t="shared" ref="O443" ca="1" si="427">IFERROR(((J443)/H443),"ND")</f>
        <v>ND</v>
      </c>
      <c r="P443" s="1031"/>
    </row>
    <row r="444" spans="3:16">
      <c r="C444" s="981"/>
      <c r="D444" s="983"/>
      <c r="E444" s="983"/>
      <c r="F444" s="985"/>
      <c r="G444" s="987"/>
      <c r="H444" s="1027"/>
      <c r="I444" s="1033"/>
      <c r="J444" s="208" t="str">
        <f ca="1">IF(MOD(ROW()-13,2)=0,IF(ISBLANK(OFFSET(#REF!,INT((ROW()-13)/2),0)),"",OFFSET(#REF!,INT((ROW()-13)/2),0)),IF(ISBLANK(OFFSET('9. METAS'!$U$20,INT((ROW()-14)/2),0)),"",OFFSET('9. METAS'!$U$20,INT((ROW()-14)/2),0)))</f>
        <v/>
      </c>
      <c r="K444" s="209" t="str">
        <f ca="1">IF(MOD(ROW()-13,2)=0,IF(ISBLANK(OFFSET(#REF!,INT((ROW()-13)/2),0)),"",OFFSET(#REF!,INT((ROW()-13)/2),0)),IF(ISBLANK(OFFSET('9. METAS'!$V$20,INT((ROW()-14)/2),0)),"",OFFSET('9. METAS'!$V$20,INT((ROW()-14)/2),0)))</f>
        <v/>
      </c>
      <c r="L444" s="209" t="str">
        <f ca="1">IF(MOD(ROW()-13,2)=0,IF(ISBLANK(OFFSET(#REF!,INT((ROW()-13)/2),0)),"",OFFSET(#REF!,INT((ROW()-13)/2),0)),IF(ISBLANK(OFFSET('9. METAS'!$W$20,INT((ROW()-14)/2),0)),"",OFFSET('9. METAS'!$W$20,INT((ROW()-14)/2),0)))</f>
        <v/>
      </c>
      <c r="M444" s="210" t="str">
        <f ca="1">IF(MOD(ROW()-13,2)=0,IF(ISBLANK(OFFSET(#REF!,INT((ROW()-13)/2),0)),"",OFFSET(#REF!,INT((ROW()-13)/2),0)),IF(ISBLANK(OFFSET('9. METAS'!$X$20,INT((ROW()-14)/2),0)),"",OFFSET('9. METAS'!$X$20,INT((ROW()-14)/2),0)))</f>
        <v/>
      </c>
      <c r="N444" s="1003"/>
      <c r="O444" s="1005"/>
      <c r="P444" s="1034"/>
    </row>
    <row r="445" spans="3:16">
      <c r="C445" s="1008" t="str">
        <f ca="1">IF(ISBLANK(OFFSET('5. Pp (3 años)'!$C$46,INT((ROW()-13)/2),0)),"",OFFSET('5. Pp (3 años)'!$C$46,INT((ROW()-13)/2),0))</f>
        <v/>
      </c>
      <c r="D445" s="983" t="str">
        <f ca="1">IF(ISBLANK(OFFSET('5. Pp (3 años)'!$D$46,INT((ROW()-13)/2),0)),"",OFFSET('5. Pp (3 años)'!$D$46,INT((ROW()-13)/2),0))</f>
        <v/>
      </c>
      <c r="E445" s="983" t="str">
        <f ca="1">IF(ISBLANK(OFFSET('5. Pp (3 años)'!$E$46,INT((ROW()-13)/2),0)),"",OFFSET('5. Pp (3 años)'!$E$46,INT((ROW()-13)/2),0))</f>
        <v/>
      </c>
      <c r="F445" s="985" t="str">
        <f ca="1">IF(ISBLANK(OFFSET('5. Pp (3 años)'!$K$46,INT((ROW()-13)/2),0)),"",OFFSET('5. Pp (3 años)'!$K$46,INT((ROW()-13)/2),0))</f>
        <v/>
      </c>
      <c r="G445" s="987" t="str">
        <f ca="1">IF(ISBLANK(OFFSET('5. Pp (3 años)'!$H$46,INT((ROW()-13)/2),0)),"",OFFSET('5. Pp (3 años)'!$H$46,INT((ROW()-13)/2),0))</f>
        <v/>
      </c>
      <c r="H445" s="1027" t="str">
        <f ca="1">IF(ISBLANK(OFFSET('9. METAS'!$L$20,INT((ROW()-13)/2),0)),"",OFFSET('9. METAS'!$L$20,INT((ROW()-13)/2),0))</f>
        <v/>
      </c>
      <c r="I445" s="1029"/>
      <c r="J445" s="208" t="e">
        <f ca="1">IF(MOD(ROW()-13,2)=0,IF(ISBLANK(OFFSET(#REF!,INT((ROW()-13)/2),0)),"",OFFSET(#REF!,INT((ROW()-13)/2),0)),IF(ISBLANK(OFFSET('9. METAS'!$U$20,INT((ROW()-14)/2),0)),"",OFFSET('9. METAS'!$U$20,INT((ROW()-14)/2),0)))</f>
        <v>#REF!</v>
      </c>
      <c r="K445" s="209" t="e">
        <f ca="1">IF(MOD(ROW()-13,2)=0,IF(ISBLANK(OFFSET(#REF!,INT((ROW()-13)/2),0)),"",OFFSET(#REF!,INT((ROW()-13)/2),0)),IF(ISBLANK(OFFSET('9. METAS'!$V$20,INT((ROW()-14)/2),0)),"",OFFSET('9. METAS'!$V$20,INT((ROW()-14)/2),0)))</f>
        <v>#REF!</v>
      </c>
      <c r="L445" s="209" t="e">
        <f ca="1">IF(MOD(ROW()-13,2)=0,IF(ISBLANK(OFFSET(#REF!,INT((ROW()-13)/2),0)),"",OFFSET(#REF!,INT((ROW()-13)/2),0)),IF(ISBLANK(OFFSET('9. METAS'!$W$20,INT((ROW()-14)/2),0)),"",OFFSET('9. METAS'!$W$20,INT((ROW()-14)/2),0)))</f>
        <v>#REF!</v>
      </c>
      <c r="M445" s="210" t="e">
        <f ca="1">IF(MOD(ROW()-13,2)=0,IF(ISBLANK(OFFSET(#REF!,INT((ROW()-13)/2),0)),"",OFFSET(#REF!,INT((ROW()-13)/2),0)),IF(ISBLANK(OFFSET('9. METAS'!$X$20,INT((ROW()-14)/2),0)),"",OFFSET('9. METAS'!$X$20,INT((ROW()-14)/2),0)))</f>
        <v>#REF!</v>
      </c>
      <c r="N445" s="1002" t="str">
        <f t="shared" ref="N445" ca="1" si="428">IFERROR(J445/J446,"ND")</f>
        <v>ND</v>
      </c>
      <c r="O445" s="1004" t="str">
        <f t="shared" ref="O445" ca="1" si="429">IFERROR(((J445)/H445),"ND")</f>
        <v>ND</v>
      </c>
      <c r="P445" s="1031"/>
    </row>
    <row r="446" spans="3:16">
      <c r="C446" s="981"/>
      <c r="D446" s="983"/>
      <c r="E446" s="983"/>
      <c r="F446" s="985"/>
      <c r="G446" s="987"/>
      <c r="H446" s="1027"/>
      <c r="I446" s="1033"/>
      <c r="J446" s="208" t="str">
        <f ca="1">IF(MOD(ROW()-13,2)=0,IF(ISBLANK(OFFSET(#REF!,INT((ROW()-13)/2),0)),"",OFFSET(#REF!,INT((ROW()-13)/2),0)),IF(ISBLANK(OFFSET('9. METAS'!$U$20,INT((ROW()-14)/2),0)),"",OFFSET('9. METAS'!$U$20,INT((ROW()-14)/2),0)))</f>
        <v/>
      </c>
      <c r="K446" s="209" t="str">
        <f ca="1">IF(MOD(ROW()-13,2)=0,IF(ISBLANK(OFFSET(#REF!,INT((ROW()-13)/2),0)),"",OFFSET(#REF!,INT((ROW()-13)/2),0)),IF(ISBLANK(OFFSET('9. METAS'!$V$20,INT((ROW()-14)/2),0)),"",OFFSET('9. METAS'!$V$20,INT((ROW()-14)/2),0)))</f>
        <v/>
      </c>
      <c r="L446" s="209" t="str">
        <f ca="1">IF(MOD(ROW()-13,2)=0,IF(ISBLANK(OFFSET(#REF!,INT((ROW()-13)/2),0)),"",OFFSET(#REF!,INT((ROW()-13)/2),0)),IF(ISBLANK(OFFSET('9. METAS'!$W$20,INT((ROW()-14)/2),0)),"",OFFSET('9. METAS'!$W$20,INT((ROW()-14)/2),0)))</f>
        <v/>
      </c>
      <c r="M446" s="210" t="str">
        <f ca="1">IF(MOD(ROW()-13,2)=0,IF(ISBLANK(OFFSET(#REF!,INT((ROW()-13)/2),0)),"",OFFSET(#REF!,INT((ROW()-13)/2),0)),IF(ISBLANK(OFFSET('9. METAS'!$X$20,INT((ROW()-14)/2),0)),"",OFFSET('9. METAS'!$X$20,INT((ROW()-14)/2),0)))</f>
        <v/>
      </c>
      <c r="N446" s="1003"/>
      <c r="O446" s="1005"/>
      <c r="P446" s="1034"/>
    </row>
    <row r="447" spans="3:16">
      <c r="C447" s="1008" t="str">
        <f ca="1">IF(ISBLANK(OFFSET('5. Pp (3 años)'!$C$46,INT((ROW()-13)/2),0)),"",OFFSET('5. Pp (3 años)'!$C$46,INT((ROW()-13)/2),0))</f>
        <v/>
      </c>
      <c r="D447" s="983" t="str">
        <f ca="1">IF(ISBLANK(OFFSET('5. Pp (3 años)'!$D$46,INT((ROW()-13)/2),0)),"",OFFSET('5. Pp (3 años)'!$D$46,INT((ROW()-13)/2),0))</f>
        <v/>
      </c>
      <c r="E447" s="983" t="str">
        <f ca="1">IF(ISBLANK(OFFSET('5. Pp (3 años)'!$E$46,INT((ROW()-13)/2),0)),"",OFFSET('5. Pp (3 años)'!$E$46,INT((ROW()-13)/2),0))</f>
        <v/>
      </c>
      <c r="F447" s="985" t="str">
        <f ca="1">IF(ISBLANK(OFFSET('5. Pp (3 años)'!$K$46,INT((ROW()-13)/2),0)),"",OFFSET('5. Pp (3 años)'!$K$46,INT((ROW()-13)/2),0))</f>
        <v/>
      </c>
      <c r="G447" s="987" t="str">
        <f ca="1">IF(ISBLANK(OFFSET('5. Pp (3 años)'!$H$46,INT((ROW()-13)/2),0)),"",OFFSET('5. Pp (3 años)'!$H$46,INT((ROW()-13)/2),0))</f>
        <v/>
      </c>
      <c r="H447" s="1027" t="str">
        <f ca="1">IF(ISBLANK(OFFSET('9. METAS'!$L$20,INT((ROW()-13)/2),0)),"",OFFSET('9. METAS'!$L$20,INT((ROW()-13)/2),0))</f>
        <v/>
      </c>
      <c r="I447" s="1029"/>
      <c r="J447" s="208" t="e">
        <f ca="1">IF(MOD(ROW()-13,2)=0,IF(ISBLANK(OFFSET(#REF!,INT((ROW()-13)/2),0)),"",OFFSET(#REF!,INT((ROW()-13)/2),0)),IF(ISBLANK(OFFSET('9. METAS'!$U$20,INT((ROW()-14)/2),0)),"",OFFSET('9. METAS'!$U$20,INT((ROW()-14)/2),0)))</f>
        <v>#REF!</v>
      </c>
      <c r="K447" s="209" t="e">
        <f ca="1">IF(MOD(ROW()-13,2)=0,IF(ISBLANK(OFFSET(#REF!,INT((ROW()-13)/2),0)),"",OFFSET(#REF!,INT((ROW()-13)/2),0)),IF(ISBLANK(OFFSET('9. METAS'!$V$20,INT((ROW()-14)/2),0)),"",OFFSET('9. METAS'!$V$20,INT((ROW()-14)/2),0)))</f>
        <v>#REF!</v>
      </c>
      <c r="L447" s="209" t="e">
        <f ca="1">IF(MOD(ROW()-13,2)=0,IF(ISBLANK(OFFSET(#REF!,INT((ROW()-13)/2),0)),"",OFFSET(#REF!,INT((ROW()-13)/2),0)),IF(ISBLANK(OFFSET('9. METAS'!$W$20,INT((ROW()-14)/2),0)),"",OFFSET('9. METAS'!$W$20,INT((ROW()-14)/2),0)))</f>
        <v>#REF!</v>
      </c>
      <c r="M447" s="210" t="e">
        <f ca="1">IF(MOD(ROW()-13,2)=0,IF(ISBLANK(OFFSET(#REF!,INT((ROW()-13)/2),0)),"",OFFSET(#REF!,INT((ROW()-13)/2),0)),IF(ISBLANK(OFFSET('9. METAS'!$X$20,INT((ROW()-14)/2),0)),"",OFFSET('9. METAS'!$X$20,INT((ROW()-14)/2),0)))</f>
        <v>#REF!</v>
      </c>
      <c r="N447" s="1002" t="str">
        <f t="shared" ref="N447" ca="1" si="430">IFERROR(J447/J448,"ND")</f>
        <v>ND</v>
      </c>
      <c r="O447" s="1004" t="str">
        <f t="shared" ref="O447" ca="1" si="431">IFERROR(((J447)/H447),"ND")</f>
        <v>ND</v>
      </c>
      <c r="P447" s="1031"/>
    </row>
    <row r="448" spans="3:16">
      <c r="C448" s="981"/>
      <c r="D448" s="983"/>
      <c r="E448" s="983"/>
      <c r="F448" s="985"/>
      <c r="G448" s="987"/>
      <c r="H448" s="1027"/>
      <c r="I448" s="1033"/>
      <c r="J448" s="208" t="str">
        <f ca="1">IF(MOD(ROW()-13,2)=0,IF(ISBLANK(OFFSET(#REF!,INT((ROW()-13)/2),0)),"",OFFSET(#REF!,INT((ROW()-13)/2),0)),IF(ISBLANK(OFFSET('9. METAS'!$U$20,INT((ROW()-14)/2),0)),"",OFFSET('9. METAS'!$U$20,INT((ROW()-14)/2),0)))</f>
        <v/>
      </c>
      <c r="K448" s="209" t="str">
        <f ca="1">IF(MOD(ROW()-13,2)=0,IF(ISBLANK(OFFSET(#REF!,INT((ROW()-13)/2),0)),"",OFFSET(#REF!,INT((ROW()-13)/2),0)),IF(ISBLANK(OFFSET('9. METAS'!$V$20,INT((ROW()-14)/2),0)),"",OFFSET('9. METAS'!$V$20,INT((ROW()-14)/2),0)))</f>
        <v/>
      </c>
      <c r="L448" s="209" t="str">
        <f ca="1">IF(MOD(ROW()-13,2)=0,IF(ISBLANK(OFFSET(#REF!,INT((ROW()-13)/2),0)),"",OFFSET(#REF!,INT((ROW()-13)/2),0)),IF(ISBLANK(OFFSET('9. METAS'!$W$20,INT((ROW()-14)/2),0)),"",OFFSET('9. METAS'!$W$20,INT((ROW()-14)/2),0)))</f>
        <v/>
      </c>
      <c r="M448" s="210" t="str">
        <f ca="1">IF(MOD(ROW()-13,2)=0,IF(ISBLANK(OFFSET(#REF!,INT((ROW()-13)/2),0)),"",OFFSET(#REF!,INT((ROW()-13)/2),0)),IF(ISBLANK(OFFSET('9. METAS'!$X$20,INT((ROW()-14)/2),0)),"",OFFSET('9. METAS'!$X$20,INT((ROW()-14)/2),0)))</f>
        <v/>
      </c>
      <c r="N448" s="1003"/>
      <c r="O448" s="1005"/>
      <c r="P448" s="1034"/>
    </row>
    <row r="449" spans="3:16">
      <c r="C449" s="1008" t="str">
        <f ca="1">IF(ISBLANK(OFFSET('5. Pp (3 años)'!$C$46,INT((ROW()-13)/2),0)),"",OFFSET('5. Pp (3 años)'!$C$46,INT((ROW()-13)/2),0))</f>
        <v/>
      </c>
      <c r="D449" s="983" t="str">
        <f ca="1">IF(ISBLANK(OFFSET('5. Pp (3 años)'!$D$46,INT((ROW()-13)/2),0)),"",OFFSET('5. Pp (3 años)'!$D$46,INT((ROW()-13)/2),0))</f>
        <v/>
      </c>
      <c r="E449" s="983" t="str">
        <f ca="1">IF(ISBLANK(OFFSET('5. Pp (3 años)'!$E$46,INT((ROW()-13)/2),0)),"",OFFSET('5. Pp (3 años)'!$E$46,INT((ROW()-13)/2),0))</f>
        <v/>
      </c>
      <c r="F449" s="985" t="str">
        <f ca="1">IF(ISBLANK(OFFSET('5. Pp (3 años)'!$K$46,INT((ROW()-13)/2),0)),"",OFFSET('5. Pp (3 años)'!$K$46,INT((ROW()-13)/2),0))</f>
        <v/>
      </c>
      <c r="G449" s="987" t="str">
        <f ca="1">IF(ISBLANK(OFFSET('5. Pp (3 años)'!$H$46,INT((ROW()-13)/2),0)),"",OFFSET('5. Pp (3 años)'!$H$46,INT((ROW()-13)/2),0))</f>
        <v/>
      </c>
      <c r="H449" s="1027" t="str">
        <f ca="1">IF(ISBLANK(OFFSET('9. METAS'!$L$20,INT((ROW()-13)/2),0)),"",OFFSET('9. METAS'!$L$20,INT((ROW()-13)/2),0))</f>
        <v/>
      </c>
      <c r="I449" s="1029"/>
      <c r="J449" s="208" t="e">
        <f ca="1">IF(MOD(ROW()-13,2)=0,IF(ISBLANK(OFFSET(#REF!,INT((ROW()-13)/2),0)),"",OFFSET(#REF!,INT((ROW()-13)/2),0)),IF(ISBLANK(OFFSET('9. METAS'!$U$20,INT((ROW()-14)/2),0)),"",OFFSET('9. METAS'!$U$20,INT((ROW()-14)/2),0)))</f>
        <v>#REF!</v>
      </c>
      <c r="K449" s="209" t="e">
        <f ca="1">IF(MOD(ROW()-13,2)=0,IF(ISBLANK(OFFSET(#REF!,INT((ROW()-13)/2),0)),"",OFFSET(#REF!,INT((ROW()-13)/2),0)),IF(ISBLANK(OFFSET('9. METAS'!$V$20,INT((ROW()-14)/2),0)),"",OFFSET('9. METAS'!$V$20,INT((ROW()-14)/2),0)))</f>
        <v>#REF!</v>
      </c>
      <c r="L449" s="209" t="e">
        <f ca="1">IF(MOD(ROW()-13,2)=0,IF(ISBLANK(OFFSET(#REF!,INT((ROW()-13)/2),0)),"",OFFSET(#REF!,INT((ROW()-13)/2),0)),IF(ISBLANK(OFFSET('9. METAS'!$W$20,INT((ROW()-14)/2),0)),"",OFFSET('9. METAS'!$W$20,INT((ROW()-14)/2),0)))</f>
        <v>#REF!</v>
      </c>
      <c r="M449" s="210" t="e">
        <f ca="1">IF(MOD(ROW()-13,2)=0,IF(ISBLANK(OFFSET(#REF!,INT((ROW()-13)/2),0)),"",OFFSET(#REF!,INT((ROW()-13)/2),0)),IF(ISBLANK(OFFSET('9. METAS'!$X$20,INT((ROW()-14)/2),0)),"",OFFSET('9. METAS'!$X$20,INT((ROW()-14)/2),0)))</f>
        <v>#REF!</v>
      </c>
      <c r="N449" s="1002" t="str">
        <f t="shared" ref="N449" ca="1" si="432">IFERROR(J449/J450,"ND")</f>
        <v>ND</v>
      </c>
      <c r="O449" s="1004" t="str">
        <f t="shared" ref="O449" ca="1" si="433">IFERROR(((J449)/H449),"ND")</f>
        <v>ND</v>
      </c>
      <c r="P449" s="1031"/>
    </row>
    <row r="450" spans="3:16">
      <c r="C450" s="981"/>
      <c r="D450" s="983"/>
      <c r="E450" s="983"/>
      <c r="F450" s="985"/>
      <c r="G450" s="987"/>
      <c r="H450" s="1027"/>
      <c r="I450" s="1033"/>
      <c r="J450" s="208" t="str">
        <f ca="1">IF(MOD(ROW()-13,2)=0,IF(ISBLANK(OFFSET(#REF!,INT((ROW()-13)/2),0)),"",OFFSET(#REF!,INT((ROW()-13)/2),0)),IF(ISBLANK(OFFSET('9. METAS'!$U$20,INT((ROW()-14)/2),0)),"",OFFSET('9. METAS'!$U$20,INT((ROW()-14)/2),0)))</f>
        <v/>
      </c>
      <c r="K450" s="209" t="str">
        <f ca="1">IF(MOD(ROW()-13,2)=0,IF(ISBLANK(OFFSET(#REF!,INT((ROW()-13)/2),0)),"",OFFSET(#REF!,INT((ROW()-13)/2),0)),IF(ISBLANK(OFFSET('9. METAS'!$V$20,INT((ROW()-14)/2),0)),"",OFFSET('9. METAS'!$V$20,INT((ROW()-14)/2),0)))</f>
        <v/>
      </c>
      <c r="L450" s="209" t="str">
        <f ca="1">IF(MOD(ROW()-13,2)=0,IF(ISBLANK(OFFSET(#REF!,INT((ROW()-13)/2),0)),"",OFFSET(#REF!,INT((ROW()-13)/2),0)),IF(ISBLANK(OFFSET('9. METAS'!$W$20,INT((ROW()-14)/2),0)),"",OFFSET('9. METAS'!$W$20,INT((ROW()-14)/2),0)))</f>
        <v/>
      </c>
      <c r="M450" s="210" t="str">
        <f ca="1">IF(MOD(ROW()-13,2)=0,IF(ISBLANK(OFFSET(#REF!,INT((ROW()-13)/2),0)),"",OFFSET(#REF!,INT((ROW()-13)/2),0)),IF(ISBLANK(OFFSET('9. METAS'!$X$20,INT((ROW()-14)/2),0)),"",OFFSET('9. METAS'!$X$20,INT((ROW()-14)/2),0)))</f>
        <v/>
      </c>
      <c r="N450" s="1003"/>
      <c r="O450" s="1005"/>
      <c r="P450" s="1034"/>
    </row>
    <row r="451" spans="3:16">
      <c r="C451" s="1008" t="str">
        <f ca="1">IF(ISBLANK(OFFSET('5. Pp (3 años)'!$C$46,INT((ROW()-13)/2),0)),"",OFFSET('5. Pp (3 años)'!$C$46,INT((ROW()-13)/2),0))</f>
        <v/>
      </c>
      <c r="D451" s="983" t="str">
        <f ca="1">IF(ISBLANK(OFFSET('5. Pp (3 años)'!$D$46,INT((ROW()-13)/2),0)),"",OFFSET('5. Pp (3 años)'!$D$46,INT((ROW()-13)/2),0))</f>
        <v/>
      </c>
      <c r="E451" s="983" t="str">
        <f ca="1">IF(ISBLANK(OFFSET('5. Pp (3 años)'!$E$46,INT((ROW()-13)/2),0)),"",OFFSET('5. Pp (3 años)'!$E$46,INT((ROW()-13)/2),0))</f>
        <v/>
      </c>
      <c r="F451" s="985" t="str">
        <f ca="1">IF(ISBLANK(OFFSET('5. Pp (3 años)'!$K$46,INT((ROW()-13)/2),0)),"",OFFSET('5. Pp (3 años)'!$K$46,INT((ROW()-13)/2),0))</f>
        <v/>
      </c>
      <c r="G451" s="987" t="str">
        <f ca="1">IF(ISBLANK(OFFSET('5. Pp (3 años)'!$H$46,INT((ROW()-13)/2),0)),"",OFFSET('5. Pp (3 años)'!$H$46,INT((ROW()-13)/2),0))</f>
        <v/>
      </c>
      <c r="H451" s="1027" t="str">
        <f ca="1">IF(ISBLANK(OFFSET('9. METAS'!$L$20,INT((ROW()-13)/2),0)),"",OFFSET('9. METAS'!$L$20,INT((ROW()-13)/2),0))</f>
        <v/>
      </c>
      <c r="I451" s="1029"/>
      <c r="J451" s="208" t="e">
        <f ca="1">IF(MOD(ROW()-13,2)=0,IF(ISBLANK(OFFSET(#REF!,INT((ROW()-13)/2),0)),"",OFFSET(#REF!,INT((ROW()-13)/2),0)),IF(ISBLANK(OFFSET('9. METAS'!$U$20,INT((ROW()-14)/2),0)),"",OFFSET('9. METAS'!$U$20,INT((ROW()-14)/2),0)))</f>
        <v>#REF!</v>
      </c>
      <c r="K451" s="209" t="e">
        <f ca="1">IF(MOD(ROW()-13,2)=0,IF(ISBLANK(OFFSET(#REF!,INT((ROW()-13)/2),0)),"",OFFSET(#REF!,INT((ROW()-13)/2),0)),IF(ISBLANK(OFFSET('9. METAS'!$V$20,INT((ROW()-14)/2),0)),"",OFFSET('9. METAS'!$V$20,INT((ROW()-14)/2),0)))</f>
        <v>#REF!</v>
      </c>
      <c r="L451" s="209" t="e">
        <f ca="1">IF(MOD(ROW()-13,2)=0,IF(ISBLANK(OFFSET(#REF!,INT((ROW()-13)/2),0)),"",OFFSET(#REF!,INT((ROW()-13)/2),0)),IF(ISBLANK(OFFSET('9. METAS'!$W$20,INT((ROW()-14)/2),0)),"",OFFSET('9. METAS'!$W$20,INT((ROW()-14)/2),0)))</f>
        <v>#REF!</v>
      </c>
      <c r="M451" s="210" t="e">
        <f ca="1">IF(MOD(ROW()-13,2)=0,IF(ISBLANK(OFFSET(#REF!,INT((ROW()-13)/2),0)),"",OFFSET(#REF!,INT((ROW()-13)/2),0)),IF(ISBLANK(OFFSET('9. METAS'!$X$20,INT((ROW()-14)/2),0)),"",OFFSET('9. METAS'!$X$20,INT((ROW()-14)/2),0)))</f>
        <v>#REF!</v>
      </c>
      <c r="N451" s="1002" t="str">
        <f t="shared" ref="N451" ca="1" si="434">IFERROR(J451/J452,"ND")</f>
        <v>ND</v>
      </c>
      <c r="O451" s="1004" t="str">
        <f t="shared" ref="O451" ca="1" si="435">IFERROR(((J451)/H451),"ND")</f>
        <v>ND</v>
      </c>
      <c r="P451" s="1031"/>
    </row>
    <row r="452" spans="3:16">
      <c r="C452" s="981"/>
      <c r="D452" s="983"/>
      <c r="E452" s="983"/>
      <c r="F452" s="985"/>
      <c r="G452" s="987"/>
      <c r="H452" s="1027"/>
      <c r="I452" s="1033"/>
      <c r="J452" s="208" t="str">
        <f ca="1">IF(MOD(ROW()-13,2)=0,IF(ISBLANK(OFFSET(#REF!,INT((ROW()-13)/2),0)),"",OFFSET(#REF!,INT((ROW()-13)/2),0)),IF(ISBLANK(OFFSET('9. METAS'!$U$20,INT((ROW()-14)/2),0)),"",OFFSET('9. METAS'!$U$20,INT((ROW()-14)/2),0)))</f>
        <v/>
      </c>
      <c r="K452" s="209" t="str">
        <f ca="1">IF(MOD(ROW()-13,2)=0,IF(ISBLANK(OFFSET(#REF!,INT((ROW()-13)/2),0)),"",OFFSET(#REF!,INT((ROW()-13)/2),0)),IF(ISBLANK(OFFSET('9. METAS'!$V$20,INT((ROW()-14)/2),0)),"",OFFSET('9. METAS'!$V$20,INT((ROW()-14)/2),0)))</f>
        <v/>
      </c>
      <c r="L452" s="209" t="str">
        <f ca="1">IF(MOD(ROW()-13,2)=0,IF(ISBLANK(OFFSET(#REF!,INT((ROW()-13)/2),0)),"",OFFSET(#REF!,INT((ROW()-13)/2),0)),IF(ISBLANK(OFFSET('9. METAS'!$W$20,INT((ROW()-14)/2),0)),"",OFFSET('9. METAS'!$W$20,INT((ROW()-14)/2),0)))</f>
        <v/>
      </c>
      <c r="M452" s="210" t="str">
        <f ca="1">IF(MOD(ROW()-13,2)=0,IF(ISBLANK(OFFSET(#REF!,INT((ROW()-13)/2),0)),"",OFFSET(#REF!,INT((ROW()-13)/2),0)),IF(ISBLANK(OFFSET('9. METAS'!$X$20,INT((ROW()-14)/2),0)),"",OFFSET('9. METAS'!$X$20,INT((ROW()-14)/2),0)))</f>
        <v/>
      </c>
      <c r="N452" s="1003"/>
      <c r="O452" s="1005"/>
      <c r="P452" s="1034"/>
    </row>
    <row r="453" spans="3:16">
      <c r="C453" s="1008" t="str">
        <f ca="1">IF(ISBLANK(OFFSET('5. Pp (3 años)'!$C$46,INT((ROW()-13)/2),0)),"",OFFSET('5. Pp (3 años)'!$C$46,INT((ROW()-13)/2),0))</f>
        <v/>
      </c>
      <c r="D453" s="983" t="str">
        <f ca="1">IF(ISBLANK(OFFSET('5. Pp (3 años)'!$D$46,INT((ROW()-13)/2),0)),"",OFFSET('5. Pp (3 años)'!$D$46,INT((ROW()-13)/2),0))</f>
        <v/>
      </c>
      <c r="E453" s="983" t="str">
        <f ca="1">IF(ISBLANK(OFFSET('5. Pp (3 años)'!$E$46,INT((ROW()-13)/2),0)),"",OFFSET('5. Pp (3 años)'!$E$46,INT((ROW()-13)/2),0))</f>
        <v/>
      </c>
      <c r="F453" s="985" t="str">
        <f ca="1">IF(ISBLANK(OFFSET('5. Pp (3 años)'!$K$46,INT((ROW()-13)/2),0)),"",OFFSET('5. Pp (3 años)'!$K$46,INT((ROW()-13)/2),0))</f>
        <v/>
      </c>
      <c r="G453" s="987" t="str">
        <f ca="1">IF(ISBLANK(OFFSET('5. Pp (3 años)'!$H$46,INT((ROW()-13)/2),0)),"",OFFSET('5. Pp (3 años)'!$H$46,INT((ROW()-13)/2),0))</f>
        <v/>
      </c>
      <c r="H453" s="1027" t="str">
        <f ca="1">IF(ISBLANK(OFFSET('9. METAS'!$L$20,INT((ROW()-13)/2),0)),"",OFFSET('9. METAS'!$L$20,INT((ROW()-13)/2),0))</f>
        <v/>
      </c>
      <c r="I453" s="1029"/>
      <c r="J453" s="208" t="e">
        <f ca="1">IF(MOD(ROW()-13,2)=0,IF(ISBLANK(OFFSET(#REF!,INT((ROW()-13)/2),0)),"",OFFSET(#REF!,INT((ROW()-13)/2),0)),IF(ISBLANK(OFFSET('9. METAS'!$U$20,INT((ROW()-14)/2),0)),"",OFFSET('9. METAS'!$U$20,INT((ROW()-14)/2),0)))</f>
        <v>#REF!</v>
      </c>
      <c r="K453" s="209" t="e">
        <f ca="1">IF(MOD(ROW()-13,2)=0,IF(ISBLANK(OFFSET(#REF!,INT((ROW()-13)/2),0)),"",OFFSET(#REF!,INT((ROW()-13)/2),0)),IF(ISBLANK(OFFSET('9. METAS'!$V$20,INT((ROW()-14)/2),0)),"",OFFSET('9. METAS'!$V$20,INT((ROW()-14)/2),0)))</f>
        <v>#REF!</v>
      </c>
      <c r="L453" s="209" t="e">
        <f ca="1">IF(MOD(ROW()-13,2)=0,IF(ISBLANK(OFFSET(#REF!,INT((ROW()-13)/2),0)),"",OFFSET(#REF!,INT((ROW()-13)/2),0)),IF(ISBLANK(OFFSET('9. METAS'!$W$20,INT((ROW()-14)/2),0)),"",OFFSET('9. METAS'!$W$20,INT((ROW()-14)/2),0)))</f>
        <v>#REF!</v>
      </c>
      <c r="M453" s="210" t="e">
        <f ca="1">IF(MOD(ROW()-13,2)=0,IF(ISBLANK(OFFSET(#REF!,INT((ROW()-13)/2),0)),"",OFFSET(#REF!,INT((ROW()-13)/2),0)),IF(ISBLANK(OFFSET('9. METAS'!$X$20,INT((ROW()-14)/2),0)),"",OFFSET('9. METAS'!$X$20,INT((ROW()-14)/2),0)))</f>
        <v>#REF!</v>
      </c>
      <c r="N453" s="1002" t="str">
        <f t="shared" ref="N453" ca="1" si="436">IFERROR(J453/J454,"ND")</f>
        <v>ND</v>
      </c>
      <c r="O453" s="1004" t="str">
        <f t="shared" ref="O453" ca="1" si="437">IFERROR(((J453)/H453),"ND")</f>
        <v>ND</v>
      </c>
      <c r="P453" s="1031"/>
    </row>
    <row r="454" spans="3:16">
      <c r="C454" s="981"/>
      <c r="D454" s="983"/>
      <c r="E454" s="983"/>
      <c r="F454" s="985"/>
      <c r="G454" s="987"/>
      <c r="H454" s="1027"/>
      <c r="I454" s="1033"/>
      <c r="J454" s="208" t="str">
        <f ca="1">IF(MOD(ROW()-13,2)=0,IF(ISBLANK(OFFSET(#REF!,INT((ROW()-13)/2),0)),"",OFFSET(#REF!,INT((ROW()-13)/2),0)),IF(ISBLANK(OFFSET('9. METAS'!$U$20,INT((ROW()-14)/2),0)),"",OFFSET('9. METAS'!$U$20,INT((ROW()-14)/2),0)))</f>
        <v/>
      </c>
      <c r="K454" s="209" t="str">
        <f ca="1">IF(MOD(ROW()-13,2)=0,IF(ISBLANK(OFFSET(#REF!,INT((ROW()-13)/2),0)),"",OFFSET(#REF!,INT((ROW()-13)/2),0)),IF(ISBLANK(OFFSET('9. METAS'!$V$20,INT((ROW()-14)/2),0)),"",OFFSET('9. METAS'!$V$20,INT((ROW()-14)/2),0)))</f>
        <v/>
      </c>
      <c r="L454" s="209" t="str">
        <f ca="1">IF(MOD(ROW()-13,2)=0,IF(ISBLANK(OFFSET(#REF!,INT((ROW()-13)/2),0)),"",OFFSET(#REF!,INT((ROW()-13)/2),0)),IF(ISBLANK(OFFSET('9. METAS'!$W$20,INT((ROW()-14)/2),0)),"",OFFSET('9. METAS'!$W$20,INT((ROW()-14)/2),0)))</f>
        <v/>
      </c>
      <c r="M454" s="210" t="str">
        <f ca="1">IF(MOD(ROW()-13,2)=0,IF(ISBLANK(OFFSET(#REF!,INT((ROW()-13)/2),0)),"",OFFSET(#REF!,INT((ROW()-13)/2),0)),IF(ISBLANK(OFFSET('9. METAS'!$X$20,INT((ROW()-14)/2),0)),"",OFFSET('9. METAS'!$X$20,INT((ROW()-14)/2),0)))</f>
        <v/>
      </c>
      <c r="N454" s="1003"/>
      <c r="O454" s="1005"/>
      <c r="P454" s="1034"/>
    </row>
    <row r="455" spans="3:16">
      <c r="C455" s="1008" t="str">
        <f ca="1">IF(ISBLANK(OFFSET('5. Pp (3 años)'!$C$46,INT((ROW()-13)/2),0)),"",OFFSET('5. Pp (3 años)'!$C$46,INT((ROW()-13)/2),0))</f>
        <v/>
      </c>
      <c r="D455" s="983" t="str">
        <f ca="1">IF(ISBLANK(OFFSET('5. Pp (3 años)'!$D$46,INT((ROW()-13)/2),0)),"",OFFSET('5. Pp (3 años)'!$D$46,INT((ROW()-13)/2),0))</f>
        <v/>
      </c>
      <c r="E455" s="983" t="str">
        <f ca="1">IF(ISBLANK(OFFSET('5. Pp (3 años)'!$E$46,INT((ROW()-13)/2),0)),"",OFFSET('5. Pp (3 años)'!$E$46,INT((ROW()-13)/2),0))</f>
        <v/>
      </c>
      <c r="F455" s="985" t="str">
        <f ca="1">IF(ISBLANK(OFFSET('5. Pp (3 años)'!$K$46,INT((ROW()-13)/2),0)),"",OFFSET('5. Pp (3 años)'!$K$46,INT((ROW()-13)/2),0))</f>
        <v/>
      </c>
      <c r="G455" s="987" t="str">
        <f ca="1">IF(ISBLANK(OFFSET('5. Pp (3 años)'!$H$46,INT((ROW()-13)/2),0)),"",OFFSET('5. Pp (3 años)'!$H$46,INT((ROW()-13)/2),0))</f>
        <v/>
      </c>
      <c r="H455" s="1027" t="str">
        <f ca="1">IF(ISBLANK(OFFSET('9. METAS'!$L$20,INT((ROW()-13)/2),0)),"",OFFSET('9. METAS'!$L$20,INT((ROW()-13)/2),0))</f>
        <v/>
      </c>
      <c r="I455" s="1029"/>
      <c r="J455" s="208" t="e">
        <f ca="1">IF(MOD(ROW()-13,2)=0,IF(ISBLANK(OFFSET(#REF!,INT((ROW()-13)/2),0)),"",OFFSET(#REF!,INT((ROW()-13)/2),0)),IF(ISBLANK(OFFSET('9. METAS'!$U$20,INT((ROW()-14)/2),0)),"",OFFSET('9. METAS'!$U$20,INT((ROW()-14)/2),0)))</f>
        <v>#REF!</v>
      </c>
      <c r="K455" s="209" t="e">
        <f ca="1">IF(MOD(ROW()-13,2)=0,IF(ISBLANK(OFFSET(#REF!,INT((ROW()-13)/2),0)),"",OFFSET(#REF!,INT((ROW()-13)/2),0)),IF(ISBLANK(OFFSET('9. METAS'!$V$20,INT((ROW()-14)/2),0)),"",OFFSET('9. METAS'!$V$20,INT((ROW()-14)/2),0)))</f>
        <v>#REF!</v>
      </c>
      <c r="L455" s="209" t="e">
        <f ca="1">IF(MOD(ROW()-13,2)=0,IF(ISBLANK(OFFSET(#REF!,INT((ROW()-13)/2),0)),"",OFFSET(#REF!,INT((ROW()-13)/2),0)),IF(ISBLANK(OFFSET('9. METAS'!$W$20,INT((ROW()-14)/2),0)),"",OFFSET('9. METAS'!$W$20,INT((ROW()-14)/2),0)))</f>
        <v>#REF!</v>
      </c>
      <c r="M455" s="210" t="e">
        <f ca="1">IF(MOD(ROW()-13,2)=0,IF(ISBLANK(OFFSET(#REF!,INT((ROW()-13)/2),0)),"",OFFSET(#REF!,INT((ROW()-13)/2),0)),IF(ISBLANK(OFFSET('9. METAS'!$X$20,INT((ROW()-14)/2),0)),"",OFFSET('9. METAS'!$X$20,INT((ROW()-14)/2),0)))</f>
        <v>#REF!</v>
      </c>
      <c r="N455" s="1002" t="str">
        <f t="shared" ref="N455" ca="1" si="438">IFERROR(J455/J456,"ND")</f>
        <v>ND</v>
      </c>
      <c r="O455" s="1004" t="str">
        <f t="shared" ref="O455" ca="1" si="439">IFERROR(((J455)/H455),"ND")</f>
        <v>ND</v>
      </c>
      <c r="P455" s="1031"/>
    </row>
    <row r="456" spans="3:16">
      <c r="C456" s="981"/>
      <c r="D456" s="983"/>
      <c r="E456" s="983"/>
      <c r="F456" s="985"/>
      <c r="G456" s="987"/>
      <c r="H456" s="1027"/>
      <c r="I456" s="1033"/>
      <c r="J456" s="208" t="str">
        <f ca="1">IF(MOD(ROW()-13,2)=0,IF(ISBLANK(OFFSET(#REF!,INT((ROW()-13)/2),0)),"",OFFSET(#REF!,INT((ROW()-13)/2),0)),IF(ISBLANK(OFFSET('9. METAS'!$U$20,INT((ROW()-14)/2),0)),"",OFFSET('9. METAS'!$U$20,INT((ROW()-14)/2),0)))</f>
        <v/>
      </c>
      <c r="K456" s="209" t="str">
        <f ca="1">IF(MOD(ROW()-13,2)=0,IF(ISBLANK(OFFSET(#REF!,INT((ROW()-13)/2),0)),"",OFFSET(#REF!,INT((ROW()-13)/2),0)),IF(ISBLANK(OFFSET('9. METAS'!$V$20,INT((ROW()-14)/2),0)),"",OFFSET('9. METAS'!$V$20,INT((ROW()-14)/2),0)))</f>
        <v/>
      </c>
      <c r="L456" s="209" t="str">
        <f ca="1">IF(MOD(ROW()-13,2)=0,IF(ISBLANK(OFFSET(#REF!,INT((ROW()-13)/2),0)),"",OFFSET(#REF!,INT((ROW()-13)/2),0)),IF(ISBLANK(OFFSET('9. METAS'!$W$20,INT((ROW()-14)/2),0)),"",OFFSET('9. METAS'!$W$20,INT((ROW()-14)/2),0)))</f>
        <v/>
      </c>
      <c r="M456" s="210" t="str">
        <f ca="1">IF(MOD(ROW()-13,2)=0,IF(ISBLANK(OFFSET(#REF!,INT((ROW()-13)/2),0)),"",OFFSET(#REF!,INT((ROW()-13)/2),0)),IF(ISBLANK(OFFSET('9. METAS'!$X$20,INT((ROW()-14)/2),0)),"",OFFSET('9. METAS'!$X$20,INT((ROW()-14)/2),0)))</f>
        <v/>
      </c>
      <c r="N456" s="1003"/>
      <c r="O456" s="1005"/>
      <c r="P456" s="1034"/>
    </row>
    <row r="457" spans="3:16">
      <c r="C457" s="1008" t="str">
        <f ca="1">IF(ISBLANK(OFFSET('5. Pp (3 años)'!$C$46,INT((ROW()-13)/2),0)),"",OFFSET('5. Pp (3 años)'!$C$46,INT((ROW()-13)/2),0))</f>
        <v/>
      </c>
      <c r="D457" s="983" t="str">
        <f ca="1">IF(ISBLANK(OFFSET('5. Pp (3 años)'!$D$46,INT((ROW()-13)/2),0)),"",OFFSET('5. Pp (3 años)'!$D$46,INT((ROW()-13)/2),0))</f>
        <v/>
      </c>
      <c r="E457" s="983" t="str">
        <f ca="1">IF(ISBLANK(OFFSET('5. Pp (3 años)'!$E$46,INT((ROW()-13)/2),0)),"",OFFSET('5. Pp (3 años)'!$E$46,INT((ROW()-13)/2),0))</f>
        <v/>
      </c>
      <c r="F457" s="985" t="str">
        <f ca="1">IF(ISBLANK(OFFSET('5. Pp (3 años)'!$K$46,INT((ROW()-13)/2),0)),"",OFFSET('5. Pp (3 años)'!$K$46,INT((ROW()-13)/2),0))</f>
        <v/>
      </c>
      <c r="G457" s="987" t="str">
        <f ca="1">IF(ISBLANK(OFFSET('5. Pp (3 años)'!$H$46,INT((ROW()-13)/2),0)),"",OFFSET('5. Pp (3 años)'!$H$46,INT((ROW()-13)/2),0))</f>
        <v/>
      </c>
      <c r="H457" s="1027" t="str">
        <f ca="1">IF(ISBLANK(OFFSET('9. METAS'!$L$20,INT((ROW()-13)/2),0)),"",OFFSET('9. METAS'!$L$20,INT((ROW()-13)/2),0))</f>
        <v/>
      </c>
      <c r="I457" s="1029"/>
      <c r="J457" s="208" t="e">
        <f ca="1">IF(MOD(ROW()-13,2)=0,IF(ISBLANK(OFFSET(#REF!,INT((ROW()-13)/2),0)),"",OFFSET(#REF!,INT((ROW()-13)/2),0)),IF(ISBLANK(OFFSET('9. METAS'!$U$20,INT((ROW()-14)/2),0)),"",OFFSET('9. METAS'!$U$20,INT((ROW()-14)/2),0)))</f>
        <v>#REF!</v>
      </c>
      <c r="K457" s="209" t="e">
        <f ca="1">IF(MOD(ROW()-13,2)=0,IF(ISBLANK(OFFSET(#REF!,INT((ROW()-13)/2),0)),"",OFFSET(#REF!,INT((ROW()-13)/2),0)),IF(ISBLANK(OFFSET('9. METAS'!$V$20,INT((ROW()-14)/2),0)),"",OFFSET('9. METAS'!$V$20,INT((ROW()-14)/2),0)))</f>
        <v>#REF!</v>
      </c>
      <c r="L457" s="209" t="e">
        <f ca="1">IF(MOD(ROW()-13,2)=0,IF(ISBLANK(OFFSET(#REF!,INT((ROW()-13)/2),0)),"",OFFSET(#REF!,INT((ROW()-13)/2),0)),IF(ISBLANK(OFFSET('9. METAS'!$W$20,INT((ROW()-14)/2),0)),"",OFFSET('9. METAS'!$W$20,INT((ROW()-14)/2),0)))</f>
        <v>#REF!</v>
      </c>
      <c r="M457" s="210" t="e">
        <f ca="1">IF(MOD(ROW()-13,2)=0,IF(ISBLANK(OFFSET(#REF!,INT((ROW()-13)/2),0)),"",OFFSET(#REF!,INT((ROW()-13)/2),0)),IF(ISBLANK(OFFSET('9. METAS'!$X$20,INT((ROW()-14)/2),0)),"",OFFSET('9. METAS'!$X$20,INT((ROW()-14)/2),0)))</f>
        <v>#REF!</v>
      </c>
      <c r="N457" s="1002" t="str">
        <f t="shared" ref="N457" ca="1" si="440">IFERROR(J457/J458,"ND")</f>
        <v>ND</v>
      </c>
      <c r="O457" s="1004" t="str">
        <f t="shared" ref="O457" ca="1" si="441">IFERROR(((J457)/H457),"ND")</f>
        <v>ND</v>
      </c>
      <c r="P457" s="1031"/>
    </row>
    <row r="458" spans="3:16">
      <c r="C458" s="981"/>
      <c r="D458" s="983"/>
      <c r="E458" s="983"/>
      <c r="F458" s="985"/>
      <c r="G458" s="987"/>
      <c r="H458" s="1027"/>
      <c r="I458" s="1033"/>
      <c r="J458" s="208" t="str">
        <f ca="1">IF(MOD(ROW()-13,2)=0,IF(ISBLANK(OFFSET(#REF!,INT((ROW()-13)/2),0)),"",OFFSET(#REF!,INT((ROW()-13)/2),0)),IF(ISBLANK(OFFSET('9. METAS'!$U$20,INT((ROW()-14)/2),0)),"",OFFSET('9. METAS'!$U$20,INT((ROW()-14)/2),0)))</f>
        <v/>
      </c>
      <c r="K458" s="209" t="str">
        <f ca="1">IF(MOD(ROW()-13,2)=0,IF(ISBLANK(OFFSET(#REF!,INT((ROW()-13)/2),0)),"",OFFSET(#REF!,INT((ROW()-13)/2),0)),IF(ISBLANK(OFFSET('9. METAS'!$V$20,INT((ROW()-14)/2),0)),"",OFFSET('9. METAS'!$V$20,INT((ROW()-14)/2),0)))</f>
        <v/>
      </c>
      <c r="L458" s="209" t="str">
        <f ca="1">IF(MOD(ROW()-13,2)=0,IF(ISBLANK(OFFSET(#REF!,INT((ROW()-13)/2),0)),"",OFFSET(#REF!,INT((ROW()-13)/2),0)),IF(ISBLANK(OFFSET('9. METAS'!$W$20,INT((ROW()-14)/2),0)),"",OFFSET('9. METAS'!$W$20,INT((ROW()-14)/2),0)))</f>
        <v/>
      </c>
      <c r="M458" s="210" t="str">
        <f ca="1">IF(MOD(ROW()-13,2)=0,IF(ISBLANK(OFFSET(#REF!,INT((ROW()-13)/2),0)),"",OFFSET(#REF!,INT((ROW()-13)/2),0)),IF(ISBLANK(OFFSET('9. METAS'!$X$20,INT((ROW()-14)/2),0)),"",OFFSET('9. METAS'!$X$20,INT((ROW()-14)/2),0)))</f>
        <v/>
      </c>
      <c r="N458" s="1003"/>
      <c r="O458" s="1005"/>
      <c r="P458" s="1034"/>
    </row>
    <row r="459" spans="3:16">
      <c r="C459" s="1008" t="str">
        <f ca="1">IF(ISBLANK(OFFSET('5. Pp (3 años)'!$C$46,INT((ROW()-13)/2),0)),"",OFFSET('5. Pp (3 años)'!$C$46,INT((ROW()-13)/2),0))</f>
        <v/>
      </c>
      <c r="D459" s="983" t="str">
        <f ca="1">IF(ISBLANK(OFFSET('5. Pp (3 años)'!$D$46,INT((ROW()-13)/2),0)),"",OFFSET('5. Pp (3 años)'!$D$46,INT((ROW()-13)/2),0))</f>
        <v/>
      </c>
      <c r="E459" s="983" t="str">
        <f ca="1">IF(ISBLANK(OFFSET('5. Pp (3 años)'!$E$46,INT((ROW()-13)/2),0)),"",OFFSET('5. Pp (3 años)'!$E$46,INT((ROW()-13)/2),0))</f>
        <v/>
      </c>
      <c r="F459" s="985" t="str">
        <f ca="1">IF(ISBLANK(OFFSET('5. Pp (3 años)'!$K$46,INT((ROW()-13)/2),0)),"",OFFSET('5. Pp (3 años)'!$K$46,INT((ROW()-13)/2),0))</f>
        <v/>
      </c>
      <c r="G459" s="987" t="str">
        <f ca="1">IF(ISBLANK(OFFSET('5. Pp (3 años)'!$H$46,INT((ROW()-13)/2),0)),"",OFFSET('5. Pp (3 años)'!$H$46,INT((ROW()-13)/2),0))</f>
        <v/>
      </c>
      <c r="H459" s="1027" t="str">
        <f ca="1">IF(ISBLANK(OFFSET('9. METAS'!$L$20,INT((ROW()-13)/2),0)),"",OFFSET('9. METAS'!$L$20,INT((ROW()-13)/2),0))</f>
        <v/>
      </c>
      <c r="I459" s="1029"/>
      <c r="J459" s="208" t="e">
        <f ca="1">IF(MOD(ROW()-13,2)=0,IF(ISBLANK(OFFSET(#REF!,INT((ROW()-13)/2),0)),"",OFFSET(#REF!,INT((ROW()-13)/2),0)),IF(ISBLANK(OFFSET('9. METAS'!$U$20,INT((ROW()-14)/2),0)),"",OFFSET('9. METAS'!$U$20,INT((ROW()-14)/2),0)))</f>
        <v>#REF!</v>
      </c>
      <c r="K459" s="209" t="e">
        <f ca="1">IF(MOD(ROW()-13,2)=0,IF(ISBLANK(OFFSET(#REF!,INT((ROW()-13)/2),0)),"",OFFSET(#REF!,INT((ROW()-13)/2),0)),IF(ISBLANK(OFFSET('9. METAS'!$V$20,INT((ROW()-14)/2),0)),"",OFFSET('9. METAS'!$V$20,INT((ROW()-14)/2),0)))</f>
        <v>#REF!</v>
      </c>
      <c r="L459" s="209" t="e">
        <f ca="1">IF(MOD(ROW()-13,2)=0,IF(ISBLANK(OFFSET(#REF!,INT((ROW()-13)/2),0)),"",OFFSET(#REF!,INT((ROW()-13)/2),0)),IF(ISBLANK(OFFSET('9. METAS'!$W$20,INT((ROW()-14)/2),0)),"",OFFSET('9. METAS'!$W$20,INT((ROW()-14)/2),0)))</f>
        <v>#REF!</v>
      </c>
      <c r="M459" s="210" t="e">
        <f ca="1">IF(MOD(ROW()-13,2)=0,IF(ISBLANK(OFFSET(#REF!,INT((ROW()-13)/2),0)),"",OFFSET(#REF!,INT((ROW()-13)/2),0)),IF(ISBLANK(OFFSET('9. METAS'!$X$20,INT((ROW()-14)/2),0)),"",OFFSET('9. METAS'!$X$20,INT((ROW()-14)/2),0)))</f>
        <v>#REF!</v>
      </c>
      <c r="N459" s="1002" t="str">
        <f t="shared" ref="N459" ca="1" si="442">IFERROR(J459/J460,"ND")</f>
        <v>ND</v>
      </c>
      <c r="O459" s="1004" t="str">
        <f t="shared" ref="O459" ca="1" si="443">IFERROR(((J459)/H459),"ND")</f>
        <v>ND</v>
      </c>
      <c r="P459" s="1031"/>
    </row>
    <row r="460" spans="3:16">
      <c r="C460" s="981"/>
      <c r="D460" s="983"/>
      <c r="E460" s="983"/>
      <c r="F460" s="985"/>
      <c r="G460" s="987"/>
      <c r="H460" s="1027"/>
      <c r="I460" s="1033"/>
      <c r="J460" s="208" t="str">
        <f ca="1">IF(MOD(ROW()-13,2)=0,IF(ISBLANK(OFFSET(#REF!,INT((ROW()-13)/2),0)),"",OFFSET(#REF!,INT((ROW()-13)/2),0)),IF(ISBLANK(OFFSET('9. METAS'!$U$20,INT((ROW()-14)/2),0)),"",OFFSET('9. METAS'!$U$20,INT((ROW()-14)/2),0)))</f>
        <v/>
      </c>
      <c r="K460" s="209" t="str">
        <f ca="1">IF(MOD(ROW()-13,2)=0,IF(ISBLANK(OFFSET(#REF!,INT((ROW()-13)/2),0)),"",OFFSET(#REF!,INT((ROW()-13)/2),0)),IF(ISBLANK(OFFSET('9. METAS'!$V$20,INT((ROW()-14)/2),0)),"",OFFSET('9. METAS'!$V$20,INT((ROW()-14)/2),0)))</f>
        <v/>
      </c>
      <c r="L460" s="209" t="str">
        <f ca="1">IF(MOD(ROW()-13,2)=0,IF(ISBLANK(OFFSET(#REF!,INT((ROW()-13)/2),0)),"",OFFSET(#REF!,INT((ROW()-13)/2),0)),IF(ISBLANK(OFFSET('9. METAS'!$W$20,INT((ROW()-14)/2),0)),"",OFFSET('9. METAS'!$W$20,INT((ROW()-14)/2),0)))</f>
        <v/>
      </c>
      <c r="M460" s="210" t="str">
        <f ca="1">IF(MOD(ROW()-13,2)=0,IF(ISBLANK(OFFSET(#REF!,INT((ROW()-13)/2),0)),"",OFFSET(#REF!,INT((ROW()-13)/2),0)),IF(ISBLANK(OFFSET('9. METAS'!$X$20,INT((ROW()-14)/2),0)),"",OFFSET('9. METAS'!$X$20,INT((ROW()-14)/2),0)))</f>
        <v/>
      </c>
      <c r="N460" s="1003"/>
      <c r="O460" s="1005"/>
      <c r="P460" s="1034"/>
    </row>
    <row r="461" spans="3:16">
      <c r="C461" s="1008" t="str">
        <f ca="1">IF(ISBLANK(OFFSET('5. Pp (3 años)'!$C$46,INT((ROW()-13)/2),0)),"",OFFSET('5. Pp (3 años)'!$C$46,INT((ROW()-13)/2),0))</f>
        <v/>
      </c>
      <c r="D461" s="983" t="str">
        <f ca="1">IF(ISBLANK(OFFSET('5. Pp (3 años)'!$D$46,INT((ROW()-13)/2),0)),"",OFFSET('5. Pp (3 años)'!$D$46,INT((ROW()-13)/2),0))</f>
        <v/>
      </c>
      <c r="E461" s="983" t="str">
        <f ca="1">IF(ISBLANK(OFFSET('5. Pp (3 años)'!$E$46,INT((ROW()-13)/2),0)),"",OFFSET('5. Pp (3 años)'!$E$46,INT((ROW()-13)/2),0))</f>
        <v/>
      </c>
      <c r="F461" s="985" t="str">
        <f ca="1">IF(ISBLANK(OFFSET('5. Pp (3 años)'!$K$46,INT((ROW()-13)/2),0)),"",OFFSET('5. Pp (3 años)'!$K$46,INT((ROW()-13)/2),0))</f>
        <v/>
      </c>
      <c r="G461" s="987" t="str">
        <f ca="1">IF(ISBLANK(OFFSET('5. Pp (3 años)'!$H$46,INT((ROW()-13)/2),0)),"",OFFSET('5. Pp (3 años)'!$H$46,INT((ROW()-13)/2),0))</f>
        <v/>
      </c>
      <c r="H461" s="1027" t="str">
        <f ca="1">IF(ISBLANK(OFFSET('9. METAS'!$L$20,INT((ROW()-13)/2),0)),"",OFFSET('9. METAS'!$L$20,INT((ROW()-13)/2),0))</f>
        <v/>
      </c>
      <c r="I461" s="1029"/>
      <c r="J461" s="208" t="e">
        <f ca="1">IF(MOD(ROW()-13,2)=0,IF(ISBLANK(OFFSET(#REF!,INT((ROW()-13)/2),0)),"",OFFSET(#REF!,INT((ROW()-13)/2),0)),IF(ISBLANK(OFFSET('9. METAS'!$U$20,INT((ROW()-14)/2),0)),"",OFFSET('9. METAS'!$U$20,INT((ROW()-14)/2),0)))</f>
        <v>#REF!</v>
      </c>
      <c r="K461" s="209" t="e">
        <f ca="1">IF(MOD(ROW()-13,2)=0,IF(ISBLANK(OFFSET(#REF!,INT((ROW()-13)/2),0)),"",OFFSET(#REF!,INT((ROW()-13)/2),0)),IF(ISBLANK(OFFSET('9. METAS'!$V$20,INT((ROW()-14)/2),0)),"",OFFSET('9. METAS'!$V$20,INT((ROW()-14)/2),0)))</f>
        <v>#REF!</v>
      </c>
      <c r="L461" s="209" t="e">
        <f ca="1">IF(MOD(ROW()-13,2)=0,IF(ISBLANK(OFFSET(#REF!,INT((ROW()-13)/2),0)),"",OFFSET(#REF!,INT((ROW()-13)/2),0)),IF(ISBLANK(OFFSET('9. METAS'!$W$20,INT((ROW()-14)/2),0)),"",OFFSET('9. METAS'!$W$20,INT((ROW()-14)/2),0)))</f>
        <v>#REF!</v>
      </c>
      <c r="M461" s="210" t="e">
        <f ca="1">IF(MOD(ROW()-13,2)=0,IF(ISBLANK(OFFSET(#REF!,INT((ROW()-13)/2),0)),"",OFFSET(#REF!,INT((ROW()-13)/2),0)),IF(ISBLANK(OFFSET('9. METAS'!$X$20,INT((ROW()-14)/2),0)),"",OFFSET('9. METAS'!$X$20,INT((ROW()-14)/2),0)))</f>
        <v>#REF!</v>
      </c>
      <c r="N461" s="1002" t="str">
        <f t="shared" ref="N461" ca="1" si="444">IFERROR(J461/J462,"ND")</f>
        <v>ND</v>
      </c>
      <c r="O461" s="1004" t="str">
        <f t="shared" ref="O461" ca="1" si="445">IFERROR(((J461)/H461),"ND")</f>
        <v>ND</v>
      </c>
      <c r="P461" s="1031"/>
    </row>
    <row r="462" spans="3:16">
      <c r="C462" s="981"/>
      <c r="D462" s="983"/>
      <c r="E462" s="983"/>
      <c r="F462" s="985"/>
      <c r="G462" s="987"/>
      <c r="H462" s="1027"/>
      <c r="I462" s="1033"/>
      <c r="J462" s="208" t="str">
        <f ca="1">IF(MOD(ROW()-13,2)=0,IF(ISBLANK(OFFSET(#REF!,INT((ROW()-13)/2),0)),"",OFFSET(#REF!,INT((ROW()-13)/2),0)),IF(ISBLANK(OFFSET('9. METAS'!$U$20,INT((ROW()-14)/2),0)),"",OFFSET('9. METAS'!$U$20,INT((ROW()-14)/2),0)))</f>
        <v/>
      </c>
      <c r="K462" s="209" t="str">
        <f ca="1">IF(MOD(ROW()-13,2)=0,IF(ISBLANK(OFFSET(#REF!,INT((ROW()-13)/2),0)),"",OFFSET(#REF!,INT((ROW()-13)/2),0)),IF(ISBLANK(OFFSET('9. METAS'!$V$20,INT((ROW()-14)/2),0)),"",OFFSET('9. METAS'!$V$20,INT((ROW()-14)/2),0)))</f>
        <v/>
      </c>
      <c r="L462" s="209" t="str">
        <f ca="1">IF(MOD(ROW()-13,2)=0,IF(ISBLANK(OFFSET(#REF!,INT((ROW()-13)/2),0)),"",OFFSET(#REF!,INT((ROW()-13)/2),0)),IF(ISBLANK(OFFSET('9. METAS'!$W$20,INT((ROW()-14)/2),0)),"",OFFSET('9. METAS'!$W$20,INT((ROW()-14)/2),0)))</f>
        <v/>
      </c>
      <c r="M462" s="210" t="str">
        <f ca="1">IF(MOD(ROW()-13,2)=0,IF(ISBLANK(OFFSET(#REF!,INT((ROW()-13)/2),0)),"",OFFSET(#REF!,INT((ROW()-13)/2),0)),IF(ISBLANK(OFFSET('9. METAS'!$X$20,INT((ROW()-14)/2),0)),"",OFFSET('9. METAS'!$X$20,INT((ROW()-14)/2),0)))</f>
        <v/>
      </c>
      <c r="N462" s="1003"/>
      <c r="O462" s="1005"/>
      <c r="P462" s="1034"/>
    </row>
    <row r="463" spans="3:16">
      <c r="C463" s="1008" t="str">
        <f ca="1">IF(ISBLANK(OFFSET('5. Pp (3 años)'!$C$46,INT((ROW()-13)/2),0)),"",OFFSET('5. Pp (3 años)'!$C$46,INT((ROW()-13)/2),0))</f>
        <v/>
      </c>
      <c r="D463" s="983" t="str">
        <f ca="1">IF(ISBLANK(OFFSET('5. Pp (3 años)'!$D$46,INT((ROW()-13)/2),0)),"",OFFSET('5. Pp (3 años)'!$D$46,INT((ROW()-13)/2),0))</f>
        <v/>
      </c>
      <c r="E463" s="983" t="str">
        <f ca="1">IF(ISBLANK(OFFSET('5. Pp (3 años)'!$E$46,INT((ROW()-13)/2),0)),"",OFFSET('5. Pp (3 años)'!$E$46,INT((ROW()-13)/2),0))</f>
        <v/>
      </c>
      <c r="F463" s="985" t="str">
        <f ca="1">IF(ISBLANK(OFFSET('5. Pp (3 años)'!$K$46,INT((ROW()-13)/2),0)),"",OFFSET('5. Pp (3 años)'!$K$46,INT((ROW()-13)/2),0))</f>
        <v/>
      </c>
      <c r="G463" s="987" t="str">
        <f ca="1">IF(ISBLANK(OFFSET('5. Pp (3 años)'!$H$46,INT((ROW()-13)/2),0)),"",OFFSET('5. Pp (3 años)'!$H$46,INT((ROW()-13)/2),0))</f>
        <v/>
      </c>
      <c r="H463" s="1027" t="str">
        <f ca="1">IF(ISBLANK(OFFSET('9. METAS'!$L$20,INT((ROW()-13)/2),0)),"",OFFSET('9. METAS'!$L$20,INT((ROW()-13)/2),0))</f>
        <v/>
      </c>
      <c r="I463" s="1029"/>
      <c r="J463" s="208" t="e">
        <f ca="1">IF(MOD(ROW()-13,2)=0,IF(ISBLANK(OFFSET(#REF!,INT((ROW()-13)/2),0)),"",OFFSET(#REF!,INT((ROW()-13)/2),0)),IF(ISBLANK(OFFSET('9. METAS'!$U$20,INT((ROW()-14)/2),0)),"",OFFSET('9. METAS'!$U$20,INT((ROW()-14)/2),0)))</f>
        <v>#REF!</v>
      </c>
      <c r="K463" s="209" t="e">
        <f ca="1">IF(MOD(ROW()-13,2)=0,IF(ISBLANK(OFFSET(#REF!,INT((ROW()-13)/2),0)),"",OFFSET(#REF!,INT((ROW()-13)/2),0)),IF(ISBLANK(OFFSET('9. METAS'!$V$20,INT((ROW()-14)/2),0)),"",OFFSET('9. METAS'!$V$20,INT((ROW()-14)/2),0)))</f>
        <v>#REF!</v>
      </c>
      <c r="L463" s="209" t="e">
        <f ca="1">IF(MOD(ROW()-13,2)=0,IF(ISBLANK(OFFSET(#REF!,INT((ROW()-13)/2),0)),"",OFFSET(#REF!,INT((ROW()-13)/2),0)),IF(ISBLANK(OFFSET('9. METAS'!$W$20,INT((ROW()-14)/2),0)),"",OFFSET('9. METAS'!$W$20,INT((ROW()-14)/2),0)))</f>
        <v>#REF!</v>
      </c>
      <c r="M463" s="210" t="e">
        <f ca="1">IF(MOD(ROW()-13,2)=0,IF(ISBLANK(OFFSET(#REF!,INT((ROW()-13)/2),0)),"",OFFSET(#REF!,INT((ROW()-13)/2),0)),IF(ISBLANK(OFFSET('9. METAS'!$X$20,INT((ROW()-14)/2),0)),"",OFFSET('9. METAS'!$X$20,INT((ROW()-14)/2),0)))</f>
        <v>#REF!</v>
      </c>
      <c r="N463" s="1002" t="str">
        <f t="shared" ref="N463" ca="1" si="446">IFERROR(J463/J464,"ND")</f>
        <v>ND</v>
      </c>
      <c r="O463" s="1004" t="str">
        <f t="shared" ref="O463" ca="1" si="447">IFERROR(((J463)/H463),"ND")</f>
        <v>ND</v>
      </c>
      <c r="P463" s="1031"/>
    </row>
    <row r="464" spans="3:16">
      <c r="C464" s="981"/>
      <c r="D464" s="983"/>
      <c r="E464" s="983"/>
      <c r="F464" s="985"/>
      <c r="G464" s="987"/>
      <c r="H464" s="1027"/>
      <c r="I464" s="1033"/>
      <c r="J464" s="208" t="str">
        <f ca="1">IF(MOD(ROW()-13,2)=0,IF(ISBLANK(OFFSET(#REF!,INT((ROW()-13)/2),0)),"",OFFSET(#REF!,INT((ROW()-13)/2),0)),IF(ISBLANK(OFFSET('9. METAS'!$U$20,INT((ROW()-14)/2),0)),"",OFFSET('9. METAS'!$U$20,INT((ROW()-14)/2),0)))</f>
        <v/>
      </c>
      <c r="K464" s="209" t="str">
        <f ca="1">IF(MOD(ROW()-13,2)=0,IF(ISBLANK(OFFSET(#REF!,INT((ROW()-13)/2),0)),"",OFFSET(#REF!,INT((ROW()-13)/2),0)),IF(ISBLANK(OFFSET('9. METAS'!$V$20,INT((ROW()-14)/2),0)),"",OFFSET('9. METAS'!$V$20,INT((ROW()-14)/2),0)))</f>
        <v/>
      </c>
      <c r="L464" s="209" t="str">
        <f ca="1">IF(MOD(ROW()-13,2)=0,IF(ISBLANK(OFFSET(#REF!,INT((ROW()-13)/2),0)),"",OFFSET(#REF!,INT((ROW()-13)/2),0)),IF(ISBLANK(OFFSET('9. METAS'!$W$20,INT((ROW()-14)/2),0)),"",OFFSET('9. METAS'!$W$20,INT((ROW()-14)/2),0)))</f>
        <v/>
      </c>
      <c r="M464" s="210" t="str">
        <f ca="1">IF(MOD(ROW()-13,2)=0,IF(ISBLANK(OFFSET(#REF!,INT((ROW()-13)/2),0)),"",OFFSET(#REF!,INT((ROW()-13)/2),0)),IF(ISBLANK(OFFSET('9. METAS'!$X$20,INT((ROW()-14)/2),0)),"",OFFSET('9. METAS'!$X$20,INT((ROW()-14)/2),0)))</f>
        <v/>
      </c>
      <c r="N464" s="1003"/>
      <c r="O464" s="1005"/>
      <c r="P464" s="1034"/>
    </row>
    <row r="465" spans="3:16">
      <c r="C465" s="1008" t="str">
        <f ca="1">IF(ISBLANK(OFFSET('5. Pp (3 años)'!$C$46,INT((ROW()-13)/2),0)),"",OFFSET('5. Pp (3 años)'!$C$46,INT((ROW()-13)/2),0))</f>
        <v/>
      </c>
      <c r="D465" s="983" t="str">
        <f ca="1">IF(ISBLANK(OFFSET('5. Pp (3 años)'!$D$46,INT((ROW()-13)/2),0)),"",OFFSET('5. Pp (3 años)'!$D$46,INT((ROW()-13)/2),0))</f>
        <v/>
      </c>
      <c r="E465" s="983" t="str">
        <f ca="1">IF(ISBLANK(OFFSET('5. Pp (3 años)'!$E$46,INT((ROW()-13)/2),0)),"",OFFSET('5. Pp (3 años)'!$E$46,INT((ROW()-13)/2),0))</f>
        <v/>
      </c>
      <c r="F465" s="985" t="str">
        <f ca="1">IF(ISBLANK(OFFSET('5. Pp (3 años)'!$K$46,INT((ROW()-13)/2),0)),"",OFFSET('5. Pp (3 años)'!$K$46,INT((ROW()-13)/2),0))</f>
        <v/>
      </c>
      <c r="G465" s="987" t="str">
        <f ca="1">IF(ISBLANK(OFFSET('5. Pp (3 años)'!$H$46,INT((ROW()-13)/2),0)),"",OFFSET('5. Pp (3 años)'!$H$46,INT((ROW()-13)/2),0))</f>
        <v/>
      </c>
      <c r="H465" s="1027" t="str">
        <f ca="1">IF(ISBLANK(OFFSET('9. METAS'!$L$20,INT((ROW()-13)/2),0)),"",OFFSET('9. METAS'!$L$20,INT((ROW()-13)/2),0))</f>
        <v/>
      </c>
      <c r="I465" s="1029"/>
      <c r="J465" s="208" t="e">
        <f ca="1">IF(MOD(ROW()-13,2)=0,IF(ISBLANK(OFFSET(#REF!,INT((ROW()-13)/2),0)),"",OFFSET(#REF!,INT((ROW()-13)/2),0)),IF(ISBLANK(OFFSET('9. METAS'!$U$20,INT((ROW()-14)/2),0)),"",OFFSET('9. METAS'!$U$20,INT((ROW()-14)/2),0)))</f>
        <v>#REF!</v>
      </c>
      <c r="K465" s="209" t="e">
        <f ca="1">IF(MOD(ROW()-13,2)=0,IF(ISBLANK(OFFSET(#REF!,INT((ROW()-13)/2),0)),"",OFFSET(#REF!,INT((ROW()-13)/2),0)),IF(ISBLANK(OFFSET('9. METAS'!$V$20,INT((ROW()-14)/2),0)),"",OFFSET('9. METAS'!$V$20,INT((ROW()-14)/2),0)))</f>
        <v>#REF!</v>
      </c>
      <c r="L465" s="209" t="e">
        <f ca="1">IF(MOD(ROW()-13,2)=0,IF(ISBLANK(OFFSET(#REF!,INT((ROW()-13)/2),0)),"",OFFSET(#REF!,INT((ROW()-13)/2),0)),IF(ISBLANK(OFFSET('9. METAS'!$W$20,INT((ROW()-14)/2),0)),"",OFFSET('9. METAS'!$W$20,INT((ROW()-14)/2),0)))</f>
        <v>#REF!</v>
      </c>
      <c r="M465" s="210" t="e">
        <f ca="1">IF(MOD(ROW()-13,2)=0,IF(ISBLANK(OFFSET(#REF!,INT((ROW()-13)/2),0)),"",OFFSET(#REF!,INT((ROW()-13)/2),0)),IF(ISBLANK(OFFSET('9. METAS'!$X$20,INT((ROW()-14)/2),0)),"",OFFSET('9. METAS'!$X$20,INT((ROW()-14)/2),0)))</f>
        <v>#REF!</v>
      </c>
      <c r="N465" s="1002" t="str">
        <f t="shared" ref="N465" ca="1" si="448">IFERROR(J465/J466,"ND")</f>
        <v>ND</v>
      </c>
      <c r="O465" s="1004" t="str">
        <f t="shared" ref="O465" ca="1" si="449">IFERROR(((J465)/H465),"ND")</f>
        <v>ND</v>
      </c>
      <c r="P465" s="1031"/>
    </row>
    <row r="466" spans="3:16">
      <c r="C466" s="981"/>
      <c r="D466" s="983"/>
      <c r="E466" s="983"/>
      <c r="F466" s="985"/>
      <c r="G466" s="987"/>
      <c r="H466" s="1027"/>
      <c r="I466" s="1033"/>
      <c r="J466" s="208" t="str">
        <f ca="1">IF(MOD(ROW()-13,2)=0,IF(ISBLANK(OFFSET(#REF!,INT((ROW()-13)/2),0)),"",OFFSET(#REF!,INT((ROW()-13)/2),0)),IF(ISBLANK(OFFSET('9. METAS'!$U$20,INT((ROW()-14)/2),0)),"",OFFSET('9. METAS'!$U$20,INT((ROW()-14)/2),0)))</f>
        <v/>
      </c>
      <c r="K466" s="209" t="str">
        <f ca="1">IF(MOD(ROW()-13,2)=0,IF(ISBLANK(OFFSET(#REF!,INT((ROW()-13)/2),0)),"",OFFSET(#REF!,INT((ROW()-13)/2),0)),IF(ISBLANK(OFFSET('9. METAS'!$V$20,INT((ROW()-14)/2),0)),"",OFFSET('9. METAS'!$V$20,INT((ROW()-14)/2),0)))</f>
        <v/>
      </c>
      <c r="L466" s="209" t="str">
        <f ca="1">IF(MOD(ROW()-13,2)=0,IF(ISBLANK(OFFSET(#REF!,INT((ROW()-13)/2),0)),"",OFFSET(#REF!,INT((ROW()-13)/2),0)),IF(ISBLANK(OFFSET('9. METAS'!$W$20,INT((ROW()-14)/2),0)),"",OFFSET('9. METAS'!$W$20,INT((ROW()-14)/2),0)))</f>
        <v/>
      </c>
      <c r="M466" s="210" t="str">
        <f ca="1">IF(MOD(ROW()-13,2)=0,IF(ISBLANK(OFFSET(#REF!,INT((ROW()-13)/2),0)),"",OFFSET(#REF!,INT((ROW()-13)/2),0)),IF(ISBLANK(OFFSET('9. METAS'!$X$20,INT((ROW()-14)/2),0)),"",OFFSET('9. METAS'!$X$20,INT((ROW()-14)/2),0)))</f>
        <v/>
      </c>
      <c r="N466" s="1003"/>
      <c r="O466" s="1005"/>
      <c r="P466" s="1034"/>
    </row>
    <row r="467" spans="3:16">
      <c r="C467" s="1008" t="str">
        <f ca="1">IF(ISBLANK(OFFSET('5. Pp (3 años)'!$C$46,INT((ROW()-13)/2),0)),"",OFFSET('5. Pp (3 años)'!$C$46,INT((ROW()-13)/2),0))</f>
        <v/>
      </c>
      <c r="D467" s="983" t="str">
        <f ca="1">IF(ISBLANK(OFFSET('5. Pp (3 años)'!$D$46,INT((ROW()-13)/2),0)),"",OFFSET('5. Pp (3 años)'!$D$46,INT((ROW()-13)/2),0))</f>
        <v/>
      </c>
      <c r="E467" s="983" t="str">
        <f ca="1">IF(ISBLANK(OFFSET('5. Pp (3 años)'!$E$46,INT((ROW()-13)/2),0)),"",OFFSET('5. Pp (3 años)'!$E$46,INT((ROW()-13)/2),0))</f>
        <v/>
      </c>
      <c r="F467" s="985" t="str">
        <f ca="1">IF(ISBLANK(OFFSET('5. Pp (3 años)'!$K$46,INT((ROW()-13)/2),0)),"",OFFSET('5. Pp (3 años)'!$K$46,INT((ROW()-13)/2),0))</f>
        <v/>
      </c>
      <c r="G467" s="987" t="str">
        <f ca="1">IF(ISBLANK(OFFSET('5. Pp (3 años)'!$H$46,INT((ROW()-13)/2),0)),"",OFFSET('5. Pp (3 años)'!$H$46,INT((ROW()-13)/2),0))</f>
        <v/>
      </c>
      <c r="H467" s="1027" t="str">
        <f ca="1">IF(ISBLANK(OFFSET('9. METAS'!$L$20,INT((ROW()-13)/2),0)),"",OFFSET('9. METAS'!$L$20,INT((ROW()-13)/2),0))</f>
        <v/>
      </c>
      <c r="I467" s="1029"/>
      <c r="J467" s="208" t="e">
        <f ca="1">IF(MOD(ROW()-13,2)=0,IF(ISBLANK(OFFSET(#REF!,INT((ROW()-13)/2),0)),"",OFFSET(#REF!,INT((ROW()-13)/2),0)),IF(ISBLANK(OFFSET('9. METAS'!$U$20,INT((ROW()-14)/2),0)),"",OFFSET('9. METAS'!$U$20,INT((ROW()-14)/2),0)))</f>
        <v>#REF!</v>
      </c>
      <c r="K467" s="209" t="e">
        <f ca="1">IF(MOD(ROW()-13,2)=0,IF(ISBLANK(OFFSET(#REF!,INT((ROW()-13)/2),0)),"",OFFSET(#REF!,INT((ROW()-13)/2),0)),IF(ISBLANK(OFFSET('9. METAS'!$V$20,INT((ROW()-14)/2),0)),"",OFFSET('9. METAS'!$V$20,INT((ROW()-14)/2),0)))</f>
        <v>#REF!</v>
      </c>
      <c r="L467" s="209" t="e">
        <f ca="1">IF(MOD(ROW()-13,2)=0,IF(ISBLANK(OFFSET(#REF!,INT((ROW()-13)/2),0)),"",OFFSET(#REF!,INT((ROW()-13)/2),0)),IF(ISBLANK(OFFSET('9. METAS'!$W$20,INT((ROW()-14)/2),0)),"",OFFSET('9. METAS'!$W$20,INT((ROW()-14)/2),0)))</f>
        <v>#REF!</v>
      </c>
      <c r="M467" s="210" t="e">
        <f ca="1">IF(MOD(ROW()-13,2)=0,IF(ISBLANK(OFFSET(#REF!,INT((ROW()-13)/2),0)),"",OFFSET(#REF!,INT((ROW()-13)/2),0)),IF(ISBLANK(OFFSET('9. METAS'!$X$20,INT((ROW()-14)/2),0)),"",OFFSET('9. METAS'!$X$20,INT((ROW()-14)/2),0)))</f>
        <v>#REF!</v>
      </c>
      <c r="N467" s="1002" t="str">
        <f t="shared" ref="N467" ca="1" si="450">IFERROR(J467/J468,"ND")</f>
        <v>ND</v>
      </c>
      <c r="O467" s="1004" t="str">
        <f t="shared" ref="O467" ca="1" si="451">IFERROR(((J467)/H467),"ND")</f>
        <v>ND</v>
      </c>
      <c r="P467" s="1031"/>
    </row>
    <row r="468" spans="3:16">
      <c r="C468" s="981"/>
      <c r="D468" s="983"/>
      <c r="E468" s="983"/>
      <c r="F468" s="985"/>
      <c r="G468" s="987"/>
      <c r="H468" s="1027"/>
      <c r="I468" s="1033"/>
      <c r="J468" s="208" t="str">
        <f ca="1">IF(MOD(ROW()-13,2)=0,IF(ISBLANK(OFFSET(#REF!,INT((ROW()-13)/2),0)),"",OFFSET(#REF!,INT((ROW()-13)/2),0)),IF(ISBLANK(OFFSET('9. METAS'!$U$20,INT((ROW()-14)/2),0)),"",OFFSET('9. METAS'!$U$20,INT((ROW()-14)/2),0)))</f>
        <v/>
      </c>
      <c r="K468" s="209" t="str">
        <f ca="1">IF(MOD(ROW()-13,2)=0,IF(ISBLANK(OFFSET(#REF!,INT((ROW()-13)/2),0)),"",OFFSET(#REF!,INT((ROW()-13)/2),0)),IF(ISBLANK(OFFSET('9. METAS'!$V$20,INT((ROW()-14)/2),0)),"",OFFSET('9. METAS'!$V$20,INT((ROW()-14)/2),0)))</f>
        <v/>
      </c>
      <c r="L468" s="209" t="str">
        <f ca="1">IF(MOD(ROW()-13,2)=0,IF(ISBLANK(OFFSET(#REF!,INT((ROW()-13)/2),0)),"",OFFSET(#REF!,INT((ROW()-13)/2),0)),IF(ISBLANK(OFFSET('9. METAS'!$W$20,INT((ROW()-14)/2),0)),"",OFFSET('9. METAS'!$W$20,INT((ROW()-14)/2),0)))</f>
        <v/>
      </c>
      <c r="M468" s="210" t="str">
        <f ca="1">IF(MOD(ROW()-13,2)=0,IF(ISBLANK(OFFSET(#REF!,INT((ROW()-13)/2),0)),"",OFFSET(#REF!,INT((ROW()-13)/2),0)),IF(ISBLANK(OFFSET('9. METAS'!$X$20,INT((ROW()-14)/2),0)),"",OFFSET('9. METAS'!$X$20,INT((ROW()-14)/2),0)))</f>
        <v/>
      </c>
      <c r="N468" s="1003"/>
      <c r="O468" s="1005"/>
      <c r="P468" s="1034"/>
    </row>
    <row r="469" spans="3:16">
      <c r="C469" s="1008" t="str">
        <f ca="1">IF(ISBLANK(OFFSET('5. Pp (3 años)'!$C$46,INT((ROW()-13)/2),0)),"",OFFSET('5. Pp (3 años)'!$C$46,INT((ROW()-13)/2),0))</f>
        <v/>
      </c>
      <c r="D469" s="983" t="str">
        <f ca="1">IF(ISBLANK(OFFSET('5. Pp (3 años)'!$D$46,INT((ROW()-13)/2),0)),"",OFFSET('5. Pp (3 años)'!$D$46,INT((ROW()-13)/2),0))</f>
        <v/>
      </c>
      <c r="E469" s="983" t="str">
        <f ca="1">IF(ISBLANK(OFFSET('5. Pp (3 años)'!$E$46,INT((ROW()-13)/2),0)),"",OFFSET('5. Pp (3 años)'!$E$46,INT((ROW()-13)/2),0))</f>
        <v/>
      </c>
      <c r="F469" s="985" t="str">
        <f ca="1">IF(ISBLANK(OFFSET('5. Pp (3 años)'!$K$46,INT((ROW()-13)/2),0)),"",OFFSET('5. Pp (3 años)'!$K$46,INT((ROW()-13)/2),0))</f>
        <v/>
      </c>
      <c r="G469" s="987" t="str">
        <f ca="1">IF(ISBLANK(OFFSET('5. Pp (3 años)'!$H$46,INT((ROW()-13)/2),0)),"",OFFSET('5. Pp (3 años)'!$H$46,INT((ROW()-13)/2),0))</f>
        <v/>
      </c>
      <c r="H469" s="1027" t="str">
        <f ca="1">IF(ISBLANK(OFFSET('9. METAS'!$L$20,INT((ROW()-13)/2),0)),"",OFFSET('9. METAS'!$L$20,INT((ROW()-13)/2),0))</f>
        <v/>
      </c>
      <c r="I469" s="1029"/>
      <c r="J469" s="208" t="e">
        <f ca="1">IF(MOD(ROW()-13,2)=0,IF(ISBLANK(OFFSET(#REF!,INT((ROW()-13)/2),0)),"",OFFSET(#REF!,INT((ROW()-13)/2),0)),IF(ISBLANK(OFFSET('9. METAS'!$U$20,INT((ROW()-14)/2),0)),"",OFFSET('9. METAS'!$U$20,INT((ROW()-14)/2),0)))</f>
        <v>#REF!</v>
      </c>
      <c r="K469" s="209" t="e">
        <f ca="1">IF(MOD(ROW()-13,2)=0,IF(ISBLANK(OFFSET(#REF!,INT((ROW()-13)/2),0)),"",OFFSET(#REF!,INT((ROW()-13)/2),0)),IF(ISBLANK(OFFSET('9. METAS'!$V$20,INT((ROW()-14)/2),0)),"",OFFSET('9. METAS'!$V$20,INT((ROW()-14)/2),0)))</f>
        <v>#REF!</v>
      </c>
      <c r="L469" s="209" t="e">
        <f ca="1">IF(MOD(ROW()-13,2)=0,IF(ISBLANK(OFFSET(#REF!,INT((ROW()-13)/2),0)),"",OFFSET(#REF!,INT((ROW()-13)/2),0)),IF(ISBLANK(OFFSET('9. METAS'!$W$20,INT((ROW()-14)/2),0)),"",OFFSET('9. METAS'!$W$20,INT((ROW()-14)/2),0)))</f>
        <v>#REF!</v>
      </c>
      <c r="M469" s="210" t="e">
        <f ca="1">IF(MOD(ROW()-13,2)=0,IF(ISBLANK(OFFSET(#REF!,INT((ROW()-13)/2),0)),"",OFFSET(#REF!,INT((ROW()-13)/2),0)),IF(ISBLANK(OFFSET('9. METAS'!$X$20,INT((ROW()-14)/2),0)),"",OFFSET('9. METAS'!$X$20,INT((ROW()-14)/2),0)))</f>
        <v>#REF!</v>
      </c>
      <c r="N469" s="1002" t="str">
        <f t="shared" ref="N469" ca="1" si="452">IFERROR(J469/J470,"ND")</f>
        <v>ND</v>
      </c>
      <c r="O469" s="1004" t="str">
        <f t="shared" ref="O469" ca="1" si="453">IFERROR(((J469)/H469),"ND")</f>
        <v>ND</v>
      </c>
      <c r="P469" s="1031"/>
    </row>
    <row r="470" spans="3:16">
      <c r="C470" s="981"/>
      <c r="D470" s="983"/>
      <c r="E470" s="983"/>
      <c r="F470" s="985"/>
      <c r="G470" s="987"/>
      <c r="H470" s="1027"/>
      <c r="I470" s="1033"/>
      <c r="J470" s="208" t="str">
        <f ca="1">IF(MOD(ROW()-13,2)=0,IF(ISBLANK(OFFSET(#REF!,INT((ROW()-13)/2),0)),"",OFFSET(#REF!,INT((ROW()-13)/2),0)),IF(ISBLANK(OFFSET('9. METAS'!$U$20,INT((ROW()-14)/2),0)),"",OFFSET('9. METAS'!$U$20,INT((ROW()-14)/2),0)))</f>
        <v/>
      </c>
      <c r="K470" s="209" t="str">
        <f ca="1">IF(MOD(ROW()-13,2)=0,IF(ISBLANK(OFFSET(#REF!,INT((ROW()-13)/2),0)),"",OFFSET(#REF!,INT((ROW()-13)/2),0)),IF(ISBLANK(OFFSET('9. METAS'!$V$20,INT((ROW()-14)/2),0)),"",OFFSET('9. METAS'!$V$20,INT((ROW()-14)/2),0)))</f>
        <v/>
      </c>
      <c r="L470" s="209" t="str">
        <f ca="1">IF(MOD(ROW()-13,2)=0,IF(ISBLANK(OFFSET(#REF!,INT((ROW()-13)/2),0)),"",OFFSET(#REF!,INT((ROW()-13)/2),0)),IF(ISBLANK(OFFSET('9. METAS'!$W$20,INT((ROW()-14)/2),0)),"",OFFSET('9. METAS'!$W$20,INT((ROW()-14)/2),0)))</f>
        <v/>
      </c>
      <c r="M470" s="210" t="str">
        <f ca="1">IF(MOD(ROW()-13,2)=0,IF(ISBLANK(OFFSET(#REF!,INT((ROW()-13)/2),0)),"",OFFSET(#REF!,INT((ROW()-13)/2),0)),IF(ISBLANK(OFFSET('9. METAS'!$X$20,INT((ROW()-14)/2),0)),"",OFFSET('9. METAS'!$X$20,INT((ROW()-14)/2),0)))</f>
        <v/>
      </c>
      <c r="N470" s="1003"/>
      <c r="O470" s="1005"/>
      <c r="P470" s="1034"/>
    </row>
    <row r="471" spans="3:16">
      <c r="C471" s="1008" t="str">
        <f ca="1">IF(ISBLANK(OFFSET('5. Pp (3 años)'!$C$46,INT((ROW()-13)/2),0)),"",OFFSET('5. Pp (3 años)'!$C$46,INT((ROW()-13)/2),0))</f>
        <v/>
      </c>
      <c r="D471" s="983" t="str">
        <f ca="1">IF(ISBLANK(OFFSET('5. Pp (3 años)'!$D$46,INT((ROW()-13)/2),0)),"",OFFSET('5. Pp (3 años)'!$D$46,INT((ROW()-13)/2),0))</f>
        <v/>
      </c>
      <c r="E471" s="983" t="str">
        <f ca="1">IF(ISBLANK(OFFSET('5. Pp (3 años)'!$E$46,INT((ROW()-13)/2),0)),"",OFFSET('5. Pp (3 años)'!$E$46,INT((ROW()-13)/2),0))</f>
        <v/>
      </c>
      <c r="F471" s="985" t="str">
        <f ca="1">IF(ISBLANK(OFFSET('5. Pp (3 años)'!$K$46,INT((ROW()-13)/2),0)),"",OFFSET('5. Pp (3 años)'!$K$46,INT((ROW()-13)/2),0))</f>
        <v/>
      </c>
      <c r="G471" s="987" t="str">
        <f ca="1">IF(ISBLANK(OFFSET('5. Pp (3 años)'!$H$46,INT((ROW()-13)/2),0)),"",OFFSET('5. Pp (3 años)'!$H$46,INT((ROW()-13)/2),0))</f>
        <v/>
      </c>
      <c r="H471" s="1027" t="str">
        <f ca="1">IF(ISBLANK(OFFSET('9. METAS'!$L$20,INT((ROW()-13)/2),0)),"",OFFSET('9. METAS'!$L$20,INT((ROW()-13)/2),0))</f>
        <v/>
      </c>
      <c r="I471" s="1029"/>
      <c r="J471" s="208" t="e">
        <f ca="1">IF(MOD(ROW()-13,2)=0,IF(ISBLANK(OFFSET(#REF!,INT((ROW()-13)/2),0)),"",OFFSET(#REF!,INT((ROW()-13)/2),0)),IF(ISBLANK(OFFSET('9. METAS'!$U$20,INT((ROW()-14)/2),0)),"",OFFSET('9. METAS'!$U$20,INT((ROW()-14)/2),0)))</f>
        <v>#REF!</v>
      </c>
      <c r="K471" s="209" t="e">
        <f ca="1">IF(MOD(ROW()-13,2)=0,IF(ISBLANK(OFFSET(#REF!,INT((ROW()-13)/2),0)),"",OFFSET(#REF!,INT((ROW()-13)/2),0)),IF(ISBLANK(OFFSET('9. METAS'!$V$20,INT((ROW()-14)/2),0)),"",OFFSET('9. METAS'!$V$20,INT((ROW()-14)/2),0)))</f>
        <v>#REF!</v>
      </c>
      <c r="L471" s="209" t="e">
        <f ca="1">IF(MOD(ROW()-13,2)=0,IF(ISBLANK(OFFSET(#REF!,INT((ROW()-13)/2),0)),"",OFFSET(#REF!,INT((ROW()-13)/2),0)),IF(ISBLANK(OFFSET('9. METAS'!$W$20,INT((ROW()-14)/2),0)),"",OFFSET('9. METAS'!$W$20,INT((ROW()-14)/2),0)))</f>
        <v>#REF!</v>
      </c>
      <c r="M471" s="210" t="e">
        <f ca="1">IF(MOD(ROW()-13,2)=0,IF(ISBLANK(OFFSET(#REF!,INT((ROW()-13)/2),0)),"",OFFSET(#REF!,INT((ROW()-13)/2),0)),IF(ISBLANK(OFFSET('9. METAS'!$X$20,INT((ROW()-14)/2),0)),"",OFFSET('9. METAS'!$X$20,INT((ROW()-14)/2),0)))</f>
        <v>#REF!</v>
      </c>
      <c r="N471" s="1002" t="str">
        <f t="shared" ref="N471" ca="1" si="454">IFERROR(J471/J472,"ND")</f>
        <v>ND</v>
      </c>
      <c r="O471" s="1004" t="str">
        <f t="shared" ref="O471" ca="1" si="455">IFERROR(((J471)/H471),"ND")</f>
        <v>ND</v>
      </c>
      <c r="P471" s="1031"/>
    </row>
    <row r="472" spans="3:16">
      <c r="C472" s="981"/>
      <c r="D472" s="983"/>
      <c r="E472" s="983"/>
      <c r="F472" s="985"/>
      <c r="G472" s="987"/>
      <c r="H472" s="1027"/>
      <c r="I472" s="1033"/>
      <c r="J472" s="208" t="str">
        <f ca="1">IF(MOD(ROW()-13,2)=0,IF(ISBLANK(OFFSET(#REF!,INT((ROW()-13)/2),0)),"",OFFSET(#REF!,INT((ROW()-13)/2),0)),IF(ISBLANK(OFFSET('9. METAS'!$U$20,INT((ROW()-14)/2),0)),"",OFFSET('9. METAS'!$U$20,INT((ROW()-14)/2),0)))</f>
        <v/>
      </c>
      <c r="K472" s="209" t="str">
        <f ca="1">IF(MOD(ROW()-13,2)=0,IF(ISBLANK(OFFSET(#REF!,INT((ROW()-13)/2),0)),"",OFFSET(#REF!,INT((ROW()-13)/2),0)),IF(ISBLANK(OFFSET('9. METAS'!$V$20,INT((ROW()-14)/2),0)),"",OFFSET('9. METAS'!$V$20,INT((ROW()-14)/2),0)))</f>
        <v/>
      </c>
      <c r="L472" s="209" t="str">
        <f ca="1">IF(MOD(ROW()-13,2)=0,IF(ISBLANK(OFFSET(#REF!,INT((ROW()-13)/2),0)),"",OFFSET(#REF!,INT((ROW()-13)/2),0)),IF(ISBLANK(OFFSET('9. METAS'!$W$20,INT((ROW()-14)/2),0)),"",OFFSET('9. METAS'!$W$20,INT((ROW()-14)/2),0)))</f>
        <v/>
      </c>
      <c r="M472" s="210" t="str">
        <f ca="1">IF(MOD(ROW()-13,2)=0,IF(ISBLANK(OFFSET(#REF!,INT((ROW()-13)/2),0)),"",OFFSET(#REF!,INT((ROW()-13)/2),0)),IF(ISBLANK(OFFSET('9. METAS'!$X$20,INT((ROW()-14)/2),0)),"",OFFSET('9. METAS'!$X$20,INT((ROW()-14)/2),0)))</f>
        <v/>
      </c>
      <c r="N472" s="1003"/>
      <c r="O472" s="1005"/>
      <c r="P472" s="1034"/>
    </row>
    <row r="473" spans="3:16">
      <c r="C473" s="1008" t="str">
        <f ca="1">IF(ISBLANK(OFFSET('5. Pp (3 años)'!$C$46,INT((ROW()-13)/2),0)),"",OFFSET('5. Pp (3 años)'!$C$46,INT((ROW()-13)/2),0))</f>
        <v/>
      </c>
      <c r="D473" s="983" t="str">
        <f ca="1">IF(ISBLANK(OFFSET('5. Pp (3 años)'!$D$46,INT((ROW()-13)/2),0)),"",OFFSET('5. Pp (3 años)'!$D$46,INT((ROW()-13)/2),0))</f>
        <v/>
      </c>
      <c r="E473" s="983" t="str">
        <f ca="1">IF(ISBLANK(OFFSET('5. Pp (3 años)'!$E$46,INT((ROW()-13)/2),0)),"",OFFSET('5. Pp (3 años)'!$E$46,INT((ROW()-13)/2),0))</f>
        <v/>
      </c>
      <c r="F473" s="985" t="str">
        <f ca="1">IF(ISBLANK(OFFSET('5. Pp (3 años)'!$K$46,INT((ROW()-13)/2),0)),"",OFFSET('5. Pp (3 años)'!$K$46,INT((ROW()-13)/2),0))</f>
        <v/>
      </c>
      <c r="G473" s="987" t="str">
        <f ca="1">IF(ISBLANK(OFFSET('5. Pp (3 años)'!$H$46,INT((ROW()-13)/2),0)),"",OFFSET('5. Pp (3 años)'!$H$46,INT((ROW()-13)/2),0))</f>
        <v/>
      </c>
      <c r="H473" s="1027" t="str">
        <f ca="1">IF(ISBLANK(OFFSET('9. METAS'!$L$20,INT((ROW()-13)/2),0)),"",OFFSET('9. METAS'!$L$20,INT((ROW()-13)/2),0))</f>
        <v/>
      </c>
      <c r="I473" s="1029"/>
      <c r="J473" s="208" t="e">
        <f ca="1">IF(MOD(ROW()-13,2)=0,IF(ISBLANK(OFFSET(#REF!,INT((ROW()-13)/2),0)),"",OFFSET(#REF!,INT((ROW()-13)/2),0)),IF(ISBLANK(OFFSET('9. METAS'!$U$20,INT((ROW()-14)/2),0)),"",OFFSET('9. METAS'!$U$20,INT((ROW()-14)/2),0)))</f>
        <v>#REF!</v>
      </c>
      <c r="K473" s="209" t="e">
        <f ca="1">IF(MOD(ROW()-13,2)=0,IF(ISBLANK(OFFSET(#REF!,INT((ROW()-13)/2),0)),"",OFFSET(#REF!,INT((ROW()-13)/2),0)),IF(ISBLANK(OFFSET('9. METAS'!$V$20,INT((ROW()-14)/2),0)),"",OFFSET('9. METAS'!$V$20,INT((ROW()-14)/2),0)))</f>
        <v>#REF!</v>
      </c>
      <c r="L473" s="209" t="e">
        <f ca="1">IF(MOD(ROW()-13,2)=0,IF(ISBLANK(OFFSET(#REF!,INT((ROW()-13)/2),0)),"",OFFSET(#REF!,INT((ROW()-13)/2),0)),IF(ISBLANK(OFFSET('9. METAS'!$W$20,INT((ROW()-14)/2),0)),"",OFFSET('9. METAS'!$W$20,INT((ROW()-14)/2),0)))</f>
        <v>#REF!</v>
      </c>
      <c r="M473" s="210" t="e">
        <f ca="1">IF(MOD(ROW()-13,2)=0,IF(ISBLANK(OFFSET(#REF!,INT((ROW()-13)/2),0)),"",OFFSET(#REF!,INT((ROW()-13)/2),0)),IF(ISBLANK(OFFSET('9. METAS'!$X$20,INT((ROW()-14)/2),0)),"",OFFSET('9. METAS'!$X$20,INT((ROW()-14)/2),0)))</f>
        <v>#REF!</v>
      </c>
      <c r="N473" s="1002" t="str">
        <f ca="1">IFERROR(J473/J474,"ND")</f>
        <v>ND</v>
      </c>
      <c r="O473" s="1004" t="str">
        <f ca="1">IFERROR(((J473)/H473),"ND")</f>
        <v>ND</v>
      </c>
      <c r="P473" s="1031"/>
    </row>
    <row r="474" spans="3:16" ht="15.75" thickBot="1">
      <c r="C474" s="1022"/>
      <c r="D474" s="1023"/>
      <c r="E474" s="1023"/>
      <c r="F474" s="1024"/>
      <c r="G474" s="1025"/>
      <c r="H474" s="1028"/>
      <c r="I474" s="1030"/>
      <c r="J474" s="211" t="str">
        <f ca="1">IF(MOD(ROW()-13,2)=0,IF(ISBLANK(OFFSET(#REF!,INT((ROW()-13)/2),0)),"",OFFSET(#REF!,INT((ROW()-13)/2),0)),IF(ISBLANK(OFFSET('9. METAS'!$U$20,INT((ROW()-14)/2),0)),"",OFFSET('9. METAS'!$U$20,INT((ROW()-14)/2),0)))</f>
        <v/>
      </c>
      <c r="K474" s="212" t="str">
        <f ca="1">IF(MOD(ROW()-13,2)=0,IF(ISBLANK(OFFSET(#REF!,INT((ROW()-13)/2),0)),"",OFFSET(#REF!,INT((ROW()-13)/2),0)),IF(ISBLANK(OFFSET('9. METAS'!$V$20,INT((ROW()-14)/2),0)),"",OFFSET('9. METAS'!$V$20,INT((ROW()-14)/2),0)))</f>
        <v/>
      </c>
      <c r="L474" s="212" t="str">
        <f ca="1">IF(MOD(ROW()-13,2)=0,IF(ISBLANK(OFFSET(#REF!,INT((ROW()-13)/2),0)),"",OFFSET(#REF!,INT((ROW()-13)/2),0)),IF(ISBLANK(OFFSET('9. METAS'!$W$20,INT((ROW()-14)/2),0)),"",OFFSET('9. METAS'!$W$20,INT((ROW()-14)/2),0)))</f>
        <v/>
      </c>
      <c r="M474" s="213" t="str">
        <f ca="1">IF(MOD(ROW()-13,2)=0,IF(ISBLANK(OFFSET(#REF!,INT((ROW()-13)/2),0)),"",OFFSET(#REF!,INT((ROW()-13)/2),0)),IF(ISBLANK(OFFSET('9. METAS'!$X$20,INT((ROW()-14)/2),0)),"",OFFSET('9. METAS'!$X$20,INT((ROW()-14)/2),0)))</f>
        <v/>
      </c>
      <c r="N474" s="1020"/>
      <c r="O474" s="1021"/>
      <c r="P474" s="1032"/>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01"/>
      <c r="D5" s="992" t="s">
        <v>106</v>
      </c>
      <c r="E5" s="992"/>
      <c r="F5" s="992"/>
      <c r="G5" s="992"/>
      <c r="H5" s="992"/>
      <c r="I5" s="992"/>
      <c r="J5" s="992"/>
      <c r="K5" s="992"/>
      <c r="L5" s="992"/>
      <c r="M5" s="992"/>
      <c r="N5" s="202"/>
      <c r="O5" s="202"/>
      <c r="P5" s="203"/>
    </row>
    <row r="6" spans="3:16" ht="26.25" customHeight="1">
      <c r="C6" s="204"/>
      <c r="D6" s="875" t="s">
        <v>107</v>
      </c>
      <c r="E6" s="875"/>
      <c r="F6" s="875"/>
      <c r="G6" s="875"/>
      <c r="H6" s="875"/>
      <c r="I6" s="875"/>
      <c r="J6" s="875"/>
      <c r="K6" s="875"/>
      <c r="L6" s="875"/>
      <c r="M6" s="875"/>
      <c r="N6" s="15"/>
      <c r="O6" s="15"/>
      <c r="P6" s="200"/>
    </row>
    <row r="7" spans="3:16" ht="26.25">
      <c r="C7" s="204"/>
      <c r="D7" s="875" t="s">
        <v>126</v>
      </c>
      <c r="E7" s="875"/>
      <c r="F7" s="875"/>
      <c r="G7" s="875"/>
      <c r="H7" s="875"/>
      <c r="I7" s="875"/>
      <c r="J7" s="875"/>
      <c r="K7" s="875"/>
      <c r="L7" s="875"/>
      <c r="M7" s="875"/>
      <c r="P7" s="200"/>
    </row>
    <row r="8" spans="3:16" ht="27" thickBot="1">
      <c r="C8" s="204"/>
      <c r="D8" s="875"/>
      <c r="E8" s="875"/>
      <c r="F8" s="875"/>
      <c r="G8" s="875"/>
      <c r="H8" s="875"/>
      <c r="I8" s="875"/>
      <c r="J8" s="875"/>
      <c r="K8" s="875"/>
      <c r="L8" s="875"/>
      <c r="M8" s="875"/>
      <c r="P8" s="200"/>
    </row>
    <row r="9" spans="3:16" ht="22.5" customHeight="1" thickBot="1">
      <c r="C9" s="1038" t="s">
        <v>122</v>
      </c>
      <c r="D9" s="1039"/>
      <c r="E9" s="1040"/>
      <c r="F9" s="1041" t="s">
        <v>85</v>
      </c>
      <c r="G9" s="1042"/>
      <c r="H9" s="1042"/>
      <c r="I9" s="1042"/>
      <c r="J9" s="1042"/>
      <c r="K9" s="1042"/>
      <c r="L9" s="1042"/>
      <c r="M9" s="1042"/>
      <c r="N9" s="1042"/>
      <c r="O9" s="1042"/>
      <c r="P9" s="1043"/>
    </row>
    <row r="10" spans="3:16" ht="27" customHeight="1" thickTop="1" thickBot="1">
      <c r="C10" s="988" t="s">
        <v>74</v>
      </c>
      <c r="D10" s="990" t="s">
        <v>108</v>
      </c>
      <c r="E10" s="990" t="s">
        <v>109</v>
      </c>
      <c r="F10" s="990" t="s">
        <v>110</v>
      </c>
      <c r="G10" s="990" t="s">
        <v>111</v>
      </c>
      <c r="H10" s="991" t="s">
        <v>119</v>
      </c>
      <c r="I10" s="991"/>
      <c r="J10" s="991"/>
      <c r="K10" s="991"/>
      <c r="L10" s="991"/>
      <c r="M10" s="991"/>
      <c r="N10" s="991"/>
      <c r="O10" s="991"/>
      <c r="P10" s="1044" t="s">
        <v>290</v>
      </c>
    </row>
    <row r="11" spans="3:16" ht="42" customHeight="1" thickBot="1">
      <c r="C11" s="989"/>
      <c r="D11" s="979"/>
      <c r="E11" s="979"/>
      <c r="F11" s="979"/>
      <c r="G11" s="979"/>
      <c r="H11" s="979" t="s">
        <v>112</v>
      </c>
      <c r="I11" s="1047" t="s">
        <v>113</v>
      </c>
      <c r="J11" s="979" t="s">
        <v>121</v>
      </c>
      <c r="K11" s="979"/>
      <c r="L11" s="979"/>
      <c r="M11" s="979"/>
      <c r="N11" s="979" t="s">
        <v>118</v>
      </c>
      <c r="O11" s="979"/>
      <c r="P11" s="1045"/>
    </row>
    <row r="12" spans="3:16" ht="42" customHeight="1" thickBot="1">
      <c r="C12" s="989"/>
      <c r="D12" s="979"/>
      <c r="E12" s="979"/>
      <c r="F12" s="979"/>
      <c r="G12" s="979"/>
      <c r="H12" s="979"/>
      <c r="I12" s="1047"/>
      <c r="J12" s="199" t="s">
        <v>117</v>
      </c>
      <c r="K12" s="199" t="s">
        <v>114</v>
      </c>
      <c r="L12" s="199" t="s">
        <v>115</v>
      </c>
      <c r="M12" s="199" t="s">
        <v>116</v>
      </c>
      <c r="N12" s="199" t="s">
        <v>120</v>
      </c>
      <c r="O12" s="199" t="s">
        <v>91</v>
      </c>
      <c r="P12" s="1046"/>
    </row>
    <row r="13" spans="3:16">
      <c r="C13" s="980" t="str">
        <f ca="1">IF(ISBLANK(OFFSET('5. Pp (3 años)'!$C$46,INT((ROW()-13)/2),0)),"",OFFSET('5. Pp (3 años)'!$C$46,INT((ROW()-13)/2),0))</f>
        <v>Fin</v>
      </c>
      <c r="D13" s="98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2" t="str">
        <f ca="1">IF(ISBLANK(OFFSET('5. Pp (3 años)'!$E$46,INT((ROW()-13)/2),0)),"",OFFSET('5. Pp (3 años)'!$E$46,INT((ROW()-13)/2),0))</f>
        <v>I_TOD_PAZ: Índice de Todos por la Paz</v>
      </c>
      <c r="F13" s="984" t="str">
        <f ca="1">IF(ISBLANK(OFFSET('5. Pp (3 años)'!$K$46,INT((ROW()-13)/2),0)),"",OFFSET('5. Pp (3 años)'!$K$46,INT((ROW()-13)/2),0))</f>
        <v>Ascendente</v>
      </c>
      <c r="G13" s="986" t="str">
        <f ca="1">IF(ISBLANK(OFFSET('5. Pp (3 años)'!$H$46,INT((ROW()-13)/2),0)),"",OFFSET('5. Pp (3 años)'!$H$46,INT((ROW()-13)/2),0))</f>
        <v>Trianual</v>
      </c>
      <c r="H13" s="1035">
        <f ca="1">IF(ISBLANK(OFFSET('9. METAS'!$L$20,INT((ROW()-13)/2),0)),"",OFFSET('9. METAS'!$L$20,INT((ROW()-13)/2),0))</f>
        <v>0.3201</v>
      </c>
      <c r="I13" s="1011" t="s">
        <v>124</v>
      </c>
      <c r="J13" s="205" t="e">
        <f ca="1">IF(MOD(ROW()-13,2)=0,IF(ISBLANK(OFFSET(#REF!,INT((ROW()-13)/2),0)),"",OFFSET(#REF!,INT((ROW()-13)/2),0)),IF(ISBLANK(OFFSET('9. METAS'!$U$20,INT((ROW()-14)/2),0)),"",OFFSET('9. METAS'!$U$20,INT((ROW()-14)/2),0)))</f>
        <v>#REF!</v>
      </c>
      <c r="K13" s="206" t="e">
        <f ca="1">IF(MOD(ROW()-13,2)=0,IF(ISBLANK(OFFSET(#REF!,INT((ROW()-13)/2),0)),"",OFFSET(#REF!,INT((ROW()-13)/2),0)),IF(ISBLANK(OFFSET('9. METAS'!$V$20,INT((ROW()-14)/2),0)),"",OFFSET('9. METAS'!$V$20,INT((ROW()-14)/2),0)))</f>
        <v>#REF!</v>
      </c>
      <c r="L13" s="206" t="e">
        <f ca="1">IF(MOD(ROW()-13,2)=0,IF(ISBLANK(OFFSET(#REF!,INT((ROW()-13)/2),0)),"",OFFSET(#REF!,INT((ROW()-13)/2),0)),IF(ISBLANK(OFFSET('9. METAS'!$W$20,INT((ROW()-14)/2),0)),"",OFFSET('9. METAS'!$W$20,INT((ROW()-14)/2),0)))</f>
        <v>#REF!</v>
      </c>
      <c r="M13" s="207" t="e">
        <f ca="1">IF(MOD(ROW()-13,2)=0,IF(ISBLANK(OFFSET(#REF!,INT((ROW()-13)/2),0)),"",OFFSET(#REF!,INT((ROW()-13)/2),0)),IF(ISBLANK(OFFSET('9. METAS'!$X$20,INT((ROW()-14)/2),0)),"",OFFSET('9. METAS'!$X$20,INT((ROW()-14)/2),0)))</f>
        <v>#REF!</v>
      </c>
      <c r="N13" s="1002" t="str">
        <f ca="1">IFERROR(J13/J14,"ND")</f>
        <v>ND</v>
      </c>
      <c r="O13" s="1004" t="str">
        <f ca="1">IFERROR(((J13+K13)/H13),"ND")</f>
        <v>ND</v>
      </c>
      <c r="P13" s="1036"/>
    </row>
    <row r="14" spans="3:16">
      <c r="C14" s="981"/>
      <c r="D14" s="983"/>
      <c r="E14" s="983"/>
      <c r="F14" s="985"/>
      <c r="G14" s="987"/>
      <c r="H14" s="1027"/>
      <c r="I14" s="1001"/>
      <c r="J14" s="208">
        <f ca="1">IF(MOD(ROW()-13,2)=0,IF(ISBLANK(OFFSET(#REF!,INT((ROW()-13)/2),0)),"",OFFSET(#REF!,INT((ROW()-13)/2),0)),IF(ISBLANK(OFFSET('9. METAS'!$U$20,INT((ROW()-14)/2),0)),"",OFFSET('9. METAS'!$U$20,INT((ROW()-14)/2),0)))</f>
        <v>0.08</v>
      </c>
      <c r="K14" s="209">
        <f ca="1">IF(MOD(ROW()-13,2)=0,IF(ISBLANK(OFFSET(#REF!,INT((ROW()-13)/2),0)),"",OFFSET(#REF!,INT((ROW()-13)/2),0)),IF(ISBLANK(OFFSET('9. METAS'!$V$20,INT((ROW()-14)/2),0)),"",OFFSET('9. METAS'!$V$20,INT((ROW()-14)/2),0)))</f>
        <v>0.08</v>
      </c>
      <c r="L14" s="209">
        <f ca="1">IF(MOD(ROW()-13,2)=0,IF(ISBLANK(OFFSET(#REF!,INT((ROW()-13)/2),0)),"",OFFSET(#REF!,INT((ROW()-13)/2),0)),IF(ISBLANK(OFFSET('9. METAS'!$W$20,INT((ROW()-14)/2),0)),"",OFFSET('9. METAS'!$W$20,INT((ROW()-14)/2),0)))</f>
        <v>0.08</v>
      </c>
      <c r="M14" s="210">
        <f ca="1">IF(MOD(ROW()-13,2)=0,IF(ISBLANK(OFFSET(#REF!,INT((ROW()-13)/2),0)),"",OFFSET(#REF!,INT((ROW()-13)/2),0)),IF(ISBLANK(OFFSET('9. METAS'!$X$20,INT((ROW()-14)/2),0)),"",OFFSET('9. METAS'!$X$20,INT((ROW()-14)/2),0)))</f>
        <v>8.0100000000000005E-2</v>
      </c>
      <c r="N14" s="1003"/>
      <c r="O14" s="1005"/>
      <c r="P14" s="1037"/>
    </row>
    <row r="15" spans="3:16">
      <c r="C15" s="1008" t="str">
        <f ca="1">IF(ISBLANK(OFFSET('5. Pp (3 años)'!$C$46,INT((ROW()-13)/2),0)),"",OFFSET('5. Pp (3 años)'!$C$46,INT((ROW()-13)/2),0))</f>
        <v>Propósito</v>
      </c>
      <c r="D15" s="983"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3" t="str">
        <f ca="1">IF(ISBLANK(OFFSET('5. Pp (3 años)'!$E$46,INT((ROW()-13)/2),0)),"",OFFSET('5. Pp (3 años)'!$E$46,INT((ROW()-13)/2),0))</f>
        <v xml:space="preserve">PCIA: Porcentaje de ciudadanas(os) atendidas(os). </v>
      </c>
      <c r="F15" s="985" t="str">
        <f ca="1">IF(ISBLANK(OFFSET('5. Pp (3 años)'!$K$46,INT((ROW()-13)/2),0)),"",OFFSET('5. Pp (3 años)'!$K$46,INT((ROW()-13)/2),0))</f>
        <v>Ascendente</v>
      </c>
      <c r="G15" s="987" t="str">
        <f ca="1">IF(ISBLANK(OFFSET('5. Pp (3 años)'!$H$46,INT((ROW()-13)/2),0)),"",OFFSET('5. Pp (3 años)'!$H$46,INT((ROW()-13)/2),0))</f>
        <v>Trimestral</v>
      </c>
      <c r="H15" s="1027">
        <f ca="1">IF(ISBLANK(OFFSET('9. METAS'!$L$20,INT((ROW()-13)/2),0)),"",OFFSET('9. METAS'!$L$20,INT((ROW()-13)/2),0))</f>
        <v>2400</v>
      </c>
      <c r="I15" s="1029"/>
      <c r="J15" s="208" t="e">
        <f ca="1">IF(MOD(ROW()-13,2)=0,IF(ISBLANK(OFFSET(#REF!,INT((ROW()-13)/2),0)),"",OFFSET(#REF!,INT((ROW()-13)/2),0)),IF(ISBLANK(OFFSET('9. METAS'!$U$20,INT((ROW()-14)/2),0)),"",OFFSET('9. METAS'!$U$20,INT((ROW()-14)/2),0)))</f>
        <v>#REF!</v>
      </c>
      <c r="K15" s="209" t="e">
        <f ca="1">IF(MOD(ROW()-13,2)=0,IF(ISBLANK(OFFSET(#REF!,INT((ROW()-13)/2),0)),"",OFFSET(#REF!,INT((ROW()-13)/2),0)),IF(ISBLANK(OFFSET('9. METAS'!$V$20,INT((ROW()-14)/2),0)),"",OFFSET('9. METAS'!$V$20,INT((ROW()-14)/2),0)))</f>
        <v>#REF!</v>
      </c>
      <c r="L15" s="209" t="e">
        <f ca="1">IF(MOD(ROW()-13,2)=0,IF(ISBLANK(OFFSET(#REF!,INT((ROW()-13)/2),0)),"",OFFSET(#REF!,INT((ROW()-13)/2),0)),IF(ISBLANK(OFFSET('9. METAS'!$W$20,INT((ROW()-14)/2),0)),"",OFFSET('9. METAS'!$W$20,INT((ROW()-14)/2),0)))</f>
        <v>#REF!</v>
      </c>
      <c r="M15" s="210" t="e">
        <f ca="1">IF(MOD(ROW()-13,2)=0,IF(ISBLANK(OFFSET(#REF!,INT((ROW()-13)/2),0)),"",OFFSET(#REF!,INT((ROW()-13)/2),0)),IF(ISBLANK(OFFSET('9. METAS'!$X$20,INT((ROW()-14)/2),0)),"",OFFSET('9. METAS'!$X$20,INT((ROW()-14)/2),0)))</f>
        <v>#REF!</v>
      </c>
      <c r="N15" s="1002" t="str">
        <f ca="1">IFERROR(J15/J16,"ND")</f>
        <v>ND</v>
      </c>
      <c r="O15" s="1004" t="str">
        <f ca="1">IFERROR(((J15+K15)/H15),"ND")</f>
        <v>ND</v>
      </c>
      <c r="P15" s="1031"/>
    </row>
    <row r="16" spans="3:16">
      <c r="C16" s="981"/>
      <c r="D16" s="983"/>
      <c r="E16" s="983"/>
      <c r="F16" s="985"/>
      <c r="G16" s="987"/>
      <c r="H16" s="1027"/>
      <c r="I16" s="1033"/>
      <c r="J16" s="208">
        <f ca="1">IF(MOD(ROW()-13,2)=0,IF(ISBLANK(OFFSET(#REF!,INT((ROW()-13)/2),0)),"",OFFSET(#REF!,INT((ROW()-13)/2),0)),IF(ISBLANK(OFFSET('9. METAS'!$U$20,INT((ROW()-14)/2),0)),"",OFFSET('9. METAS'!$U$20,INT((ROW()-14)/2),0)))</f>
        <v>600</v>
      </c>
      <c r="K16" s="209">
        <f ca="1">IF(MOD(ROW()-13,2)=0,IF(ISBLANK(OFFSET(#REF!,INT((ROW()-13)/2),0)),"",OFFSET(#REF!,INT((ROW()-13)/2),0)),IF(ISBLANK(OFFSET('9. METAS'!$V$20,INT((ROW()-14)/2),0)),"",OFFSET('9. METAS'!$V$20,INT((ROW()-14)/2),0)))</f>
        <v>600</v>
      </c>
      <c r="L16" s="209">
        <f ca="1">IF(MOD(ROW()-13,2)=0,IF(ISBLANK(OFFSET(#REF!,INT((ROW()-13)/2),0)),"",OFFSET(#REF!,INT((ROW()-13)/2),0)),IF(ISBLANK(OFFSET('9. METAS'!$W$20,INT((ROW()-14)/2),0)),"",OFFSET('9. METAS'!$W$20,INT((ROW()-14)/2),0)))</f>
        <v>600</v>
      </c>
      <c r="M16" s="210">
        <f ca="1">IF(MOD(ROW()-13,2)=0,IF(ISBLANK(OFFSET(#REF!,INT((ROW()-13)/2),0)),"",OFFSET(#REF!,INT((ROW()-13)/2),0)),IF(ISBLANK(OFFSET('9. METAS'!$X$20,INT((ROW()-14)/2),0)),"",OFFSET('9. METAS'!$X$20,INT((ROW()-14)/2),0)))</f>
        <v>600</v>
      </c>
      <c r="N16" s="1003"/>
      <c r="O16" s="1005"/>
      <c r="P16" s="1034"/>
    </row>
    <row r="17" spans="3:16">
      <c r="C17" s="1008" t="str">
        <f ca="1">IF(ISBLANK(OFFSET('5. Pp (3 años)'!$C$46,INT((ROW()-13)/2),0)),"",OFFSET('5. Pp (3 años)'!$C$46,INT((ROW()-13)/2),0))</f>
        <v>Componente</v>
      </c>
      <c r="D17" s="983" t="str">
        <f ca="1">IF(ISBLANK(OFFSET('5. Pp (3 años)'!$D$46,INT((ROW()-13)/2),0)),"",OFFSET('5. Pp (3 años)'!$D$46,INT((ROW()-13)/2),0))</f>
        <v>3.1.1.1.1 Resoluciones de las demandas ciudadanas por la Secretaría General emitidas.</v>
      </c>
      <c r="E17" s="983" t="str">
        <f ca="1">IF(ISBLANK(OFFSET('5. Pp (3 años)'!$E$46,INT((ROW()-13)/2),0)),"",OFFSET('5. Pp (3 años)'!$E$46,INT((ROW()-13)/2),0))</f>
        <v>PRDC: Porcentaje de resoluciones de las demandas ciudadanas emitidas.</v>
      </c>
      <c r="F17" s="985" t="str">
        <f ca="1">IF(ISBLANK(OFFSET('5. Pp (3 años)'!$K$46,INT((ROW()-13)/2),0)),"",OFFSET('5. Pp (3 años)'!$K$46,INT((ROW()-13)/2),0))</f>
        <v>Ascendente</v>
      </c>
      <c r="G17" s="987" t="str">
        <f ca="1">IF(ISBLANK(OFFSET('5. Pp (3 años)'!$H$46,INT((ROW()-13)/2),0)),"",OFFSET('5. Pp (3 años)'!$H$46,INT((ROW()-13)/2),0))</f>
        <v>Trimestral</v>
      </c>
      <c r="H17" s="1027">
        <f ca="1">IF(ISBLANK(OFFSET('9. METAS'!$L$20,INT((ROW()-13)/2),0)),"",OFFSET('9. METAS'!$L$20,INT((ROW()-13)/2),0))</f>
        <v>2500</v>
      </c>
      <c r="I17" s="1029"/>
      <c r="J17" s="208" t="e">
        <f ca="1">IF(MOD(ROW()-13,2)=0,IF(ISBLANK(OFFSET(#REF!,INT((ROW()-13)/2),0)),"",OFFSET(#REF!,INT((ROW()-13)/2),0)),IF(ISBLANK(OFFSET('9. METAS'!$U$20,INT((ROW()-14)/2),0)),"",OFFSET('9. METAS'!$U$20,INT((ROW()-14)/2),0)))</f>
        <v>#REF!</v>
      </c>
      <c r="K17" s="209" t="e">
        <f ca="1">IF(MOD(ROW()-13,2)=0,IF(ISBLANK(OFFSET(#REF!,INT((ROW()-13)/2),0)),"",OFFSET(#REF!,INT((ROW()-13)/2),0)),IF(ISBLANK(OFFSET('9. METAS'!$V$20,INT((ROW()-14)/2),0)),"",OFFSET('9. METAS'!$V$20,INT((ROW()-14)/2),0)))</f>
        <v>#REF!</v>
      </c>
      <c r="L17" s="209" t="e">
        <f ca="1">IF(MOD(ROW()-13,2)=0,IF(ISBLANK(OFFSET(#REF!,INT((ROW()-13)/2),0)),"",OFFSET(#REF!,INT((ROW()-13)/2),0)),IF(ISBLANK(OFFSET('9. METAS'!$W$20,INT((ROW()-14)/2),0)),"",OFFSET('9. METAS'!$W$20,INT((ROW()-14)/2),0)))</f>
        <v>#REF!</v>
      </c>
      <c r="M17" s="210" t="e">
        <f ca="1">IF(MOD(ROW()-13,2)=0,IF(ISBLANK(OFFSET(#REF!,INT((ROW()-13)/2),0)),"",OFFSET(#REF!,INT((ROW()-13)/2),0)),IF(ISBLANK(OFFSET('9. METAS'!$X$20,INT((ROW()-14)/2),0)),"",OFFSET('9. METAS'!$X$20,INT((ROW()-14)/2),0)))</f>
        <v>#REF!</v>
      </c>
      <c r="N17" s="1002" t="str">
        <f t="shared" ref="N17" ca="1" si="0">IFERROR(J17/J18,"ND")</f>
        <v>ND</v>
      </c>
      <c r="O17" s="1004" t="str">
        <f t="shared" ref="O17" ca="1" si="1">IFERROR(((J17+K17)/H17),"ND")</f>
        <v>ND</v>
      </c>
      <c r="P17" s="1031"/>
    </row>
    <row r="18" spans="3:16">
      <c r="C18" s="981"/>
      <c r="D18" s="983"/>
      <c r="E18" s="983"/>
      <c r="F18" s="985"/>
      <c r="G18" s="987"/>
      <c r="H18" s="1027"/>
      <c r="I18" s="1033"/>
      <c r="J18" s="208">
        <f ca="1">IF(MOD(ROW()-13,2)=0,IF(ISBLANK(OFFSET(#REF!,INT((ROW()-13)/2),0)),"",OFFSET(#REF!,INT((ROW()-13)/2),0)),IF(ISBLANK(OFFSET('9. METAS'!$U$20,INT((ROW()-14)/2),0)),"",OFFSET('9. METAS'!$U$20,INT((ROW()-14)/2),0)))</f>
        <v>625</v>
      </c>
      <c r="K18" s="209">
        <f ca="1">IF(MOD(ROW()-13,2)=0,IF(ISBLANK(OFFSET(#REF!,INT((ROW()-13)/2),0)),"",OFFSET(#REF!,INT((ROW()-13)/2),0)),IF(ISBLANK(OFFSET('9. METAS'!$V$20,INT((ROW()-14)/2),0)),"",OFFSET('9. METAS'!$V$20,INT((ROW()-14)/2),0)))</f>
        <v>625</v>
      </c>
      <c r="L18" s="209">
        <f ca="1">IF(MOD(ROW()-13,2)=0,IF(ISBLANK(OFFSET(#REF!,INT((ROW()-13)/2),0)),"",OFFSET(#REF!,INT((ROW()-13)/2),0)),IF(ISBLANK(OFFSET('9. METAS'!$W$20,INT((ROW()-14)/2),0)),"",OFFSET('9. METAS'!$W$20,INT((ROW()-14)/2),0)))</f>
        <v>625</v>
      </c>
      <c r="M18" s="210">
        <f ca="1">IF(MOD(ROW()-13,2)=0,IF(ISBLANK(OFFSET(#REF!,INT((ROW()-13)/2),0)),"",OFFSET(#REF!,INT((ROW()-13)/2),0)),IF(ISBLANK(OFFSET('9. METAS'!$X$20,INT((ROW()-14)/2),0)),"",OFFSET('9. METAS'!$X$20,INT((ROW()-14)/2),0)))</f>
        <v>625</v>
      </c>
      <c r="N18" s="1003"/>
      <c r="O18" s="1005"/>
      <c r="P18" s="1034"/>
    </row>
    <row r="19" spans="3:16">
      <c r="C19" s="1008" t="str">
        <f ca="1">IF(ISBLANK(OFFSET('5. Pp (3 años)'!$C$46,INT((ROW()-13)/2),0)),"",OFFSET('5. Pp (3 años)'!$C$46,INT((ROW()-13)/2),0))</f>
        <v>Actividad</v>
      </c>
      <c r="D19" s="983" t="str">
        <f ca="1">IF(ISBLANK(OFFSET('5. Pp (3 años)'!$D$46,INT((ROW()-13)/2),0)),"",OFFSET('5. Pp (3 años)'!$D$46,INT((ROW()-13)/2),0))</f>
        <v>3.1.1.1.1.1 Otorgamiento de apoyos administrativos y financieros brindados a la ciudadanía.</v>
      </c>
      <c r="E19" s="983" t="str">
        <f ca="1">IF(ISBLANK(OFFSET('5. Pp (3 años)'!$E$46,INT((ROW()-13)/2),0)),"",OFFSET('5. Pp (3 años)'!$E$46,INT((ROW()-13)/2),0))</f>
        <v xml:space="preserve">PAOC: Porcentaje de apoyos administrativos y financieros otorgados. </v>
      </c>
      <c r="F19" s="985" t="str">
        <f ca="1">IF(ISBLANK(OFFSET('5. Pp (3 años)'!$K$46,INT((ROW()-13)/2),0)),"",OFFSET('5. Pp (3 años)'!$K$46,INT((ROW()-13)/2),0))</f>
        <v>Ascendente</v>
      </c>
      <c r="G19" s="987" t="str">
        <f ca="1">IF(ISBLANK(OFFSET('5. Pp (3 años)'!$H$46,INT((ROW()-13)/2),0)),"",OFFSET('5. Pp (3 años)'!$H$46,INT((ROW()-13)/2),0))</f>
        <v>Trimestral</v>
      </c>
      <c r="H19" s="1027">
        <f ca="1">IF(ISBLANK(OFFSET('9. METAS'!$L$20,INT((ROW()-13)/2),0)),"",OFFSET('9. METAS'!$L$20,INT((ROW()-13)/2),0))</f>
        <v>950</v>
      </c>
      <c r="I19" s="1029"/>
      <c r="J19" s="208" t="e">
        <f ca="1">IF(MOD(ROW()-13,2)=0,IF(ISBLANK(OFFSET(#REF!,INT((ROW()-13)/2),0)),"",OFFSET(#REF!,INT((ROW()-13)/2),0)),IF(ISBLANK(OFFSET('9. METAS'!$U$20,INT((ROW()-14)/2),0)),"",OFFSET('9. METAS'!$U$20,INT((ROW()-14)/2),0)))</f>
        <v>#REF!</v>
      </c>
      <c r="K19" s="209" t="e">
        <f ca="1">IF(MOD(ROW()-13,2)=0,IF(ISBLANK(OFFSET(#REF!,INT((ROW()-13)/2),0)),"",OFFSET(#REF!,INT((ROW()-13)/2),0)),IF(ISBLANK(OFFSET('9. METAS'!$V$20,INT((ROW()-14)/2),0)),"",OFFSET('9. METAS'!$V$20,INT((ROW()-14)/2),0)))</f>
        <v>#REF!</v>
      </c>
      <c r="L19" s="209" t="e">
        <f ca="1">IF(MOD(ROW()-13,2)=0,IF(ISBLANK(OFFSET(#REF!,INT((ROW()-13)/2),0)),"",OFFSET(#REF!,INT((ROW()-13)/2),0)),IF(ISBLANK(OFFSET('9. METAS'!$W$20,INT((ROW()-14)/2),0)),"",OFFSET('9. METAS'!$W$20,INT((ROW()-14)/2),0)))</f>
        <v>#REF!</v>
      </c>
      <c r="M19" s="210" t="e">
        <f ca="1">IF(MOD(ROW()-13,2)=0,IF(ISBLANK(OFFSET(#REF!,INT((ROW()-13)/2),0)),"",OFFSET(#REF!,INT((ROW()-13)/2),0)),IF(ISBLANK(OFFSET('9. METAS'!$X$20,INT((ROW()-14)/2),0)),"",OFFSET('9. METAS'!$X$20,INT((ROW()-14)/2),0)))</f>
        <v>#REF!</v>
      </c>
      <c r="N19" s="1002" t="str">
        <f t="shared" ref="N19" ca="1" si="2">IFERROR(J19/J20,"ND")</f>
        <v>ND</v>
      </c>
      <c r="O19" s="1004" t="str">
        <f t="shared" ref="O19" ca="1" si="3">IFERROR(((J19+K19)/H19),"ND")</f>
        <v>ND</v>
      </c>
      <c r="P19" s="1031"/>
    </row>
    <row r="20" spans="3:16">
      <c r="C20" s="981"/>
      <c r="D20" s="983"/>
      <c r="E20" s="983"/>
      <c r="F20" s="985"/>
      <c r="G20" s="987"/>
      <c r="H20" s="1027"/>
      <c r="I20" s="1033"/>
      <c r="J20" s="208">
        <f ca="1">IF(MOD(ROW()-13,2)=0,IF(ISBLANK(OFFSET(#REF!,INT((ROW()-13)/2),0)),"",OFFSET(#REF!,INT((ROW()-13)/2),0)),IF(ISBLANK(OFFSET('9. METAS'!$U$20,INT((ROW()-14)/2),0)),"",OFFSET('9. METAS'!$U$20,INT((ROW()-14)/2),0)))</f>
        <v>237</v>
      </c>
      <c r="K20" s="209">
        <f ca="1">IF(MOD(ROW()-13,2)=0,IF(ISBLANK(OFFSET(#REF!,INT((ROW()-13)/2),0)),"",OFFSET(#REF!,INT((ROW()-13)/2),0)),IF(ISBLANK(OFFSET('9. METAS'!$V$20,INT((ROW()-14)/2),0)),"",OFFSET('9. METAS'!$V$20,INT((ROW()-14)/2),0)))</f>
        <v>237</v>
      </c>
      <c r="L20" s="209">
        <f ca="1">IF(MOD(ROW()-13,2)=0,IF(ISBLANK(OFFSET(#REF!,INT((ROW()-13)/2),0)),"",OFFSET(#REF!,INT((ROW()-13)/2),0)),IF(ISBLANK(OFFSET('9. METAS'!$W$20,INT((ROW()-14)/2),0)),"",OFFSET('9. METAS'!$W$20,INT((ROW()-14)/2),0)))</f>
        <v>237</v>
      </c>
      <c r="M20" s="210">
        <f ca="1">IF(MOD(ROW()-13,2)=0,IF(ISBLANK(OFFSET(#REF!,INT((ROW()-13)/2),0)),"",OFFSET(#REF!,INT((ROW()-13)/2),0)),IF(ISBLANK(OFFSET('9. METAS'!$X$20,INT((ROW()-14)/2),0)),"",OFFSET('9. METAS'!$X$20,INT((ROW()-14)/2),0)))</f>
        <v>239</v>
      </c>
      <c r="N20" s="1003"/>
      <c r="O20" s="1005"/>
      <c r="P20" s="1034"/>
    </row>
    <row r="21" spans="3:16">
      <c r="C21" s="1008" t="str">
        <f ca="1">IF(ISBLANK(OFFSET('5. Pp (3 años)'!$C$46,INT((ROW()-13)/2),0)),"",OFFSET('5. Pp (3 años)'!$C$46,INT((ROW()-13)/2),0))</f>
        <v>Actividad</v>
      </c>
      <c r="D21" s="983" t="str">
        <f ca="1">IF(ISBLANK(OFFSET('5. Pp (3 años)'!$D$46,INT((ROW()-13)/2),0)),"",OFFSET('5. Pp (3 años)'!$D$46,INT((ROW()-13)/2),0))</f>
        <v xml:space="preserve">3.1.1.1.1.2 Gestión de las sesiones ordinarias llevadas acabo por el cabildo </v>
      </c>
      <c r="E21" s="983" t="str">
        <f ca="1">IF(ISBLANK(OFFSET('5. Pp (3 años)'!$E$46,INT((ROW()-13)/2),0)),"",OFFSET('5. Pp (3 años)'!$E$46,INT((ROW()-13)/2),0))</f>
        <v>PSCA: Porcentaje de sesiones ordinarias de Cabildo realizadas.</v>
      </c>
      <c r="F21" s="985" t="str">
        <f ca="1">IF(ISBLANK(OFFSET('5. Pp (3 años)'!$K$46,INT((ROW()-13)/2),0)),"",OFFSET('5. Pp (3 años)'!$K$46,INT((ROW()-13)/2),0))</f>
        <v>Ascendente</v>
      </c>
      <c r="G21" s="987" t="str">
        <f ca="1">IF(ISBLANK(OFFSET('5. Pp (3 años)'!$H$46,INT((ROW()-13)/2),0)),"",OFFSET('5. Pp (3 años)'!$H$46,INT((ROW()-13)/2),0))</f>
        <v>Trimestral</v>
      </c>
      <c r="H21" s="1027">
        <f ca="1">IF(ISBLANK(OFFSET('9. METAS'!$L$20,INT((ROW()-13)/2),0)),"",OFFSET('9. METAS'!$L$20,INT((ROW()-13)/2),0))</f>
        <v>100</v>
      </c>
      <c r="I21" s="1029"/>
      <c r="J21" s="208" t="e">
        <f ca="1">IF(MOD(ROW()-13,2)=0,IF(ISBLANK(OFFSET(#REF!,INT((ROW()-13)/2),0)),"",OFFSET(#REF!,INT((ROW()-13)/2),0)),IF(ISBLANK(OFFSET('9. METAS'!$U$20,INT((ROW()-14)/2),0)),"",OFFSET('9. METAS'!$U$20,INT((ROW()-14)/2),0)))</f>
        <v>#REF!</v>
      </c>
      <c r="K21" s="209" t="e">
        <f ca="1">IF(MOD(ROW()-13,2)=0,IF(ISBLANK(OFFSET(#REF!,INT((ROW()-13)/2),0)),"",OFFSET(#REF!,INT((ROW()-13)/2),0)),IF(ISBLANK(OFFSET('9. METAS'!$V$20,INT((ROW()-14)/2),0)),"",OFFSET('9. METAS'!$V$20,INT((ROW()-14)/2),0)))</f>
        <v>#REF!</v>
      </c>
      <c r="L21" s="209" t="e">
        <f ca="1">IF(MOD(ROW()-13,2)=0,IF(ISBLANK(OFFSET(#REF!,INT((ROW()-13)/2),0)),"",OFFSET(#REF!,INT((ROW()-13)/2),0)),IF(ISBLANK(OFFSET('9. METAS'!$W$20,INT((ROW()-14)/2),0)),"",OFFSET('9. METAS'!$W$20,INT((ROW()-14)/2),0)))</f>
        <v>#REF!</v>
      </c>
      <c r="M21" s="210" t="e">
        <f ca="1">IF(MOD(ROW()-13,2)=0,IF(ISBLANK(OFFSET(#REF!,INT((ROW()-13)/2),0)),"",OFFSET(#REF!,INT((ROW()-13)/2),0)),IF(ISBLANK(OFFSET('9. METAS'!$X$20,INT((ROW()-14)/2),0)),"",OFFSET('9. METAS'!$X$20,INT((ROW()-14)/2),0)))</f>
        <v>#REF!</v>
      </c>
      <c r="N21" s="1002" t="str">
        <f t="shared" ref="N21" ca="1" si="4">IFERROR(J21/J22,"ND")</f>
        <v>ND</v>
      </c>
      <c r="O21" s="1004" t="str">
        <f t="shared" ref="O21" ca="1" si="5">IFERROR(((J21+K21)/H21),"ND")</f>
        <v>ND</v>
      </c>
      <c r="P21" s="1031"/>
    </row>
    <row r="22" spans="3:16">
      <c r="C22" s="981"/>
      <c r="D22" s="983"/>
      <c r="E22" s="983"/>
      <c r="F22" s="985"/>
      <c r="G22" s="987"/>
      <c r="H22" s="1027"/>
      <c r="I22" s="1033"/>
      <c r="J22" s="208">
        <f ca="1">IF(MOD(ROW()-13,2)=0,IF(ISBLANK(OFFSET(#REF!,INT((ROW()-13)/2),0)),"",OFFSET(#REF!,INT((ROW()-13)/2),0)),IF(ISBLANK(OFFSET('9. METAS'!$U$20,INT((ROW()-14)/2),0)),"",OFFSET('9. METAS'!$U$20,INT((ROW()-14)/2),0)))</f>
        <v>25</v>
      </c>
      <c r="K22" s="209">
        <f ca="1">IF(MOD(ROW()-13,2)=0,IF(ISBLANK(OFFSET(#REF!,INT((ROW()-13)/2),0)),"",OFFSET(#REF!,INT((ROW()-13)/2),0)),IF(ISBLANK(OFFSET('9. METAS'!$V$20,INT((ROW()-14)/2),0)),"",OFFSET('9. METAS'!$V$20,INT((ROW()-14)/2),0)))</f>
        <v>25</v>
      </c>
      <c r="L22" s="209">
        <f ca="1">IF(MOD(ROW()-13,2)=0,IF(ISBLANK(OFFSET(#REF!,INT((ROW()-13)/2),0)),"",OFFSET(#REF!,INT((ROW()-13)/2),0)),IF(ISBLANK(OFFSET('9. METAS'!$W$20,INT((ROW()-14)/2),0)),"",OFFSET('9. METAS'!$W$20,INT((ROW()-14)/2),0)))</f>
        <v>25</v>
      </c>
      <c r="M22" s="210">
        <f ca="1">IF(MOD(ROW()-13,2)=0,IF(ISBLANK(OFFSET(#REF!,INT((ROW()-13)/2),0)),"",OFFSET(#REF!,INT((ROW()-13)/2),0)),IF(ISBLANK(OFFSET('9. METAS'!$X$20,INT((ROW()-14)/2),0)),"",OFFSET('9. METAS'!$X$20,INT((ROW()-14)/2),0)))</f>
        <v>25</v>
      </c>
      <c r="N22" s="1003"/>
      <c r="O22" s="1005"/>
      <c r="P22" s="1034"/>
    </row>
    <row r="23" spans="3:16">
      <c r="C23" s="1008" t="str">
        <f ca="1">IF(ISBLANK(OFFSET('5. Pp (3 años)'!$C$46,INT((ROW()-13)/2),0)),"",OFFSET('5. Pp (3 años)'!$C$46,INT((ROW()-13)/2),0))</f>
        <v>Actividad</v>
      </c>
      <c r="D23" s="983" t="str">
        <f ca="1">IF(ISBLANK(OFFSET('5. Pp (3 años)'!$D$46,INT((ROW()-13)/2),0)),"",OFFSET('5. Pp (3 años)'!$D$46,INT((ROW()-13)/2),0))</f>
        <v>3.2.1.1.1.3 Gestión de solicitudes formuladas por la ciudadanía.</v>
      </c>
      <c r="E23" s="983" t="str">
        <f ca="1">IF(ISBLANK(OFFSET('5. Pp (3 años)'!$E$46,INT((ROW()-13)/2),0)),"",OFFSET('5. Pp (3 años)'!$E$46,INT((ROW()-13)/2),0))</f>
        <v>PSCG: Porcentaje de Solicitudes Ciudadanas gestionadas.</v>
      </c>
      <c r="F23" s="985" t="str">
        <f ca="1">IF(ISBLANK(OFFSET('5. Pp (3 años)'!$K$46,INT((ROW()-13)/2),0)),"",OFFSET('5. Pp (3 años)'!$K$46,INT((ROW()-13)/2),0))</f>
        <v>Ascendente</v>
      </c>
      <c r="G23" s="987" t="str">
        <f ca="1">IF(ISBLANK(OFFSET('5. Pp (3 años)'!$H$46,INT((ROW()-13)/2),0)),"",OFFSET('5. Pp (3 años)'!$H$46,INT((ROW()-13)/2),0))</f>
        <v>Trimestral</v>
      </c>
      <c r="H23" s="1027">
        <f ca="1">IF(ISBLANK(OFFSET('9. METAS'!$L$20,INT((ROW()-13)/2),0)),"",OFFSET('9. METAS'!$L$20,INT((ROW()-13)/2),0))</f>
        <v>540</v>
      </c>
      <c r="I23" s="1029"/>
      <c r="J23" s="208" t="e">
        <f ca="1">IF(MOD(ROW()-13,2)=0,IF(ISBLANK(OFFSET(#REF!,INT((ROW()-13)/2),0)),"",OFFSET(#REF!,INT((ROW()-13)/2),0)),IF(ISBLANK(OFFSET('9. METAS'!$U$20,INT((ROW()-14)/2),0)),"",OFFSET('9. METAS'!$U$20,INT((ROW()-14)/2),0)))</f>
        <v>#REF!</v>
      </c>
      <c r="K23" s="209" t="e">
        <f ca="1">IF(MOD(ROW()-13,2)=0,IF(ISBLANK(OFFSET(#REF!,INT((ROW()-13)/2),0)),"",OFFSET(#REF!,INT((ROW()-13)/2),0)),IF(ISBLANK(OFFSET('9. METAS'!$V$20,INT((ROW()-14)/2),0)),"",OFFSET('9. METAS'!$V$20,INT((ROW()-14)/2),0)))</f>
        <v>#REF!</v>
      </c>
      <c r="L23" s="209" t="e">
        <f ca="1">IF(MOD(ROW()-13,2)=0,IF(ISBLANK(OFFSET(#REF!,INT((ROW()-13)/2),0)),"",OFFSET(#REF!,INT((ROW()-13)/2),0)),IF(ISBLANK(OFFSET('9. METAS'!$W$20,INT((ROW()-14)/2),0)),"",OFFSET('9. METAS'!$W$20,INT((ROW()-14)/2),0)))</f>
        <v>#REF!</v>
      </c>
      <c r="M23" s="210" t="e">
        <f ca="1">IF(MOD(ROW()-13,2)=0,IF(ISBLANK(OFFSET(#REF!,INT((ROW()-13)/2),0)),"",OFFSET(#REF!,INT((ROW()-13)/2),0)),IF(ISBLANK(OFFSET('9. METAS'!$X$20,INT((ROW()-14)/2),0)),"",OFFSET('9. METAS'!$X$20,INT((ROW()-14)/2),0)))</f>
        <v>#REF!</v>
      </c>
      <c r="N23" s="1002" t="str">
        <f t="shared" ref="N23" ca="1" si="6">IFERROR(J23/J24,"ND")</f>
        <v>ND</v>
      </c>
      <c r="O23" s="1004" t="str">
        <f t="shared" ref="O23" ca="1" si="7">IFERROR(((J23+K23)/H23),"ND")</f>
        <v>ND</v>
      </c>
      <c r="P23" s="1031"/>
    </row>
    <row r="24" spans="3:16">
      <c r="C24" s="981"/>
      <c r="D24" s="983"/>
      <c r="E24" s="983"/>
      <c r="F24" s="985"/>
      <c r="G24" s="987"/>
      <c r="H24" s="1027"/>
      <c r="I24" s="1033"/>
      <c r="J24" s="208">
        <f ca="1">IF(MOD(ROW()-13,2)=0,IF(ISBLANK(OFFSET(#REF!,INT((ROW()-13)/2),0)),"",OFFSET(#REF!,INT((ROW()-13)/2),0)),IF(ISBLANK(OFFSET('9. METAS'!$U$20,INT((ROW()-14)/2),0)),"",OFFSET('9. METAS'!$U$20,INT((ROW()-14)/2),0)))</f>
        <v>135</v>
      </c>
      <c r="K24" s="209">
        <f ca="1">IF(MOD(ROW()-13,2)=0,IF(ISBLANK(OFFSET(#REF!,INT((ROW()-13)/2),0)),"",OFFSET(#REF!,INT((ROW()-13)/2),0)),IF(ISBLANK(OFFSET('9. METAS'!$V$20,INT((ROW()-14)/2),0)),"",OFFSET('9. METAS'!$V$20,INT((ROW()-14)/2),0)))</f>
        <v>135</v>
      </c>
      <c r="L24" s="209">
        <f ca="1">IF(MOD(ROW()-13,2)=0,IF(ISBLANK(OFFSET(#REF!,INT((ROW()-13)/2),0)),"",OFFSET(#REF!,INT((ROW()-13)/2),0)),IF(ISBLANK(OFFSET('9. METAS'!$W$20,INT((ROW()-14)/2),0)),"",OFFSET('9. METAS'!$W$20,INT((ROW()-14)/2),0)))</f>
        <v>135</v>
      </c>
      <c r="M24" s="210">
        <f ca="1">IF(MOD(ROW()-13,2)=0,IF(ISBLANK(OFFSET(#REF!,INT((ROW()-13)/2),0)),"",OFFSET(#REF!,INT((ROW()-13)/2),0)),IF(ISBLANK(OFFSET('9. METAS'!$X$20,INT((ROW()-14)/2),0)),"",OFFSET('9. METAS'!$X$20,INT((ROW()-14)/2),0)))</f>
        <v>135</v>
      </c>
      <c r="N24" s="1003"/>
      <c r="O24" s="1005"/>
      <c r="P24" s="1034"/>
    </row>
    <row r="25" spans="3:16">
      <c r="C25" s="1008" t="str">
        <f ca="1">IF(ISBLANK(OFFSET('5. Pp (3 años)'!$C$46,INT((ROW()-13)/2),0)),"",OFFSET('5. Pp (3 años)'!$C$46,INT((ROW()-13)/2),0))</f>
        <v xml:space="preserve">Componente </v>
      </c>
      <c r="D25" s="983" t="str">
        <f ca="1">IF(ISBLANK(OFFSET('5. Pp (3 años)'!$D$46,INT((ROW()-13)/2),0)),"",OFFSET('5. Pp (3 años)'!$D$46,INT((ROW()-13)/2),0))</f>
        <v>3.1.1.1.2 Atención a solicitudes de personas no localizadas en el municipio de Benito Juárez</v>
      </c>
      <c r="E25" s="983" t="str">
        <f ca="1">IF(ISBLANK(OFFSET('5. Pp (3 años)'!$E$46,INT((ROW()-13)/2),0)),"",OFFSET('5. Pp (3 años)'!$E$46,INT((ROW()-13)/2),0))</f>
        <v>PSNLBJ: Porcentaje de solicitudes de personas no localizadas.</v>
      </c>
      <c r="F25" s="985" t="str">
        <f ca="1">IF(ISBLANK(OFFSET('5. Pp (3 años)'!$K$46,INT((ROW()-13)/2),0)),"",OFFSET('5. Pp (3 años)'!$K$46,INT((ROW()-13)/2),0))</f>
        <v>Ascedente</v>
      </c>
      <c r="G25" s="987" t="str">
        <f ca="1">IF(ISBLANK(OFFSET('5. Pp (3 años)'!$H$46,INT((ROW()-13)/2),0)),"",OFFSET('5. Pp (3 años)'!$H$46,INT((ROW()-13)/2),0))</f>
        <v>Trimestral</v>
      </c>
      <c r="H25" s="1027">
        <f ca="1">IF(ISBLANK(OFFSET('9. METAS'!$L$20,INT((ROW()-13)/2),0)),"",OFFSET('9. METAS'!$L$20,INT((ROW()-13)/2),0))</f>
        <v>200</v>
      </c>
      <c r="I25" s="1029"/>
      <c r="J25" s="208" t="e">
        <f ca="1">IF(MOD(ROW()-13,2)=0,IF(ISBLANK(OFFSET(#REF!,INT((ROW()-13)/2),0)),"",OFFSET(#REF!,INT((ROW()-13)/2),0)),IF(ISBLANK(OFFSET('9. METAS'!$U$20,INT((ROW()-14)/2),0)),"",OFFSET('9. METAS'!$U$20,INT((ROW()-14)/2),0)))</f>
        <v>#REF!</v>
      </c>
      <c r="K25" s="209" t="e">
        <f ca="1">IF(MOD(ROW()-13,2)=0,IF(ISBLANK(OFFSET(#REF!,INT((ROW()-13)/2),0)),"",OFFSET(#REF!,INT((ROW()-13)/2),0)),IF(ISBLANK(OFFSET('9. METAS'!$V$20,INT((ROW()-14)/2),0)),"",OFFSET('9. METAS'!$V$20,INT((ROW()-14)/2),0)))</f>
        <v>#REF!</v>
      </c>
      <c r="L25" s="209" t="e">
        <f ca="1">IF(MOD(ROW()-13,2)=0,IF(ISBLANK(OFFSET(#REF!,INT((ROW()-13)/2),0)),"",OFFSET(#REF!,INT((ROW()-13)/2),0)),IF(ISBLANK(OFFSET('9. METAS'!$W$20,INT((ROW()-14)/2),0)),"",OFFSET('9. METAS'!$W$20,INT((ROW()-14)/2),0)))</f>
        <v>#REF!</v>
      </c>
      <c r="M25" s="210" t="e">
        <f ca="1">IF(MOD(ROW()-13,2)=0,IF(ISBLANK(OFFSET(#REF!,INT((ROW()-13)/2),0)),"",OFFSET(#REF!,INT((ROW()-13)/2),0)),IF(ISBLANK(OFFSET('9. METAS'!$X$20,INT((ROW()-14)/2),0)),"",OFFSET('9. METAS'!$X$20,INT((ROW()-14)/2),0)))</f>
        <v>#REF!</v>
      </c>
      <c r="N25" s="1002" t="str">
        <f t="shared" ref="N25" ca="1" si="8">IFERROR(J25/J26,"ND")</f>
        <v>ND</v>
      </c>
      <c r="O25" s="1004" t="str">
        <f t="shared" ref="O25" ca="1" si="9">IFERROR(((J25+K25)/H25),"ND")</f>
        <v>ND</v>
      </c>
      <c r="P25" s="1031"/>
    </row>
    <row r="26" spans="3:16">
      <c r="C26" s="981"/>
      <c r="D26" s="983"/>
      <c r="E26" s="983"/>
      <c r="F26" s="985"/>
      <c r="G26" s="987"/>
      <c r="H26" s="1027"/>
      <c r="I26" s="1033"/>
      <c r="J26" s="208">
        <f ca="1">IF(MOD(ROW()-13,2)=0,IF(ISBLANK(OFFSET(#REF!,INT((ROW()-13)/2),0)),"",OFFSET(#REF!,INT((ROW()-13)/2),0)),IF(ISBLANK(OFFSET('9. METAS'!$U$20,INT((ROW()-14)/2),0)),"",OFFSET('9. METAS'!$U$20,INT((ROW()-14)/2),0)))</f>
        <v>50</v>
      </c>
      <c r="K26" s="209">
        <f ca="1">IF(MOD(ROW()-13,2)=0,IF(ISBLANK(OFFSET(#REF!,INT((ROW()-13)/2),0)),"",OFFSET(#REF!,INT((ROW()-13)/2),0)),IF(ISBLANK(OFFSET('9. METAS'!$V$20,INT((ROW()-14)/2),0)),"",OFFSET('9. METAS'!$V$20,INT((ROW()-14)/2),0)))</f>
        <v>50</v>
      </c>
      <c r="L26" s="209">
        <f ca="1">IF(MOD(ROW()-13,2)=0,IF(ISBLANK(OFFSET(#REF!,INT((ROW()-13)/2),0)),"",OFFSET(#REF!,INT((ROW()-13)/2),0)),IF(ISBLANK(OFFSET('9. METAS'!$W$20,INT((ROW()-14)/2),0)),"",OFFSET('9. METAS'!$W$20,INT((ROW()-14)/2),0)))</f>
        <v>50</v>
      </c>
      <c r="M26" s="210">
        <f ca="1">IF(MOD(ROW()-13,2)=0,IF(ISBLANK(OFFSET(#REF!,INT((ROW()-13)/2),0)),"",OFFSET(#REF!,INT((ROW()-13)/2),0)),IF(ISBLANK(OFFSET('9. METAS'!$X$20,INT((ROW()-14)/2),0)),"",OFFSET('9. METAS'!$X$20,INT((ROW()-14)/2),0)))</f>
        <v>50</v>
      </c>
      <c r="N26" s="1003"/>
      <c r="O26" s="1005"/>
      <c r="P26" s="1034"/>
    </row>
    <row r="27" spans="3:16">
      <c r="C27" s="1008" t="str">
        <f ca="1">IF(ISBLANK(OFFSET('5. Pp (3 años)'!$C$46,INT((ROW()-13)/2),0)),"",OFFSET('5. Pp (3 años)'!$C$46,INT((ROW()-13)/2),0))</f>
        <v>Actividad</v>
      </c>
      <c r="D27" s="983" t="str">
        <f ca="1">IF(ISBLANK(OFFSET('5. Pp (3 años)'!$D$46,INT((ROW()-13)/2),0)),"",OFFSET('5. Pp (3 años)'!$D$46,INT((ROW()-13)/2),0))</f>
        <v>3.1.1.1.2.1 Seguimiento, asesorias y acompañamiento en reportes de personas no localizadas en el municipio de Benito Juárez</v>
      </c>
      <c r="E27" s="983" t="str">
        <f ca="1">IF(ISBLANK(OFFSET('5. Pp (3 años)'!$E$46,INT((ROW()-13)/2),0)),"",OFFSET('5. Pp (3 años)'!$E$46,INT((ROW()-13)/2),0))</f>
        <v>PSAAPNLBJ: Porcentaje de Seguimiento,asesoria y apoyo en reportes de personas no localizadas en el municipio de Benito Juárez</v>
      </c>
      <c r="F27" s="985" t="str">
        <f ca="1">IF(ISBLANK(OFFSET('5. Pp (3 años)'!$K$46,INT((ROW()-13)/2),0)),"",OFFSET('5. Pp (3 años)'!$K$46,INT((ROW()-13)/2),0))</f>
        <v>Ascedente</v>
      </c>
      <c r="G27" s="987" t="str">
        <f ca="1">IF(ISBLANK(OFFSET('5. Pp (3 años)'!$H$46,INT((ROW()-13)/2),0)),"",OFFSET('5. Pp (3 años)'!$H$46,INT((ROW()-13)/2),0))</f>
        <v>Trimestral</v>
      </c>
      <c r="H27" s="1027">
        <f ca="1">IF(ISBLANK(OFFSET('9. METAS'!$L$20,INT((ROW()-13)/2),0)),"",OFFSET('9. METAS'!$L$20,INT((ROW()-13)/2),0))</f>
        <v>100</v>
      </c>
      <c r="I27" s="1029"/>
      <c r="J27" s="208" t="e">
        <f ca="1">IF(MOD(ROW()-13,2)=0,IF(ISBLANK(OFFSET(#REF!,INT((ROW()-13)/2),0)),"",OFFSET(#REF!,INT((ROW()-13)/2),0)),IF(ISBLANK(OFFSET('9. METAS'!$U$20,INT((ROW()-14)/2),0)),"",OFFSET('9. METAS'!$U$20,INT((ROW()-14)/2),0)))</f>
        <v>#REF!</v>
      </c>
      <c r="K27" s="209" t="e">
        <f ca="1">IF(MOD(ROW()-13,2)=0,IF(ISBLANK(OFFSET(#REF!,INT((ROW()-13)/2),0)),"",OFFSET(#REF!,INT((ROW()-13)/2),0)),IF(ISBLANK(OFFSET('9. METAS'!$V$20,INT((ROW()-14)/2),0)),"",OFFSET('9. METAS'!$V$20,INT((ROW()-14)/2),0)))</f>
        <v>#REF!</v>
      </c>
      <c r="L27" s="209" t="e">
        <f ca="1">IF(MOD(ROW()-13,2)=0,IF(ISBLANK(OFFSET(#REF!,INT((ROW()-13)/2),0)),"",OFFSET(#REF!,INT((ROW()-13)/2),0)),IF(ISBLANK(OFFSET('9. METAS'!$W$20,INT((ROW()-14)/2),0)),"",OFFSET('9. METAS'!$W$20,INT((ROW()-14)/2),0)))</f>
        <v>#REF!</v>
      </c>
      <c r="M27" s="210" t="e">
        <f ca="1">IF(MOD(ROW()-13,2)=0,IF(ISBLANK(OFFSET(#REF!,INT((ROW()-13)/2),0)),"",OFFSET(#REF!,INT((ROW()-13)/2),0)),IF(ISBLANK(OFFSET('9. METAS'!$X$20,INT((ROW()-14)/2),0)),"",OFFSET('9. METAS'!$X$20,INT((ROW()-14)/2),0)))</f>
        <v>#REF!</v>
      </c>
      <c r="N27" s="1002" t="str">
        <f t="shared" ref="N27" ca="1" si="10">IFERROR(J27/J28,"ND")</f>
        <v>ND</v>
      </c>
      <c r="O27" s="1004" t="str">
        <f t="shared" ref="O27" ca="1" si="11">IFERROR(((J27+K27)/H27),"ND")</f>
        <v>ND</v>
      </c>
      <c r="P27" s="1031"/>
    </row>
    <row r="28" spans="3:16">
      <c r="C28" s="981"/>
      <c r="D28" s="983"/>
      <c r="E28" s="983"/>
      <c r="F28" s="985"/>
      <c r="G28" s="987"/>
      <c r="H28" s="1027"/>
      <c r="I28" s="1033"/>
      <c r="J28" s="208">
        <f ca="1">IF(MOD(ROW()-13,2)=0,IF(ISBLANK(OFFSET(#REF!,INT((ROW()-13)/2),0)),"",OFFSET(#REF!,INT((ROW()-13)/2),0)),IF(ISBLANK(OFFSET('9. METAS'!$U$20,INT((ROW()-14)/2),0)),"",OFFSET('9. METAS'!$U$20,INT((ROW()-14)/2),0)))</f>
        <v>25</v>
      </c>
      <c r="K28" s="209">
        <f ca="1">IF(MOD(ROW()-13,2)=0,IF(ISBLANK(OFFSET(#REF!,INT((ROW()-13)/2),0)),"",OFFSET(#REF!,INT((ROW()-13)/2),0)),IF(ISBLANK(OFFSET('9. METAS'!$V$20,INT((ROW()-14)/2),0)),"",OFFSET('9. METAS'!$V$20,INT((ROW()-14)/2),0)))</f>
        <v>25</v>
      </c>
      <c r="L28" s="209">
        <f ca="1">IF(MOD(ROW()-13,2)=0,IF(ISBLANK(OFFSET(#REF!,INT((ROW()-13)/2),0)),"",OFFSET(#REF!,INT((ROW()-13)/2),0)),IF(ISBLANK(OFFSET('9. METAS'!$W$20,INT((ROW()-14)/2),0)),"",OFFSET('9. METAS'!$W$20,INT((ROW()-14)/2),0)))</f>
        <v>25</v>
      </c>
      <c r="M28" s="210">
        <f ca="1">IF(MOD(ROW()-13,2)=0,IF(ISBLANK(OFFSET(#REF!,INT((ROW()-13)/2),0)),"",OFFSET(#REF!,INT((ROW()-13)/2),0)),IF(ISBLANK(OFFSET('9. METAS'!$X$20,INT((ROW()-14)/2),0)),"",OFFSET('9. METAS'!$X$20,INT((ROW()-14)/2),0)))</f>
        <v>25</v>
      </c>
      <c r="N28" s="1003"/>
      <c r="O28" s="1005"/>
      <c r="P28" s="1034"/>
    </row>
    <row r="29" spans="3:16">
      <c r="C29" s="1008" t="str">
        <f ca="1">IF(ISBLANK(OFFSET('5. Pp (3 años)'!$C$46,INT((ROW()-13)/2),0)),"",OFFSET('5. Pp (3 años)'!$C$46,INT((ROW()-13)/2),0))</f>
        <v>Actividad</v>
      </c>
      <c r="D29" s="983" t="str">
        <f ca="1">IF(ISBLANK(OFFSET('5. Pp (3 años)'!$D$46,INT((ROW()-13)/2),0)),"",OFFSET('5. Pp (3 años)'!$D$46,INT((ROW()-13)/2),0))</f>
        <v>3.1.1.1.2.2 Asistencia de Reportes de Personas No Localizadas</v>
      </c>
      <c r="E29" s="983" t="str">
        <f ca="1">IF(ISBLANK(OFFSET('5. Pp (3 años)'!$E$46,INT((ROW()-13)/2),0)),"",OFFSET('5. Pp (3 años)'!$E$46,INT((ROW()-13)/2),0))</f>
        <v>PARPNL: Porcentaje de Asistencia de Reportes de Personas No Localizadas</v>
      </c>
      <c r="F29" s="985" t="str">
        <f ca="1">IF(ISBLANK(OFFSET('5. Pp (3 años)'!$K$46,INT((ROW()-13)/2),0)),"",OFFSET('5. Pp (3 años)'!$K$46,INT((ROW()-13)/2),0))</f>
        <v>Ascedente</v>
      </c>
      <c r="G29" s="987" t="str">
        <f ca="1">IF(ISBLANK(OFFSET('5. Pp (3 años)'!$H$46,INT((ROW()-13)/2),0)),"",OFFSET('5. Pp (3 años)'!$H$46,INT((ROW()-13)/2),0))</f>
        <v>Trimestral</v>
      </c>
      <c r="H29" s="1027">
        <f ca="1">IF(ISBLANK(OFFSET('9. METAS'!$L$20,INT((ROW()-13)/2),0)),"",OFFSET('9. METAS'!$L$20,INT((ROW()-13)/2),0))</f>
        <v>100</v>
      </c>
      <c r="I29" s="1029"/>
      <c r="J29" s="208" t="e">
        <f ca="1">IF(MOD(ROW()-13,2)=0,IF(ISBLANK(OFFSET(#REF!,INT((ROW()-13)/2),0)),"",OFFSET(#REF!,INT((ROW()-13)/2),0)),IF(ISBLANK(OFFSET('9. METAS'!$U$20,INT((ROW()-14)/2),0)),"",OFFSET('9. METAS'!$U$20,INT((ROW()-14)/2),0)))</f>
        <v>#REF!</v>
      </c>
      <c r="K29" s="209" t="e">
        <f ca="1">IF(MOD(ROW()-13,2)=0,IF(ISBLANK(OFFSET(#REF!,INT((ROW()-13)/2),0)),"",OFFSET(#REF!,INT((ROW()-13)/2),0)),IF(ISBLANK(OFFSET('9. METAS'!$V$20,INT((ROW()-14)/2),0)),"",OFFSET('9. METAS'!$V$20,INT((ROW()-14)/2),0)))</f>
        <v>#REF!</v>
      </c>
      <c r="L29" s="209" t="e">
        <f ca="1">IF(MOD(ROW()-13,2)=0,IF(ISBLANK(OFFSET(#REF!,INT((ROW()-13)/2),0)),"",OFFSET(#REF!,INT((ROW()-13)/2),0)),IF(ISBLANK(OFFSET('9. METAS'!$W$20,INT((ROW()-14)/2),0)),"",OFFSET('9. METAS'!$W$20,INT((ROW()-14)/2),0)))</f>
        <v>#REF!</v>
      </c>
      <c r="M29" s="210" t="e">
        <f ca="1">IF(MOD(ROW()-13,2)=0,IF(ISBLANK(OFFSET(#REF!,INT((ROW()-13)/2),0)),"",OFFSET(#REF!,INT((ROW()-13)/2),0)),IF(ISBLANK(OFFSET('9. METAS'!$X$20,INT((ROW()-14)/2),0)),"",OFFSET('9. METAS'!$X$20,INT((ROW()-14)/2),0)))</f>
        <v>#REF!</v>
      </c>
      <c r="N29" s="1002" t="str">
        <f t="shared" ref="N29" ca="1" si="12">IFERROR(J29/J30,"ND")</f>
        <v>ND</v>
      </c>
      <c r="O29" s="1004" t="str">
        <f t="shared" ref="O29" ca="1" si="13">IFERROR(((J29+K29)/H29),"ND")</f>
        <v>ND</v>
      </c>
      <c r="P29" s="1031"/>
    </row>
    <row r="30" spans="3:16">
      <c r="C30" s="981"/>
      <c r="D30" s="983"/>
      <c r="E30" s="983"/>
      <c r="F30" s="985"/>
      <c r="G30" s="987"/>
      <c r="H30" s="1027"/>
      <c r="I30" s="1033"/>
      <c r="J30" s="208">
        <f ca="1">IF(MOD(ROW()-13,2)=0,IF(ISBLANK(OFFSET(#REF!,INT((ROW()-13)/2),0)),"",OFFSET(#REF!,INT((ROW()-13)/2),0)),IF(ISBLANK(OFFSET('9. METAS'!$U$20,INT((ROW()-14)/2),0)),"",OFFSET('9. METAS'!$U$20,INT((ROW()-14)/2),0)))</f>
        <v>25</v>
      </c>
      <c r="K30" s="209">
        <f ca="1">IF(MOD(ROW()-13,2)=0,IF(ISBLANK(OFFSET(#REF!,INT((ROW()-13)/2),0)),"",OFFSET(#REF!,INT((ROW()-13)/2),0)),IF(ISBLANK(OFFSET('9. METAS'!$V$20,INT((ROW()-14)/2),0)),"",OFFSET('9. METAS'!$V$20,INT((ROW()-14)/2),0)))</f>
        <v>25</v>
      </c>
      <c r="L30" s="209">
        <f ca="1">IF(MOD(ROW()-13,2)=0,IF(ISBLANK(OFFSET(#REF!,INT((ROW()-13)/2),0)),"",OFFSET(#REF!,INT((ROW()-13)/2),0)),IF(ISBLANK(OFFSET('9. METAS'!$W$20,INT((ROW()-14)/2),0)),"",OFFSET('9. METAS'!$W$20,INT((ROW()-14)/2),0)))</f>
        <v>25</v>
      </c>
      <c r="M30" s="210">
        <f ca="1">IF(MOD(ROW()-13,2)=0,IF(ISBLANK(OFFSET(#REF!,INT((ROW()-13)/2),0)),"",OFFSET(#REF!,INT((ROW()-13)/2),0)),IF(ISBLANK(OFFSET('9. METAS'!$X$20,INT((ROW()-14)/2),0)),"",OFFSET('9. METAS'!$X$20,INT((ROW()-14)/2),0)))</f>
        <v>25</v>
      </c>
      <c r="N30" s="1003"/>
      <c r="O30" s="1005"/>
      <c r="P30" s="1034"/>
    </row>
    <row r="31" spans="3:16">
      <c r="C31" s="1008" t="str">
        <f ca="1">IF(ISBLANK(OFFSET('5. Pp (3 años)'!$C$46,INT((ROW()-13)/2),0)),"",OFFSET('5. Pp (3 años)'!$C$46,INT((ROW()-13)/2),0))</f>
        <v xml:space="preserve">Componente </v>
      </c>
      <c r="D31" s="983" t="str">
        <f ca="1">IF(ISBLANK(OFFSET('5. Pp (3 años)'!$D$46,INT((ROW()-13)/2),0)),"",OFFSET('5. Pp (3 años)'!$D$46,INT((ROW()-13)/2),0))</f>
        <v>3.1.1.1.3 Solicitudes administrativas de las Direcciones adscritas a la Secretaría General emitidas.</v>
      </c>
      <c r="E31" s="983" t="str">
        <f ca="1">IF(ISBLANK(OFFSET('5. Pp (3 años)'!$E$46,INT((ROW()-13)/2),0)),"",OFFSET('5. Pp (3 años)'!$E$46,INT((ROW()-13)/2),0))</f>
        <v>PSAE: Porcentaje de solicitudes administrativas emitidas.</v>
      </c>
      <c r="F31" s="985" t="str">
        <f ca="1">IF(ISBLANK(OFFSET('5. Pp (3 años)'!$K$46,INT((ROW()-13)/2),0)),"",OFFSET('5. Pp (3 años)'!$K$46,INT((ROW()-13)/2),0))</f>
        <v>Ascendente</v>
      </c>
      <c r="G31" s="987" t="str">
        <f ca="1">IF(ISBLANK(OFFSET('5. Pp (3 años)'!$H$46,INT((ROW()-13)/2),0)),"",OFFSET('5. Pp (3 años)'!$H$46,INT((ROW()-13)/2),0))</f>
        <v>Trimestral</v>
      </c>
      <c r="H31" s="1027">
        <f ca="1">IF(ISBLANK(OFFSET('9. METAS'!$L$20,INT((ROW()-13)/2),0)),"",OFFSET('9. METAS'!$L$20,INT((ROW()-13)/2),0))</f>
        <v>1155</v>
      </c>
      <c r="I31" s="1029"/>
      <c r="J31" s="208" t="e">
        <f ca="1">IF(MOD(ROW()-13,2)=0,IF(ISBLANK(OFFSET(#REF!,INT((ROW()-13)/2),0)),"",OFFSET(#REF!,INT((ROW()-13)/2),0)),IF(ISBLANK(OFFSET('9. METAS'!$U$20,INT((ROW()-14)/2),0)),"",OFFSET('9. METAS'!$U$20,INT((ROW()-14)/2),0)))</f>
        <v>#REF!</v>
      </c>
      <c r="K31" s="209" t="e">
        <f ca="1">IF(MOD(ROW()-13,2)=0,IF(ISBLANK(OFFSET(#REF!,INT((ROW()-13)/2),0)),"",OFFSET(#REF!,INT((ROW()-13)/2),0)),IF(ISBLANK(OFFSET('9. METAS'!$V$20,INT((ROW()-14)/2),0)),"",OFFSET('9. METAS'!$V$20,INT((ROW()-14)/2),0)))</f>
        <v>#REF!</v>
      </c>
      <c r="L31" s="209" t="e">
        <f ca="1">IF(MOD(ROW()-13,2)=0,IF(ISBLANK(OFFSET(#REF!,INT((ROW()-13)/2),0)),"",OFFSET(#REF!,INT((ROW()-13)/2),0)),IF(ISBLANK(OFFSET('9. METAS'!$W$20,INT((ROW()-14)/2),0)),"",OFFSET('9. METAS'!$W$20,INT((ROW()-14)/2),0)))</f>
        <v>#REF!</v>
      </c>
      <c r="M31" s="210" t="e">
        <f ca="1">IF(MOD(ROW()-13,2)=0,IF(ISBLANK(OFFSET(#REF!,INT((ROW()-13)/2),0)),"",OFFSET(#REF!,INT((ROW()-13)/2),0)),IF(ISBLANK(OFFSET('9. METAS'!$X$20,INT((ROW()-14)/2),0)),"",OFFSET('9. METAS'!$X$20,INT((ROW()-14)/2),0)))</f>
        <v>#REF!</v>
      </c>
      <c r="N31" s="1002" t="str">
        <f t="shared" ref="N31" ca="1" si="14">IFERROR(J31/J32,"ND")</f>
        <v>ND</v>
      </c>
      <c r="O31" s="1004" t="str">
        <f t="shared" ref="O31" ca="1" si="15">IFERROR(((J31+K31)/H31),"ND")</f>
        <v>ND</v>
      </c>
      <c r="P31" s="1031"/>
    </row>
    <row r="32" spans="3:16">
      <c r="C32" s="981"/>
      <c r="D32" s="983"/>
      <c r="E32" s="983"/>
      <c r="F32" s="985"/>
      <c r="G32" s="987"/>
      <c r="H32" s="1027"/>
      <c r="I32" s="1033"/>
      <c r="J32" s="208">
        <f ca="1">IF(MOD(ROW()-13,2)=0,IF(ISBLANK(OFFSET(#REF!,INT((ROW()-13)/2),0)),"",OFFSET(#REF!,INT((ROW()-13)/2),0)),IF(ISBLANK(OFFSET('9. METAS'!$U$20,INT((ROW()-14)/2),0)),"",OFFSET('9. METAS'!$U$20,INT((ROW()-14)/2),0)))</f>
        <v>301</v>
      </c>
      <c r="K32" s="209">
        <f ca="1">IF(MOD(ROW()-13,2)=0,IF(ISBLANK(OFFSET(#REF!,INT((ROW()-13)/2),0)),"",OFFSET(#REF!,INT((ROW()-13)/2),0)),IF(ISBLANK(OFFSET('9. METAS'!$V$20,INT((ROW()-14)/2),0)),"",OFFSET('9. METAS'!$V$20,INT((ROW()-14)/2),0)))</f>
        <v>304</v>
      </c>
      <c r="L32" s="209">
        <f ca="1">IF(MOD(ROW()-13,2)=0,IF(ISBLANK(OFFSET(#REF!,INT((ROW()-13)/2),0)),"",OFFSET(#REF!,INT((ROW()-13)/2),0)),IF(ISBLANK(OFFSET('9. METAS'!$W$20,INT((ROW()-14)/2),0)),"",OFFSET('9. METAS'!$W$20,INT((ROW()-14)/2),0)))</f>
        <v>304</v>
      </c>
      <c r="M32" s="210">
        <f ca="1">IF(MOD(ROW()-13,2)=0,IF(ISBLANK(OFFSET(#REF!,INT((ROW()-13)/2),0)),"",OFFSET(#REF!,INT((ROW()-13)/2),0)),IF(ISBLANK(OFFSET('9. METAS'!$X$20,INT((ROW()-14)/2),0)),"",OFFSET('9. METAS'!$X$20,INT((ROW()-14)/2),0)))</f>
        <v>246</v>
      </c>
      <c r="N32" s="1003"/>
      <c r="O32" s="1005"/>
      <c r="P32" s="1034"/>
    </row>
    <row r="33" spans="3:16">
      <c r="C33" s="1008" t="str">
        <f ca="1">IF(ISBLANK(OFFSET('5. Pp (3 años)'!$C$46,INT((ROW()-13)/2),0)),"",OFFSET('5. Pp (3 años)'!$C$46,INT((ROW()-13)/2),0))</f>
        <v>Actividad</v>
      </c>
      <c r="D33" s="983" t="str">
        <f ca="1">IF(ISBLANK(OFFSET('5. Pp (3 años)'!$D$46,INT((ROW()-13)/2),0)),"",OFFSET('5. Pp (3 años)'!$D$46,INT((ROW()-13)/2),0))</f>
        <v xml:space="preserve">3.1.1.1.3.1 Gestión en la documentación de los movimientos de personal de la Oficina de la Secretaría General. 
</v>
      </c>
      <c r="E33" s="983" t="str">
        <f ca="1">IF(ISBLANK(OFFSET('5. Pp (3 años)'!$E$46,INT((ROW()-13)/2),0)),"",OFFSET('5. Pp (3 años)'!$E$46,INT((ROW()-13)/2),0))</f>
        <v>DGMP:  Porcentaje de Documentos de movimientos de personal gestionados.</v>
      </c>
      <c r="F33" s="985" t="str">
        <f ca="1">IF(ISBLANK(OFFSET('5. Pp (3 años)'!$K$46,INT((ROW()-13)/2),0)),"",OFFSET('5. Pp (3 años)'!$K$46,INT((ROW()-13)/2),0))</f>
        <v>Ascendente</v>
      </c>
      <c r="G33" s="987" t="str">
        <f ca="1">IF(ISBLANK(OFFSET('5. Pp (3 años)'!$H$46,INT((ROW()-13)/2),0)),"",OFFSET('5. Pp (3 años)'!$H$46,INT((ROW()-13)/2),0))</f>
        <v>Trimestral</v>
      </c>
      <c r="H33" s="1027">
        <f ca="1">IF(ISBLANK(OFFSET('9. METAS'!$L$20,INT((ROW()-13)/2),0)),"",OFFSET('9. METAS'!$L$20,INT((ROW()-13)/2),0))</f>
        <v>170</v>
      </c>
      <c r="I33" s="1029"/>
      <c r="J33" s="208" t="e">
        <f ca="1">IF(MOD(ROW()-13,2)=0,IF(ISBLANK(OFFSET(#REF!,INT((ROW()-13)/2),0)),"",OFFSET(#REF!,INT((ROW()-13)/2),0)),IF(ISBLANK(OFFSET('9. METAS'!$U$20,INT((ROW()-14)/2),0)),"",OFFSET('9. METAS'!$U$20,INT((ROW()-14)/2),0)))</f>
        <v>#REF!</v>
      </c>
      <c r="K33" s="209" t="e">
        <f ca="1">IF(MOD(ROW()-13,2)=0,IF(ISBLANK(OFFSET(#REF!,INT((ROW()-13)/2),0)),"",OFFSET(#REF!,INT((ROW()-13)/2),0)),IF(ISBLANK(OFFSET('9. METAS'!$V$20,INT((ROW()-14)/2),0)),"",OFFSET('9. METAS'!$V$20,INT((ROW()-14)/2),0)))</f>
        <v>#REF!</v>
      </c>
      <c r="L33" s="209" t="e">
        <f ca="1">IF(MOD(ROW()-13,2)=0,IF(ISBLANK(OFFSET(#REF!,INT((ROW()-13)/2),0)),"",OFFSET(#REF!,INT((ROW()-13)/2),0)),IF(ISBLANK(OFFSET('9. METAS'!$W$20,INT((ROW()-14)/2),0)),"",OFFSET('9. METAS'!$W$20,INT((ROW()-14)/2),0)))</f>
        <v>#REF!</v>
      </c>
      <c r="M33" s="210" t="e">
        <f ca="1">IF(MOD(ROW()-13,2)=0,IF(ISBLANK(OFFSET(#REF!,INT((ROW()-13)/2),0)),"",OFFSET(#REF!,INT((ROW()-13)/2),0)),IF(ISBLANK(OFFSET('9. METAS'!$X$20,INT((ROW()-14)/2),0)),"",OFFSET('9. METAS'!$X$20,INT((ROW()-14)/2),0)))</f>
        <v>#REF!</v>
      </c>
      <c r="N33" s="1002" t="str">
        <f t="shared" ref="N33" ca="1" si="16">IFERROR(J33/J34,"ND")</f>
        <v>ND</v>
      </c>
      <c r="O33" s="1004" t="str">
        <f t="shared" ref="O33" ca="1" si="17">IFERROR(((J33+K33)/H33),"ND")</f>
        <v>ND</v>
      </c>
      <c r="P33" s="1031"/>
    </row>
    <row r="34" spans="3:16">
      <c r="C34" s="981"/>
      <c r="D34" s="983"/>
      <c r="E34" s="983"/>
      <c r="F34" s="985"/>
      <c r="G34" s="987"/>
      <c r="H34" s="1027"/>
      <c r="I34" s="1033"/>
      <c r="J34" s="208">
        <f ca="1">IF(MOD(ROW()-13,2)=0,IF(ISBLANK(OFFSET(#REF!,INT((ROW()-13)/2),0)),"",OFFSET(#REF!,INT((ROW()-13)/2),0)),IF(ISBLANK(OFFSET('9. METAS'!$U$20,INT((ROW()-14)/2),0)),"",OFFSET('9. METAS'!$U$20,INT((ROW()-14)/2),0)))</f>
        <v>49</v>
      </c>
      <c r="K34" s="209">
        <f ca="1">IF(MOD(ROW()-13,2)=0,IF(ISBLANK(OFFSET(#REF!,INT((ROW()-13)/2),0)),"",OFFSET(#REF!,INT((ROW()-13)/2),0)),IF(ISBLANK(OFFSET('9. METAS'!$V$20,INT((ROW()-14)/2),0)),"",OFFSET('9. METAS'!$V$20,INT((ROW()-14)/2),0)))</f>
        <v>42</v>
      </c>
      <c r="L34" s="209">
        <f ca="1">IF(MOD(ROW()-13,2)=0,IF(ISBLANK(OFFSET(#REF!,INT((ROW()-13)/2),0)),"",OFFSET(#REF!,INT((ROW()-13)/2),0)),IF(ISBLANK(OFFSET('9. METAS'!$W$20,INT((ROW()-14)/2),0)),"",OFFSET('9. METAS'!$W$20,INT((ROW()-14)/2),0)))</f>
        <v>42</v>
      </c>
      <c r="M34" s="210">
        <f ca="1">IF(MOD(ROW()-13,2)=0,IF(ISBLANK(OFFSET(#REF!,INT((ROW()-13)/2),0)),"",OFFSET(#REF!,INT((ROW()-13)/2),0)),IF(ISBLANK(OFFSET('9. METAS'!$X$20,INT((ROW()-14)/2),0)),"",OFFSET('9. METAS'!$X$20,INT((ROW()-14)/2),0)))</f>
        <v>37</v>
      </c>
      <c r="N34" s="1003"/>
      <c r="O34" s="1005"/>
      <c r="P34" s="1034"/>
    </row>
    <row r="35" spans="3:16">
      <c r="C35" s="1008" t="str">
        <f ca="1">IF(ISBLANK(OFFSET('5. Pp (3 años)'!$C$46,INT((ROW()-13)/2),0)),"",OFFSET('5. Pp (3 años)'!$C$46,INT((ROW()-13)/2),0))</f>
        <v>Actividad</v>
      </c>
      <c r="D35" s="983" t="str">
        <f ca="1">IF(ISBLANK(OFFSET('5. Pp (3 años)'!$D$46,INT((ROW()-13)/2),0)),"",OFFSET('5. Pp (3 años)'!$D$46,INT((ROW()-13)/2),0))</f>
        <v>3.1.1.1.3.2 Realización de gestiones técnicas para la operación de las Direcciones Adscritas a la Oficina de la Secretaría General.</v>
      </c>
      <c r="E35" s="983" t="str">
        <f ca="1">IF(ISBLANK(OFFSET('5. Pp (3 años)'!$E$46,INT((ROW()-13)/2),0)),"",OFFSET('5. Pp (3 años)'!$E$46,INT((ROW()-13)/2),0))</f>
        <v>PGTR: Porcentaje de Gestiones Técnicas realizadas.</v>
      </c>
      <c r="F35" s="985" t="str">
        <f ca="1">IF(ISBLANK(OFFSET('5. Pp (3 años)'!$K$46,INT((ROW()-13)/2),0)),"",OFFSET('5. Pp (3 años)'!$K$46,INT((ROW()-13)/2),0))</f>
        <v>Ascendente</v>
      </c>
      <c r="G35" s="987" t="str">
        <f ca="1">IF(ISBLANK(OFFSET('5. Pp (3 años)'!$H$46,INT((ROW()-13)/2),0)),"",OFFSET('5. Pp (3 años)'!$H$46,INT((ROW()-13)/2),0))</f>
        <v>Trimestral</v>
      </c>
      <c r="H35" s="1027">
        <f ca="1">IF(ISBLANK(OFFSET('9. METAS'!$L$20,INT((ROW()-13)/2),0)),"",OFFSET('9. METAS'!$L$20,INT((ROW()-13)/2),0))</f>
        <v>417</v>
      </c>
      <c r="I35" s="1029"/>
      <c r="J35" s="208" t="e">
        <f ca="1">IF(MOD(ROW()-13,2)=0,IF(ISBLANK(OFFSET(#REF!,INT((ROW()-13)/2),0)),"",OFFSET(#REF!,INT((ROW()-13)/2),0)),IF(ISBLANK(OFFSET('9. METAS'!$U$20,INT((ROW()-14)/2),0)),"",OFFSET('9. METAS'!$U$20,INT((ROW()-14)/2),0)))</f>
        <v>#REF!</v>
      </c>
      <c r="K35" s="209" t="e">
        <f ca="1">IF(MOD(ROW()-13,2)=0,IF(ISBLANK(OFFSET(#REF!,INT((ROW()-13)/2),0)),"",OFFSET(#REF!,INT((ROW()-13)/2),0)),IF(ISBLANK(OFFSET('9. METAS'!$V$20,INT((ROW()-14)/2),0)),"",OFFSET('9. METAS'!$V$20,INT((ROW()-14)/2),0)))</f>
        <v>#REF!</v>
      </c>
      <c r="L35" s="209" t="e">
        <f ca="1">IF(MOD(ROW()-13,2)=0,IF(ISBLANK(OFFSET(#REF!,INT((ROW()-13)/2),0)),"",OFFSET(#REF!,INT((ROW()-13)/2),0)),IF(ISBLANK(OFFSET('9. METAS'!$W$20,INT((ROW()-14)/2),0)),"",OFFSET('9. METAS'!$W$20,INT((ROW()-14)/2),0)))</f>
        <v>#REF!</v>
      </c>
      <c r="M35" s="210" t="e">
        <f ca="1">IF(MOD(ROW()-13,2)=0,IF(ISBLANK(OFFSET(#REF!,INT((ROW()-13)/2),0)),"",OFFSET(#REF!,INT((ROW()-13)/2),0)),IF(ISBLANK(OFFSET('9. METAS'!$X$20,INT((ROW()-14)/2),0)),"",OFFSET('9. METAS'!$X$20,INT((ROW()-14)/2),0)))</f>
        <v>#REF!</v>
      </c>
      <c r="N35" s="1002" t="str">
        <f t="shared" ref="N35" ca="1" si="18">IFERROR(J35/J36,"ND")</f>
        <v>ND</v>
      </c>
      <c r="O35" s="1004" t="str">
        <f t="shared" ref="O35" ca="1" si="19">IFERROR(((J35+K35)/H35),"ND")</f>
        <v>ND</v>
      </c>
      <c r="P35" s="1031"/>
    </row>
    <row r="36" spans="3:16">
      <c r="C36" s="981"/>
      <c r="D36" s="983"/>
      <c r="E36" s="983"/>
      <c r="F36" s="985"/>
      <c r="G36" s="987"/>
      <c r="H36" s="1027"/>
      <c r="I36" s="1033"/>
      <c r="J36" s="208">
        <f ca="1">IF(MOD(ROW()-13,2)=0,IF(ISBLANK(OFFSET(#REF!,INT((ROW()-13)/2),0)),"",OFFSET(#REF!,INT((ROW()-13)/2),0)),IF(ISBLANK(OFFSET('9. METAS'!$U$20,INT((ROW()-14)/2),0)),"",OFFSET('9. METAS'!$U$20,INT((ROW()-14)/2),0)))</f>
        <v>123</v>
      </c>
      <c r="K36" s="209">
        <f ca="1">IF(MOD(ROW()-13,2)=0,IF(ISBLANK(OFFSET(#REF!,INT((ROW()-13)/2),0)),"",OFFSET(#REF!,INT((ROW()-13)/2),0)),IF(ISBLANK(OFFSET('9. METAS'!$V$20,INT((ROW()-14)/2),0)),"",OFFSET('9. METAS'!$V$20,INT((ROW()-14)/2),0)))</f>
        <v>98</v>
      </c>
      <c r="L36" s="209">
        <f ca="1">IF(MOD(ROW()-13,2)=0,IF(ISBLANK(OFFSET(#REF!,INT((ROW()-13)/2),0)),"",OFFSET(#REF!,INT((ROW()-13)/2),0)),IF(ISBLANK(OFFSET('9. METAS'!$W$20,INT((ROW()-14)/2),0)),"",OFFSET('9. METAS'!$W$20,INT((ROW()-14)/2),0)))</f>
        <v>98</v>
      </c>
      <c r="M36" s="210">
        <f ca="1">IF(MOD(ROW()-13,2)=0,IF(ISBLANK(OFFSET(#REF!,INT((ROW()-13)/2),0)),"",OFFSET(#REF!,INT((ROW()-13)/2),0)),IF(ISBLANK(OFFSET('9. METAS'!$X$20,INT((ROW()-14)/2),0)),"",OFFSET('9. METAS'!$X$20,INT((ROW()-14)/2),0)))</f>
        <v>98</v>
      </c>
      <c r="N36" s="1003"/>
      <c r="O36" s="1005"/>
      <c r="P36" s="1034"/>
    </row>
    <row r="37" spans="3:16">
      <c r="C37" s="1008" t="str">
        <f ca="1">IF(ISBLANK(OFFSET('5. Pp (3 años)'!$C$46,INT((ROW()-13)/2),0)),"",OFFSET('5. Pp (3 años)'!$C$46,INT((ROW()-13)/2),0))</f>
        <v>Actividad</v>
      </c>
      <c r="D37" s="983" t="str">
        <f ca="1">IF(ISBLANK(OFFSET('5. Pp (3 años)'!$D$46,INT((ROW()-13)/2),0)),"",OFFSET('5. Pp (3 años)'!$D$46,INT((ROW()-13)/2),0))</f>
        <v>3.1.1.1.3.3 Atención a las solicitudes de   recursos materiales para abastecer a la Secretaría General y sus Direcciones Adscritas.</v>
      </c>
      <c r="E37" s="983" t="str">
        <f ca="1">IF(ISBLANK(OFFSET('5. Pp (3 años)'!$E$46,INT((ROW()-13)/2),0)),"",OFFSET('5. Pp (3 años)'!$E$46,INT((ROW()-13)/2),0))</f>
        <v>PRMG: Porcentaje de solicitudes de recursos materiales gestionados.</v>
      </c>
      <c r="F37" s="985" t="str">
        <f ca="1">IF(ISBLANK(OFFSET('5. Pp (3 años)'!$K$46,INT((ROW()-13)/2),0)),"",OFFSET('5. Pp (3 años)'!$K$46,INT((ROW()-13)/2),0))</f>
        <v>Ascendente</v>
      </c>
      <c r="G37" s="987" t="str">
        <f ca="1">IF(ISBLANK(OFFSET('5. Pp (3 años)'!$H$46,INT((ROW()-13)/2),0)),"",OFFSET('5. Pp (3 años)'!$H$46,INT((ROW()-13)/2),0))</f>
        <v>Trimestral</v>
      </c>
      <c r="H37" s="1027">
        <f ca="1">IF(ISBLANK(OFFSET('9. METAS'!$L$20,INT((ROW()-13)/2),0)),"",OFFSET('9. METAS'!$L$20,INT((ROW()-13)/2),0))</f>
        <v>568</v>
      </c>
      <c r="I37" s="1029"/>
      <c r="J37" s="208" t="e">
        <f ca="1">IF(MOD(ROW()-13,2)=0,IF(ISBLANK(OFFSET(#REF!,INT((ROW()-13)/2),0)),"",OFFSET(#REF!,INT((ROW()-13)/2),0)),IF(ISBLANK(OFFSET('9. METAS'!$U$20,INT((ROW()-14)/2),0)),"",OFFSET('9. METAS'!$U$20,INT((ROW()-14)/2),0)))</f>
        <v>#REF!</v>
      </c>
      <c r="K37" s="209" t="e">
        <f ca="1">IF(MOD(ROW()-13,2)=0,IF(ISBLANK(OFFSET(#REF!,INT((ROW()-13)/2),0)),"",OFFSET(#REF!,INT((ROW()-13)/2),0)),IF(ISBLANK(OFFSET('9. METAS'!$V$20,INT((ROW()-14)/2),0)),"",OFFSET('9. METAS'!$V$20,INT((ROW()-14)/2),0)))</f>
        <v>#REF!</v>
      </c>
      <c r="L37" s="209" t="e">
        <f ca="1">IF(MOD(ROW()-13,2)=0,IF(ISBLANK(OFFSET(#REF!,INT((ROW()-13)/2),0)),"",OFFSET(#REF!,INT((ROW()-13)/2),0)),IF(ISBLANK(OFFSET('9. METAS'!$W$20,INT((ROW()-14)/2),0)),"",OFFSET('9. METAS'!$W$20,INT((ROW()-14)/2),0)))</f>
        <v>#REF!</v>
      </c>
      <c r="M37" s="210" t="e">
        <f ca="1">IF(MOD(ROW()-13,2)=0,IF(ISBLANK(OFFSET(#REF!,INT((ROW()-13)/2),0)),"",OFFSET(#REF!,INT((ROW()-13)/2),0)),IF(ISBLANK(OFFSET('9. METAS'!$X$20,INT((ROW()-14)/2),0)),"",OFFSET('9. METAS'!$X$20,INT((ROW()-14)/2),0)))</f>
        <v>#REF!</v>
      </c>
      <c r="N37" s="1002" t="str">
        <f t="shared" ref="N37" ca="1" si="20">IFERROR(J37/J38,"ND")</f>
        <v>ND</v>
      </c>
      <c r="O37" s="1004" t="str">
        <f t="shared" ref="O37" ca="1" si="21">IFERROR(((J37+K37)/H37),"ND")</f>
        <v>ND</v>
      </c>
      <c r="P37" s="1031"/>
    </row>
    <row r="38" spans="3:16">
      <c r="C38" s="981"/>
      <c r="D38" s="983"/>
      <c r="E38" s="983"/>
      <c r="F38" s="985"/>
      <c r="G38" s="987"/>
      <c r="H38" s="1027"/>
      <c r="I38" s="1033"/>
      <c r="J38" s="208">
        <f ca="1">IF(MOD(ROW()-13,2)=0,IF(ISBLANK(OFFSET(#REF!,INT((ROW()-13)/2),0)),"",OFFSET(#REF!,INT((ROW()-13)/2),0)),IF(ISBLANK(OFFSET('9. METAS'!$U$20,INT((ROW()-14)/2),0)),"",OFFSET('9. METAS'!$U$20,INT((ROW()-14)/2),0)))</f>
        <v>129</v>
      </c>
      <c r="K38" s="209">
        <f ca="1">IF(MOD(ROW()-13,2)=0,IF(ISBLANK(OFFSET(#REF!,INT((ROW()-13)/2),0)),"",OFFSET(#REF!,INT((ROW()-13)/2),0)),IF(ISBLANK(OFFSET('9. METAS'!$V$20,INT((ROW()-14)/2),0)),"",OFFSET('9. METAS'!$V$20,INT((ROW()-14)/2),0)))</f>
        <v>164</v>
      </c>
      <c r="L38" s="209">
        <f ca="1">IF(MOD(ROW()-13,2)=0,IF(ISBLANK(OFFSET(#REF!,INT((ROW()-13)/2),0)),"",OFFSET(#REF!,INT((ROW()-13)/2),0)),IF(ISBLANK(OFFSET('9. METAS'!$W$20,INT((ROW()-14)/2),0)),"",OFFSET('9. METAS'!$W$20,INT((ROW()-14)/2),0)))</f>
        <v>164</v>
      </c>
      <c r="M38" s="210">
        <f ca="1">IF(MOD(ROW()-13,2)=0,IF(ISBLANK(OFFSET(#REF!,INT((ROW()-13)/2),0)),"",OFFSET(#REF!,INT((ROW()-13)/2),0)),IF(ISBLANK(OFFSET('9. METAS'!$X$20,INT((ROW()-14)/2),0)),"",OFFSET('9. METAS'!$X$20,INT((ROW()-14)/2),0)))</f>
        <v>111</v>
      </c>
      <c r="N38" s="1003"/>
      <c r="O38" s="1005"/>
      <c r="P38" s="1034"/>
    </row>
    <row r="39" spans="3:16">
      <c r="C39" s="1008" t="str">
        <f ca="1">IF(ISBLANK(OFFSET('5. Pp (3 años)'!$C$46,INT((ROW()-13)/2),0)),"",OFFSET('5. Pp (3 años)'!$C$46,INT((ROW()-13)/2),0))</f>
        <v>Componente</v>
      </c>
      <c r="D39" s="983" t="str">
        <f ca="1">IF(ISBLANK(OFFSET('5. Pp (3 años)'!$D$46,INT((ROW()-13)/2),0)),"",OFFSET('5. Pp (3 años)'!$D$46,INT((ROW()-13)/2),0))</f>
        <v>3.1.1.1.4 Actos registrales constitutivos o modificativos del Estado Civil de la población benitojuarense, garantizando el derecho a la igualdad entre mujeres y hombres inscritos.</v>
      </c>
      <c r="E39" s="983" t="str">
        <f ca="1">IF(ISBLANK(OFFSET('5. Pp (3 años)'!$E$46,INT((ROW()-13)/2),0)),"",OFFSET('5. Pp (3 años)'!$E$46,INT((ROW()-13)/2),0))</f>
        <v>PARI: Porcentaje de actos registrales inscritos</v>
      </c>
      <c r="F39" s="985" t="str">
        <f ca="1">IF(ISBLANK(OFFSET('5. Pp (3 años)'!$K$46,INT((ROW()-13)/2),0)),"",OFFSET('5. Pp (3 años)'!$K$46,INT((ROW()-13)/2),0))</f>
        <v>Ascendente</v>
      </c>
      <c r="G39" s="987" t="str">
        <f ca="1">IF(ISBLANK(OFFSET('5. Pp (3 años)'!$H$46,INT((ROW()-13)/2),0)),"",OFFSET('5. Pp (3 años)'!$H$46,INT((ROW()-13)/2),0))</f>
        <v>Trimestral</v>
      </c>
      <c r="H39" s="1027">
        <f ca="1">IF(ISBLANK(OFFSET('9. METAS'!$L$20,INT((ROW()-13)/2),0)),"",OFFSET('9. METAS'!$L$20,INT((ROW()-13)/2),0))</f>
        <v>74119</v>
      </c>
      <c r="I39" s="1029"/>
      <c r="J39" s="208" t="e">
        <f ca="1">IF(MOD(ROW()-13,2)=0,IF(ISBLANK(OFFSET(#REF!,INT((ROW()-13)/2),0)),"",OFFSET(#REF!,INT((ROW()-13)/2),0)),IF(ISBLANK(OFFSET('9. METAS'!$U$20,INT((ROW()-14)/2),0)),"",OFFSET('9. METAS'!$U$20,INT((ROW()-14)/2),0)))</f>
        <v>#REF!</v>
      </c>
      <c r="K39" s="209" t="e">
        <f ca="1">IF(MOD(ROW()-13,2)=0,IF(ISBLANK(OFFSET(#REF!,INT((ROW()-13)/2),0)),"",OFFSET(#REF!,INT((ROW()-13)/2),0)),IF(ISBLANK(OFFSET('9. METAS'!$V$20,INT((ROW()-14)/2),0)),"",OFFSET('9. METAS'!$V$20,INT((ROW()-14)/2),0)))</f>
        <v>#REF!</v>
      </c>
      <c r="L39" s="209" t="e">
        <f ca="1">IF(MOD(ROW()-13,2)=0,IF(ISBLANK(OFFSET(#REF!,INT((ROW()-13)/2),0)),"",OFFSET(#REF!,INT((ROW()-13)/2),0)),IF(ISBLANK(OFFSET('9. METAS'!$W$20,INT((ROW()-14)/2),0)),"",OFFSET('9. METAS'!$W$20,INT((ROW()-14)/2),0)))</f>
        <v>#REF!</v>
      </c>
      <c r="M39" s="210" t="e">
        <f ca="1">IF(MOD(ROW()-13,2)=0,IF(ISBLANK(OFFSET(#REF!,INT((ROW()-13)/2),0)),"",OFFSET(#REF!,INT((ROW()-13)/2),0)),IF(ISBLANK(OFFSET('9. METAS'!$X$20,INT((ROW()-14)/2),0)),"",OFFSET('9. METAS'!$X$20,INT((ROW()-14)/2),0)))</f>
        <v>#REF!</v>
      </c>
      <c r="N39" s="1002" t="str">
        <f t="shared" ref="N39" ca="1" si="22">IFERROR(J39/J40,"ND")</f>
        <v>ND</v>
      </c>
      <c r="O39" s="1004" t="str">
        <f t="shared" ref="O39" ca="1" si="23">IFERROR(((J39+K39)/H39),"ND")</f>
        <v>ND</v>
      </c>
      <c r="P39" s="1031"/>
    </row>
    <row r="40" spans="3:16">
      <c r="C40" s="981"/>
      <c r="D40" s="983"/>
      <c r="E40" s="983"/>
      <c r="F40" s="985"/>
      <c r="G40" s="987"/>
      <c r="H40" s="1027"/>
      <c r="I40" s="1033"/>
      <c r="J40" s="208">
        <f ca="1">IF(MOD(ROW()-13,2)=0,IF(ISBLANK(OFFSET(#REF!,INT((ROW()-13)/2),0)),"",OFFSET(#REF!,INT((ROW()-13)/2),0)),IF(ISBLANK(OFFSET('9. METAS'!$U$20,INT((ROW()-14)/2),0)),"",OFFSET('9. METAS'!$U$20,INT((ROW()-14)/2),0)))</f>
        <v>18530</v>
      </c>
      <c r="K40" s="209">
        <f ca="1">IF(MOD(ROW()-13,2)=0,IF(ISBLANK(OFFSET(#REF!,INT((ROW()-13)/2),0)),"",OFFSET(#REF!,INT((ROW()-13)/2),0)),IF(ISBLANK(OFFSET('9. METAS'!$V$20,INT((ROW()-14)/2),0)),"",OFFSET('9. METAS'!$V$20,INT((ROW()-14)/2),0)))</f>
        <v>18530</v>
      </c>
      <c r="L40" s="209">
        <f ca="1">IF(MOD(ROW()-13,2)=0,IF(ISBLANK(OFFSET(#REF!,INT((ROW()-13)/2),0)),"",OFFSET(#REF!,INT((ROW()-13)/2),0)),IF(ISBLANK(OFFSET('9. METAS'!$W$20,INT((ROW()-14)/2),0)),"",OFFSET('9. METAS'!$W$20,INT((ROW()-14)/2),0)))</f>
        <v>18530</v>
      </c>
      <c r="M40" s="210">
        <f ca="1">IF(MOD(ROW()-13,2)=0,IF(ISBLANK(OFFSET(#REF!,INT((ROW()-13)/2),0)),"",OFFSET(#REF!,INT((ROW()-13)/2),0)),IF(ISBLANK(OFFSET('9. METAS'!$X$20,INT((ROW()-14)/2),0)),"",OFFSET('9. METAS'!$X$20,INT((ROW()-14)/2),0)))</f>
        <v>18529</v>
      </c>
      <c r="N40" s="1003"/>
      <c r="O40" s="1005"/>
      <c r="P40" s="1034"/>
    </row>
    <row r="41" spans="3:16">
      <c r="C41" s="1008" t="str">
        <f ca="1">IF(ISBLANK(OFFSET('5. Pp (3 años)'!$C$46,INT((ROW()-13)/2),0)),"",OFFSET('5. Pp (3 años)'!$C$46,INT((ROW()-13)/2),0))</f>
        <v>Actividad</v>
      </c>
      <c r="D41" s="983" t="str">
        <f ca="1">IF(ISBLANK(OFFSET('5. Pp (3 años)'!$D$46,INT((ROW()-13)/2),0)),"",OFFSET('5. Pp (3 años)'!$D$46,INT((ROW()-13)/2),0))</f>
        <v>3.1.1.1.4.1 Adquisición de herramientas tecnológicas del Registro Civil.</v>
      </c>
      <c r="E41" s="983" t="str">
        <f ca="1">IF(ISBLANK(OFFSET('5. Pp (3 años)'!$E$46,INT((ROW()-13)/2),0)),"",OFFSET('5. Pp (3 años)'!$E$46,INT((ROW()-13)/2),0))</f>
        <v xml:space="preserve">PAECE: Porcentaje de adquisición de equipos de cómputo y electrónicos.      </v>
      </c>
      <c r="F41" s="985" t="str">
        <f ca="1">IF(ISBLANK(OFFSET('5. Pp (3 años)'!$K$46,INT((ROW()-13)/2),0)),"",OFFSET('5. Pp (3 años)'!$K$46,INT((ROW()-13)/2),0))</f>
        <v>Ascendente</v>
      </c>
      <c r="G41" s="987" t="str">
        <f ca="1">IF(ISBLANK(OFFSET('5. Pp (3 años)'!$H$46,INT((ROW()-13)/2),0)),"",OFFSET('5. Pp (3 años)'!$H$46,INT((ROW()-13)/2),0))</f>
        <v>Trimestral</v>
      </c>
      <c r="H41" s="1027">
        <f ca="1">IF(ISBLANK(OFFSET('9. METAS'!$L$20,INT((ROW()-13)/2),0)),"",OFFSET('9. METAS'!$L$20,INT((ROW()-13)/2),0))</f>
        <v>3</v>
      </c>
      <c r="I41" s="1029"/>
      <c r="J41" s="208" t="e">
        <f ca="1">IF(MOD(ROW()-13,2)=0,IF(ISBLANK(OFFSET(#REF!,INT((ROW()-13)/2),0)),"",OFFSET(#REF!,INT((ROW()-13)/2),0)),IF(ISBLANK(OFFSET('9. METAS'!$U$20,INT((ROW()-14)/2),0)),"",OFFSET('9. METAS'!$U$20,INT((ROW()-14)/2),0)))</f>
        <v>#REF!</v>
      </c>
      <c r="K41" s="209" t="e">
        <f ca="1">IF(MOD(ROW()-13,2)=0,IF(ISBLANK(OFFSET(#REF!,INT((ROW()-13)/2),0)),"",OFFSET(#REF!,INT((ROW()-13)/2),0)),IF(ISBLANK(OFFSET('9. METAS'!$V$20,INT((ROW()-14)/2),0)),"",OFFSET('9. METAS'!$V$20,INT((ROW()-14)/2),0)))</f>
        <v>#REF!</v>
      </c>
      <c r="L41" s="209" t="e">
        <f ca="1">IF(MOD(ROW()-13,2)=0,IF(ISBLANK(OFFSET(#REF!,INT((ROW()-13)/2),0)),"",OFFSET(#REF!,INT((ROW()-13)/2),0)),IF(ISBLANK(OFFSET('9. METAS'!$W$20,INT((ROW()-14)/2),0)),"",OFFSET('9. METAS'!$W$20,INT((ROW()-14)/2),0)))</f>
        <v>#REF!</v>
      </c>
      <c r="M41" s="210" t="e">
        <f ca="1">IF(MOD(ROW()-13,2)=0,IF(ISBLANK(OFFSET(#REF!,INT((ROW()-13)/2),0)),"",OFFSET(#REF!,INT((ROW()-13)/2),0)),IF(ISBLANK(OFFSET('9. METAS'!$X$20,INT((ROW()-14)/2),0)),"",OFFSET('9. METAS'!$X$20,INT((ROW()-14)/2),0)))</f>
        <v>#REF!</v>
      </c>
      <c r="N41" s="1002" t="str">
        <f t="shared" ref="N41" ca="1" si="24">IFERROR(J41/J42,"ND")</f>
        <v>ND</v>
      </c>
      <c r="O41" s="1004" t="str">
        <f t="shared" ref="O41" ca="1" si="25">IFERROR(((J41+K41)/H41),"ND")</f>
        <v>ND</v>
      </c>
      <c r="P41" s="1031"/>
    </row>
    <row r="42" spans="3:16">
      <c r="C42" s="981"/>
      <c r="D42" s="983"/>
      <c r="E42" s="983"/>
      <c r="F42" s="985"/>
      <c r="G42" s="987"/>
      <c r="H42" s="1027"/>
      <c r="I42" s="1033"/>
      <c r="J42" s="208">
        <f ca="1">IF(MOD(ROW()-13,2)=0,IF(ISBLANK(OFFSET(#REF!,INT((ROW()-13)/2),0)),"",OFFSET(#REF!,INT((ROW()-13)/2),0)),IF(ISBLANK(OFFSET('9. METAS'!$U$20,INT((ROW()-14)/2),0)),"",OFFSET('9. METAS'!$U$20,INT((ROW()-14)/2),0)))</f>
        <v>1</v>
      </c>
      <c r="K42" s="209">
        <f ca="1">IF(MOD(ROW()-13,2)=0,IF(ISBLANK(OFFSET(#REF!,INT((ROW()-13)/2),0)),"",OFFSET(#REF!,INT((ROW()-13)/2),0)),IF(ISBLANK(OFFSET('9. METAS'!$V$20,INT((ROW()-14)/2),0)),"",OFFSET('9. METAS'!$V$20,INT((ROW()-14)/2),0)))</f>
        <v>1</v>
      </c>
      <c r="L42" s="209">
        <f ca="1">IF(MOD(ROW()-13,2)=0,IF(ISBLANK(OFFSET(#REF!,INT((ROW()-13)/2),0)),"",OFFSET(#REF!,INT((ROW()-13)/2),0)),IF(ISBLANK(OFFSET('9. METAS'!$W$20,INT((ROW()-14)/2),0)),"",OFFSET('9. METAS'!$W$20,INT((ROW()-14)/2),0)))</f>
        <v>1</v>
      </c>
      <c r="M42" s="210">
        <f ca="1">IF(MOD(ROW()-13,2)=0,IF(ISBLANK(OFFSET(#REF!,INT((ROW()-13)/2),0)),"",OFFSET(#REF!,INT((ROW()-13)/2),0)),IF(ISBLANK(OFFSET('9. METAS'!$X$20,INT((ROW()-14)/2),0)),"",OFFSET('9. METAS'!$X$20,INT((ROW()-14)/2),0)))</f>
        <v>0</v>
      </c>
      <c r="N42" s="1003"/>
      <c r="O42" s="1005"/>
      <c r="P42" s="1034"/>
    </row>
    <row r="43" spans="3:16">
      <c r="C43" s="1008" t="str">
        <f ca="1">IF(ISBLANK(OFFSET('5. Pp (3 años)'!$C$46,INT((ROW()-13)/2),0)),"",OFFSET('5. Pp (3 años)'!$C$46,INT((ROW()-13)/2),0))</f>
        <v>Actividad</v>
      </c>
      <c r="D43" s="983" t="str">
        <f ca="1">IF(ISBLANK(OFFSET('5. Pp (3 años)'!$D$46,INT((ROW()-13)/2),0)),"",OFFSET('5. Pp (3 años)'!$D$46,INT((ROW()-13)/2),0))</f>
        <v>3.1.1.1.4.2 Incremento en la adquisición de formatos valorados Adquiridos.</v>
      </c>
      <c r="E43" s="983" t="str">
        <f ca="1">IF(ISBLANK(OFFSET('5. Pp (3 años)'!$E$46,INT((ROW()-13)/2),0)),"",OFFSET('5. Pp (3 años)'!$E$46,INT((ROW()-13)/2),0))</f>
        <v xml:space="preserve">PFVA: Porcentaje de formatos valoradas  adquiridas. </v>
      </c>
      <c r="F43" s="985" t="str">
        <f ca="1">IF(ISBLANK(OFFSET('5. Pp (3 años)'!$K$46,INT((ROW()-13)/2),0)),"",OFFSET('5. Pp (3 años)'!$K$46,INT((ROW()-13)/2),0))</f>
        <v>Ascendente</v>
      </c>
      <c r="G43" s="987" t="str">
        <f ca="1">IF(ISBLANK(OFFSET('5. Pp (3 años)'!$H$46,INT((ROW()-13)/2),0)),"",OFFSET('5. Pp (3 años)'!$H$46,INT((ROW()-13)/2),0))</f>
        <v>Trimestral</v>
      </c>
      <c r="H43" s="1027">
        <f ca="1">IF(ISBLANK(OFFSET('9. METAS'!$L$20,INT((ROW()-13)/2),0)),"",OFFSET('9. METAS'!$L$20,INT((ROW()-13)/2),0))</f>
        <v>89000</v>
      </c>
      <c r="I43" s="1029"/>
      <c r="J43" s="208" t="e">
        <f ca="1">IF(MOD(ROW()-13,2)=0,IF(ISBLANK(OFFSET(#REF!,INT((ROW()-13)/2),0)),"",OFFSET(#REF!,INT((ROW()-13)/2),0)),IF(ISBLANK(OFFSET('9. METAS'!$U$20,INT((ROW()-14)/2),0)),"",OFFSET('9. METAS'!$U$20,INT((ROW()-14)/2),0)))</f>
        <v>#REF!</v>
      </c>
      <c r="K43" s="209" t="e">
        <f ca="1">IF(MOD(ROW()-13,2)=0,IF(ISBLANK(OFFSET(#REF!,INT((ROW()-13)/2),0)),"",OFFSET(#REF!,INT((ROW()-13)/2),0)),IF(ISBLANK(OFFSET('9. METAS'!$V$20,INT((ROW()-14)/2),0)),"",OFFSET('9. METAS'!$V$20,INT((ROW()-14)/2),0)))</f>
        <v>#REF!</v>
      </c>
      <c r="L43" s="209" t="e">
        <f ca="1">IF(MOD(ROW()-13,2)=0,IF(ISBLANK(OFFSET(#REF!,INT((ROW()-13)/2),0)),"",OFFSET(#REF!,INT((ROW()-13)/2),0)),IF(ISBLANK(OFFSET('9. METAS'!$W$20,INT((ROW()-14)/2),0)),"",OFFSET('9. METAS'!$W$20,INT((ROW()-14)/2),0)))</f>
        <v>#REF!</v>
      </c>
      <c r="M43" s="210" t="e">
        <f ca="1">IF(MOD(ROW()-13,2)=0,IF(ISBLANK(OFFSET(#REF!,INT((ROW()-13)/2),0)),"",OFFSET(#REF!,INT((ROW()-13)/2),0)),IF(ISBLANK(OFFSET('9. METAS'!$X$20,INT((ROW()-14)/2),0)),"",OFFSET('9. METAS'!$X$20,INT((ROW()-14)/2),0)))</f>
        <v>#REF!</v>
      </c>
      <c r="N43" s="1002" t="str">
        <f t="shared" ref="N43" ca="1" si="26">IFERROR(J43/J44,"ND")</f>
        <v>ND</v>
      </c>
      <c r="O43" s="1004" t="str">
        <f t="shared" ref="O43" ca="1" si="27">IFERROR(((J43+K43)/H43),"ND")</f>
        <v>ND</v>
      </c>
      <c r="P43" s="1031"/>
    </row>
    <row r="44" spans="3:16">
      <c r="C44" s="981"/>
      <c r="D44" s="983"/>
      <c r="E44" s="983"/>
      <c r="F44" s="985"/>
      <c r="G44" s="987"/>
      <c r="H44" s="1027"/>
      <c r="I44" s="1033"/>
      <c r="J44" s="208">
        <f ca="1">IF(MOD(ROW()-13,2)=0,IF(ISBLANK(OFFSET(#REF!,INT((ROW()-13)/2),0)),"",OFFSET(#REF!,INT((ROW()-13)/2),0)),IF(ISBLANK(OFFSET('9. METAS'!$U$20,INT((ROW()-14)/2),0)),"",OFFSET('9. METAS'!$U$20,INT((ROW()-14)/2),0)))</f>
        <v>22250</v>
      </c>
      <c r="K44" s="209">
        <f ca="1">IF(MOD(ROW()-13,2)=0,IF(ISBLANK(OFFSET(#REF!,INT((ROW()-13)/2),0)),"",OFFSET(#REF!,INT((ROW()-13)/2),0)),IF(ISBLANK(OFFSET('9. METAS'!$V$20,INT((ROW()-14)/2),0)),"",OFFSET('9. METAS'!$V$20,INT((ROW()-14)/2),0)))</f>
        <v>22250</v>
      </c>
      <c r="L44" s="209">
        <f ca="1">IF(MOD(ROW()-13,2)=0,IF(ISBLANK(OFFSET(#REF!,INT((ROW()-13)/2),0)),"",OFFSET(#REF!,INT((ROW()-13)/2),0)),IF(ISBLANK(OFFSET('9. METAS'!$W$20,INT((ROW()-14)/2),0)),"",OFFSET('9. METAS'!$W$20,INT((ROW()-14)/2),0)))</f>
        <v>22250</v>
      </c>
      <c r="M44" s="210">
        <f ca="1">IF(MOD(ROW()-13,2)=0,IF(ISBLANK(OFFSET(#REF!,INT((ROW()-13)/2),0)),"",OFFSET(#REF!,INT((ROW()-13)/2),0)),IF(ISBLANK(OFFSET('9. METAS'!$X$20,INT((ROW()-14)/2),0)),"",OFFSET('9. METAS'!$X$20,INT((ROW()-14)/2),0)))</f>
        <v>22250</v>
      </c>
      <c r="N44" s="1003"/>
      <c r="O44" s="1005"/>
      <c r="P44" s="1034"/>
    </row>
    <row r="45" spans="3:16">
      <c r="C45" s="1008" t="str">
        <f ca="1">IF(ISBLANK(OFFSET('5. Pp (3 años)'!$C$46,INT((ROW()-13)/2),0)),"",OFFSET('5. Pp (3 años)'!$C$46,INT((ROW()-13)/2),0))</f>
        <v>Actividad</v>
      </c>
      <c r="D45" s="983" t="str">
        <f ca="1">IF(ISBLANK(OFFSET('5. Pp (3 años)'!$D$46,INT((ROW()-13)/2),0)),"",OFFSET('5. Pp (3 años)'!$D$46,INT((ROW()-13)/2),0))</f>
        <v>3.1.1.1.4.3 Capacitación al personal del Registro Civil.</v>
      </c>
      <c r="E45" s="983" t="str">
        <f ca="1">IF(ISBLANK(OFFSET('5. Pp (3 años)'!$E$46,INT((ROW()-13)/2),0)),"",OFFSET('5. Pp (3 años)'!$E$46,INT((ROW()-13)/2),0))</f>
        <v>PPC: Porcentaje de personal del Registro Civil capacitado.</v>
      </c>
      <c r="F45" s="985" t="str">
        <f ca="1">IF(ISBLANK(OFFSET('5. Pp (3 años)'!$K$46,INT((ROW()-13)/2),0)),"",OFFSET('5. Pp (3 años)'!$K$46,INT((ROW()-13)/2),0))</f>
        <v>Ascendente</v>
      </c>
      <c r="G45" s="987" t="str">
        <f ca="1">IF(ISBLANK(OFFSET('5. Pp (3 años)'!$H$46,INT((ROW()-13)/2),0)),"",OFFSET('5. Pp (3 años)'!$H$46,INT((ROW()-13)/2),0))</f>
        <v>Trimestral</v>
      </c>
      <c r="H45" s="1027">
        <f ca="1">IF(ISBLANK(OFFSET('9. METAS'!$L$20,INT((ROW()-13)/2),0)),"",OFFSET('9. METAS'!$L$20,INT((ROW()-13)/2),0))</f>
        <v>40</v>
      </c>
      <c r="I45" s="1029"/>
      <c r="J45" s="208" t="e">
        <f ca="1">IF(MOD(ROW()-13,2)=0,IF(ISBLANK(OFFSET(#REF!,INT((ROW()-13)/2),0)),"",OFFSET(#REF!,INT((ROW()-13)/2),0)),IF(ISBLANK(OFFSET('9. METAS'!$U$20,INT((ROW()-14)/2),0)),"",OFFSET('9. METAS'!$U$20,INT((ROW()-14)/2),0)))</f>
        <v>#REF!</v>
      </c>
      <c r="K45" s="209" t="e">
        <f ca="1">IF(MOD(ROW()-13,2)=0,IF(ISBLANK(OFFSET(#REF!,INT((ROW()-13)/2),0)),"",OFFSET(#REF!,INT((ROW()-13)/2),0)),IF(ISBLANK(OFFSET('9. METAS'!$V$20,INT((ROW()-14)/2),0)),"",OFFSET('9. METAS'!$V$20,INT((ROW()-14)/2),0)))</f>
        <v>#REF!</v>
      </c>
      <c r="L45" s="209" t="e">
        <f ca="1">IF(MOD(ROW()-13,2)=0,IF(ISBLANK(OFFSET(#REF!,INT((ROW()-13)/2),0)),"",OFFSET(#REF!,INT((ROW()-13)/2),0)),IF(ISBLANK(OFFSET('9. METAS'!$W$20,INT((ROW()-14)/2),0)),"",OFFSET('9. METAS'!$W$20,INT((ROW()-14)/2),0)))</f>
        <v>#REF!</v>
      </c>
      <c r="M45" s="210" t="e">
        <f ca="1">IF(MOD(ROW()-13,2)=0,IF(ISBLANK(OFFSET(#REF!,INT((ROW()-13)/2),0)),"",OFFSET(#REF!,INT((ROW()-13)/2),0)),IF(ISBLANK(OFFSET('9. METAS'!$X$20,INT((ROW()-14)/2),0)),"",OFFSET('9. METAS'!$X$20,INT((ROW()-14)/2),0)))</f>
        <v>#REF!</v>
      </c>
      <c r="N45" s="1002" t="str">
        <f t="shared" ref="N45" ca="1" si="28">IFERROR(J45/J46,"ND")</f>
        <v>ND</v>
      </c>
      <c r="O45" s="1004" t="str">
        <f t="shared" ref="O45" ca="1" si="29">IFERROR(((J45+K45)/H45),"ND")</f>
        <v>ND</v>
      </c>
      <c r="P45" s="1031"/>
    </row>
    <row r="46" spans="3:16">
      <c r="C46" s="981"/>
      <c r="D46" s="983"/>
      <c r="E46" s="983"/>
      <c r="F46" s="985"/>
      <c r="G46" s="987"/>
      <c r="H46" s="1027"/>
      <c r="I46" s="1033"/>
      <c r="J46" s="208">
        <f ca="1">IF(MOD(ROW()-13,2)=0,IF(ISBLANK(OFFSET(#REF!,INT((ROW()-13)/2),0)),"",OFFSET(#REF!,INT((ROW()-13)/2),0)),IF(ISBLANK(OFFSET('9. METAS'!$U$20,INT((ROW()-14)/2),0)),"",OFFSET('9. METAS'!$U$20,INT((ROW()-14)/2),0)))</f>
        <v>10</v>
      </c>
      <c r="K46" s="209">
        <f ca="1">IF(MOD(ROW()-13,2)=0,IF(ISBLANK(OFFSET(#REF!,INT((ROW()-13)/2),0)),"",OFFSET(#REF!,INT((ROW()-13)/2),0)),IF(ISBLANK(OFFSET('9. METAS'!$V$20,INT((ROW()-14)/2),0)),"",OFFSET('9. METAS'!$V$20,INT((ROW()-14)/2),0)))</f>
        <v>10</v>
      </c>
      <c r="L46" s="209">
        <f ca="1">IF(MOD(ROW()-13,2)=0,IF(ISBLANK(OFFSET(#REF!,INT((ROW()-13)/2),0)),"",OFFSET(#REF!,INT((ROW()-13)/2),0)),IF(ISBLANK(OFFSET('9. METAS'!$W$20,INT((ROW()-14)/2),0)),"",OFFSET('9. METAS'!$W$20,INT((ROW()-14)/2),0)))</f>
        <v>10</v>
      </c>
      <c r="M46" s="210">
        <f ca="1">IF(MOD(ROW()-13,2)=0,IF(ISBLANK(OFFSET(#REF!,INT((ROW()-13)/2),0)),"",OFFSET(#REF!,INT((ROW()-13)/2),0)),IF(ISBLANK(OFFSET('9. METAS'!$X$20,INT((ROW()-14)/2),0)),"",OFFSET('9. METAS'!$X$20,INT((ROW()-14)/2),0)))</f>
        <v>10</v>
      </c>
      <c r="N46" s="1003"/>
      <c r="O46" s="1005"/>
      <c r="P46" s="1034"/>
    </row>
    <row r="47" spans="3:16">
      <c r="C47" s="1008" t="str">
        <f ca="1">IF(ISBLANK(OFFSET('5. Pp (3 años)'!$C$46,INT((ROW()-13)/2),0)),"",OFFSET('5. Pp (3 años)'!$C$46,INT((ROW()-13)/2),0))</f>
        <v>Actividad</v>
      </c>
      <c r="D47" s="983" t="str">
        <f ca="1">IF(ISBLANK(OFFSET('5. Pp (3 años)'!$D$46,INT((ROW()-13)/2),0)),"",OFFSET('5. Pp (3 años)'!$D$46,INT((ROW()-13)/2),0))</f>
        <v>3.1.1.1.4.4 Mejoramiento de las instalaciones del Registro Civil.</v>
      </c>
      <c r="E47" s="983" t="str">
        <f ca="1">IF(ISBLANK(OFFSET('5. Pp (3 años)'!$E$46,INT((ROW()-13)/2),0)),"",OFFSET('5. Pp (3 años)'!$E$46,INT((ROW()-13)/2),0))</f>
        <v>PIRM: Porcentaje de instalaciones del Registro Civil mejoradas.</v>
      </c>
      <c r="F47" s="985" t="str">
        <f ca="1">IF(ISBLANK(OFFSET('5. Pp (3 años)'!$K$46,INT((ROW()-13)/2),0)),"",OFFSET('5. Pp (3 años)'!$K$46,INT((ROW()-13)/2),0))</f>
        <v>Ascendente</v>
      </c>
      <c r="G47" s="987" t="str">
        <f ca="1">IF(ISBLANK(OFFSET('5. Pp (3 años)'!$H$46,INT((ROW()-13)/2),0)),"",OFFSET('5. Pp (3 años)'!$H$46,INT((ROW()-13)/2),0))</f>
        <v>Trimestral</v>
      </c>
      <c r="H47" s="1027">
        <f ca="1">IF(ISBLANK(OFFSET('9. METAS'!$L$20,INT((ROW()-13)/2),0)),"",OFFSET('9. METAS'!$L$20,INT((ROW()-13)/2),0))</f>
        <v>2</v>
      </c>
      <c r="I47" s="1029"/>
      <c r="J47" s="208" t="e">
        <f ca="1">IF(MOD(ROW()-13,2)=0,IF(ISBLANK(OFFSET(#REF!,INT((ROW()-13)/2),0)),"",OFFSET(#REF!,INT((ROW()-13)/2),0)),IF(ISBLANK(OFFSET('9. METAS'!$U$20,INT((ROW()-14)/2),0)),"",OFFSET('9. METAS'!$U$20,INT((ROW()-14)/2),0)))</f>
        <v>#REF!</v>
      </c>
      <c r="K47" s="209" t="e">
        <f ca="1">IF(MOD(ROW()-13,2)=0,IF(ISBLANK(OFFSET(#REF!,INT((ROW()-13)/2),0)),"",OFFSET(#REF!,INT((ROW()-13)/2),0)),IF(ISBLANK(OFFSET('9. METAS'!$V$20,INT((ROW()-14)/2),0)),"",OFFSET('9. METAS'!$V$20,INT((ROW()-14)/2),0)))</f>
        <v>#REF!</v>
      </c>
      <c r="L47" s="209" t="e">
        <f ca="1">IF(MOD(ROW()-13,2)=0,IF(ISBLANK(OFFSET(#REF!,INT((ROW()-13)/2),0)),"",OFFSET(#REF!,INT((ROW()-13)/2),0)),IF(ISBLANK(OFFSET('9. METAS'!$W$20,INT((ROW()-14)/2),0)),"",OFFSET('9. METAS'!$W$20,INT((ROW()-14)/2),0)))</f>
        <v>#REF!</v>
      </c>
      <c r="M47" s="210" t="e">
        <f ca="1">IF(MOD(ROW()-13,2)=0,IF(ISBLANK(OFFSET(#REF!,INT((ROW()-13)/2),0)),"",OFFSET(#REF!,INT((ROW()-13)/2),0)),IF(ISBLANK(OFFSET('9. METAS'!$X$20,INT((ROW()-14)/2),0)),"",OFFSET('9. METAS'!$X$20,INT((ROW()-14)/2),0)))</f>
        <v>#REF!</v>
      </c>
      <c r="N47" s="1002" t="str">
        <f t="shared" ref="N47" ca="1" si="30">IFERROR(J47/J48,"ND")</f>
        <v>ND</v>
      </c>
      <c r="O47" s="1004" t="str">
        <f t="shared" ref="O47" ca="1" si="31">IFERROR(((J47+K47)/H47),"ND")</f>
        <v>ND</v>
      </c>
      <c r="P47" s="1031"/>
    </row>
    <row r="48" spans="3:16">
      <c r="C48" s="981"/>
      <c r="D48" s="983"/>
      <c r="E48" s="983"/>
      <c r="F48" s="985"/>
      <c r="G48" s="987"/>
      <c r="H48" s="1027"/>
      <c r="I48" s="1033"/>
      <c r="J48" s="208">
        <f ca="1">IF(MOD(ROW()-13,2)=0,IF(ISBLANK(OFFSET(#REF!,INT((ROW()-13)/2),0)),"",OFFSET(#REF!,INT((ROW()-13)/2),0)),IF(ISBLANK(OFFSET('9. METAS'!$U$20,INT((ROW()-14)/2),0)),"",OFFSET('9. METAS'!$U$20,INT((ROW()-14)/2),0)))</f>
        <v>0</v>
      </c>
      <c r="K48" s="209">
        <f ca="1">IF(MOD(ROW()-13,2)=0,IF(ISBLANK(OFFSET(#REF!,INT((ROW()-13)/2),0)),"",OFFSET(#REF!,INT((ROW()-13)/2),0)),IF(ISBLANK(OFFSET('9. METAS'!$V$20,INT((ROW()-14)/2),0)),"",OFFSET('9. METAS'!$V$20,INT((ROW()-14)/2),0)))</f>
        <v>1</v>
      </c>
      <c r="L48" s="209">
        <f ca="1">IF(MOD(ROW()-13,2)=0,IF(ISBLANK(OFFSET(#REF!,INT((ROW()-13)/2),0)),"",OFFSET(#REF!,INT((ROW()-13)/2),0)),IF(ISBLANK(OFFSET('9. METAS'!$W$20,INT((ROW()-14)/2),0)),"",OFFSET('9. METAS'!$W$20,INT((ROW()-14)/2),0)))</f>
        <v>1</v>
      </c>
      <c r="M48" s="210">
        <f ca="1">IF(MOD(ROW()-13,2)=0,IF(ISBLANK(OFFSET(#REF!,INT((ROW()-13)/2),0)),"",OFFSET(#REF!,INT((ROW()-13)/2),0)),IF(ISBLANK(OFFSET('9. METAS'!$X$20,INT((ROW()-14)/2),0)),"",OFFSET('9. METAS'!$X$20,INT((ROW()-14)/2),0)))</f>
        <v>0</v>
      </c>
      <c r="N48" s="1003"/>
      <c r="O48" s="1005"/>
      <c r="P48" s="1034"/>
    </row>
    <row r="49" spans="3:16">
      <c r="C49" s="1008" t="str">
        <f ca="1">IF(ISBLANK(OFFSET('5. Pp (3 años)'!$C$46,INT((ROW()-13)/2),0)),"",OFFSET('5. Pp (3 años)'!$C$46,INT((ROW()-13)/2),0))</f>
        <v>Componente</v>
      </c>
      <c r="D49" s="983" t="str">
        <f ca="1">IF(ISBLANK(OFFSET('5. Pp (3 años)'!$D$46,INT((ROW()-13)/2),0)),"",OFFSET('5. Pp (3 años)'!$D$46,INT((ROW()-13)/2),0))</f>
        <v>3.1.1.1.5 Quejas y recomendaciones en materia de Derechos Humanos atendidas.</v>
      </c>
      <c r="E49" s="983" t="str">
        <f ca="1">IF(ISBLANK(OFFSET('5. Pp (3 años)'!$E$46,INT((ROW()-13)/2),0)),"",OFFSET('5. Pp (3 años)'!$E$46,INT((ROW()-13)/2),0))</f>
        <v>PQRDH: Porcentaje de quejas y recomendaciones en materia de Derechos Humanos atendidas.</v>
      </c>
      <c r="F49" s="985" t="str">
        <f ca="1">IF(ISBLANK(OFFSET('5. Pp (3 años)'!$K$46,INT((ROW()-13)/2),0)),"",OFFSET('5. Pp (3 años)'!$K$46,INT((ROW()-13)/2),0))</f>
        <v>Ascendente</v>
      </c>
      <c r="G49" s="987" t="str">
        <f ca="1">IF(ISBLANK(OFFSET('5. Pp (3 años)'!$H$46,INT((ROW()-13)/2),0)),"",OFFSET('5. Pp (3 años)'!$H$46,INT((ROW()-13)/2),0))</f>
        <v>Trimestral</v>
      </c>
      <c r="H49" s="1027">
        <f ca="1">IF(ISBLANK(OFFSET('9. METAS'!$L$20,INT((ROW()-13)/2),0)),"",OFFSET('9. METAS'!$L$20,INT((ROW()-13)/2),0))</f>
        <v>12</v>
      </c>
      <c r="I49" s="1029"/>
      <c r="J49" s="208" t="e">
        <f ca="1">IF(MOD(ROW()-13,2)=0,IF(ISBLANK(OFFSET(#REF!,INT((ROW()-13)/2),0)),"",OFFSET(#REF!,INT((ROW()-13)/2),0)),IF(ISBLANK(OFFSET('9. METAS'!$U$20,INT((ROW()-14)/2),0)),"",OFFSET('9. METAS'!$U$20,INT((ROW()-14)/2),0)))</f>
        <v>#REF!</v>
      </c>
      <c r="K49" s="209" t="e">
        <f ca="1">IF(MOD(ROW()-13,2)=0,IF(ISBLANK(OFFSET(#REF!,INT((ROW()-13)/2),0)),"",OFFSET(#REF!,INT((ROW()-13)/2),0)),IF(ISBLANK(OFFSET('9. METAS'!$V$20,INT((ROW()-14)/2),0)),"",OFFSET('9. METAS'!$V$20,INT((ROW()-14)/2),0)))</f>
        <v>#REF!</v>
      </c>
      <c r="L49" s="209" t="e">
        <f ca="1">IF(MOD(ROW()-13,2)=0,IF(ISBLANK(OFFSET(#REF!,INT((ROW()-13)/2),0)),"",OFFSET(#REF!,INT((ROW()-13)/2),0)),IF(ISBLANK(OFFSET('9. METAS'!$W$20,INT((ROW()-14)/2),0)),"",OFFSET('9. METAS'!$W$20,INT((ROW()-14)/2),0)))</f>
        <v>#REF!</v>
      </c>
      <c r="M49" s="210" t="e">
        <f ca="1">IF(MOD(ROW()-13,2)=0,IF(ISBLANK(OFFSET(#REF!,INT((ROW()-13)/2),0)),"",OFFSET(#REF!,INT((ROW()-13)/2),0)),IF(ISBLANK(OFFSET('9. METAS'!$X$20,INT((ROW()-14)/2),0)),"",OFFSET('9. METAS'!$X$20,INT((ROW()-14)/2),0)))</f>
        <v>#REF!</v>
      </c>
      <c r="N49" s="1002" t="str">
        <f t="shared" ref="N49" ca="1" si="32">IFERROR(J49/J50,"ND")</f>
        <v>ND</v>
      </c>
      <c r="O49" s="1004" t="str">
        <f t="shared" ref="O49" ca="1" si="33">IFERROR(((J49+K49)/H49),"ND")</f>
        <v>ND</v>
      </c>
      <c r="P49" s="1031"/>
    </row>
    <row r="50" spans="3:16">
      <c r="C50" s="981"/>
      <c r="D50" s="983"/>
      <c r="E50" s="983"/>
      <c r="F50" s="985"/>
      <c r="G50" s="987"/>
      <c r="H50" s="1027"/>
      <c r="I50" s="1033"/>
      <c r="J50" s="208">
        <f ca="1">IF(MOD(ROW()-13,2)=0,IF(ISBLANK(OFFSET(#REF!,INT((ROW()-13)/2),0)),"",OFFSET(#REF!,INT((ROW()-13)/2),0)),IF(ISBLANK(OFFSET('9. METAS'!$U$20,INT((ROW()-14)/2),0)),"",OFFSET('9. METAS'!$U$20,INT((ROW()-14)/2),0)))</f>
        <v>3</v>
      </c>
      <c r="K50" s="209">
        <f ca="1">IF(MOD(ROW()-13,2)=0,IF(ISBLANK(OFFSET(#REF!,INT((ROW()-13)/2),0)),"",OFFSET(#REF!,INT((ROW()-13)/2),0)),IF(ISBLANK(OFFSET('9. METAS'!$V$20,INT((ROW()-14)/2),0)),"",OFFSET('9. METAS'!$V$20,INT((ROW()-14)/2),0)))</f>
        <v>3</v>
      </c>
      <c r="L50" s="209">
        <f ca="1">IF(MOD(ROW()-13,2)=0,IF(ISBLANK(OFFSET(#REF!,INT((ROW()-13)/2),0)),"",OFFSET(#REF!,INT((ROW()-13)/2),0)),IF(ISBLANK(OFFSET('9. METAS'!$W$20,INT((ROW()-14)/2),0)),"",OFFSET('9. METAS'!$W$20,INT((ROW()-14)/2),0)))</f>
        <v>3</v>
      </c>
      <c r="M50" s="210">
        <f ca="1">IF(MOD(ROW()-13,2)=0,IF(ISBLANK(OFFSET(#REF!,INT((ROW()-13)/2),0)),"",OFFSET(#REF!,INT((ROW()-13)/2),0)),IF(ISBLANK(OFFSET('9. METAS'!$X$20,INT((ROW()-14)/2),0)),"",OFFSET('9. METAS'!$X$20,INT((ROW()-14)/2),0)))</f>
        <v>3</v>
      </c>
      <c r="N50" s="1003"/>
      <c r="O50" s="1005"/>
      <c r="P50" s="1034"/>
    </row>
    <row r="51" spans="3:16">
      <c r="C51" s="1008" t="str">
        <f ca="1">IF(ISBLANK(OFFSET('5. Pp (3 años)'!$C$46,INT((ROW()-13)/2),0)),"",OFFSET('5. Pp (3 años)'!$C$46,INT((ROW()-13)/2),0))</f>
        <v>Actividad</v>
      </c>
      <c r="D51" s="983" t="str">
        <f ca="1">IF(ISBLANK(OFFSET('5. Pp (3 años)'!$D$46,INT((ROW()-13)/2),0)),"",OFFSET('5. Pp (3 años)'!$D$46,INT((ROW()-13)/2),0))</f>
        <v>3.1.1.1.5.1 Prestación de asesorías jurídicas y atención a quejas en materia de Derechos Humanos.</v>
      </c>
      <c r="E51" s="983" t="str">
        <f ca="1">IF(ISBLANK(OFFSET('5. Pp (3 años)'!$E$46,INT((ROW()-13)/2),0)),"",OFFSET('5. Pp (3 años)'!$E$46,INT((ROW()-13)/2),0))</f>
        <v>PJQDH: Porcentaje de asesorías jurídicas y atenciones a quejas en materia de Derechos Humanos realizadas.</v>
      </c>
      <c r="F51" s="985" t="str">
        <f ca="1">IF(ISBLANK(OFFSET('5. Pp (3 años)'!$K$46,INT((ROW()-13)/2),0)),"",OFFSET('5. Pp (3 años)'!$K$46,INT((ROW()-13)/2),0))</f>
        <v>Ascendente</v>
      </c>
      <c r="G51" s="987" t="str">
        <f ca="1">IF(ISBLANK(OFFSET('5. Pp (3 años)'!$H$46,INT((ROW()-13)/2),0)),"",OFFSET('5. Pp (3 años)'!$H$46,INT((ROW()-13)/2),0))</f>
        <v>Trimestral</v>
      </c>
      <c r="H51" s="1027">
        <f ca="1">IF(ISBLANK(OFFSET('9. METAS'!$L$20,INT((ROW()-13)/2),0)),"",OFFSET('9. METAS'!$L$20,INT((ROW()-13)/2),0))</f>
        <v>60</v>
      </c>
      <c r="I51" s="1029"/>
      <c r="J51" s="208" t="e">
        <f ca="1">IF(MOD(ROW()-13,2)=0,IF(ISBLANK(OFFSET(#REF!,INT((ROW()-13)/2),0)),"",OFFSET(#REF!,INT((ROW()-13)/2),0)),IF(ISBLANK(OFFSET('9. METAS'!$U$20,INT((ROW()-14)/2),0)),"",OFFSET('9. METAS'!$U$20,INT((ROW()-14)/2),0)))</f>
        <v>#REF!</v>
      </c>
      <c r="K51" s="209" t="e">
        <f ca="1">IF(MOD(ROW()-13,2)=0,IF(ISBLANK(OFFSET(#REF!,INT((ROW()-13)/2),0)),"",OFFSET(#REF!,INT((ROW()-13)/2),0)),IF(ISBLANK(OFFSET('9. METAS'!$V$20,INT((ROW()-14)/2),0)),"",OFFSET('9. METAS'!$V$20,INT((ROW()-14)/2),0)))</f>
        <v>#REF!</v>
      </c>
      <c r="L51" s="209" t="e">
        <f ca="1">IF(MOD(ROW()-13,2)=0,IF(ISBLANK(OFFSET(#REF!,INT((ROW()-13)/2),0)),"",OFFSET(#REF!,INT((ROW()-13)/2),0)),IF(ISBLANK(OFFSET('9. METAS'!$W$20,INT((ROW()-14)/2),0)),"",OFFSET('9. METAS'!$W$20,INT((ROW()-14)/2),0)))</f>
        <v>#REF!</v>
      </c>
      <c r="M51" s="210" t="e">
        <f ca="1">IF(MOD(ROW()-13,2)=0,IF(ISBLANK(OFFSET(#REF!,INT((ROW()-13)/2),0)),"",OFFSET(#REF!,INT((ROW()-13)/2),0)),IF(ISBLANK(OFFSET('9. METAS'!$X$20,INT((ROW()-14)/2),0)),"",OFFSET('9. METAS'!$X$20,INT((ROW()-14)/2),0)))</f>
        <v>#REF!</v>
      </c>
      <c r="N51" s="1002" t="str">
        <f t="shared" ref="N51" ca="1" si="34">IFERROR(J51/J52,"ND")</f>
        <v>ND</v>
      </c>
      <c r="O51" s="1004" t="str">
        <f t="shared" ref="O51" ca="1" si="35">IFERROR(((J51+K51)/H51),"ND")</f>
        <v>ND</v>
      </c>
      <c r="P51" s="1031"/>
    </row>
    <row r="52" spans="3:16">
      <c r="C52" s="981"/>
      <c r="D52" s="983"/>
      <c r="E52" s="983"/>
      <c r="F52" s="985"/>
      <c r="G52" s="987"/>
      <c r="H52" s="1027"/>
      <c r="I52" s="1033"/>
      <c r="J52" s="208">
        <f ca="1">IF(MOD(ROW()-13,2)=0,IF(ISBLANK(OFFSET(#REF!,INT((ROW()-13)/2),0)),"",OFFSET(#REF!,INT((ROW()-13)/2),0)),IF(ISBLANK(OFFSET('9. METAS'!$U$20,INT((ROW()-14)/2),0)),"",OFFSET('9. METAS'!$U$20,INT((ROW()-14)/2),0)))</f>
        <v>15</v>
      </c>
      <c r="K52" s="209">
        <f ca="1">IF(MOD(ROW()-13,2)=0,IF(ISBLANK(OFFSET(#REF!,INT((ROW()-13)/2),0)),"",OFFSET(#REF!,INT((ROW()-13)/2),0)),IF(ISBLANK(OFFSET('9. METAS'!$V$20,INT((ROW()-14)/2),0)),"",OFFSET('9. METAS'!$V$20,INT((ROW()-14)/2),0)))</f>
        <v>15</v>
      </c>
      <c r="L52" s="209">
        <f ca="1">IF(MOD(ROW()-13,2)=0,IF(ISBLANK(OFFSET(#REF!,INT((ROW()-13)/2),0)),"",OFFSET(#REF!,INT((ROW()-13)/2),0)),IF(ISBLANK(OFFSET('9. METAS'!$W$20,INT((ROW()-14)/2),0)),"",OFFSET('9. METAS'!$W$20,INT((ROW()-14)/2),0)))</f>
        <v>15</v>
      </c>
      <c r="M52" s="210">
        <f ca="1">IF(MOD(ROW()-13,2)=0,IF(ISBLANK(OFFSET(#REF!,INT((ROW()-13)/2),0)),"",OFFSET(#REF!,INT((ROW()-13)/2),0)),IF(ISBLANK(OFFSET('9. METAS'!$X$20,INT((ROW()-14)/2),0)),"",OFFSET('9. METAS'!$X$20,INT((ROW()-14)/2),0)))</f>
        <v>15</v>
      </c>
      <c r="N52" s="1003"/>
      <c r="O52" s="1005"/>
      <c r="P52" s="1034"/>
    </row>
    <row r="53" spans="3:16">
      <c r="C53" s="1008" t="str">
        <f ca="1">IF(ISBLANK(OFFSET('5. Pp (3 años)'!$C$46,INT((ROW()-13)/2),0)),"",OFFSET('5. Pp (3 años)'!$C$46,INT((ROW()-13)/2),0))</f>
        <v>Actividad</v>
      </c>
      <c r="D53" s="983" t="str">
        <f ca="1">IF(ISBLANK(OFFSET('5. Pp (3 años)'!$D$46,INT((ROW()-13)/2),0)),"",OFFSET('5. Pp (3 años)'!$D$46,INT((ROW()-13)/2),0))</f>
        <v>3.1.1.1.5.2 Impartición de capacitaciones especializadas en materia de Derechos Humanos y no discriminación.</v>
      </c>
      <c r="E53" s="983" t="str">
        <f ca="1">IF(ISBLANK(OFFSET('5. Pp (3 años)'!$E$46,INT((ROW()-13)/2),0)),"",OFFSET('5. Pp (3 años)'!$E$46,INT((ROW()-13)/2),0))</f>
        <v xml:space="preserve">
PCMDH: Porcentaje de capacitaciones en materia de Derechos Humanos realizadas.</v>
      </c>
      <c r="F53" s="985" t="str">
        <f ca="1">IF(ISBLANK(OFFSET('5. Pp (3 años)'!$K$46,INT((ROW()-13)/2),0)),"",OFFSET('5. Pp (3 años)'!$K$46,INT((ROW()-13)/2),0))</f>
        <v>Ascendente</v>
      </c>
      <c r="G53" s="987" t="str">
        <f ca="1">IF(ISBLANK(OFFSET('5. Pp (3 años)'!$H$46,INT((ROW()-13)/2),0)),"",OFFSET('5. Pp (3 años)'!$H$46,INT((ROW()-13)/2),0))</f>
        <v>Trimestral</v>
      </c>
      <c r="H53" s="1027">
        <f ca="1">IF(ISBLANK(OFFSET('9. METAS'!$L$20,INT((ROW()-13)/2),0)),"",OFFSET('9. METAS'!$L$20,INT((ROW()-13)/2),0))</f>
        <v>48</v>
      </c>
      <c r="I53" s="1029"/>
      <c r="J53" s="208" t="e">
        <f ca="1">IF(MOD(ROW()-13,2)=0,IF(ISBLANK(OFFSET(#REF!,INT((ROW()-13)/2),0)),"",OFFSET(#REF!,INT((ROW()-13)/2),0)),IF(ISBLANK(OFFSET('9. METAS'!$U$20,INT((ROW()-14)/2),0)),"",OFFSET('9. METAS'!$U$20,INT((ROW()-14)/2),0)))</f>
        <v>#REF!</v>
      </c>
      <c r="K53" s="209" t="e">
        <f ca="1">IF(MOD(ROW()-13,2)=0,IF(ISBLANK(OFFSET(#REF!,INT((ROW()-13)/2),0)),"",OFFSET(#REF!,INT((ROW()-13)/2),0)),IF(ISBLANK(OFFSET('9. METAS'!$V$20,INT((ROW()-14)/2),0)),"",OFFSET('9. METAS'!$V$20,INT((ROW()-14)/2),0)))</f>
        <v>#REF!</v>
      </c>
      <c r="L53" s="209" t="e">
        <f ca="1">IF(MOD(ROW()-13,2)=0,IF(ISBLANK(OFFSET(#REF!,INT((ROW()-13)/2),0)),"",OFFSET(#REF!,INT((ROW()-13)/2),0)),IF(ISBLANK(OFFSET('9. METAS'!$W$20,INT((ROW()-14)/2),0)),"",OFFSET('9. METAS'!$W$20,INT((ROW()-14)/2),0)))</f>
        <v>#REF!</v>
      </c>
      <c r="M53" s="210" t="e">
        <f ca="1">IF(MOD(ROW()-13,2)=0,IF(ISBLANK(OFFSET(#REF!,INT((ROW()-13)/2),0)),"",OFFSET(#REF!,INT((ROW()-13)/2),0)),IF(ISBLANK(OFFSET('9. METAS'!$X$20,INT((ROW()-14)/2),0)),"",OFFSET('9. METAS'!$X$20,INT((ROW()-14)/2),0)))</f>
        <v>#REF!</v>
      </c>
      <c r="N53" s="1002" t="str">
        <f t="shared" ref="N53" ca="1" si="36">IFERROR(J53/J54,"ND")</f>
        <v>ND</v>
      </c>
      <c r="O53" s="1004" t="str">
        <f t="shared" ref="O53" ca="1" si="37">IFERROR(((J53+K53)/H53),"ND")</f>
        <v>ND</v>
      </c>
      <c r="P53" s="1031"/>
    </row>
    <row r="54" spans="3:16">
      <c r="C54" s="981"/>
      <c r="D54" s="983"/>
      <c r="E54" s="983"/>
      <c r="F54" s="985"/>
      <c r="G54" s="987"/>
      <c r="H54" s="1027"/>
      <c r="I54" s="1033"/>
      <c r="J54" s="208">
        <f ca="1">IF(MOD(ROW()-13,2)=0,IF(ISBLANK(OFFSET(#REF!,INT((ROW()-13)/2),0)),"",OFFSET(#REF!,INT((ROW()-13)/2),0)),IF(ISBLANK(OFFSET('9. METAS'!$U$20,INT((ROW()-14)/2),0)),"",OFFSET('9. METAS'!$U$20,INT((ROW()-14)/2),0)))</f>
        <v>12</v>
      </c>
      <c r="K54" s="209">
        <f ca="1">IF(MOD(ROW()-13,2)=0,IF(ISBLANK(OFFSET(#REF!,INT((ROW()-13)/2),0)),"",OFFSET(#REF!,INT((ROW()-13)/2),0)),IF(ISBLANK(OFFSET('9. METAS'!$V$20,INT((ROW()-14)/2),0)),"",OFFSET('9. METAS'!$V$20,INT((ROW()-14)/2),0)))</f>
        <v>12</v>
      </c>
      <c r="L54" s="209">
        <f ca="1">IF(MOD(ROW()-13,2)=0,IF(ISBLANK(OFFSET(#REF!,INT((ROW()-13)/2),0)),"",OFFSET(#REF!,INT((ROW()-13)/2),0)),IF(ISBLANK(OFFSET('9. METAS'!$W$20,INT((ROW()-14)/2),0)),"",OFFSET('9. METAS'!$W$20,INT((ROW()-14)/2),0)))</f>
        <v>12</v>
      </c>
      <c r="M54" s="210">
        <f ca="1">IF(MOD(ROW()-13,2)=0,IF(ISBLANK(OFFSET(#REF!,INT((ROW()-13)/2),0)),"",OFFSET(#REF!,INT((ROW()-13)/2),0)),IF(ISBLANK(OFFSET('9. METAS'!$X$20,INT((ROW()-14)/2),0)),"",OFFSET('9. METAS'!$X$20,INT((ROW()-14)/2),0)))</f>
        <v>12</v>
      </c>
      <c r="N54" s="1003"/>
      <c r="O54" s="1005"/>
      <c r="P54" s="1034"/>
    </row>
    <row r="55" spans="3:16">
      <c r="C55" s="1008" t="str">
        <f ca="1">IF(ISBLANK(OFFSET('5. Pp (3 años)'!$C$46,INT((ROW()-13)/2),0)),"",OFFSET('5. Pp (3 años)'!$C$46,INT((ROW()-13)/2),0))</f>
        <v>Actividad</v>
      </c>
      <c r="D55" s="983" t="str">
        <f ca="1">IF(ISBLANK(OFFSET('5. Pp (3 años)'!$D$46,INT((ROW()-13)/2),0)),"",OFFSET('5. Pp (3 años)'!$D$46,INT((ROW()-13)/2),0))</f>
        <v>3.1.1.1.5.3 Realización de mesas de trabajo en materia de Derechos Humanos con instituciones y organizaciones de la sociedad civil.</v>
      </c>
      <c r="E55" s="983" t="str">
        <f ca="1">IF(ISBLANK(OFFSET('5. Pp (3 años)'!$E$46,INT((ROW()-13)/2),0)),"",OFFSET('5. Pp (3 años)'!$E$46,INT((ROW()-13)/2),0))</f>
        <v>PMTDH: Porcentaje de Mesas de Trabajo en materia de Derechos Humanos realizadas.</v>
      </c>
      <c r="F55" s="985" t="str">
        <f ca="1">IF(ISBLANK(OFFSET('5. Pp (3 años)'!$K$46,INT((ROW()-13)/2),0)),"",OFFSET('5. Pp (3 años)'!$K$46,INT((ROW()-13)/2),0))</f>
        <v>Ascendente</v>
      </c>
      <c r="G55" s="987" t="str">
        <f ca="1">IF(ISBLANK(OFFSET('5. Pp (3 años)'!$H$46,INT((ROW()-13)/2),0)),"",OFFSET('5. Pp (3 años)'!$H$46,INT((ROW()-13)/2),0))</f>
        <v>Trimestral</v>
      </c>
      <c r="H55" s="1027">
        <f ca="1">IF(ISBLANK(OFFSET('9. METAS'!$L$20,INT((ROW()-13)/2),0)),"",OFFSET('9. METAS'!$L$20,INT((ROW()-13)/2),0))</f>
        <v>12</v>
      </c>
      <c r="I55" s="1029"/>
      <c r="J55" s="208" t="e">
        <f ca="1">IF(MOD(ROW()-13,2)=0,IF(ISBLANK(OFFSET(#REF!,INT((ROW()-13)/2),0)),"",OFFSET(#REF!,INT((ROW()-13)/2),0)),IF(ISBLANK(OFFSET('9. METAS'!$U$20,INT((ROW()-14)/2),0)),"",OFFSET('9. METAS'!$U$20,INT((ROW()-14)/2),0)))</f>
        <v>#REF!</v>
      </c>
      <c r="K55" s="209" t="e">
        <f ca="1">IF(MOD(ROW()-13,2)=0,IF(ISBLANK(OFFSET(#REF!,INT((ROW()-13)/2),0)),"",OFFSET(#REF!,INT((ROW()-13)/2),0)),IF(ISBLANK(OFFSET('9. METAS'!$V$20,INT((ROW()-14)/2),0)),"",OFFSET('9. METAS'!$V$20,INT((ROW()-14)/2),0)))</f>
        <v>#REF!</v>
      </c>
      <c r="L55" s="209" t="e">
        <f ca="1">IF(MOD(ROW()-13,2)=0,IF(ISBLANK(OFFSET(#REF!,INT((ROW()-13)/2),0)),"",OFFSET(#REF!,INT((ROW()-13)/2),0)),IF(ISBLANK(OFFSET('9. METAS'!$W$20,INT((ROW()-14)/2),0)),"",OFFSET('9. METAS'!$W$20,INT((ROW()-14)/2),0)))</f>
        <v>#REF!</v>
      </c>
      <c r="M55" s="210" t="e">
        <f ca="1">IF(MOD(ROW()-13,2)=0,IF(ISBLANK(OFFSET(#REF!,INT((ROW()-13)/2),0)),"",OFFSET(#REF!,INT((ROW()-13)/2),0)),IF(ISBLANK(OFFSET('9. METAS'!$X$20,INT((ROW()-14)/2),0)),"",OFFSET('9. METAS'!$X$20,INT((ROW()-14)/2),0)))</f>
        <v>#REF!</v>
      </c>
      <c r="N55" s="1002" t="str">
        <f t="shared" ref="N55" ca="1" si="38">IFERROR(J55/J56,"ND")</f>
        <v>ND</v>
      </c>
      <c r="O55" s="1004" t="str">
        <f t="shared" ref="O55" ca="1" si="39">IFERROR(((J55+K55)/H55),"ND")</f>
        <v>ND</v>
      </c>
      <c r="P55" s="1031"/>
    </row>
    <row r="56" spans="3:16">
      <c r="C56" s="981"/>
      <c r="D56" s="983"/>
      <c r="E56" s="983"/>
      <c r="F56" s="985"/>
      <c r="G56" s="987"/>
      <c r="H56" s="1027"/>
      <c r="I56" s="1033"/>
      <c r="J56" s="208">
        <f ca="1">IF(MOD(ROW()-13,2)=0,IF(ISBLANK(OFFSET(#REF!,INT((ROW()-13)/2),0)),"",OFFSET(#REF!,INT((ROW()-13)/2),0)),IF(ISBLANK(OFFSET('9. METAS'!$U$20,INT((ROW()-14)/2),0)),"",OFFSET('9. METAS'!$U$20,INT((ROW()-14)/2),0)))</f>
        <v>3</v>
      </c>
      <c r="K56" s="209">
        <f ca="1">IF(MOD(ROW()-13,2)=0,IF(ISBLANK(OFFSET(#REF!,INT((ROW()-13)/2),0)),"",OFFSET(#REF!,INT((ROW()-13)/2),0)),IF(ISBLANK(OFFSET('9. METAS'!$V$20,INT((ROW()-14)/2),0)),"",OFFSET('9. METAS'!$V$20,INT((ROW()-14)/2),0)))</f>
        <v>3</v>
      </c>
      <c r="L56" s="209">
        <f ca="1">IF(MOD(ROW()-13,2)=0,IF(ISBLANK(OFFSET(#REF!,INT((ROW()-13)/2),0)),"",OFFSET(#REF!,INT((ROW()-13)/2),0)),IF(ISBLANK(OFFSET('9. METAS'!$W$20,INT((ROW()-14)/2),0)),"",OFFSET('9. METAS'!$W$20,INT((ROW()-14)/2),0)))</f>
        <v>3</v>
      </c>
      <c r="M56" s="210">
        <f ca="1">IF(MOD(ROW()-13,2)=0,IF(ISBLANK(OFFSET(#REF!,INT((ROW()-13)/2),0)),"",OFFSET(#REF!,INT((ROW()-13)/2),0)),IF(ISBLANK(OFFSET('9. METAS'!$X$20,INT((ROW()-14)/2),0)),"",OFFSET('9. METAS'!$X$20,INT((ROW()-14)/2),0)))</f>
        <v>3</v>
      </c>
      <c r="N56" s="1003"/>
      <c r="O56" s="1005"/>
      <c r="P56" s="1034"/>
    </row>
    <row r="57" spans="3:16">
      <c r="C57" s="1008" t="str">
        <f ca="1">IF(ISBLANK(OFFSET('5. Pp (3 años)'!$C$46,INT((ROW()-13)/2),0)),"",OFFSET('5. Pp (3 años)'!$C$46,INT((ROW()-13)/2),0))</f>
        <v>Componente</v>
      </c>
      <c r="D57" s="983" t="str">
        <f ca="1">IF(ISBLANK(OFFSET('5. Pp (3 años)'!$D$46,INT((ROW()-13)/2),0)),"",OFFSET('5. Pp (3 años)'!$D$46,INT((ROW()-13)/2),0))</f>
        <v>3.1.1.1.6 Procedimientos jurídicos en los que el Ayuntamiento es parte atendidos mediante su revisión, elaboración y seguimiento.</v>
      </c>
      <c r="E57" s="983" t="str">
        <f ca="1">IF(ISBLANK(OFFSET('5. Pp (3 años)'!$E$46,INT((ROW()-13)/2),0)),"",OFFSET('5. Pp (3 años)'!$E$46,INT((ROW()-13)/2),0))</f>
        <v>PPJA: Porcentaje de procedimientos jurídicos atendidos</v>
      </c>
      <c r="F57" s="985" t="str">
        <f ca="1">IF(ISBLANK(OFFSET('5. Pp (3 años)'!$K$46,INT((ROW()-13)/2),0)),"",OFFSET('5. Pp (3 años)'!$K$46,INT((ROW()-13)/2),0))</f>
        <v>Ascendente</v>
      </c>
      <c r="G57" s="987" t="str">
        <f ca="1">IF(ISBLANK(OFFSET('5. Pp (3 años)'!$H$46,INT((ROW()-13)/2),0)),"",OFFSET('5. Pp (3 años)'!$H$46,INT((ROW()-13)/2),0))</f>
        <v>Trimestral</v>
      </c>
      <c r="H57" s="1027">
        <f ca="1">IF(ISBLANK(OFFSET('9. METAS'!$L$20,INT((ROW()-13)/2),0)),"",OFFSET('9. METAS'!$L$20,INT((ROW()-13)/2),0))</f>
        <v>300</v>
      </c>
      <c r="I57" s="1029"/>
      <c r="J57" s="208" t="e">
        <f ca="1">IF(MOD(ROW()-13,2)=0,IF(ISBLANK(OFFSET(#REF!,INT((ROW()-13)/2),0)),"",OFFSET(#REF!,INT((ROW()-13)/2),0)),IF(ISBLANK(OFFSET('9. METAS'!$U$20,INT((ROW()-14)/2),0)),"",OFFSET('9. METAS'!$U$20,INT((ROW()-14)/2),0)))</f>
        <v>#REF!</v>
      </c>
      <c r="K57" s="209" t="e">
        <f ca="1">IF(MOD(ROW()-13,2)=0,IF(ISBLANK(OFFSET(#REF!,INT((ROW()-13)/2),0)),"",OFFSET(#REF!,INT((ROW()-13)/2),0)),IF(ISBLANK(OFFSET('9. METAS'!$V$20,INT((ROW()-14)/2),0)),"",OFFSET('9. METAS'!$V$20,INT((ROW()-14)/2),0)))</f>
        <v>#REF!</v>
      </c>
      <c r="L57" s="209" t="e">
        <f ca="1">IF(MOD(ROW()-13,2)=0,IF(ISBLANK(OFFSET(#REF!,INT((ROW()-13)/2),0)),"",OFFSET(#REF!,INT((ROW()-13)/2),0)),IF(ISBLANK(OFFSET('9. METAS'!$W$20,INT((ROW()-14)/2),0)),"",OFFSET('9. METAS'!$W$20,INT((ROW()-14)/2),0)))</f>
        <v>#REF!</v>
      </c>
      <c r="M57" s="210" t="e">
        <f ca="1">IF(MOD(ROW()-13,2)=0,IF(ISBLANK(OFFSET(#REF!,INT((ROW()-13)/2),0)),"",OFFSET(#REF!,INT((ROW()-13)/2),0)),IF(ISBLANK(OFFSET('9. METAS'!$X$20,INT((ROW()-14)/2),0)),"",OFFSET('9. METAS'!$X$20,INT((ROW()-14)/2),0)))</f>
        <v>#REF!</v>
      </c>
      <c r="N57" s="1002" t="str">
        <f t="shared" ref="N57" ca="1" si="40">IFERROR(J57/J58,"ND")</f>
        <v>ND</v>
      </c>
      <c r="O57" s="1004" t="str">
        <f t="shared" ref="O57" ca="1" si="41">IFERROR(((J57+K57)/H57),"ND")</f>
        <v>ND</v>
      </c>
      <c r="P57" s="1031"/>
    </row>
    <row r="58" spans="3:16">
      <c r="C58" s="981"/>
      <c r="D58" s="983"/>
      <c r="E58" s="983"/>
      <c r="F58" s="985"/>
      <c r="G58" s="987"/>
      <c r="H58" s="1027"/>
      <c r="I58" s="1033"/>
      <c r="J58" s="208">
        <f ca="1">IF(MOD(ROW()-13,2)=0,IF(ISBLANK(OFFSET(#REF!,INT((ROW()-13)/2),0)),"",OFFSET(#REF!,INT((ROW()-13)/2),0)),IF(ISBLANK(OFFSET('9. METAS'!$U$20,INT((ROW()-14)/2),0)),"",OFFSET('9. METAS'!$U$20,INT((ROW()-14)/2),0)))</f>
        <v>75</v>
      </c>
      <c r="K58" s="209">
        <f ca="1">IF(MOD(ROW()-13,2)=0,IF(ISBLANK(OFFSET(#REF!,INT((ROW()-13)/2),0)),"",OFFSET(#REF!,INT((ROW()-13)/2),0)),IF(ISBLANK(OFFSET('9. METAS'!$V$20,INT((ROW()-14)/2),0)),"",OFFSET('9. METAS'!$V$20,INT((ROW()-14)/2),0)))</f>
        <v>75</v>
      </c>
      <c r="L58" s="209">
        <f ca="1">IF(MOD(ROW()-13,2)=0,IF(ISBLANK(OFFSET(#REF!,INT((ROW()-13)/2),0)),"",OFFSET(#REF!,INT((ROW()-13)/2),0)),IF(ISBLANK(OFFSET('9. METAS'!$W$20,INT((ROW()-14)/2),0)),"",OFFSET('9. METAS'!$W$20,INT((ROW()-14)/2),0)))</f>
        <v>75</v>
      </c>
      <c r="M58" s="210">
        <f ca="1">IF(MOD(ROW()-13,2)=0,IF(ISBLANK(OFFSET(#REF!,INT((ROW()-13)/2),0)),"",OFFSET(#REF!,INT((ROW()-13)/2),0)),IF(ISBLANK(OFFSET('9. METAS'!$X$20,INT((ROW()-14)/2),0)),"",OFFSET('9. METAS'!$X$20,INT((ROW()-14)/2),0)))</f>
        <v>75</v>
      </c>
      <c r="N58" s="1003"/>
      <c r="O58" s="1005"/>
      <c r="P58" s="1034"/>
    </row>
    <row r="59" spans="3:16">
      <c r="C59" s="1008" t="str">
        <f ca="1">IF(ISBLANK(OFFSET('5. Pp (3 años)'!$C$46,INT((ROW()-13)/2),0)),"",OFFSET('5. Pp (3 años)'!$C$46,INT((ROW()-13)/2),0))</f>
        <v>Actividad</v>
      </c>
      <c r="D59" s="983" t="str">
        <f ca="1">IF(ISBLANK(OFFSET('5. Pp (3 años)'!$D$46,INT((ROW()-13)/2),0)),"",OFFSET('5. Pp (3 años)'!$D$46,INT((ROW()-13)/2),0))</f>
        <v>3.1.1.1.6.1 Revisión de instrumentos jurídicos de la Administración Pública Municipal realizada.</v>
      </c>
      <c r="E59" s="983" t="str">
        <f ca="1">IF(ISBLANK(OFFSET('5. Pp (3 años)'!$E$46,INT((ROW()-13)/2),0)),"",OFFSET('5. Pp (3 años)'!$E$46,INT((ROW()-13)/2),0))</f>
        <v>PIJR: Porcentaje de instrumentos jurídicos revisados</v>
      </c>
      <c r="F59" s="985" t="str">
        <f ca="1">IF(ISBLANK(OFFSET('5. Pp (3 años)'!$K$46,INT((ROW()-13)/2),0)),"",OFFSET('5. Pp (3 años)'!$K$46,INT((ROW()-13)/2),0))</f>
        <v>Ascendente</v>
      </c>
      <c r="G59" s="987" t="str">
        <f ca="1">IF(ISBLANK(OFFSET('5. Pp (3 años)'!$H$46,INT((ROW()-13)/2),0)),"",OFFSET('5. Pp (3 años)'!$H$46,INT((ROW()-13)/2),0))</f>
        <v>Trimestral</v>
      </c>
      <c r="H59" s="1027">
        <f ca="1">IF(ISBLANK(OFFSET('9. METAS'!$L$20,INT((ROW()-13)/2),0)),"",OFFSET('9. METAS'!$L$20,INT((ROW()-13)/2),0))</f>
        <v>200</v>
      </c>
      <c r="I59" s="1029"/>
      <c r="J59" s="208" t="e">
        <f ca="1">IF(MOD(ROW()-13,2)=0,IF(ISBLANK(OFFSET(#REF!,INT((ROW()-13)/2),0)),"",OFFSET(#REF!,INT((ROW()-13)/2),0)),IF(ISBLANK(OFFSET('9. METAS'!$U$20,INT((ROW()-14)/2),0)),"",OFFSET('9. METAS'!$U$20,INT((ROW()-14)/2),0)))</f>
        <v>#REF!</v>
      </c>
      <c r="K59" s="209" t="e">
        <f ca="1">IF(MOD(ROW()-13,2)=0,IF(ISBLANK(OFFSET(#REF!,INT((ROW()-13)/2),0)),"",OFFSET(#REF!,INT((ROW()-13)/2),0)),IF(ISBLANK(OFFSET('9. METAS'!$V$20,INT((ROW()-14)/2),0)),"",OFFSET('9. METAS'!$V$20,INT((ROW()-14)/2),0)))</f>
        <v>#REF!</v>
      </c>
      <c r="L59" s="209" t="e">
        <f ca="1">IF(MOD(ROW()-13,2)=0,IF(ISBLANK(OFFSET(#REF!,INT((ROW()-13)/2),0)),"",OFFSET(#REF!,INT((ROW()-13)/2),0)),IF(ISBLANK(OFFSET('9. METAS'!$W$20,INT((ROW()-14)/2),0)),"",OFFSET('9. METAS'!$W$20,INT((ROW()-14)/2),0)))</f>
        <v>#REF!</v>
      </c>
      <c r="M59" s="210" t="e">
        <f ca="1">IF(MOD(ROW()-13,2)=0,IF(ISBLANK(OFFSET(#REF!,INT((ROW()-13)/2),0)),"",OFFSET(#REF!,INT((ROW()-13)/2),0)),IF(ISBLANK(OFFSET('9. METAS'!$X$20,INT((ROW()-14)/2),0)),"",OFFSET('9. METAS'!$X$20,INT((ROW()-14)/2),0)))</f>
        <v>#REF!</v>
      </c>
      <c r="N59" s="1002" t="str">
        <f t="shared" ref="N59" ca="1" si="42">IFERROR(J59/J60,"ND")</f>
        <v>ND</v>
      </c>
      <c r="O59" s="1004" t="str">
        <f t="shared" ref="O59" ca="1" si="43">IFERROR(((J59+K59)/H59),"ND")</f>
        <v>ND</v>
      </c>
      <c r="P59" s="1031"/>
    </row>
    <row r="60" spans="3:16">
      <c r="C60" s="981"/>
      <c r="D60" s="983"/>
      <c r="E60" s="983"/>
      <c r="F60" s="985"/>
      <c r="G60" s="987"/>
      <c r="H60" s="1027"/>
      <c r="I60" s="1033"/>
      <c r="J60" s="208">
        <f ca="1">IF(MOD(ROW()-13,2)=0,IF(ISBLANK(OFFSET(#REF!,INT((ROW()-13)/2),0)),"",OFFSET(#REF!,INT((ROW()-13)/2),0)),IF(ISBLANK(OFFSET('9. METAS'!$U$20,INT((ROW()-14)/2),0)),"",OFFSET('9. METAS'!$U$20,INT((ROW()-14)/2),0)))</f>
        <v>50</v>
      </c>
      <c r="K60" s="209">
        <f ca="1">IF(MOD(ROW()-13,2)=0,IF(ISBLANK(OFFSET(#REF!,INT((ROW()-13)/2),0)),"",OFFSET(#REF!,INT((ROW()-13)/2),0)),IF(ISBLANK(OFFSET('9. METAS'!$V$20,INT((ROW()-14)/2),0)),"",OFFSET('9. METAS'!$V$20,INT((ROW()-14)/2),0)))</f>
        <v>50</v>
      </c>
      <c r="L60" s="209">
        <f ca="1">IF(MOD(ROW()-13,2)=0,IF(ISBLANK(OFFSET(#REF!,INT((ROW()-13)/2),0)),"",OFFSET(#REF!,INT((ROW()-13)/2),0)),IF(ISBLANK(OFFSET('9. METAS'!$W$20,INT((ROW()-14)/2),0)),"",OFFSET('9. METAS'!$W$20,INT((ROW()-14)/2),0)))</f>
        <v>50</v>
      </c>
      <c r="M60" s="210">
        <f ca="1">IF(MOD(ROW()-13,2)=0,IF(ISBLANK(OFFSET(#REF!,INT((ROW()-13)/2),0)),"",OFFSET(#REF!,INT((ROW()-13)/2),0)),IF(ISBLANK(OFFSET('9. METAS'!$X$20,INT((ROW()-14)/2),0)),"",OFFSET('9. METAS'!$X$20,INT((ROW()-14)/2),0)))</f>
        <v>50</v>
      </c>
      <c r="N60" s="1003"/>
      <c r="O60" s="1005"/>
      <c r="P60" s="1034"/>
    </row>
    <row r="61" spans="3:16">
      <c r="C61" s="1008" t="str">
        <f ca="1">IF(ISBLANK(OFFSET('5. Pp (3 años)'!$C$46,INT((ROW()-13)/2),0)),"",OFFSET('5. Pp (3 años)'!$C$46,INT((ROW()-13)/2),0))</f>
        <v>Actividad</v>
      </c>
      <c r="D61" s="983" t="str">
        <f ca="1">IF(ISBLANK(OFFSET('5. Pp (3 años)'!$D$46,INT((ROW()-13)/2),0)),"",OFFSET('5. Pp (3 años)'!$D$46,INT((ROW()-13)/2),0))</f>
        <v>3.1.1.1.6.2 Atención de actuaciones jurídicas para la defensa del Ayuntamiento en procedimientos legales mediante su elaboración y revisión realizada.</v>
      </c>
      <c r="E61" s="983" t="str">
        <f ca="1">IF(ISBLANK(OFFSET('5. Pp (3 años)'!$E$46,INT((ROW()-13)/2),0)),"",OFFSET('5. Pp (3 años)'!$E$46,INT((ROW()-13)/2),0))</f>
        <v>PAJA: Porcentaje de actuaciones jurídicas atendidas</v>
      </c>
      <c r="F61" s="985" t="str">
        <f ca="1">IF(ISBLANK(OFFSET('5. Pp (3 años)'!$K$46,INT((ROW()-13)/2),0)),"",OFFSET('5. Pp (3 años)'!$K$46,INT((ROW()-13)/2),0))</f>
        <v>Ascendente</v>
      </c>
      <c r="G61" s="987" t="str">
        <f ca="1">IF(ISBLANK(OFFSET('5. Pp (3 años)'!$H$46,INT((ROW()-13)/2),0)),"",OFFSET('5. Pp (3 años)'!$H$46,INT((ROW()-13)/2),0))</f>
        <v>Trimestral</v>
      </c>
      <c r="H61" s="1027">
        <f ca="1">IF(ISBLANK(OFFSET('9. METAS'!$L$20,INT((ROW()-13)/2),0)),"",OFFSET('9. METAS'!$L$20,INT((ROW()-13)/2),0))</f>
        <v>200</v>
      </c>
      <c r="I61" s="1029"/>
      <c r="J61" s="208" t="e">
        <f ca="1">IF(MOD(ROW()-13,2)=0,IF(ISBLANK(OFFSET(#REF!,INT((ROW()-13)/2),0)),"",OFFSET(#REF!,INT((ROW()-13)/2),0)),IF(ISBLANK(OFFSET('9. METAS'!$U$20,INT((ROW()-14)/2),0)),"",OFFSET('9. METAS'!$U$20,INT((ROW()-14)/2),0)))</f>
        <v>#REF!</v>
      </c>
      <c r="K61" s="209" t="e">
        <f ca="1">IF(MOD(ROW()-13,2)=0,IF(ISBLANK(OFFSET(#REF!,INT((ROW()-13)/2),0)),"",OFFSET(#REF!,INT((ROW()-13)/2),0)),IF(ISBLANK(OFFSET('9. METAS'!$V$20,INT((ROW()-14)/2),0)),"",OFFSET('9. METAS'!$V$20,INT((ROW()-14)/2),0)))</f>
        <v>#REF!</v>
      </c>
      <c r="L61" s="209" t="e">
        <f ca="1">IF(MOD(ROW()-13,2)=0,IF(ISBLANK(OFFSET(#REF!,INT((ROW()-13)/2),0)),"",OFFSET(#REF!,INT((ROW()-13)/2),0)),IF(ISBLANK(OFFSET('9. METAS'!$W$20,INT((ROW()-14)/2),0)),"",OFFSET('9. METAS'!$W$20,INT((ROW()-14)/2),0)))</f>
        <v>#REF!</v>
      </c>
      <c r="M61" s="210" t="e">
        <f ca="1">IF(MOD(ROW()-13,2)=0,IF(ISBLANK(OFFSET(#REF!,INT((ROW()-13)/2),0)),"",OFFSET(#REF!,INT((ROW()-13)/2),0)),IF(ISBLANK(OFFSET('9. METAS'!$X$20,INT((ROW()-14)/2),0)),"",OFFSET('9. METAS'!$X$20,INT((ROW()-14)/2),0)))</f>
        <v>#REF!</v>
      </c>
      <c r="N61" s="1002" t="str">
        <f t="shared" ref="N61" ca="1" si="44">IFERROR(J61/J62,"ND")</f>
        <v>ND</v>
      </c>
      <c r="O61" s="1004" t="str">
        <f t="shared" ref="O61" ca="1" si="45">IFERROR(((J61+K61)/H61),"ND")</f>
        <v>ND</v>
      </c>
      <c r="P61" s="1031"/>
    </row>
    <row r="62" spans="3:16">
      <c r="C62" s="981"/>
      <c r="D62" s="983"/>
      <c r="E62" s="983"/>
      <c r="F62" s="985"/>
      <c r="G62" s="987"/>
      <c r="H62" s="1027"/>
      <c r="I62" s="1033"/>
      <c r="J62" s="208">
        <f ca="1">IF(MOD(ROW()-13,2)=0,IF(ISBLANK(OFFSET(#REF!,INT((ROW()-13)/2),0)),"",OFFSET(#REF!,INT((ROW()-13)/2),0)),IF(ISBLANK(OFFSET('9. METAS'!$U$20,INT((ROW()-14)/2),0)),"",OFFSET('9. METAS'!$U$20,INT((ROW()-14)/2),0)))</f>
        <v>50</v>
      </c>
      <c r="K62" s="209">
        <f ca="1">IF(MOD(ROW()-13,2)=0,IF(ISBLANK(OFFSET(#REF!,INT((ROW()-13)/2),0)),"",OFFSET(#REF!,INT((ROW()-13)/2),0)),IF(ISBLANK(OFFSET('9. METAS'!$V$20,INT((ROW()-14)/2),0)),"",OFFSET('9. METAS'!$V$20,INT((ROW()-14)/2),0)))</f>
        <v>50</v>
      </c>
      <c r="L62" s="209">
        <f ca="1">IF(MOD(ROW()-13,2)=0,IF(ISBLANK(OFFSET(#REF!,INT((ROW()-13)/2),0)),"",OFFSET(#REF!,INT((ROW()-13)/2),0)),IF(ISBLANK(OFFSET('9. METAS'!$W$20,INT((ROW()-14)/2),0)),"",OFFSET('9. METAS'!$W$20,INT((ROW()-14)/2),0)))</f>
        <v>50</v>
      </c>
      <c r="M62" s="210">
        <f ca="1">IF(MOD(ROW()-13,2)=0,IF(ISBLANK(OFFSET(#REF!,INT((ROW()-13)/2),0)),"",OFFSET(#REF!,INT((ROW()-13)/2),0)),IF(ISBLANK(OFFSET('9. METAS'!$X$20,INT((ROW()-14)/2),0)),"",OFFSET('9. METAS'!$X$20,INT((ROW()-14)/2),0)))</f>
        <v>50</v>
      </c>
      <c r="N62" s="1003"/>
      <c r="O62" s="1005"/>
      <c r="P62" s="1034"/>
    </row>
    <row r="63" spans="3:16">
      <c r="C63" s="1008" t="str">
        <f ca="1">IF(ISBLANK(OFFSET('5. Pp (3 años)'!$C$46,INT((ROW()-13)/2),0)),"",OFFSET('5. Pp (3 años)'!$C$46,INT((ROW()-13)/2),0))</f>
        <v>Actividad</v>
      </c>
      <c r="D63" s="983" t="str">
        <f ca="1">IF(ISBLANK(OFFSET('5. Pp (3 años)'!$D$46,INT((ROW()-13)/2),0)),"",OFFSET('5. Pp (3 años)'!$D$46,INT((ROW()-13)/2),0))</f>
        <v>3.1.1.1.6.3 Interposición y atención de recursos legales en juicios de garantía en los que el Ayuntamiento sea parte realizadas.</v>
      </c>
      <c r="E63" s="983" t="str">
        <f ca="1">IF(ISBLANK(OFFSET('5. Pp (3 años)'!$E$46,INT((ROW()-13)/2),0)),"",OFFSET('5. Pp (3 años)'!$E$46,INT((ROW()-13)/2),0))</f>
        <v>PRJG: Porcentaje de recursos en juicios de garantía atendidos</v>
      </c>
      <c r="F63" s="985" t="str">
        <f ca="1">IF(ISBLANK(OFFSET('5. Pp (3 años)'!$K$46,INT((ROW()-13)/2),0)),"",OFFSET('5. Pp (3 años)'!$K$46,INT((ROW()-13)/2),0))</f>
        <v>Ascendente</v>
      </c>
      <c r="G63" s="987" t="str">
        <f ca="1">IF(ISBLANK(OFFSET('5. Pp (3 años)'!$H$46,INT((ROW()-13)/2),0)),"",OFFSET('5. Pp (3 años)'!$H$46,INT((ROW()-13)/2),0))</f>
        <v>Trimestral</v>
      </c>
      <c r="H63" s="1027">
        <f ca="1">IF(ISBLANK(OFFSET('9. METAS'!$L$20,INT((ROW()-13)/2),0)),"",OFFSET('9. METAS'!$L$20,INT((ROW()-13)/2),0))</f>
        <v>200</v>
      </c>
      <c r="I63" s="1029"/>
      <c r="J63" s="208" t="e">
        <f ca="1">IF(MOD(ROW()-13,2)=0,IF(ISBLANK(OFFSET(#REF!,INT((ROW()-13)/2),0)),"",OFFSET(#REF!,INT((ROW()-13)/2),0)),IF(ISBLANK(OFFSET('9. METAS'!$U$20,INT((ROW()-14)/2),0)),"",OFFSET('9. METAS'!$U$20,INT((ROW()-14)/2),0)))</f>
        <v>#REF!</v>
      </c>
      <c r="K63" s="209" t="e">
        <f ca="1">IF(MOD(ROW()-13,2)=0,IF(ISBLANK(OFFSET(#REF!,INT((ROW()-13)/2),0)),"",OFFSET(#REF!,INT((ROW()-13)/2),0)),IF(ISBLANK(OFFSET('9. METAS'!$V$20,INT((ROW()-14)/2),0)),"",OFFSET('9. METAS'!$V$20,INT((ROW()-14)/2),0)))</f>
        <v>#REF!</v>
      </c>
      <c r="L63" s="209" t="e">
        <f ca="1">IF(MOD(ROW()-13,2)=0,IF(ISBLANK(OFFSET(#REF!,INT((ROW()-13)/2),0)),"",OFFSET(#REF!,INT((ROW()-13)/2),0)),IF(ISBLANK(OFFSET('9. METAS'!$W$20,INT((ROW()-14)/2),0)),"",OFFSET('9. METAS'!$W$20,INT((ROW()-14)/2),0)))</f>
        <v>#REF!</v>
      </c>
      <c r="M63" s="210" t="e">
        <f ca="1">IF(MOD(ROW()-13,2)=0,IF(ISBLANK(OFFSET(#REF!,INT((ROW()-13)/2),0)),"",OFFSET(#REF!,INT((ROW()-13)/2),0)),IF(ISBLANK(OFFSET('9. METAS'!$X$20,INT((ROW()-14)/2),0)),"",OFFSET('9. METAS'!$X$20,INT((ROW()-14)/2),0)))</f>
        <v>#REF!</v>
      </c>
      <c r="N63" s="1002" t="str">
        <f t="shared" ref="N63" ca="1" si="46">IFERROR(J63/J64,"ND")</f>
        <v>ND</v>
      </c>
      <c r="O63" s="1004" t="str">
        <f t="shared" ref="O63" ca="1" si="47">IFERROR(((J63+K63)/H63),"ND")</f>
        <v>ND</v>
      </c>
      <c r="P63" s="1031"/>
    </row>
    <row r="64" spans="3:16">
      <c r="C64" s="981"/>
      <c r="D64" s="983"/>
      <c r="E64" s="983"/>
      <c r="F64" s="985"/>
      <c r="G64" s="987"/>
      <c r="H64" s="1027"/>
      <c r="I64" s="1033"/>
      <c r="J64" s="208">
        <f ca="1">IF(MOD(ROW()-13,2)=0,IF(ISBLANK(OFFSET(#REF!,INT((ROW()-13)/2),0)),"",OFFSET(#REF!,INT((ROW()-13)/2),0)),IF(ISBLANK(OFFSET('9. METAS'!$U$20,INT((ROW()-14)/2),0)),"",OFFSET('9. METAS'!$U$20,INT((ROW()-14)/2),0)))</f>
        <v>50</v>
      </c>
      <c r="K64" s="209">
        <f ca="1">IF(MOD(ROW()-13,2)=0,IF(ISBLANK(OFFSET(#REF!,INT((ROW()-13)/2),0)),"",OFFSET(#REF!,INT((ROW()-13)/2),0)),IF(ISBLANK(OFFSET('9. METAS'!$V$20,INT((ROW()-14)/2),0)),"",OFFSET('9. METAS'!$V$20,INT((ROW()-14)/2),0)))</f>
        <v>50</v>
      </c>
      <c r="L64" s="209">
        <f ca="1">IF(MOD(ROW()-13,2)=0,IF(ISBLANK(OFFSET(#REF!,INT((ROW()-13)/2),0)),"",OFFSET(#REF!,INT((ROW()-13)/2),0)),IF(ISBLANK(OFFSET('9. METAS'!$W$20,INT((ROW()-14)/2),0)),"",OFFSET('9. METAS'!$W$20,INT((ROW()-14)/2),0)))</f>
        <v>50</v>
      </c>
      <c r="M64" s="210">
        <f ca="1">IF(MOD(ROW()-13,2)=0,IF(ISBLANK(OFFSET(#REF!,INT((ROW()-13)/2),0)),"",OFFSET(#REF!,INT((ROW()-13)/2),0)),IF(ISBLANK(OFFSET('9. METAS'!$X$20,INT((ROW()-14)/2),0)),"",OFFSET('9. METAS'!$X$20,INT((ROW()-14)/2),0)))</f>
        <v>50</v>
      </c>
      <c r="N64" s="1003"/>
      <c r="O64" s="1005"/>
      <c r="P64" s="1034"/>
    </row>
    <row r="65" spans="3:16">
      <c r="C65" s="1008" t="str">
        <f ca="1">IF(ISBLANK(OFFSET('5. Pp (3 años)'!$C$46,INT((ROW()-13)/2),0)),"",OFFSET('5. Pp (3 años)'!$C$46,INT((ROW()-13)/2),0))</f>
        <v xml:space="preserve">Componente </v>
      </c>
      <c r="D65" s="983" t="str">
        <f ca="1">IF(ISBLANK(OFFSET('5. Pp (3 años)'!$D$46,INT((ROW()-13)/2),0)),"",OFFSET('5. Pp (3 años)'!$D$46,INT((ROW()-13)/2),0))</f>
        <v>3.1.1.1.7 Sanciones de la ciudanía que realiza u omite actos que alteran la paz pública aplicadas.</v>
      </c>
      <c r="E65" s="983" t="str">
        <f ca="1">IF(ISBLANK(OFFSET('5. Pp (3 años)'!$E$46,INT((ROW()-13)/2),0)),"",OFFSET('5. Pp (3 años)'!$E$46,INT((ROW()-13)/2),0))</f>
        <v>PSA: Porcentaje de sanciones aplicadas</v>
      </c>
      <c r="F65" s="985" t="str">
        <f ca="1">IF(ISBLANK(OFFSET('5. Pp (3 años)'!$K$46,INT((ROW()-13)/2),0)),"",OFFSET('5. Pp (3 años)'!$K$46,INT((ROW()-13)/2),0))</f>
        <v>Ascendente</v>
      </c>
      <c r="G65" s="987" t="str">
        <f ca="1">IF(ISBLANK(OFFSET('5. Pp (3 años)'!$H$46,INT((ROW()-13)/2),0)),"",OFFSET('5. Pp (3 años)'!$H$46,INT((ROW()-13)/2),0))</f>
        <v>Trimestral</v>
      </c>
      <c r="H65" s="1027">
        <f ca="1">IF(ISBLANK(OFFSET('9. METAS'!$L$20,INT((ROW()-13)/2),0)),"",OFFSET('9. METAS'!$L$20,INT((ROW()-13)/2),0))</f>
        <v>19000</v>
      </c>
      <c r="I65" s="1029"/>
      <c r="J65" s="208" t="e">
        <f ca="1">IF(MOD(ROW()-13,2)=0,IF(ISBLANK(OFFSET(#REF!,INT((ROW()-13)/2),0)),"",OFFSET(#REF!,INT((ROW()-13)/2),0)),IF(ISBLANK(OFFSET('9. METAS'!$U$20,INT((ROW()-14)/2),0)),"",OFFSET('9. METAS'!$U$20,INT((ROW()-14)/2),0)))</f>
        <v>#REF!</v>
      </c>
      <c r="K65" s="209" t="e">
        <f ca="1">IF(MOD(ROW()-13,2)=0,IF(ISBLANK(OFFSET(#REF!,INT((ROW()-13)/2),0)),"",OFFSET(#REF!,INT((ROW()-13)/2),0)),IF(ISBLANK(OFFSET('9. METAS'!$V$20,INT((ROW()-14)/2),0)),"",OFFSET('9. METAS'!$V$20,INT((ROW()-14)/2),0)))</f>
        <v>#REF!</v>
      </c>
      <c r="L65" s="209" t="e">
        <f ca="1">IF(MOD(ROW()-13,2)=0,IF(ISBLANK(OFFSET(#REF!,INT((ROW()-13)/2),0)),"",OFFSET(#REF!,INT((ROW()-13)/2),0)),IF(ISBLANK(OFFSET('9. METAS'!$W$20,INT((ROW()-14)/2),0)),"",OFFSET('9. METAS'!$W$20,INT((ROW()-14)/2),0)))</f>
        <v>#REF!</v>
      </c>
      <c r="M65" s="210" t="e">
        <f ca="1">IF(MOD(ROW()-13,2)=0,IF(ISBLANK(OFFSET(#REF!,INT((ROW()-13)/2),0)),"",OFFSET(#REF!,INT((ROW()-13)/2),0)),IF(ISBLANK(OFFSET('9. METAS'!$X$20,INT((ROW()-14)/2),0)),"",OFFSET('9. METAS'!$X$20,INT((ROW()-14)/2),0)))</f>
        <v>#REF!</v>
      </c>
      <c r="N65" s="1002" t="str">
        <f t="shared" ref="N65" ca="1" si="48">IFERROR(J65/J66,"ND")</f>
        <v>ND</v>
      </c>
      <c r="O65" s="1004" t="str">
        <f t="shared" ref="O65" ca="1" si="49">IFERROR(((J65+K65)/H65),"ND")</f>
        <v>ND</v>
      </c>
      <c r="P65" s="1031"/>
    </row>
    <row r="66" spans="3:16">
      <c r="C66" s="981"/>
      <c r="D66" s="983"/>
      <c r="E66" s="983"/>
      <c r="F66" s="985"/>
      <c r="G66" s="987"/>
      <c r="H66" s="1027"/>
      <c r="I66" s="1033"/>
      <c r="J66" s="208">
        <f ca="1">IF(MOD(ROW()-13,2)=0,IF(ISBLANK(OFFSET(#REF!,INT((ROW()-13)/2),0)),"",OFFSET(#REF!,INT((ROW()-13)/2),0)),IF(ISBLANK(OFFSET('9. METAS'!$U$20,INT((ROW()-14)/2),0)),"",OFFSET('9. METAS'!$U$20,INT((ROW()-14)/2),0)))</f>
        <v>4750</v>
      </c>
      <c r="K66" s="209">
        <f ca="1">IF(MOD(ROW()-13,2)=0,IF(ISBLANK(OFFSET(#REF!,INT((ROW()-13)/2),0)),"",OFFSET(#REF!,INT((ROW()-13)/2),0)),IF(ISBLANK(OFFSET('9. METAS'!$V$20,INT((ROW()-14)/2),0)),"",OFFSET('9. METAS'!$V$20,INT((ROW()-14)/2),0)))</f>
        <v>4750</v>
      </c>
      <c r="L66" s="209">
        <f ca="1">IF(MOD(ROW()-13,2)=0,IF(ISBLANK(OFFSET(#REF!,INT((ROW()-13)/2),0)),"",OFFSET(#REF!,INT((ROW()-13)/2),0)),IF(ISBLANK(OFFSET('9. METAS'!$W$20,INT((ROW()-14)/2),0)),"",OFFSET('9. METAS'!$W$20,INT((ROW()-14)/2),0)))</f>
        <v>4750</v>
      </c>
      <c r="M66" s="210">
        <f ca="1">IF(MOD(ROW()-13,2)=0,IF(ISBLANK(OFFSET(#REF!,INT((ROW()-13)/2),0)),"",OFFSET(#REF!,INT((ROW()-13)/2),0)),IF(ISBLANK(OFFSET('9. METAS'!$X$20,INT((ROW()-14)/2),0)),"",OFFSET('9. METAS'!$X$20,INT((ROW()-14)/2),0)))</f>
        <v>4750</v>
      </c>
      <c r="N66" s="1003"/>
      <c r="O66" s="1005"/>
      <c r="P66" s="1034"/>
    </row>
    <row r="67" spans="3:16">
      <c r="C67" s="1008" t="str">
        <f ca="1">IF(ISBLANK(OFFSET('5. Pp (3 años)'!$C$46,INT((ROW()-13)/2),0)),"",OFFSET('5. Pp (3 años)'!$C$46,INT((ROW()-13)/2),0))</f>
        <v>Actividad</v>
      </c>
      <c r="D67" s="983" t="str">
        <f ca="1">IF(ISBLANK(OFFSET('5. Pp (3 años)'!$D$46,INT((ROW()-13)/2),0)),"",OFFSET('5. Pp (3 años)'!$D$46,INT((ROW()-13)/2),0))</f>
        <v>3.1.1.1.7.1 Celebración de convenios a través de audiencias conciliatorias.</v>
      </c>
      <c r="E67" s="983" t="str">
        <f ca="1">IF(ISBLANK(OFFSET('5. Pp (3 años)'!$E$46,INT((ROW()-13)/2),0)),"",OFFSET('5. Pp (3 años)'!$E$46,INT((ROW()-13)/2),0))</f>
        <v xml:space="preserve">PCCC: Porcentaje de convenios conciliatorios celebrados.               </v>
      </c>
      <c r="F67" s="985" t="str">
        <f ca="1">IF(ISBLANK(OFFSET('5. Pp (3 años)'!$K$46,INT((ROW()-13)/2),0)),"",OFFSET('5. Pp (3 años)'!$K$46,INT((ROW()-13)/2),0))</f>
        <v>Ascendente</v>
      </c>
      <c r="G67" s="987" t="str">
        <f ca="1">IF(ISBLANK(OFFSET('5. Pp (3 años)'!$H$46,INT((ROW()-13)/2),0)),"",OFFSET('5. Pp (3 años)'!$H$46,INT((ROW()-13)/2),0))</f>
        <v>Trimestral</v>
      </c>
      <c r="H67" s="1027">
        <f ca="1">IF(ISBLANK(OFFSET('9. METAS'!$L$20,INT((ROW()-13)/2),0)),"",OFFSET('9. METAS'!$L$20,INT((ROW()-13)/2),0))</f>
        <v>200</v>
      </c>
      <c r="I67" s="1029"/>
      <c r="J67" s="208" t="e">
        <f ca="1">IF(MOD(ROW()-13,2)=0,IF(ISBLANK(OFFSET(#REF!,INT((ROW()-13)/2),0)),"",OFFSET(#REF!,INT((ROW()-13)/2),0)),IF(ISBLANK(OFFSET('9. METAS'!$U$20,INT((ROW()-14)/2),0)),"",OFFSET('9. METAS'!$U$20,INT((ROW()-14)/2),0)))</f>
        <v>#REF!</v>
      </c>
      <c r="K67" s="209" t="e">
        <f ca="1">IF(MOD(ROW()-13,2)=0,IF(ISBLANK(OFFSET(#REF!,INT((ROW()-13)/2),0)),"",OFFSET(#REF!,INT((ROW()-13)/2),0)),IF(ISBLANK(OFFSET('9. METAS'!$V$20,INT((ROW()-14)/2),0)),"",OFFSET('9. METAS'!$V$20,INT((ROW()-14)/2),0)))</f>
        <v>#REF!</v>
      </c>
      <c r="L67" s="209" t="e">
        <f ca="1">IF(MOD(ROW()-13,2)=0,IF(ISBLANK(OFFSET(#REF!,INT((ROW()-13)/2),0)),"",OFFSET(#REF!,INT((ROW()-13)/2),0)),IF(ISBLANK(OFFSET('9. METAS'!$W$20,INT((ROW()-14)/2),0)),"",OFFSET('9. METAS'!$W$20,INT((ROW()-14)/2),0)))</f>
        <v>#REF!</v>
      </c>
      <c r="M67" s="210" t="e">
        <f ca="1">IF(MOD(ROW()-13,2)=0,IF(ISBLANK(OFFSET(#REF!,INT((ROW()-13)/2),0)),"",OFFSET(#REF!,INT((ROW()-13)/2),0)),IF(ISBLANK(OFFSET('9. METAS'!$X$20,INT((ROW()-14)/2),0)),"",OFFSET('9. METAS'!$X$20,INT((ROW()-14)/2),0)))</f>
        <v>#REF!</v>
      </c>
      <c r="N67" s="1002" t="str">
        <f t="shared" ref="N67" ca="1" si="50">IFERROR(J67/J68,"ND")</f>
        <v>ND</v>
      </c>
      <c r="O67" s="1004" t="str">
        <f t="shared" ref="O67" ca="1" si="51">IFERROR(((J67+K67)/H67),"ND")</f>
        <v>ND</v>
      </c>
      <c r="P67" s="1031"/>
    </row>
    <row r="68" spans="3:16">
      <c r="C68" s="981"/>
      <c r="D68" s="983"/>
      <c r="E68" s="983"/>
      <c r="F68" s="985"/>
      <c r="G68" s="987"/>
      <c r="H68" s="1027"/>
      <c r="I68" s="1033"/>
      <c r="J68" s="208">
        <f ca="1">IF(MOD(ROW()-13,2)=0,IF(ISBLANK(OFFSET(#REF!,INT((ROW()-13)/2),0)),"",OFFSET(#REF!,INT((ROW()-13)/2),0)),IF(ISBLANK(OFFSET('9. METAS'!$U$20,INT((ROW()-14)/2),0)),"",OFFSET('9. METAS'!$U$20,INT((ROW()-14)/2),0)))</f>
        <v>50</v>
      </c>
      <c r="K68" s="209">
        <f ca="1">IF(MOD(ROW()-13,2)=0,IF(ISBLANK(OFFSET(#REF!,INT((ROW()-13)/2),0)),"",OFFSET(#REF!,INT((ROW()-13)/2),0)),IF(ISBLANK(OFFSET('9. METAS'!$V$20,INT((ROW()-14)/2),0)),"",OFFSET('9. METAS'!$V$20,INT((ROW()-14)/2),0)))</f>
        <v>50</v>
      </c>
      <c r="L68" s="209">
        <f ca="1">IF(MOD(ROW()-13,2)=0,IF(ISBLANK(OFFSET(#REF!,INT((ROW()-13)/2),0)),"",OFFSET(#REF!,INT((ROW()-13)/2),0)),IF(ISBLANK(OFFSET('9. METAS'!$W$20,INT((ROW()-14)/2),0)),"",OFFSET('9. METAS'!$W$20,INT((ROW()-14)/2),0)))</f>
        <v>50</v>
      </c>
      <c r="M68" s="210">
        <f ca="1">IF(MOD(ROW()-13,2)=0,IF(ISBLANK(OFFSET(#REF!,INT((ROW()-13)/2),0)),"",OFFSET(#REF!,INT((ROW()-13)/2),0)),IF(ISBLANK(OFFSET('9. METAS'!$X$20,INT((ROW()-14)/2),0)),"",OFFSET('9. METAS'!$X$20,INT((ROW()-14)/2),0)))</f>
        <v>50</v>
      </c>
      <c r="N68" s="1003"/>
      <c r="O68" s="1005"/>
      <c r="P68" s="1034"/>
    </row>
    <row r="69" spans="3:16">
      <c r="C69" s="1008" t="str">
        <f ca="1">IF(ISBLANK(OFFSET('5. Pp (3 años)'!$C$46,INT((ROW()-13)/2),0)),"",OFFSET('5. Pp (3 años)'!$C$46,INT((ROW()-13)/2),0))</f>
        <v>Actividad</v>
      </c>
      <c r="D69" s="983" t="str">
        <f ca="1">IF(ISBLANK(OFFSET('5. Pp (3 años)'!$D$46,INT((ROW()-13)/2),0)),"",OFFSET('5. Pp (3 años)'!$D$46,INT((ROW()-13)/2),0))</f>
        <v>3.1.1.1.7.2 Otorgamiento de asesorías psicológicas a menores infractores y sus familias.</v>
      </c>
      <c r="E69" s="983" t="str">
        <f ca="1">IF(ISBLANK(OFFSET('5. Pp (3 años)'!$E$46,INT((ROW()-13)/2),0)),"",OFFSET('5. Pp (3 años)'!$E$46,INT((ROW()-13)/2),0))</f>
        <v xml:space="preserve">PAPO: Porcentaje de asesorías psicológicas otorgadas.   </v>
      </c>
      <c r="F69" s="985" t="str">
        <f ca="1">IF(ISBLANK(OFFSET('5. Pp (3 años)'!$K$46,INT((ROW()-13)/2),0)),"",OFFSET('5. Pp (3 años)'!$K$46,INT((ROW()-13)/2),0))</f>
        <v>Ascendente</v>
      </c>
      <c r="G69" s="987" t="str">
        <f ca="1">IF(ISBLANK(OFFSET('5. Pp (3 años)'!$H$46,INT((ROW()-13)/2),0)),"",OFFSET('5. Pp (3 años)'!$H$46,INT((ROW()-13)/2),0))</f>
        <v>Trimestral</v>
      </c>
      <c r="H69" s="1027">
        <f ca="1">IF(ISBLANK(OFFSET('9. METAS'!$L$20,INT((ROW()-13)/2),0)),"",OFFSET('9. METAS'!$L$20,INT((ROW()-13)/2),0))</f>
        <v>300</v>
      </c>
      <c r="I69" s="1029"/>
      <c r="J69" s="208" t="e">
        <f ca="1">IF(MOD(ROW()-13,2)=0,IF(ISBLANK(OFFSET(#REF!,INT((ROW()-13)/2),0)),"",OFFSET(#REF!,INT((ROW()-13)/2),0)),IF(ISBLANK(OFFSET('9. METAS'!$U$20,INT((ROW()-14)/2),0)),"",OFFSET('9. METAS'!$U$20,INT((ROW()-14)/2),0)))</f>
        <v>#REF!</v>
      </c>
      <c r="K69" s="209" t="e">
        <f ca="1">IF(MOD(ROW()-13,2)=0,IF(ISBLANK(OFFSET(#REF!,INT((ROW()-13)/2),0)),"",OFFSET(#REF!,INT((ROW()-13)/2),0)),IF(ISBLANK(OFFSET('9. METAS'!$V$20,INT((ROW()-14)/2),0)),"",OFFSET('9. METAS'!$V$20,INT((ROW()-14)/2),0)))</f>
        <v>#REF!</v>
      </c>
      <c r="L69" s="209" t="e">
        <f ca="1">IF(MOD(ROW()-13,2)=0,IF(ISBLANK(OFFSET(#REF!,INT((ROW()-13)/2),0)),"",OFFSET(#REF!,INT((ROW()-13)/2),0)),IF(ISBLANK(OFFSET('9. METAS'!$W$20,INT((ROW()-14)/2),0)),"",OFFSET('9. METAS'!$W$20,INT((ROW()-14)/2),0)))</f>
        <v>#REF!</v>
      </c>
      <c r="M69" s="210" t="e">
        <f ca="1">IF(MOD(ROW()-13,2)=0,IF(ISBLANK(OFFSET(#REF!,INT((ROW()-13)/2),0)),"",OFFSET(#REF!,INT((ROW()-13)/2),0)),IF(ISBLANK(OFFSET('9. METAS'!$X$20,INT((ROW()-14)/2),0)),"",OFFSET('9. METAS'!$X$20,INT((ROW()-14)/2),0)))</f>
        <v>#REF!</v>
      </c>
      <c r="N69" s="1002" t="str">
        <f t="shared" ref="N69" ca="1" si="52">IFERROR(J69/J70,"ND")</f>
        <v>ND</v>
      </c>
      <c r="O69" s="1004" t="str">
        <f t="shared" ref="O69" ca="1" si="53">IFERROR(((J69+K69)/H69),"ND")</f>
        <v>ND</v>
      </c>
      <c r="P69" s="1031"/>
    </row>
    <row r="70" spans="3:16">
      <c r="C70" s="981"/>
      <c r="D70" s="983"/>
      <c r="E70" s="983"/>
      <c r="F70" s="985"/>
      <c r="G70" s="987"/>
      <c r="H70" s="1027"/>
      <c r="I70" s="1033"/>
      <c r="J70" s="208">
        <f ca="1">IF(MOD(ROW()-13,2)=0,IF(ISBLANK(OFFSET(#REF!,INT((ROW()-13)/2),0)),"",OFFSET(#REF!,INT((ROW()-13)/2),0)),IF(ISBLANK(OFFSET('9. METAS'!$U$20,INT((ROW()-14)/2),0)),"",OFFSET('9. METAS'!$U$20,INT((ROW()-14)/2),0)))</f>
        <v>75</v>
      </c>
      <c r="K70" s="209">
        <f ca="1">IF(MOD(ROW()-13,2)=0,IF(ISBLANK(OFFSET(#REF!,INT((ROW()-13)/2),0)),"",OFFSET(#REF!,INT((ROW()-13)/2),0)),IF(ISBLANK(OFFSET('9. METAS'!$V$20,INT((ROW()-14)/2),0)),"",OFFSET('9. METAS'!$V$20,INT((ROW()-14)/2),0)))</f>
        <v>75</v>
      </c>
      <c r="L70" s="209">
        <f ca="1">IF(MOD(ROW()-13,2)=0,IF(ISBLANK(OFFSET(#REF!,INT((ROW()-13)/2),0)),"",OFFSET(#REF!,INT((ROW()-13)/2),0)),IF(ISBLANK(OFFSET('9. METAS'!$W$20,INT((ROW()-14)/2),0)),"",OFFSET('9. METAS'!$W$20,INT((ROW()-14)/2),0)))</f>
        <v>75</v>
      </c>
      <c r="M70" s="210">
        <f ca="1">IF(MOD(ROW()-13,2)=0,IF(ISBLANK(OFFSET(#REF!,INT((ROW()-13)/2),0)),"",OFFSET(#REF!,INT((ROW()-13)/2),0)),IF(ISBLANK(OFFSET('9. METAS'!$X$20,INT((ROW()-14)/2),0)),"",OFFSET('9. METAS'!$X$20,INT((ROW()-14)/2),0)))</f>
        <v>75</v>
      </c>
      <c r="N70" s="1003"/>
      <c r="O70" s="1005"/>
      <c r="P70" s="1034"/>
    </row>
    <row r="71" spans="3:16">
      <c r="C71" s="1008" t="str">
        <f ca="1">IF(ISBLANK(OFFSET('5. Pp (3 años)'!$C$46,INT((ROW()-13)/2),0)),"",OFFSET('5. Pp (3 años)'!$C$46,INT((ROW()-13)/2),0))</f>
        <v>Actividad</v>
      </c>
      <c r="D71" s="983" t="str">
        <f ca="1">IF(ISBLANK(OFFSET('5. Pp (3 años)'!$D$46,INT((ROW()-13)/2),0)),"",OFFSET('5. Pp (3 años)'!$D$46,INT((ROW()-13)/2),0))</f>
        <v>3.1.1.1.7.3 Impartición de cursos de capacitación para el personal de la Dirección.</v>
      </c>
      <c r="E71" s="983" t="str">
        <f ca="1">IF(ISBLANK(OFFSET('5. Pp (3 años)'!$E$46,INT((ROW()-13)/2),0)),"",OFFSET('5. Pp (3 años)'!$E$46,INT((ROW()-13)/2),0))</f>
        <v>PACI: Porcentaje de cursos de capacitación impartidos.</v>
      </c>
      <c r="F71" s="985" t="str">
        <f ca="1">IF(ISBLANK(OFFSET('5. Pp (3 años)'!$K$46,INT((ROW()-13)/2),0)),"",OFFSET('5. Pp (3 años)'!$K$46,INT((ROW()-13)/2),0))</f>
        <v>Ascedente</v>
      </c>
      <c r="G71" s="987" t="str">
        <f ca="1">IF(ISBLANK(OFFSET('5. Pp (3 años)'!$H$46,INT((ROW()-13)/2),0)),"",OFFSET('5. Pp (3 años)'!$H$46,INT((ROW()-13)/2),0))</f>
        <v>Trimestral</v>
      </c>
      <c r="H71" s="1027">
        <f ca="1">IF(ISBLANK(OFFSET('9. METAS'!$L$20,INT((ROW()-13)/2),0)),"",OFFSET('9. METAS'!$L$20,INT((ROW()-13)/2),0))</f>
        <v>6</v>
      </c>
      <c r="I71" s="1029"/>
      <c r="J71" s="208" t="e">
        <f ca="1">IF(MOD(ROW()-13,2)=0,IF(ISBLANK(OFFSET(#REF!,INT((ROW()-13)/2),0)),"",OFFSET(#REF!,INT((ROW()-13)/2),0)),IF(ISBLANK(OFFSET('9. METAS'!$U$20,INT((ROW()-14)/2),0)),"",OFFSET('9. METAS'!$U$20,INT((ROW()-14)/2),0)))</f>
        <v>#REF!</v>
      </c>
      <c r="K71" s="209" t="e">
        <f ca="1">IF(MOD(ROW()-13,2)=0,IF(ISBLANK(OFFSET(#REF!,INT((ROW()-13)/2),0)),"",OFFSET(#REF!,INT((ROW()-13)/2),0)),IF(ISBLANK(OFFSET('9. METAS'!$V$20,INT((ROW()-14)/2),0)),"",OFFSET('9. METAS'!$V$20,INT((ROW()-14)/2),0)))</f>
        <v>#REF!</v>
      </c>
      <c r="L71" s="209" t="e">
        <f ca="1">IF(MOD(ROW()-13,2)=0,IF(ISBLANK(OFFSET(#REF!,INT((ROW()-13)/2),0)),"",OFFSET(#REF!,INT((ROW()-13)/2),0)),IF(ISBLANK(OFFSET('9. METAS'!$W$20,INT((ROW()-14)/2),0)),"",OFFSET('9. METAS'!$W$20,INT((ROW()-14)/2),0)))</f>
        <v>#REF!</v>
      </c>
      <c r="M71" s="210" t="e">
        <f ca="1">IF(MOD(ROW()-13,2)=0,IF(ISBLANK(OFFSET(#REF!,INT((ROW()-13)/2),0)),"",OFFSET(#REF!,INT((ROW()-13)/2),0)),IF(ISBLANK(OFFSET('9. METAS'!$X$20,INT((ROW()-14)/2),0)),"",OFFSET('9. METAS'!$X$20,INT((ROW()-14)/2),0)))</f>
        <v>#REF!</v>
      </c>
      <c r="N71" s="1002" t="str">
        <f t="shared" ref="N71" ca="1" si="54">IFERROR(J71/J72,"ND")</f>
        <v>ND</v>
      </c>
      <c r="O71" s="1004" t="str">
        <f t="shared" ref="O71" ca="1" si="55">IFERROR(((J71+K71)/H71),"ND")</f>
        <v>ND</v>
      </c>
      <c r="P71" s="1031"/>
    </row>
    <row r="72" spans="3:16">
      <c r="C72" s="981"/>
      <c r="D72" s="983"/>
      <c r="E72" s="983"/>
      <c r="F72" s="985"/>
      <c r="G72" s="987"/>
      <c r="H72" s="1027"/>
      <c r="I72" s="1033"/>
      <c r="J72" s="208">
        <f ca="1">IF(MOD(ROW()-13,2)=0,IF(ISBLANK(OFFSET(#REF!,INT((ROW()-13)/2),0)),"",OFFSET(#REF!,INT((ROW()-13)/2),0)),IF(ISBLANK(OFFSET('9. METAS'!$U$20,INT((ROW()-14)/2),0)),"",OFFSET('9. METAS'!$U$20,INT((ROW()-14)/2),0)))</f>
        <v>2</v>
      </c>
      <c r="K72" s="209">
        <f ca="1">IF(MOD(ROW()-13,2)=0,IF(ISBLANK(OFFSET(#REF!,INT((ROW()-13)/2),0)),"",OFFSET(#REF!,INT((ROW()-13)/2),0)),IF(ISBLANK(OFFSET('9. METAS'!$V$20,INT((ROW()-14)/2),0)),"",OFFSET('9. METAS'!$V$20,INT((ROW()-14)/2),0)))</f>
        <v>1</v>
      </c>
      <c r="L72" s="209">
        <f ca="1">IF(MOD(ROW()-13,2)=0,IF(ISBLANK(OFFSET(#REF!,INT((ROW()-13)/2),0)),"",OFFSET(#REF!,INT((ROW()-13)/2),0)),IF(ISBLANK(OFFSET('9. METAS'!$W$20,INT((ROW()-14)/2),0)),"",OFFSET('9. METAS'!$W$20,INT((ROW()-14)/2),0)))</f>
        <v>2</v>
      </c>
      <c r="M72" s="210">
        <f ca="1">IF(MOD(ROW()-13,2)=0,IF(ISBLANK(OFFSET(#REF!,INT((ROW()-13)/2),0)),"",OFFSET(#REF!,INT((ROW()-13)/2),0)),IF(ISBLANK(OFFSET('9. METAS'!$X$20,INT((ROW()-14)/2),0)),"",OFFSET('9. METAS'!$X$20,INT((ROW()-14)/2),0)))</f>
        <v>1</v>
      </c>
      <c r="N72" s="1003"/>
      <c r="O72" s="1005"/>
      <c r="P72" s="1034"/>
    </row>
    <row r="73" spans="3:16">
      <c r="C73" s="1008" t="str">
        <f ca="1">IF(ISBLANK(OFFSET('5. Pp (3 años)'!$C$46,INT((ROW()-13)/2),0)),"",OFFSET('5. Pp (3 años)'!$C$46,INT((ROW()-13)/2),0))</f>
        <v>Actividad</v>
      </c>
      <c r="D73" s="983" t="str">
        <f ca="1">IF(ISBLANK(OFFSET('5. Pp (3 años)'!$D$46,INT((ROW()-13)/2),0)),"",OFFSET('5. Pp (3 años)'!$D$46,INT((ROW()-13)/2),0))</f>
        <v>3.1.1.1.7.4 Realización de Talleres para familias de menores infractores.</v>
      </c>
      <c r="E73" s="983" t="str">
        <f ca="1">IF(ISBLANK(OFFSET('5. Pp (3 años)'!$E$46,INT((ROW()-13)/2),0)),"",OFFSET('5. Pp (3 años)'!$E$46,INT((ROW()-13)/2),0))</f>
        <v xml:space="preserve">PTFR: Porcentaje de Talleres para familias realizados.         </v>
      </c>
      <c r="F73" s="985" t="str">
        <f ca="1">IF(ISBLANK(OFFSET('5. Pp (3 años)'!$K$46,INT((ROW()-13)/2),0)),"",OFFSET('5. Pp (3 años)'!$K$46,INT((ROW()-13)/2),0))</f>
        <v>Ascedente</v>
      </c>
      <c r="G73" s="987" t="str">
        <f ca="1">IF(ISBLANK(OFFSET('5. Pp (3 años)'!$H$46,INT((ROW()-13)/2),0)),"",OFFSET('5. Pp (3 años)'!$H$46,INT((ROW()-13)/2),0))</f>
        <v>Trimestral</v>
      </c>
      <c r="H73" s="1027">
        <f ca="1">IF(ISBLANK(OFFSET('9. METAS'!$L$20,INT((ROW()-13)/2),0)),"",OFFSET('9. METAS'!$L$20,INT((ROW()-13)/2),0))</f>
        <v>4</v>
      </c>
      <c r="I73" s="1029"/>
      <c r="J73" s="208" t="e">
        <f ca="1">IF(MOD(ROW()-13,2)=0,IF(ISBLANK(OFFSET(#REF!,INT((ROW()-13)/2),0)),"",OFFSET(#REF!,INT((ROW()-13)/2),0)),IF(ISBLANK(OFFSET('9. METAS'!$U$20,INT((ROW()-14)/2),0)),"",OFFSET('9. METAS'!$U$20,INT((ROW()-14)/2),0)))</f>
        <v>#REF!</v>
      </c>
      <c r="K73" s="209" t="e">
        <f ca="1">IF(MOD(ROW()-13,2)=0,IF(ISBLANK(OFFSET(#REF!,INT((ROW()-13)/2),0)),"",OFFSET(#REF!,INT((ROW()-13)/2),0)),IF(ISBLANK(OFFSET('9. METAS'!$V$20,INT((ROW()-14)/2),0)),"",OFFSET('9. METAS'!$V$20,INT((ROW()-14)/2),0)))</f>
        <v>#REF!</v>
      </c>
      <c r="L73" s="209" t="e">
        <f ca="1">IF(MOD(ROW()-13,2)=0,IF(ISBLANK(OFFSET(#REF!,INT((ROW()-13)/2),0)),"",OFFSET(#REF!,INT((ROW()-13)/2),0)),IF(ISBLANK(OFFSET('9. METAS'!$W$20,INT((ROW()-14)/2),0)),"",OFFSET('9. METAS'!$W$20,INT((ROW()-14)/2),0)))</f>
        <v>#REF!</v>
      </c>
      <c r="M73" s="210" t="e">
        <f ca="1">IF(MOD(ROW()-13,2)=0,IF(ISBLANK(OFFSET(#REF!,INT((ROW()-13)/2),0)),"",OFFSET(#REF!,INT((ROW()-13)/2),0)),IF(ISBLANK(OFFSET('9. METAS'!$X$20,INT((ROW()-14)/2),0)),"",OFFSET('9. METAS'!$X$20,INT((ROW()-14)/2),0)))</f>
        <v>#REF!</v>
      </c>
      <c r="N73" s="1002" t="str">
        <f t="shared" ref="N73" ca="1" si="56">IFERROR(J73/J74,"ND")</f>
        <v>ND</v>
      </c>
      <c r="O73" s="1004" t="str">
        <f t="shared" ref="O73" ca="1" si="57">IFERROR(((J73+K73)/H73),"ND")</f>
        <v>ND</v>
      </c>
      <c r="P73" s="1031"/>
    </row>
    <row r="74" spans="3:16">
      <c r="C74" s="981"/>
      <c r="D74" s="983"/>
      <c r="E74" s="983"/>
      <c r="F74" s="985"/>
      <c r="G74" s="987"/>
      <c r="H74" s="1027"/>
      <c r="I74" s="1033"/>
      <c r="J74" s="208">
        <f ca="1">IF(MOD(ROW()-13,2)=0,IF(ISBLANK(OFFSET(#REF!,INT((ROW()-13)/2),0)),"",OFFSET(#REF!,INT((ROW()-13)/2),0)),IF(ISBLANK(OFFSET('9. METAS'!$U$20,INT((ROW()-14)/2),0)),"",OFFSET('9. METAS'!$U$20,INT((ROW()-14)/2),0)))</f>
        <v>1</v>
      </c>
      <c r="K74" s="209">
        <f ca="1">IF(MOD(ROW()-13,2)=0,IF(ISBLANK(OFFSET(#REF!,INT((ROW()-13)/2),0)),"",OFFSET(#REF!,INT((ROW()-13)/2),0)),IF(ISBLANK(OFFSET('9. METAS'!$V$20,INT((ROW()-14)/2),0)),"",OFFSET('9. METAS'!$V$20,INT((ROW()-14)/2),0)))</f>
        <v>1</v>
      </c>
      <c r="L74" s="209">
        <f ca="1">IF(MOD(ROW()-13,2)=0,IF(ISBLANK(OFFSET(#REF!,INT((ROW()-13)/2),0)),"",OFFSET(#REF!,INT((ROW()-13)/2),0)),IF(ISBLANK(OFFSET('9. METAS'!$W$20,INT((ROW()-14)/2),0)),"",OFFSET('9. METAS'!$W$20,INT((ROW()-14)/2),0)))</f>
        <v>1</v>
      </c>
      <c r="M74" s="210">
        <f ca="1">IF(MOD(ROW()-13,2)=0,IF(ISBLANK(OFFSET(#REF!,INT((ROW()-13)/2),0)),"",OFFSET(#REF!,INT((ROW()-13)/2),0)),IF(ISBLANK(OFFSET('9. METAS'!$X$20,INT((ROW()-14)/2),0)),"",OFFSET('9. METAS'!$X$20,INT((ROW()-14)/2),0)))</f>
        <v>1</v>
      </c>
      <c r="N74" s="1003"/>
      <c r="O74" s="1005"/>
      <c r="P74" s="1034"/>
    </row>
    <row r="75" spans="3:16">
      <c r="C75" s="1008" t="str">
        <f ca="1">IF(ISBLANK(OFFSET('5. Pp (3 años)'!$C$46,INT((ROW()-13)/2),0)),"",OFFSET('5. Pp (3 años)'!$C$46,INT((ROW()-13)/2),0))</f>
        <v>Componente</v>
      </c>
      <c r="D75" s="983" t="str">
        <f ca="1">IF(ISBLANK(OFFSET('5. Pp (3 años)'!$D$46,INT((ROW()-13)/2),0)),"",OFFSET('5. Pp (3 años)'!$D$46,INT((ROW()-13)/2),0))</f>
        <v>3.1.1.1.8 Supervisión de guarda y custodia de ciudadanos que infringen el Reglamento de Justicia Cívica realizada</v>
      </c>
      <c r="E75" s="983" t="str">
        <f ca="1">IF(ISBLANK(OFFSET('5. Pp (3 años)'!$E$46,INT((ROW()-13)/2),0)),"",OFFSET('5. Pp (3 años)'!$E$46,INT((ROW()-13)/2),0))</f>
        <v>PSA: Porcentaje de supervisiones aplicadas.</v>
      </c>
      <c r="F75" s="985" t="str">
        <f ca="1">IF(ISBLANK(OFFSET('5. Pp (3 años)'!$K$46,INT((ROW()-13)/2),0)),"",OFFSET('5. Pp (3 años)'!$K$46,INT((ROW()-13)/2),0))</f>
        <v>Ascendente</v>
      </c>
      <c r="G75" s="987" t="str">
        <f ca="1">IF(ISBLANK(OFFSET('5. Pp (3 años)'!$H$46,INT((ROW()-13)/2),0)),"",OFFSET('5. Pp (3 años)'!$H$46,INT((ROW()-13)/2),0))</f>
        <v>Trimestral</v>
      </c>
      <c r="H75" s="1027">
        <f ca="1">IF(ISBLANK(OFFSET('9. METAS'!$L$20,INT((ROW()-13)/2),0)),"",OFFSET('9. METAS'!$L$20,INT((ROW()-13)/2),0))</f>
        <v>23666</v>
      </c>
      <c r="I75" s="1029"/>
      <c r="J75" s="208" t="e">
        <f ca="1">IF(MOD(ROW()-13,2)=0,IF(ISBLANK(OFFSET(#REF!,INT((ROW()-13)/2),0)),"",OFFSET(#REF!,INT((ROW()-13)/2),0)),IF(ISBLANK(OFFSET('9. METAS'!$U$20,INT((ROW()-14)/2),0)),"",OFFSET('9. METAS'!$U$20,INT((ROW()-14)/2),0)))</f>
        <v>#REF!</v>
      </c>
      <c r="K75" s="209" t="e">
        <f ca="1">IF(MOD(ROW()-13,2)=0,IF(ISBLANK(OFFSET(#REF!,INT((ROW()-13)/2),0)),"",OFFSET(#REF!,INT((ROW()-13)/2),0)),IF(ISBLANK(OFFSET('9. METAS'!$V$20,INT((ROW()-14)/2),0)),"",OFFSET('9. METAS'!$V$20,INT((ROW()-14)/2),0)))</f>
        <v>#REF!</v>
      </c>
      <c r="L75" s="209" t="e">
        <f ca="1">IF(MOD(ROW()-13,2)=0,IF(ISBLANK(OFFSET(#REF!,INT((ROW()-13)/2),0)),"",OFFSET(#REF!,INT((ROW()-13)/2),0)),IF(ISBLANK(OFFSET('9. METAS'!$W$20,INT((ROW()-14)/2),0)),"",OFFSET('9. METAS'!$W$20,INT((ROW()-14)/2),0)))</f>
        <v>#REF!</v>
      </c>
      <c r="M75" s="210" t="e">
        <f ca="1">IF(MOD(ROW()-13,2)=0,IF(ISBLANK(OFFSET(#REF!,INT((ROW()-13)/2),0)),"",OFFSET(#REF!,INT((ROW()-13)/2),0)),IF(ISBLANK(OFFSET('9. METAS'!$X$20,INT((ROW()-14)/2),0)),"",OFFSET('9. METAS'!$X$20,INT((ROW()-14)/2),0)))</f>
        <v>#REF!</v>
      </c>
      <c r="N75" s="1002" t="str">
        <f t="shared" ref="N75" ca="1" si="58">IFERROR(J75/J76,"ND")</f>
        <v>ND</v>
      </c>
      <c r="O75" s="1004" t="str">
        <f t="shared" ref="O75" ca="1" si="59">IFERROR(((J75+K75)/H75),"ND")</f>
        <v>ND</v>
      </c>
      <c r="P75" s="1031"/>
    </row>
    <row r="76" spans="3:16">
      <c r="C76" s="981"/>
      <c r="D76" s="983"/>
      <c r="E76" s="983"/>
      <c r="F76" s="985"/>
      <c r="G76" s="987"/>
      <c r="H76" s="1027"/>
      <c r="I76" s="1033"/>
      <c r="J76" s="208">
        <f ca="1">IF(MOD(ROW()-13,2)=0,IF(ISBLANK(OFFSET(#REF!,INT((ROW()-13)/2),0)),"",OFFSET(#REF!,INT((ROW()-13)/2),0)),IF(ISBLANK(OFFSET('9. METAS'!$U$20,INT((ROW()-14)/2),0)),"",OFFSET('9. METAS'!$U$20,INT((ROW()-14)/2),0)))</f>
        <v>5916</v>
      </c>
      <c r="K76" s="209">
        <f ca="1">IF(MOD(ROW()-13,2)=0,IF(ISBLANK(OFFSET(#REF!,INT((ROW()-13)/2),0)),"",OFFSET(#REF!,INT((ROW()-13)/2),0)),IF(ISBLANK(OFFSET('9. METAS'!$V$20,INT((ROW()-14)/2),0)),"",OFFSET('9. METAS'!$V$20,INT((ROW()-14)/2),0)))</f>
        <v>5916</v>
      </c>
      <c r="L76" s="209">
        <f ca="1">IF(MOD(ROW()-13,2)=0,IF(ISBLANK(OFFSET(#REF!,INT((ROW()-13)/2),0)),"",OFFSET(#REF!,INT((ROW()-13)/2),0)),IF(ISBLANK(OFFSET('9. METAS'!$W$20,INT((ROW()-14)/2),0)),"",OFFSET('9. METAS'!$W$20,INT((ROW()-14)/2),0)))</f>
        <v>5917</v>
      </c>
      <c r="M76" s="210">
        <f ca="1">IF(MOD(ROW()-13,2)=0,IF(ISBLANK(OFFSET(#REF!,INT((ROW()-13)/2),0)),"",OFFSET(#REF!,INT((ROW()-13)/2),0)),IF(ISBLANK(OFFSET('9. METAS'!$X$20,INT((ROW()-14)/2),0)),"",OFFSET('9. METAS'!$X$20,INT((ROW()-14)/2),0)))</f>
        <v>5917</v>
      </c>
      <c r="N76" s="1003"/>
      <c r="O76" s="1005"/>
      <c r="P76" s="1034"/>
    </row>
    <row r="77" spans="3:16">
      <c r="C77" s="1008" t="str">
        <f ca="1">IF(ISBLANK(OFFSET('5. Pp (3 años)'!$C$46,INT((ROW()-13)/2),0)),"",OFFSET('5. Pp (3 años)'!$C$46,INT((ROW()-13)/2),0))</f>
        <v>Actividad</v>
      </c>
      <c r="D77" s="983" t="str">
        <f ca="1">IF(ISBLANK(OFFSET('5. Pp (3 años)'!$D$46,INT((ROW()-13)/2),0)),"",OFFSET('5. Pp (3 años)'!$D$46,INT((ROW()-13)/2),0))</f>
        <v>3.1.1.1.8.1 Supervisión de la integridad de los infractores</v>
      </c>
      <c r="E77" s="983" t="str">
        <f ca="1">IF(ISBLANK(OFFSET('5. Pp (3 años)'!$E$46,INT((ROW()-13)/2),0)),"",OFFSET('5. Pp (3 años)'!$E$46,INT((ROW()-13)/2),0))</f>
        <v>PIA: Porcentaje de Incidencias Atendidas.</v>
      </c>
      <c r="F77" s="985" t="str">
        <f ca="1">IF(ISBLANK(OFFSET('5. Pp (3 años)'!$K$46,INT((ROW()-13)/2),0)),"",OFFSET('5. Pp (3 años)'!$K$46,INT((ROW()-13)/2),0))</f>
        <v>Ascendente</v>
      </c>
      <c r="G77" s="987" t="str">
        <f ca="1">IF(ISBLANK(OFFSET('5. Pp (3 años)'!$H$46,INT((ROW()-13)/2),0)),"",OFFSET('5. Pp (3 años)'!$H$46,INT((ROW()-13)/2),0))</f>
        <v>Trimestral</v>
      </c>
      <c r="H77" s="1027">
        <f ca="1">IF(ISBLANK(OFFSET('9. METAS'!$L$20,INT((ROW()-13)/2),0)),"",OFFSET('9. METAS'!$L$20,INT((ROW()-13)/2),0))</f>
        <v>12</v>
      </c>
      <c r="I77" s="1029"/>
      <c r="J77" s="208" t="e">
        <f ca="1">IF(MOD(ROW()-13,2)=0,IF(ISBLANK(OFFSET(#REF!,INT((ROW()-13)/2),0)),"",OFFSET(#REF!,INT((ROW()-13)/2),0)),IF(ISBLANK(OFFSET('9. METAS'!$U$20,INT((ROW()-14)/2),0)),"",OFFSET('9. METAS'!$U$20,INT((ROW()-14)/2),0)))</f>
        <v>#REF!</v>
      </c>
      <c r="K77" s="209" t="e">
        <f ca="1">IF(MOD(ROW()-13,2)=0,IF(ISBLANK(OFFSET(#REF!,INT((ROW()-13)/2),0)),"",OFFSET(#REF!,INT((ROW()-13)/2),0)),IF(ISBLANK(OFFSET('9. METAS'!$V$20,INT((ROW()-14)/2),0)),"",OFFSET('9. METAS'!$V$20,INT((ROW()-14)/2),0)))</f>
        <v>#REF!</v>
      </c>
      <c r="L77" s="209" t="e">
        <f ca="1">IF(MOD(ROW()-13,2)=0,IF(ISBLANK(OFFSET(#REF!,INT((ROW()-13)/2),0)),"",OFFSET(#REF!,INT((ROW()-13)/2),0)),IF(ISBLANK(OFFSET('9. METAS'!$W$20,INT((ROW()-14)/2),0)),"",OFFSET('9. METAS'!$W$20,INT((ROW()-14)/2),0)))</f>
        <v>#REF!</v>
      </c>
      <c r="M77" s="210" t="e">
        <f ca="1">IF(MOD(ROW()-13,2)=0,IF(ISBLANK(OFFSET(#REF!,INT((ROW()-13)/2),0)),"",OFFSET(#REF!,INT((ROW()-13)/2),0)),IF(ISBLANK(OFFSET('9. METAS'!$X$20,INT((ROW()-14)/2),0)),"",OFFSET('9. METAS'!$X$20,INT((ROW()-14)/2),0)))</f>
        <v>#REF!</v>
      </c>
      <c r="N77" s="1002" t="str">
        <f t="shared" ref="N77" ca="1" si="60">IFERROR(J77/J78,"ND")</f>
        <v>ND</v>
      </c>
      <c r="O77" s="1004" t="str">
        <f t="shared" ref="O77" ca="1" si="61">IFERROR(((J77+K77)/H77),"ND")</f>
        <v>ND</v>
      </c>
      <c r="P77" s="1031"/>
    </row>
    <row r="78" spans="3:16">
      <c r="C78" s="981"/>
      <c r="D78" s="983"/>
      <c r="E78" s="983"/>
      <c r="F78" s="985"/>
      <c r="G78" s="987"/>
      <c r="H78" s="1027"/>
      <c r="I78" s="1033"/>
      <c r="J78" s="208">
        <f ca="1">IF(MOD(ROW()-13,2)=0,IF(ISBLANK(OFFSET(#REF!,INT((ROW()-13)/2),0)),"",OFFSET(#REF!,INT((ROW()-13)/2),0)),IF(ISBLANK(OFFSET('9. METAS'!$U$20,INT((ROW()-14)/2),0)),"",OFFSET('9. METAS'!$U$20,INT((ROW()-14)/2),0)))</f>
        <v>3</v>
      </c>
      <c r="K78" s="209">
        <f ca="1">IF(MOD(ROW()-13,2)=0,IF(ISBLANK(OFFSET(#REF!,INT((ROW()-13)/2),0)),"",OFFSET(#REF!,INT((ROW()-13)/2),0)),IF(ISBLANK(OFFSET('9. METAS'!$V$20,INT((ROW()-14)/2),0)),"",OFFSET('9. METAS'!$V$20,INT((ROW()-14)/2),0)))</f>
        <v>3</v>
      </c>
      <c r="L78" s="209">
        <f ca="1">IF(MOD(ROW()-13,2)=0,IF(ISBLANK(OFFSET(#REF!,INT((ROW()-13)/2),0)),"",OFFSET(#REF!,INT((ROW()-13)/2),0)),IF(ISBLANK(OFFSET('9. METAS'!$W$20,INT((ROW()-14)/2),0)),"",OFFSET('9. METAS'!$W$20,INT((ROW()-14)/2),0)))</f>
        <v>3</v>
      </c>
      <c r="M78" s="210">
        <f ca="1">IF(MOD(ROW()-13,2)=0,IF(ISBLANK(OFFSET(#REF!,INT((ROW()-13)/2),0)),"",OFFSET(#REF!,INT((ROW()-13)/2),0)),IF(ISBLANK(OFFSET('9. METAS'!$X$20,INT((ROW()-14)/2),0)),"",OFFSET('9. METAS'!$X$20,INT((ROW()-14)/2),0)))</f>
        <v>3</v>
      </c>
      <c r="N78" s="1003"/>
      <c r="O78" s="1005"/>
      <c r="P78" s="1034"/>
    </row>
    <row r="79" spans="3:16">
      <c r="C79" s="1008" t="str">
        <f ca="1">IF(ISBLANK(OFFSET('5. Pp (3 años)'!$C$46,INT((ROW()-13)/2),0)),"",OFFSET('5. Pp (3 años)'!$C$46,INT((ROW()-13)/2),0))</f>
        <v>Actividad</v>
      </c>
      <c r="D79" s="983" t="str">
        <f ca="1">IF(ISBLANK(OFFSET('5. Pp (3 años)'!$D$46,INT((ROW()-13)/2),0)),"",OFFSET('5. Pp (3 años)'!$D$46,INT((ROW()-13)/2),0))</f>
        <v>3.1.1.1.8.2 Conservación y mantenimiento de equipos del Centro Retencion.</v>
      </c>
      <c r="E79" s="983" t="str">
        <f ca="1">IF(ISBLANK(OFFSET('5. Pp (3 años)'!$E$46,INT((ROW()-13)/2),0)),"",OFFSET('5. Pp (3 años)'!$E$46,INT((ROW()-13)/2),0))</f>
        <v>PEC: Porcentaje de Equipo Conservado.</v>
      </c>
      <c r="F79" s="985" t="str">
        <f ca="1">IF(ISBLANK(OFFSET('5. Pp (3 años)'!$K$46,INT((ROW()-13)/2),0)),"",OFFSET('5. Pp (3 años)'!$K$46,INT((ROW()-13)/2),0))</f>
        <v>Ascendente</v>
      </c>
      <c r="G79" s="987" t="str">
        <f ca="1">IF(ISBLANK(OFFSET('5. Pp (3 años)'!$H$46,INT((ROW()-13)/2),0)),"",OFFSET('5. Pp (3 años)'!$H$46,INT((ROW()-13)/2),0))</f>
        <v>Trimestral</v>
      </c>
      <c r="H79" s="1027">
        <f ca="1">IF(ISBLANK(OFFSET('9. METAS'!$L$20,INT((ROW()-13)/2),0)),"",OFFSET('9. METAS'!$L$20,INT((ROW()-13)/2),0))</f>
        <v>7</v>
      </c>
      <c r="I79" s="1029"/>
      <c r="J79" s="208" t="e">
        <f ca="1">IF(MOD(ROW()-13,2)=0,IF(ISBLANK(OFFSET(#REF!,INT((ROW()-13)/2),0)),"",OFFSET(#REF!,INT((ROW()-13)/2),0)),IF(ISBLANK(OFFSET('9. METAS'!$U$20,INT((ROW()-14)/2),0)),"",OFFSET('9. METAS'!$U$20,INT((ROW()-14)/2),0)))</f>
        <v>#REF!</v>
      </c>
      <c r="K79" s="209" t="e">
        <f ca="1">IF(MOD(ROW()-13,2)=0,IF(ISBLANK(OFFSET(#REF!,INT((ROW()-13)/2),0)),"",OFFSET(#REF!,INT((ROW()-13)/2),0)),IF(ISBLANK(OFFSET('9. METAS'!$V$20,INT((ROW()-14)/2),0)),"",OFFSET('9. METAS'!$V$20,INT((ROW()-14)/2),0)))</f>
        <v>#REF!</v>
      </c>
      <c r="L79" s="209" t="e">
        <f ca="1">IF(MOD(ROW()-13,2)=0,IF(ISBLANK(OFFSET(#REF!,INT((ROW()-13)/2),0)),"",OFFSET(#REF!,INT((ROW()-13)/2),0)),IF(ISBLANK(OFFSET('9. METAS'!$W$20,INT((ROW()-14)/2),0)),"",OFFSET('9. METAS'!$W$20,INT((ROW()-14)/2),0)))</f>
        <v>#REF!</v>
      </c>
      <c r="M79" s="210" t="e">
        <f ca="1">IF(MOD(ROW()-13,2)=0,IF(ISBLANK(OFFSET(#REF!,INT((ROW()-13)/2),0)),"",OFFSET(#REF!,INT((ROW()-13)/2),0)),IF(ISBLANK(OFFSET('9. METAS'!$X$20,INT((ROW()-14)/2),0)),"",OFFSET('9. METAS'!$X$20,INT((ROW()-14)/2),0)))</f>
        <v>#REF!</v>
      </c>
      <c r="N79" s="1002" t="str">
        <f t="shared" ref="N79" ca="1" si="62">IFERROR(J79/J80,"ND")</f>
        <v>ND</v>
      </c>
      <c r="O79" s="1004" t="str">
        <f t="shared" ref="O79" ca="1" si="63">IFERROR(((J79+K79)/H79),"ND")</f>
        <v>ND</v>
      </c>
      <c r="P79" s="1031"/>
    </row>
    <row r="80" spans="3:16">
      <c r="C80" s="981"/>
      <c r="D80" s="983"/>
      <c r="E80" s="983"/>
      <c r="F80" s="985"/>
      <c r="G80" s="987"/>
      <c r="H80" s="1027"/>
      <c r="I80" s="1033"/>
      <c r="J80" s="208">
        <f ca="1">IF(MOD(ROW()-13,2)=0,IF(ISBLANK(OFFSET(#REF!,INT((ROW()-13)/2),0)),"",OFFSET(#REF!,INT((ROW()-13)/2),0)),IF(ISBLANK(OFFSET('9. METAS'!$U$20,INT((ROW()-14)/2),0)),"",OFFSET('9. METAS'!$U$20,INT((ROW()-14)/2),0)))</f>
        <v>2</v>
      </c>
      <c r="K80" s="209">
        <f ca="1">IF(MOD(ROW()-13,2)=0,IF(ISBLANK(OFFSET(#REF!,INT((ROW()-13)/2),0)),"",OFFSET(#REF!,INT((ROW()-13)/2),0)),IF(ISBLANK(OFFSET('9. METAS'!$V$20,INT((ROW()-14)/2),0)),"",OFFSET('9. METAS'!$V$20,INT((ROW()-14)/2),0)))</f>
        <v>2</v>
      </c>
      <c r="L80" s="209">
        <f ca="1">IF(MOD(ROW()-13,2)=0,IF(ISBLANK(OFFSET(#REF!,INT((ROW()-13)/2),0)),"",OFFSET(#REF!,INT((ROW()-13)/2),0)),IF(ISBLANK(OFFSET('9. METAS'!$W$20,INT((ROW()-14)/2),0)),"",OFFSET('9. METAS'!$W$20,INT((ROW()-14)/2),0)))</f>
        <v>2</v>
      </c>
      <c r="M80" s="210">
        <f ca="1">IF(MOD(ROW()-13,2)=0,IF(ISBLANK(OFFSET(#REF!,INT((ROW()-13)/2),0)),"",OFFSET(#REF!,INT((ROW()-13)/2),0)),IF(ISBLANK(OFFSET('9. METAS'!$X$20,INT((ROW()-14)/2),0)),"",OFFSET('9. METAS'!$X$20,INT((ROW()-14)/2),0)))</f>
        <v>1</v>
      </c>
      <c r="N80" s="1003"/>
      <c r="O80" s="1005"/>
      <c r="P80" s="1034"/>
    </row>
    <row r="81" spans="3:16">
      <c r="C81" s="1008" t="str">
        <f ca="1">IF(ISBLANK(OFFSET('5. Pp (3 años)'!$C$46,INT((ROW()-13)/2),0)),"",OFFSET('5. Pp (3 años)'!$C$46,INT((ROW()-13)/2),0))</f>
        <v>Actividad</v>
      </c>
      <c r="D81" s="983" t="str">
        <f ca="1">IF(ISBLANK(OFFSET('5. Pp (3 años)'!$D$46,INT((ROW()-13)/2),0)),"",OFFSET('5. Pp (3 años)'!$D$46,INT((ROW()-13)/2),0))</f>
        <v>3.1.1.1.8.3 Otorgamiento de alimentos  a infractores retenidos y personal Institucional</v>
      </c>
      <c r="E81" s="983" t="str">
        <f ca="1">IF(ISBLANK(OFFSET('5. Pp (3 años)'!$E$46,INT((ROW()-13)/2),0)),"",OFFSET('5. Pp (3 años)'!$E$46,INT((ROW()-13)/2),0))</f>
        <v>POAO: Porcentaje de Órdenes de Alimentos Otorgados</v>
      </c>
      <c r="F81" s="985" t="str">
        <f ca="1">IF(ISBLANK(OFFSET('5. Pp (3 años)'!$K$46,INT((ROW()-13)/2),0)),"",OFFSET('5. Pp (3 años)'!$K$46,INT((ROW()-13)/2),0))</f>
        <v>Ascendente</v>
      </c>
      <c r="G81" s="987" t="str">
        <f ca="1">IF(ISBLANK(OFFSET('5. Pp (3 años)'!$H$46,INT((ROW()-13)/2),0)),"",OFFSET('5. Pp (3 años)'!$H$46,INT((ROW()-13)/2),0))</f>
        <v>Trimestral</v>
      </c>
      <c r="H81" s="1027">
        <f ca="1">IF(ISBLANK(OFFSET('9. METAS'!$L$20,INT((ROW()-13)/2),0)),"",OFFSET('9. METAS'!$L$20,INT((ROW()-13)/2),0))</f>
        <v>113333</v>
      </c>
      <c r="I81" s="1029"/>
      <c r="J81" s="208" t="e">
        <f ca="1">IF(MOD(ROW()-13,2)=0,IF(ISBLANK(OFFSET(#REF!,INT((ROW()-13)/2),0)),"",OFFSET(#REF!,INT((ROW()-13)/2),0)),IF(ISBLANK(OFFSET('9. METAS'!$U$20,INT((ROW()-14)/2),0)),"",OFFSET('9. METAS'!$U$20,INT((ROW()-14)/2),0)))</f>
        <v>#REF!</v>
      </c>
      <c r="K81" s="209" t="e">
        <f ca="1">IF(MOD(ROW()-13,2)=0,IF(ISBLANK(OFFSET(#REF!,INT((ROW()-13)/2),0)),"",OFFSET(#REF!,INT((ROW()-13)/2),0)),IF(ISBLANK(OFFSET('9. METAS'!$V$20,INT((ROW()-14)/2),0)),"",OFFSET('9. METAS'!$V$20,INT((ROW()-14)/2),0)))</f>
        <v>#REF!</v>
      </c>
      <c r="L81" s="209" t="e">
        <f ca="1">IF(MOD(ROW()-13,2)=0,IF(ISBLANK(OFFSET(#REF!,INT((ROW()-13)/2),0)),"",OFFSET(#REF!,INT((ROW()-13)/2),0)),IF(ISBLANK(OFFSET('9. METAS'!$W$20,INT((ROW()-14)/2),0)),"",OFFSET('9. METAS'!$W$20,INT((ROW()-14)/2),0)))</f>
        <v>#REF!</v>
      </c>
      <c r="M81" s="210" t="e">
        <f ca="1">IF(MOD(ROW()-13,2)=0,IF(ISBLANK(OFFSET(#REF!,INT((ROW()-13)/2),0)),"",OFFSET(#REF!,INT((ROW()-13)/2),0)),IF(ISBLANK(OFFSET('9. METAS'!$X$20,INT((ROW()-14)/2),0)),"",OFFSET('9. METAS'!$X$20,INT((ROW()-14)/2),0)))</f>
        <v>#REF!</v>
      </c>
      <c r="N81" s="1002" t="str">
        <f t="shared" ref="N81" ca="1" si="64">IFERROR(J81/J82,"ND")</f>
        <v>ND</v>
      </c>
      <c r="O81" s="1004" t="str">
        <f t="shared" ref="O81" ca="1" si="65">IFERROR(((J81+K81)/H81),"ND")</f>
        <v>ND</v>
      </c>
      <c r="P81" s="1031"/>
    </row>
    <row r="82" spans="3:16">
      <c r="C82" s="981"/>
      <c r="D82" s="983"/>
      <c r="E82" s="983"/>
      <c r="F82" s="985"/>
      <c r="G82" s="987"/>
      <c r="H82" s="1027"/>
      <c r="I82" s="1033"/>
      <c r="J82" s="208">
        <f ca="1">IF(MOD(ROW()-13,2)=0,IF(ISBLANK(OFFSET(#REF!,INT((ROW()-13)/2),0)),"",OFFSET(#REF!,INT((ROW()-13)/2),0)),IF(ISBLANK(OFFSET('9. METAS'!$U$20,INT((ROW()-14)/2),0)),"",OFFSET('9. METAS'!$U$20,INT((ROW()-14)/2),0)))</f>
        <v>28333</v>
      </c>
      <c r="K82" s="209">
        <f ca="1">IF(MOD(ROW()-13,2)=0,IF(ISBLANK(OFFSET(#REF!,INT((ROW()-13)/2),0)),"",OFFSET(#REF!,INT((ROW()-13)/2),0)),IF(ISBLANK(OFFSET('9. METAS'!$V$20,INT((ROW()-14)/2),0)),"",OFFSET('9. METAS'!$V$20,INT((ROW()-14)/2),0)))</f>
        <v>28333</v>
      </c>
      <c r="L82" s="209">
        <f ca="1">IF(MOD(ROW()-13,2)=0,IF(ISBLANK(OFFSET(#REF!,INT((ROW()-13)/2),0)),"",OFFSET(#REF!,INT((ROW()-13)/2),0)),IF(ISBLANK(OFFSET('9. METAS'!$W$20,INT((ROW()-14)/2),0)),"",OFFSET('9. METAS'!$W$20,INT((ROW()-14)/2),0)))</f>
        <v>28333</v>
      </c>
      <c r="M82" s="210">
        <f ca="1">IF(MOD(ROW()-13,2)=0,IF(ISBLANK(OFFSET(#REF!,INT((ROW()-13)/2),0)),"",OFFSET(#REF!,INT((ROW()-13)/2),0)),IF(ISBLANK(OFFSET('9. METAS'!$X$20,INT((ROW()-14)/2),0)),"",OFFSET('9. METAS'!$X$20,INT((ROW()-14)/2),0)))</f>
        <v>28333</v>
      </c>
      <c r="N82" s="1003"/>
      <c r="O82" s="1005"/>
      <c r="P82" s="1034"/>
    </row>
    <row r="83" spans="3:16">
      <c r="C83" s="1008" t="str">
        <f ca="1">IF(ISBLANK(OFFSET('5. Pp (3 años)'!$C$46,INT((ROW()-13)/2),0)),"",OFFSET('5. Pp (3 años)'!$C$46,INT((ROW()-13)/2),0))</f>
        <v>Componente</v>
      </c>
      <c r="D83" s="983" t="str">
        <f ca="1">IF(ISBLANK(OFFSET('5. Pp (3 años)'!$D$46,INT((ROW()-13)/2),0)),"",OFFSET('5. Pp (3 años)'!$D$46,INT((ROW()-13)/2),0))</f>
        <v xml:space="preserve">3.1.1.1.9 Acciones de las políticas poblaciónales y demandas Sociales atendidas. </v>
      </c>
      <c r="E83" s="983" t="str">
        <f ca="1">IF(ISBLANK(OFFSET('5. Pp (3 años)'!$E$46,INT((ROW()-13)/2),0)),"",OFFSET('5. Pp (3 años)'!$E$46,INT((ROW()-13)/2),0))</f>
        <v>PADS: Porcentaje de Atención de las Demandas Sociales</v>
      </c>
      <c r="F83" s="985" t="str">
        <f ca="1">IF(ISBLANK(OFFSET('5. Pp (3 años)'!$K$46,INT((ROW()-13)/2),0)),"",OFFSET('5. Pp (3 años)'!$K$46,INT((ROW()-13)/2),0))</f>
        <v>Ascendente</v>
      </c>
      <c r="G83" s="987" t="str">
        <f ca="1">IF(ISBLANK(OFFSET('5. Pp (3 años)'!$H$46,INT((ROW()-13)/2),0)),"",OFFSET('5. Pp (3 años)'!$H$46,INT((ROW()-13)/2),0))</f>
        <v>Trimestral</v>
      </c>
      <c r="H83" s="1027">
        <f ca="1">IF(ISBLANK(OFFSET('9. METAS'!$L$20,INT((ROW()-13)/2),0)),"",OFFSET('9. METAS'!$L$20,INT((ROW()-13)/2),0))</f>
        <v>1000</v>
      </c>
      <c r="I83" s="1029"/>
      <c r="J83" s="208" t="e">
        <f ca="1">IF(MOD(ROW()-13,2)=0,IF(ISBLANK(OFFSET(#REF!,INT((ROW()-13)/2),0)),"",OFFSET(#REF!,INT((ROW()-13)/2),0)),IF(ISBLANK(OFFSET('9. METAS'!$U$20,INT((ROW()-14)/2),0)),"",OFFSET('9. METAS'!$U$20,INT((ROW()-14)/2),0)))</f>
        <v>#REF!</v>
      </c>
      <c r="K83" s="209" t="e">
        <f ca="1">IF(MOD(ROW()-13,2)=0,IF(ISBLANK(OFFSET(#REF!,INT((ROW()-13)/2),0)),"",OFFSET(#REF!,INT((ROW()-13)/2),0)),IF(ISBLANK(OFFSET('9. METAS'!$V$20,INT((ROW()-14)/2),0)),"",OFFSET('9. METAS'!$V$20,INT((ROW()-14)/2),0)))</f>
        <v>#REF!</v>
      </c>
      <c r="L83" s="209" t="e">
        <f ca="1">IF(MOD(ROW()-13,2)=0,IF(ISBLANK(OFFSET(#REF!,INT((ROW()-13)/2),0)),"",OFFSET(#REF!,INT((ROW()-13)/2),0)),IF(ISBLANK(OFFSET('9. METAS'!$W$20,INT((ROW()-14)/2),0)),"",OFFSET('9. METAS'!$W$20,INT((ROW()-14)/2),0)))</f>
        <v>#REF!</v>
      </c>
      <c r="M83" s="210" t="e">
        <f ca="1">IF(MOD(ROW()-13,2)=0,IF(ISBLANK(OFFSET(#REF!,INT((ROW()-13)/2),0)),"",OFFSET(#REF!,INT((ROW()-13)/2),0)),IF(ISBLANK(OFFSET('9. METAS'!$X$20,INT((ROW()-14)/2),0)),"",OFFSET('9. METAS'!$X$20,INT((ROW()-14)/2),0)))</f>
        <v>#REF!</v>
      </c>
      <c r="N83" s="1002" t="str">
        <f t="shared" ref="N83" ca="1" si="66">IFERROR(J83/J84,"ND")</f>
        <v>ND</v>
      </c>
      <c r="O83" s="1004" t="str">
        <f t="shared" ref="O83" ca="1" si="67">IFERROR(((J83+K83)/H83),"ND")</f>
        <v>ND</v>
      </c>
      <c r="P83" s="1031"/>
    </row>
    <row r="84" spans="3:16">
      <c r="C84" s="981"/>
      <c r="D84" s="983"/>
      <c r="E84" s="983"/>
      <c r="F84" s="985"/>
      <c r="G84" s="987"/>
      <c r="H84" s="1027"/>
      <c r="I84" s="1033"/>
      <c r="J84" s="208">
        <f ca="1">IF(MOD(ROW()-13,2)=0,IF(ISBLANK(OFFSET(#REF!,INT((ROW()-13)/2),0)),"",OFFSET(#REF!,INT((ROW()-13)/2),0)),IF(ISBLANK(OFFSET('9. METAS'!$U$20,INT((ROW()-14)/2),0)),"",OFFSET('9. METAS'!$U$20,INT((ROW()-14)/2),0)))</f>
        <v>250</v>
      </c>
      <c r="K84" s="209">
        <f ca="1">IF(MOD(ROW()-13,2)=0,IF(ISBLANK(OFFSET(#REF!,INT((ROW()-13)/2),0)),"",OFFSET(#REF!,INT((ROW()-13)/2),0)),IF(ISBLANK(OFFSET('9. METAS'!$V$20,INT((ROW()-14)/2),0)),"",OFFSET('9. METAS'!$V$20,INT((ROW()-14)/2),0)))</f>
        <v>250</v>
      </c>
      <c r="L84" s="209">
        <f ca="1">IF(MOD(ROW()-13,2)=0,IF(ISBLANK(OFFSET(#REF!,INT((ROW()-13)/2),0)),"",OFFSET(#REF!,INT((ROW()-13)/2),0)),IF(ISBLANK(OFFSET('9. METAS'!$W$20,INT((ROW()-14)/2),0)),"",OFFSET('9. METAS'!$W$20,INT((ROW()-14)/2),0)))</f>
        <v>250</v>
      </c>
      <c r="M84" s="210">
        <f ca="1">IF(MOD(ROW()-13,2)=0,IF(ISBLANK(OFFSET(#REF!,INT((ROW()-13)/2),0)),"",OFFSET(#REF!,INT((ROW()-13)/2),0)),IF(ISBLANK(OFFSET('9. METAS'!$X$20,INT((ROW()-14)/2),0)),"",OFFSET('9. METAS'!$X$20,INT((ROW()-14)/2),0)))</f>
        <v>250</v>
      </c>
      <c r="N84" s="1003"/>
      <c r="O84" s="1005"/>
      <c r="P84" s="1034"/>
    </row>
    <row r="85" spans="3:16">
      <c r="C85" s="1008" t="str">
        <f ca="1">IF(ISBLANK(OFFSET('5. Pp (3 años)'!$C$46,INT((ROW()-13)/2),0)),"",OFFSET('5. Pp (3 años)'!$C$46,INT((ROW()-13)/2),0))</f>
        <v>Actividad</v>
      </c>
      <c r="D85" s="983" t="str">
        <f ca="1">IF(ISBLANK(OFFSET('5. Pp (3 años)'!$D$46,INT((ROW()-13)/2),0)),"",OFFSET('5. Pp (3 años)'!$D$46,INT((ROW()-13)/2),0))</f>
        <v>3.1.1.1.9.1 Realización del Sorteo del Servicio Nacional Clase correspondiente.</v>
      </c>
      <c r="E85" s="983" t="str">
        <f ca="1">IF(ISBLANK(OFFSET('5. Pp (3 años)'!$E$46,INT((ROW()-13)/2),0)),"",OFFSET('5. Pp (3 años)'!$E$46,INT((ROW()-13)/2),0))</f>
        <v>PCCM: Porcentaje  de cartillas militares entregadas.</v>
      </c>
      <c r="F85" s="985" t="str">
        <f ca="1">IF(ISBLANK(OFFSET('5. Pp (3 años)'!$K$46,INT((ROW()-13)/2),0)),"",OFFSET('5. Pp (3 años)'!$K$46,INT((ROW()-13)/2),0))</f>
        <v>Ascendente</v>
      </c>
      <c r="G85" s="987" t="str">
        <f ca="1">IF(ISBLANK(OFFSET('5. Pp (3 años)'!$H$46,INT((ROW()-13)/2),0)),"",OFFSET('5. Pp (3 años)'!$H$46,INT((ROW()-13)/2),0))</f>
        <v>Trimestral</v>
      </c>
      <c r="H85" s="1027">
        <f ca="1">IF(ISBLANK(OFFSET('9. METAS'!$L$20,INT((ROW()-13)/2),0)),"",OFFSET('9. METAS'!$L$20,INT((ROW()-13)/2),0))</f>
        <v>1400</v>
      </c>
      <c r="I85" s="1029"/>
      <c r="J85" s="208" t="e">
        <f ca="1">IF(MOD(ROW()-13,2)=0,IF(ISBLANK(OFFSET(#REF!,INT((ROW()-13)/2),0)),"",OFFSET(#REF!,INT((ROW()-13)/2),0)),IF(ISBLANK(OFFSET('9. METAS'!$U$20,INT((ROW()-14)/2),0)),"",OFFSET('9. METAS'!$U$20,INT((ROW()-14)/2),0)))</f>
        <v>#REF!</v>
      </c>
      <c r="K85" s="209" t="e">
        <f ca="1">IF(MOD(ROW()-13,2)=0,IF(ISBLANK(OFFSET(#REF!,INT((ROW()-13)/2),0)),"",OFFSET(#REF!,INT((ROW()-13)/2),0)),IF(ISBLANK(OFFSET('9. METAS'!$V$20,INT((ROW()-14)/2),0)),"",OFFSET('9. METAS'!$V$20,INT((ROW()-14)/2),0)))</f>
        <v>#REF!</v>
      </c>
      <c r="L85" s="209" t="e">
        <f ca="1">IF(MOD(ROW()-13,2)=0,IF(ISBLANK(OFFSET(#REF!,INT((ROW()-13)/2),0)),"",OFFSET(#REF!,INT((ROW()-13)/2),0)),IF(ISBLANK(OFFSET('9. METAS'!$W$20,INT((ROW()-14)/2),0)),"",OFFSET('9. METAS'!$W$20,INT((ROW()-14)/2),0)))</f>
        <v>#REF!</v>
      </c>
      <c r="M85" s="210" t="e">
        <f ca="1">IF(MOD(ROW()-13,2)=0,IF(ISBLANK(OFFSET(#REF!,INT((ROW()-13)/2),0)),"",OFFSET(#REF!,INT((ROW()-13)/2),0)),IF(ISBLANK(OFFSET('9. METAS'!$X$20,INT((ROW()-14)/2),0)),"",OFFSET('9. METAS'!$X$20,INT((ROW()-14)/2),0)))</f>
        <v>#REF!</v>
      </c>
      <c r="N85" s="1002" t="str">
        <f t="shared" ref="N85" ca="1" si="68">IFERROR(J85/J86,"ND")</f>
        <v>ND</v>
      </c>
      <c r="O85" s="1004" t="str">
        <f t="shared" ref="O85" ca="1" si="69">IFERROR(((J85+K85)/H85),"ND")</f>
        <v>ND</v>
      </c>
      <c r="P85" s="1031"/>
    </row>
    <row r="86" spans="3:16">
      <c r="C86" s="981"/>
      <c r="D86" s="983"/>
      <c r="E86" s="983"/>
      <c r="F86" s="985"/>
      <c r="G86" s="987"/>
      <c r="H86" s="1027"/>
      <c r="I86" s="1033"/>
      <c r="J86" s="208">
        <f ca="1">IF(MOD(ROW()-13,2)=0,IF(ISBLANK(OFFSET(#REF!,INT((ROW()-13)/2),0)),"",OFFSET(#REF!,INT((ROW()-13)/2),0)),IF(ISBLANK(OFFSET('9. METAS'!$U$20,INT((ROW()-14)/2),0)),"",OFFSET('9. METAS'!$U$20,INT((ROW()-14)/2),0)))</f>
        <v>600</v>
      </c>
      <c r="K86" s="209">
        <f ca="1">IF(MOD(ROW()-13,2)=0,IF(ISBLANK(OFFSET(#REF!,INT((ROW()-13)/2),0)),"",OFFSET(#REF!,INT((ROW()-13)/2),0)),IF(ISBLANK(OFFSET('9. METAS'!$V$20,INT((ROW()-14)/2),0)),"",OFFSET('9. METAS'!$V$20,INT((ROW()-14)/2),0)))</f>
        <v>300</v>
      </c>
      <c r="L86" s="209">
        <f ca="1">IF(MOD(ROW()-13,2)=0,IF(ISBLANK(OFFSET(#REF!,INT((ROW()-13)/2),0)),"",OFFSET(#REF!,INT((ROW()-13)/2),0)),IF(ISBLANK(OFFSET('9. METAS'!$W$20,INT((ROW()-14)/2),0)),"",OFFSET('9. METAS'!$W$20,INT((ROW()-14)/2),0)))</f>
        <v>300</v>
      </c>
      <c r="M86" s="210">
        <f ca="1">IF(MOD(ROW()-13,2)=0,IF(ISBLANK(OFFSET(#REF!,INT((ROW()-13)/2),0)),"",OFFSET(#REF!,INT((ROW()-13)/2),0)),IF(ISBLANK(OFFSET('9. METAS'!$X$20,INT((ROW()-14)/2),0)),"",OFFSET('9. METAS'!$X$20,INT((ROW()-14)/2),0)))</f>
        <v>200</v>
      </c>
      <c r="N86" s="1003"/>
      <c r="O86" s="1005"/>
      <c r="P86" s="1034"/>
    </row>
    <row r="87" spans="3:16">
      <c r="C87" s="1008" t="str">
        <f ca="1">IF(ISBLANK(OFFSET('5. Pp (3 años)'!$C$46,INT((ROW()-13)/2),0)),"",OFFSET('5. Pp (3 años)'!$C$46,INT((ROW()-13)/2),0))</f>
        <v>Actividad</v>
      </c>
      <c r="D87" s="983" t="str">
        <f ca="1">IF(ISBLANK(OFFSET('5. Pp (3 años)'!$D$46,INT((ROW()-13)/2),0)),"",OFFSET('5. Pp (3 años)'!$D$46,INT((ROW()-13)/2),0))</f>
        <v>3.1.1.1.9.2 Participación en las Sesiones del COESPO referente a los temas representativos de la población y resoluciones del H. Ayuntamiento</v>
      </c>
      <c r="E87" s="983" t="str">
        <f ca="1">IF(ISBLANK(OFFSET('5. Pp (3 años)'!$E$46,INT((ROW()-13)/2),0)),"",OFFSET('5. Pp (3 años)'!$E$46,INT((ROW()-13)/2),0))</f>
        <v>PCSC: Porcentaje de Sesiones de COESPO participadas.</v>
      </c>
      <c r="F87" s="985" t="str">
        <f ca="1">IF(ISBLANK(OFFSET('5. Pp (3 años)'!$K$46,INT((ROW()-13)/2),0)),"",OFFSET('5. Pp (3 años)'!$K$46,INT((ROW()-13)/2),0))</f>
        <v>Ascendente</v>
      </c>
      <c r="G87" s="987" t="str">
        <f ca="1">IF(ISBLANK(OFFSET('5. Pp (3 años)'!$H$46,INT((ROW()-13)/2),0)),"",OFFSET('5. Pp (3 años)'!$H$46,INT((ROW()-13)/2),0))</f>
        <v>Trimestral</v>
      </c>
      <c r="H87" s="1027">
        <f ca="1">IF(ISBLANK(OFFSET('9. METAS'!$L$20,INT((ROW()-13)/2),0)),"",OFFSET('9. METAS'!$L$20,INT((ROW()-13)/2),0))</f>
        <v>4</v>
      </c>
      <c r="I87" s="1029"/>
      <c r="J87" s="208" t="e">
        <f ca="1">IF(MOD(ROW()-13,2)=0,IF(ISBLANK(OFFSET(#REF!,INT((ROW()-13)/2),0)),"",OFFSET(#REF!,INT((ROW()-13)/2),0)),IF(ISBLANK(OFFSET('9. METAS'!$U$20,INT((ROW()-14)/2),0)),"",OFFSET('9. METAS'!$U$20,INT((ROW()-14)/2),0)))</f>
        <v>#REF!</v>
      </c>
      <c r="K87" s="209" t="e">
        <f ca="1">IF(MOD(ROW()-13,2)=0,IF(ISBLANK(OFFSET(#REF!,INT((ROW()-13)/2),0)),"",OFFSET(#REF!,INT((ROW()-13)/2),0)),IF(ISBLANK(OFFSET('9. METAS'!$V$20,INT((ROW()-14)/2),0)),"",OFFSET('9. METAS'!$V$20,INT((ROW()-14)/2),0)))</f>
        <v>#REF!</v>
      </c>
      <c r="L87" s="209" t="e">
        <f ca="1">IF(MOD(ROW()-13,2)=0,IF(ISBLANK(OFFSET(#REF!,INT((ROW()-13)/2),0)),"",OFFSET(#REF!,INT((ROW()-13)/2),0)),IF(ISBLANK(OFFSET('9. METAS'!$W$20,INT((ROW()-14)/2),0)),"",OFFSET('9. METAS'!$W$20,INT((ROW()-14)/2),0)))</f>
        <v>#REF!</v>
      </c>
      <c r="M87" s="210" t="e">
        <f ca="1">IF(MOD(ROW()-13,2)=0,IF(ISBLANK(OFFSET(#REF!,INT((ROW()-13)/2),0)),"",OFFSET(#REF!,INT((ROW()-13)/2),0)),IF(ISBLANK(OFFSET('9. METAS'!$X$20,INT((ROW()-14)/2),0)),"",OFFSET('9. METAS'!$X$20,INT((ROW()-14)/2),0)))</f>
        <v>#REF!</v>
      </c>
      <c r="N87" s="1002" t="str">
        <f t="shared" ref="N87" ca="1" si="70">IFERROR(J87/J88,"ND")</f>
        <v>ND</v>
      </c>
      <c r="O87" s="1004" t="str">
        <f t="shared" ref="O87" ca="1" si="71">IFERROR(((J87+K87)/H87),"ND")</f>
        <v>ND</v>
      </c>
      <c r="P87" s="1031"/>
    </row>
    <row r="88" spans="3:16">
      <c r="C88" s="981"/>
      <c r="D88" s="983"/>
      <c r="E88" s="983"/>
      <c r="F88" s="985"/>
      <c r="G88" s="987"/>
      <c r="H88" s="1027"/>
      <c r="I88" s="1033"/>
      <c r="J88" s="208">
        <f ca="1">IF(MOD(ROW()-13,2)=0,IF(ISBLANK(OFFSET(#REF!,INT((ROW()-13)/2),0)),"",OFFSET(#REF!,INT((ROW()-13)/2),0)),IF(ISBLANK(OFFSET('9. METAS'!$U$20,INT((ROW()-14)/2),0)),"",OFFSET('9. METAS'!$U$20,INT((ROW()-14)/2),0)))</f>
        <v>1</v>
      </c>
      <c r="K88" s="209">
        <f ca="1">IF(MOD(ROW()-13,2)=0,IF(ISBLANK(OFFSET(#REF!,INT((ROW()-13)/2),0)),"",OFFSET(#REF!,INT((ROW()-13)/2),0)),IF(ISBLANK(OFFSET('9. METAS'!$V$20,INT((ROW()-14)/2),0)),"",OFFSET('9. METAS'!$V$20,INT((ROW()-14)/2),0)))</f>
        <v>1</v>
      </c>
      <c r="L88" s="209">
        <f ca="1">IF(MOD(ROW()-13,2)=0,IF(ISBLANK(OFFSET(#REF!,INT((ROW()-13)/2),0)),"",OFFSET(#REF!,INT((ROW()-13)/2),0)),IF(ISBLANK(OFFSET('9. METAS'!$W$20,INT((ROW()-14)/2),0)),"",OFFSET('9. METAS'!$W$20,INT((ROW()-14)/2),0)))</f>
        <v>1</v>
      </c>
      <c r="M88" s="210">
        <f ca="1">IF(MOD(ROW()-13,2)=0,IF(ISBLANK(OFFSET(#REF!,INT((ROW()-13)/2),0)),"",OFFSET(#REF!,INT((ROW()-13)/2),0)),IF(ISBLANK(OFFSET('9. METAS'!$X$20,INT((ROW()-14)/2),0)),"",OFFSET('9. METAS'!$X$20,INT((ROW()-14)/2),0)))</f>
        <v>1</v>
      </c>
      <c r="N88" s="1003"/>
      <c r="O88" s="1005"/>
      <c r="P88" s="1034"/>
    </row>
    <row r="89" spans="3:16">
      <c r="C89" s="1008" t="str">
        <f ca="1">IF(ISBLANK(OFFSET('5. Pp (3 años)'!$C$46,INT((ROW()-13)/2),0)),"",OFFSET('5. Pp (3 años)'!$C$46,INT((ROW()-13)/2),0))</f>
        <v>Actividad</v>
      </c>
      <c r="D89" s="983" t="str">
        <f ca="1">IF(ISBLANK(OFFSET('5. Pp (3 años)'!$D$46,INT((ROW()-13)/2),0)),"",OFFSET('5. Pp (3 años)'!$D$46,INT((ROW()-13)/2),0))</f>
        <v>3.1.1.1.9.3 Atención y seguimiento a la Delegación Alfredo V. Bonfil y Sub Delegación de  Puerto Juárez</v>
      </c>
      <c r="E89" s="983" t="str">
        <f ca="1">IF(ISBLANK(OFFSET('5. Pp (3 años)'!$E$46,INT((ROW()-13)/2),0)),"",OFFSET('5. Pp (3 años)'!$E$46,INT((ROW()-13)/2),0))</f>
        <v xml:space="preserve">PRDS: Porcentaje de atenciones y seguimientos con DAVB y SbPJ realizadas. </v>
      </c>
      <c r="F89" s="985" t="str">
        <f ca="1">IF(ISBLANK(OFFSET('5. Pp (3 años)'!$K$46,INT((ROW()-13)/2),0)),"",OFFSET('5. Pp (3 años)'!$K$46,INT((ROW()-13)/2),0))</f>
        <v>Ascendente</v>
      </c>
      <c r="G89" s="987" t="str">
        <f ca="1">IF(ISBLANK(OFFSET('5. Pp (3 años)'!$H$46,INT((ROW()-13)/2),0)),"",OFFSET('5. Pp (3 años)'!$H$46,INT((ROW()-13)/2),0))</f>
        <v>Trimestral</v>
      </c>
      <c r="H89" s="1027">
        <f ca="1">IF(ISBLANK(OFFSET('9. METAS'!$L$20,INT((ROW()-13)/2),0)),"",OFFSET('9. METAS'!$L$20,INT((ROW()-13)/2),0))</f>
        <v>12</v>
      </c>
      <c r="I89" s="1029"/>
      <c r="J89" s="208" t="e">
        <f ca="1">IF(MOD(ROW()-13,2)=0,IF(ISBLANK(OFFSET(#REF!,INT((ROW()-13)/2),0)),"",OFFSET(#REF!,INT((ROW()-13)/2),0)),IF(ISBLANK(OFFSET('9. METAS'!$U$20,INT((ROW()-14)/2),0)),"",OFFSET('9. METAS'!$U$20,INT((ROW()-14)/2),0)))</f>
        <v>#REF!</v>
      </c>
      <c r="K89" s="209" t="e">
        <f ca="1">IF(MOD(ROW()-13,2)=0,IF(ISBLANK(OFFSET(#REF!,INT((ROW()-13)/2),0)),"",OFFSET(#REF!,INT((ROW()-13)/2),0)),IF(ISBLANK(OFFSET('9. METAS'!$V$20,INT((ROW()-14)/2),0)),"",OFFSET('9. METAS'!$V$20,INT((ROW()-14)/2),0)))</f>
        <v>#REF!</v>
      </c>
      <c r="L89" s="209" t="e">
        <f ca="1">IF(MOD(ROW()-13,2)=0,IF(ISBLANK(OFFSET(#REF!,INT((ROW()-13)/2),0)),"",OFFSET(#REF!,INT((ROW()-13)/2),0)),IF(ISBLANK(OFFSET('9. METAS'!$W$20,INT((ROW()-14)/2),0)),"",OFFSET('9. METAS'!$W$20,INT((ROW()-14)/2),0)))</f>
        <v>#REF!</v>
      </c>
      <c r="M89" s="210" t="e">
        <f ca="1">IF(MOD(ROW()-13,2)=0,IF(ISBLANK(OFFSET(#REF!,INT((ROW()-13)/2),0)),"",OFFSET(#REF!,INT((ROW()-13)/2),0)),IF(ISBLANK(OFFSET('9. METAS'!$X$20,INT((ROW()-14)/2),0)),"",OFFSET('9. METAS'!$X$20,INT((ROW()-14)/2),0)))</f>
        <v>#REF!</v>
      </c>
      <c r="N89" s="1002" t="str">
        <f t="shared" ref="N89" ca="1" si="72">IFERROR(J89/J90,"ND")</f>
        <v>ND</v>
      </c>
      <c r="O89" s="1004" t="str">
        <f t="shared" ref="O89" ca="1" si="73">IFERROR(((J89+K89)/H89),"ND")</f>
        <v>ND</v>
      </c>
      <c r="P89" s="1031"/>
    </row>
    <row r="90" spans="3:16">
      <c r="C90" s="981"/>
      <c r="D90" s="983"/>
      <c r="E90" s="983"/>
      <c r="F90" s="985"/>
      <c r="G90" s="987"/>
      <c r="H90" s="1027"/>
      <c r="I90" s="1033"/>
      <c r="J90" s="208">
        <f ca="1">IF(MOD(ROW()-13,2)=0,IF(ISBLANK(OFFSET(#REF!,INT((ROW()-13)/2),0)),"",OFFSET(#REF!,INT((ROW()-13)/2),0)),IF(ISBLANK(OFFSET('9. METAS'!$U$20,INT((ROW()-14)/2),0)),"",OFFSET('9. METAS'!$U$20,INT((ROW()-14)/2),0)))</f>
        <v>3</v>
      </c>
      <c r="K90" s="209">
        <f ca="1">IF(MOD(ROW()-13,2)=0,IF(ISBLANK(OFFSET(#REF!,INT((ROW()-13)/2),0)),"",OFFSET(#REF!,INT((ROW()-13)/2),0)),IF(ISBLANK(OFFSET('9. METAS'!$V$20,INT((ROW()-14)/2),0)),"",OFFSET('9. METAS'!$V$20,INT((ROW()-14)/2),0)))</f>
        <v>3</v>
      </c>
      <c r="L90" s="209">
        <f ca="1">IF(MOD(ROW()-13,2)=0,IF(ISBLANK(OFFSET(#REF!,INT((ROW()-13)/2),0)),"",OFFSET(#REF!,INT((ROW()-13)/2),0)),IF(ISBLANK(OFFSET('9. METAS'!$W$20,INT((ROW()-14)/2),0)),"",OFFSET('9. METAS'!$W$20,INT((ROW()-14)/2),0)))</f>
        <v>3</v>
      </c>
      <c r="M90" s="210">
        <f ca="1">IF(MOD(ROW()-13,2)=0,IF(ISBLANK(OFFSET(#REF!,INT((ROW()-13)/2),0)),"",OFFSET(#REF!,INT((ROW()-13)/2),0)),IF(ISBLANK(OFFSET('9. METAS'!$X$20,INT((ROW()-14)/2),0)),"",OFFSET('9. METAS'!$X$20,INT((ROW()-14)/2),0)))</f>
        <v>3</v>
      </c>
      <c r="N90" s="1003"/>
      <c r="O90" s="1005"/>
      <c r="P90" s="1034"/>
    </row>
    <row r="91" spans="3:16">
      <c r="C91" s="1008" t="str">
        <f ca="1">IF(ISBLANK(OFFSET('5. Pp (3 años)'!$C$46,INT((ROW()-13)/2),0)),"",OFFSET('5. Pp (3 años)'!$C$46,INT((ROW()-13)/2),0))</f>
        <v>Actividad</v>
      </c>
      <c r="D91" s="983" t="str">
        <f ca="1">IF(ISBLANK(OFFSET('5. Pp (3 años)'!$D$46,INT((ROW()-13)/2),0)),"",OFFSET('5. Pp (3 años)'!$D$46,INT((ROW()-13)/2),0))</f>
        <v>3.1.1.1.9.4 Atención a manifestaciones y cierres de vias de comunicación en el Ambito Municipal</v>
      </c>
      <c r="E91" s="983" t="str">
        <f ca="1">IF(ISBLANK(OFFSET('5. Pp (3 años)'!$E$46,INT((ROW()-13)/2),0)),"",OFFSET('5. Pp (3 años)'!$E$46,INT((ROW()-13)/2),0))</f>
        <v>PRDS: Porcentaje de atenciones a manisfestaciones y cierres de vias de comunicación en el ambito municipal.</v>
      </c>
      <c r="F91" s="985" t="str">
        <f ca="1">IF(ISBLANK(OFFSET('5. Pp (3 años)'!$K$46,INT((ROW()-13)/2),0)),"",OFFSET('5. Pp (3 años)'!$K$46,INT((ROW()-13)/2),0))</f>
        <v>Ascendente</v>
      </c>
      <c r="G91" s="987" t="str">
        <f ca="1">IF(ISBLANK(OFFSET('5. Pp (3 años)'!$H$46,INT((ROW()-13)/2),0)),"",OFFSET('5. Pp (3 años)'!$H$46,INT((ROW()-13)/2),0))</f>
        <v>Trimestral</v>
      </c>
      <c r="H91" s="1027">
        <f ca="1">IF(ISBLANK(OFFSET('9. METAS'!$L$20,INT((ROW()-13)/2),0)),"",OFFSET('9. METAS'!$L$20,INT((ROW()-13)/2),0))</f>
        <v>100</v>
      </c>
      <c r="I91" s="1029"/>
      <c r="J91" s="208" t="e">
        <f ca="1">IF(MOD(ROW()-13,2)=0,IF(ISBLANK(OFFSET(#REF!,INT((ROW()-13)/2),0)),"",OFFSET(#REF!,INT((ROW()-13)/2),0)),IF(ISBLANK(OFFSET('9. METAS'!$U$20,INT((ROW()-14)/2),0)),"",OFFSET('9. METAS'!$U$20,INT((ROW()-14)/2),0)))</f>
        <v>#REF!</v>
      </c>
      <c r="K91" s="209" t="e">
        <f ca="1">IF(MOD(ROW()-13,2)=0,IF(ISBLANK(OFFSET(#REF!,INT((ROW()-13)/2),0)),"",OFFSET(#REF!,INT((ROW()-13)/2),0)),IF(ISBLANK(OFFSET('9. METAS'!$V$20,INT((ROW()-14)/2),0)),"",OFFSET('9. METAS'!$V$20,INT((ROW()-14)/2),0)))</f>
        <v>#REF!</v>
      </c>
      <c r="L91" s="209" t="e">
        <f ca="1">IF(MOD(ROW()-13,2)=0,IF(ISBLANK(OFFSET(#REF!,INT((ROW()-13)/2),0)),"",OFFSET(#REF!,INT((ROW()-13)/2),0)),IF(ISBLANK(OFFSET('9. METAS'!$W$20,INT((ROW()-14)/2),0)),"",OFFSET('9. METAS'!$W$20,INT((ROW()-14)/2),0)))</f>
        <v>#REF!</v>
      </c>
      <c r="M91" s="210" t="e">
        <f ca="1">IF(MOD(ROW()-13,2)=0,IF(ISBLANK(OFFSET(#REF!,INT((ROW()-13)/2),0)),"",OFFSET(#REF!,INT((ROW()-13)/2),0)),IF(ISBLANK(OFFSET('9. METAS'!$X$20,INT((ROW()-14)/2),0)),"",OFFSET('9. METAS'!$X$20,INT((ROW()-14)/2),0)))</f>
        <v>#REF!</v>
      </c>
      <c r="N91" s="1002" t="str">
        <f t="shared" ref="N91" ca="1" si="74">IFERROR(J91/J92,"ND")</f>
        <v>ND</v>
      </c>
      <c r="O91" s="1004" t="str">
        <f t="shared" ref="O91" ca="1" si="75">IFERROR(((J91+K91)/H91),"ND")</f>
        <v>ND</v>
      </c>
      <c r="P91" s="1031"/>
    </row>
    <row r="92" spans="3:16">
      <c r="C92" s="981"/>
      <c r="D92" s="983"/>
      <c r="E92" s="983"/>
      <c r="F92" s="985"/>
      <c r="G92" s="987"/>
      <c r="H92" s="1027"/>
      <c r="I92" s="1033"/>
      <c r="J92" s="208">
        <f ca="1">IF(MOD(ROW()-13,2)=0,IF(ISBLANK(OFFSET(#REF!,INT((ROW()-13)/2),0)),"",OFFSET(#REF!,INT((ROW()-13)/2),0)),IF(ISBLANK(OFFSET('9. METAS'!$U$20,INT((ROW()-14)/2),0)),"",OFFSET('9. METAS'!$U$20,INT((ROW()-14)/2),0)))</f>
        <v>20</v>
      </c>
      <c r="K92" s="209">
        <f ca="1">IF(MOD(ROW()-13,2)=0,IF(ISBLANK(OFFSET(#REF!,INT((ROW()-13)/2),0)),"",OFFSET(#REF!,INT((ROW()-13)/2),0)),IF(ISBLANK(OFFSET('9. METAS'!$V$20,INT((ROW()-14)/2),0)),"",OFFSET('9. METAS'!$V$20,INT((ROW()-14)/2),0)))</f>
        <v>20</v>
      </c>
      <c r="L92" s="209">
        <f ca="1">IF(MOD(ROW()-13,2)=0,IF(ISBLANK(OFFSET(#REF!,INT((ROW()-13)/2),0)),"",OFFSET(#REF!,INT((ROW()-13)/2),0)),IF(ISBLANK(OFFSET('9. METAS'!$W$20,INT((ROW()-14)/2),0)),"",OFFSET('9. METAS'!$W$20,INT((ROW()-14)/2),0)))</f>
        <v>30</v>
      </c>
      <c r="M92" s="210">
        <f ca="1">IF(MOD(ROW()-13,2)=0,IF(ISBLANK(OFFSET(#REF!,INT((ROW()-13)/2),0)),"",OFFSET(#REF!,INT((ROW()-13)/2),0)),IF(ISBLANK(OFFSET('9. METAS'!$X$20,INT((ROW()-14)/2),0)),"",OFFSET('9. METAS'!$X$20,INT((ROW()-14)/2),0)))</f>
        <v>30</v>
      </c>
      <c r="N92" s="1003"/>
      <c r="O92" s="1005"/>
      <c r="P92" s="1034"/>
    </row>
    <row r="93" spans="3:16">
      <c r="C93" s="1008" t="str">
        <f ca="1">IF(ISBLANK(OFFSET('5. Pp (3 años)'!$C$46,INT((ROW()-13)/2),0)),"",OFFSET('5. Pp (3 años)'!$C$46,INT((ROW()-13)/2),0))</f>
        <v>Actividad</v>
      </c>
      <c r="D93" s="983" t="str">
        <f ca="1">IF(ISBLANK(OFFSET('5. Pp (3 años)'!$D$46,INT((ROW()-13)/2),0)),"",OFFSET('5. Pp (3 años)'!$D$46,INT((ROW()-13)/2),0))</f>
        <v>3.1.1.1.9.5 Atenciones en asuntos religiosos brindadas.</v>
      </c>
      <c r="E93" s="983" t="str">
        <f ca="1">IF(ISBLANK(OFFSET('5. Pp (3 años)'!$E$46,INT((ROW()-13)/2),0)),"",OFFSET('5. Pp (3 años)'!$E$46,INT((ROW()-13)/2),0))</f>
        <v xml:space="preserve">PARB: Porcentaje de Atenciones en Asuntos Religiosos brindadas. </v>
      </c>
      <c r="F93" s="985" t="str">
        <f ca="1">IF(ISBLANK(OFFSET('5. Pp (3 años)'!$K$46,INT((ROW()-13)/2),0)),"",OFFSET('5. Pp (3 años)'!$K$46,INT((ROW()-13)/2),0))</f>
        <v>Ascendente</v>
      </c>
      <c r="G93" s="987" t="str">
        <f ca="1">IF(ISBLANK(OFFSET('5. Pp (3 años)'!$H$46,INT((ROW()-13)/2),0)),"",OFFSET('5. Pp (3 años)'!$H$46,INT((ROW()-13)/2),0))</f>
        <v>Trimestral</v>
      </c>
      <c r="H93" s="1027">
        <f ca="1">IF(ISBLANK(OFFSET('9. METAS'!$L$20,INT((ROW()-13)/2),0)),"",OFFSET('9. METAS'!$L$20,INT((ROW()-13)/2),0))</f>
        <v>2500</v>
      </c>
      <c r="I93" s="1029"/>
      <c r="J93" s="208" t="e">
        <f ca="1">IF(MOD(ROW()-13,2)=0,IF(ISBLANK(OFFSET(#REF!,INT((ROW()-13)/2),0)),"",OFFSET(#REF!,INT((ROW()-13)/2),0)),IF(ISBLANK(OFFSET('9. METAS'!$U$20,INT((ROW()-14)/2),0)),"",OFFSET('9. METAS'!$U$20,INT((ROW()-14)/2),0)))</f>
        <v>#REF!</v>
      </c>
      <c r="K93" s="209" t="e">
        <f ca="1">IF(MOD(ROW()-13,2)=0,IF(ISBLANK(OFFSET(#REF!,INT((ROW()-13)/2),0)),"",OFFSET(#REF!,INT((ROW()-13)/2),0)),IF(ISBLANK(OFFSET('9. METAS'!$V$20,INT((ROW()-14)/2),0)),"",OFFSET('9. METAS'!$V$20,INT((ROW()-14)/2),0)))</f>
        <v>#REF!</v>
      </c>
      <c r="L93" s="209" t="e">
        <f ca="1">IF(MOD(ROW()-13,2)=0,IF(ISBLANK(OFFSET(#REF!,INT((ROW()-13)/2),0)),"",OFFSET(#REF!,INT((ROW()-13)/2),0)),IF(ISBLANK(OFFSET('9. METAS'!$W$20,INT((ROW()-14)/2),0)),"",OFFSET('9. METAS'!$W$20,INT((ROW()-14)/2),0)))</f>
        <v>#REF!</v>
      </c>
      <c r="M93" s="210" t="e">
        <f ca="1">IF(MOD(ROW()-13,2)=0,IF(ISBLANK(OFFSET(#REF!,INT((ROW()-13)/2),0)),"",OFFSET(#REF!,INT((ROW()-13)/2),0)),IF(ISBLANK(OFFSET('9. METAS'!$X$20,INT((ROW()-14)/2),0)),"",OFFSET('9. METAS'!$X$20,INT((ROW()-14)/2),0)))</f>
        <v>#REF!</v>
      </c>
      <c r="N93" s="1002" t="str">
        <f t="shared" ref="N93" ca="1" si="76">IFERROR(J93/J94,"ND")</f>
        <v>ND</v>
      </c>
      <c r="O93" s="1004" t="str">
        <f t="shared" ref="O93" ca="1" si="77">IFERROR(((J93+K93)/H93),"ND")</f>
        <v>ND</v>
      </c>
      <c r="P93" s="1031"/>
    </row>
    <row r="94" spans="3:16">
      <c r="C94" s="981"/>
      <c r="D94" s="983"/>
      <c r="E94" s="983"/>
      <c r="F94" s="985"/>
      <c r="G94" s="987"/>
      <c r="H94" s="1027"/>
      <c r="I94" s="1033"/>
      <c r="J94" s="208">
        <f ca="1">IF(MOD(ROW()-13,2)=0,IF(ISBLANK(OFFSET(#REF!,INT((ROW()-13)/2),0)),"",OFFSET(#REF!,INT((ROW()-13)/2),0)),IF(ISBLANK(OFFSET('9. METAS'!$U$20,INT((ROW()-14)/2),0)),"",OFFSET('9. METAS'!$U$20,INT((ROW()-14)/2),0)))</f>
        <v>625</v>
      </c>
      <c r="K94" s="209">
        <f ca="1">IF(MOD(ROW()-13,2)=0,IF(ISBLANK(OFFSET(#REF!,INT((ROW()-13)/2),0)),"",OFFSET(#REF!,INT((ROW()-13)/2),0)),IF(ISBLANK(OFFSET('9. METAS'!$V$20,INT((ROW()-14)/2),0)),"",OFFSET('9. METAS'!$V$20,INT((ROW()-14)/2),0)))</f>
        <v>625</v>
      </c>
      <c r="L94" s="209">
        <f ca="1">IF(MOD(ROW()-13,2)=0,IF(ISBLANK(OFFSET(#REF!,INT((ROW()-13)/2),0)),"",OFFSET(#REF!,INT((ROW()-13)/2),0)),IF(ISBLANK(OFFSET('9. METAS'!$W$20,INT((ROW()-14)/2),0)),"",OFFSET('9. METAS'!$W$20,INT((ROW()-14)/2),0)))</f>
        <v>625</v>
      </c>
      <c r="M94" s="210">
        <f ca="1">IF(MOD(ROW()-13,2)=0,IF(ISBLANK(OFFSET(#REF!,INT((ROW()-13)/2),0)),"",OFFSET(#REF!,INT((ROW()-13)/2),0)),IF(ISBLANK(OFFSET('9. METAS'!$X$20,INT((ROW()-14)/2),0)),"",OFFSET('9. METAS'!$X$20,INT((ROW()-14)/2),0)))</f>
        <v>625</v>
      </c>
      <c r="N94" s="1003"/>
      <c r="O94" s="1005"/>
      <c r="P94" s="1034"/>
    </row>
    <row r="95" spans="3:16">
      <c r="C95" s="1008" t="str">
        <f ca="1">IF(ISBLANK(OFFSET('5. Pp (3 años)'!$C$46,INT((ROW()-13)/2),0)),"",OFFSET('5. Pp (3 años)'!$C$46,INT((ROW()-13)/2),0))</f>
        <v>Actividad</v>
      </c>
      <c r="D95" s="983" t="str">
        <f ca="1">IF(ISBLANK(OFFSET('5. Pp (3 años)'!$D$46,INT((ROW()-13)/2),0)),"",OFFSET('5. Pp (3 años)'!$D$46,INT((ROW()-13)/2),0))</f>
        <v xml:space="preserve">3.1.1.1.9.6 Realización de actividades comunitarias enfocadas a la construccion de paz con apoyo de grupos religiosos. (sinergia por la paz) </v>
      </c>
      <c r="E95" s="983" t="str">
        <f ca="1">IF(ISBLANK(OFFSET('5. Pp (3 años)'!$E$46,INT((ROW()-13)/2),0)),"",OFFSET('5. Pp (3 años)'!$E$46,INT((ROW()-13)/2),0))</f>
        <v>PPAC: Porcentaje de participantes  en actividades comunitarias enfocadas a la construccion de paz con apoyo de grupos religiosos. (sinergia por la paz) .</v>
      </c>
      <c r="F95" s="985" t="str">
        <f ca="1">IF(ISBLANK(OFFSET('5. Pp (3 años)'!$K$46,INT((ROW()-13)/2),0)),"",OFFSET('5. Pp (3 años)'!$K$46,INT((ROW()-13)/2),0))</f>
        <v>Ascendente</v>
      </c>
      <c r="G95" s="987" t="str">
        <f ca="1">IF(ISBLANK(OFFSET('5. Pp (3 años)'!$H$46,INT((ROW()-13)/2),0)),"",OFFSET('5. Pp (3 años)'!$H$46,INT((ROW()-13)/2),0))</f>
        <v>Trimestral</v>
      </c>
      <c r="H95" s="1027">
        <f ca="1">IF(ISBLANK(OFFSET('9. METAS'!$L$20,INT((ROW()-13)/2),0)),"",OFFSET('9. METAS'!$L$20,INT((ROW()-13)/2),0))</f>
        <v>11000</v>
      </c>
      <c r="I95" s="1029"/>
      <c r="J95" s="208" t="e">
        <f ca="1">IF(MOD(ROW()-13,2)=0,IF(ISBLANK(OFFSET(#REF!,INT((ROW()-13)/2),0)),"",OFFSET(#REF!,INT((ROW()-13)/2),0)),IF(ISBLANK(OFFSET('9. METAS'!$U$20,INT((ROW()-14)/2),0)),"",OFFSET('9. METAS'!$U$20,INT((ROW()-14)/2),0)))</f>
        <v>#REF!</v>
      </c>
      <c r="K95" s="209" t="e">
        <f ca="1">IF(MOD(ROW()-13,2)=0,IF(ISBLANK(OFFSET(#REF!,INT((ROW()-13)/2),0)),"",OFFSET(#REF!,INT((ROW()-13)/2),0)),IF(ISBLANK(OFFSET('9. METAS'!$V$20,INT((ROW()-14)/2),0)),"",OFFSET('9. METAS'!$V$20,INT((ROW()-14)/2),0)))</f>
        <v>#REF!</v>
      </c>
      <c r="L95" s="209" t="e">
        <f ca="1">IF(MOD(ROW()-13,2)=0,IF(ISBLANK(OFFSET(#REF!,INT((ROW()-13)/2),0)),"",OFFSET(#REF!,INT((ROW()-13)/2),0)),IF(ISBLANK(OFFSET('9. METAS'!$W$20,INT((ROW()-14)/2),0)),"",OFFSET('9. METAS'!$W$20,INT((ROW()-14)/2),0)))</f>
        <v>#REF!</v>
      </c>
      <c r="M95" s="210" t="e">
        <f ca="1">IF(MOD(ROW()-13,2)=0,IF(ISBLANK(OFFSET(#REF!,INT((ROW()-13)/2),0)),"",OFFSET(#REF!,INT((ROW()-13)/2),0)),IF(ISBLANK(OFFSET('9. METAS'!$X$20,INT((ROW()-14)/2),0)),"",OFFSET('9. METAS'!$X$20,INT((ROW()-14)/2),0)))</f>
        <v>#REF!</v>
      </c>
      <c r="N95" s="1002" t="str">
        <f t="shared" ref="N95" ca="1" si="78">IFERROR(J95/J96,"ND")</f>
        <v>ND</v>
      </c>
      <c r="O95" s="1004" t="str">
        <f t="shared" ref="O95" ca="1" si="79">IFERROR(((J95+K95)/H95),"ND")</f>
        <v>ND</v>
      </c>
      <c r="P95" s="1031"/>
    </row>
    <row r="96" spans="3:16">
      <c r="C96" s="981"/>
      <c r="D96" s="983"/>
      <c r="E96" s="983"/>
      <c r="F96" s="985"/>
      <c r="G96" s="987"/>
      <c r="H96" s="1027"/>
      <c r="I96" s="1033"/>
      <c r="J96" s="208">
        <f ca="1">IF(MOD(ROW()-13,2)=0,IF(ISBLANK(OFFSET(#REF!,INT((ROW()-13)/2),0)),"",OFFSET(#REF!,INT((ROW()-13)/2),0)),IF(ISBLANK(OFFSET('9. METAS'!$U$20,INT((ROW()-14)/2),0)),"",OFFSET('9. METAS'!$U$20,INT((ROW()-14)/2),0)))</f>
        <v>3000</v>
      </c>
      <c r="K96" s="209">
        <f ca="1">IF(MOD(ROW()-13,2)=0,IF(ISBLANK(OFFSET(#REF!,INT((ROW()-13)/2),0)),"",OFFSET(#REF!,INT((ROW()-13)/2),0)),IF(ISBLANK(OFFSET('9. METAS'!$V$20,INT((ROW()-14)/2),0)),"",OFFSET('9. METAS'!$V$20,INT((ROW()-14)/2),0)))</f>
        <v>3000</v>
      </c>
      <c r="L96" s="209">
        <f ca="1">IF(MOD(ROW()-13,2)=0,IF(ISBLANK(OFFSET(#REF!,INT((ROW()-13)/2),0)),"",OFFSET(#REF!,INT((ROW()-13)/2),0)),IF(ISBLANK(OFFSET('9. METAS'!$W$20,INT((ROW()-14)/2),0)),"",OFFSET('9. METAS'!$W$20,INT((ROW()-14)/2),0)))</f>
        <v>2000</v>
      </c>
      <c r="M96" s="210">
        <f ca="1">IF(MOD(ROW()-13,2)=0,IF(ISBLANK(OFFSET(#REF!,INT((ROW()-13)/2),0)),"",OFFSET(#REF!,INT((ROW()-13)/2),0)),IF(ISBLANK(OFFSET('9. METAS'!$X$20,INT((ROW()-14)/2),0)),"",OFFSET('9. METAS'!$X$20,INT((ROW()-14)/2),0)))</f>
        <v>3000</v>
      </c>
      <c r="N96" s="1003"/>
      <c r="O96" s="1005"/>
      <c r="P96" s="1034"/>
    </row>
    <row r="97" spans="3:16">
      <c r="C97" s="1008" t="str">
        <f ca="1">IF(ISBLANK(OFFSET('5. Pp (3 años)'!$C$46,INT((ROW()-13)/2),0)),"",OFFSET('5. Pp (3 años)'!$C$46,INT((ROW()-13)/2),0))</f>
        <v>Actividad</v>
      </c>
      <c r="D97" s="983" t="str">
        <f ca="1">IF(ISBLANK(OFFSET('5. Pp (3 años)'!$D$46,INT((ROW()-13)/2),0)),"",OFFSET('5. Pp (3 años)'!$D$46,INT((ROW()-13)/2),0))</f>
        <v>3.1.1.1.9.7 Capacitación en materia religiosa que fortalezcan la laicidad del municipio.</v>
      </c>
      <c r="E97" s="983" t="str">
        <f ca="1">IF(ISBLANK(OFFSET('5. Pp (3 años)'!$E$46,INT((ROW()-13)/2),0)),"",OFFSET('5. Pp (3 años)'!$E$46,INT((ROW()-13)/2),0))</f>
        <v>PCMR: Porcentaje de participantes en materia religiosa capacitados(as)</v>
      </c>
      <c r="F97" s="985" t="str">
        <f ca="1">IF(ISBLANK(OFFSET('5. Pp (3 años)'!$K$46,INT((ROW()-13)/2),0)),"",OFFSET('5. Pp (3 años)'!$K$46,INT((ROW()-13)/2),0))</f>
        <v>Ascendente</v>
      </c>
      <c r="G97" s="987" t="str">
        <f ca="1">IF(ISBLANK(OFFSET('5. Pp (3 años)'!$H$46,INT((ROW()-13)/2),0)),"",OFFSET('5. Pp (3 años)'!$H$46,INT((ROW()-13)/2),0))</f>
        <v>Trimestral</v>
      </c>
      <c r="H97" s="1027">
        <f ca="1">IF(ISBLANK(OFFSET('9. METAS'!$L$20,INT((ROW()-13)/2),0)),"",OFFSET('9. METAS'!$L$20,INT((ROW()-13)/2),0))</f>
        <v>1300</v>
      </c>
      <c r="I97" s="1029"/>
      <c r="J97" s="208" t="e">
        <f ca="1">IF(MOD(ROW()-13,2)=0,IF(ISBLANK(OFFSET(#REF!,INT((ROW()-13)/2),0)),"",OFFSET(#REF!,INT((ROW()-13)/2),0)),IF(ISBLANK(OFFSET('9. METAS'!$U$20,INT((ROW()-14)/2),0)),"",OFFSET('9. METAS'!$U$20,INT((ROW()-14)/2),0)))</f>
        <v>#REF!</v>
      </c>
      <c r="K97" s="209" t="e">
        <f ca="1">IF(MOD(ROW()-13,2)=0,IF(ISBLANK(OFFSET(#REF!,INT((ROW()-13)/2),0)),"",OFFSET(#REF!,INT((ROW()-13)/2),0)),IF(ISBLANK(OFFSET('9. METAS'!$V$20,INT((ROW()-14)/2),0)),"",OFFSET('9. METAS'!$V$20,INT((ROW()-14)/2),0)))</f>
        <v>#REF!</v>
      </c>
      <c r="L97" s="209" t="e">
        <f ca="1">IF(MOD(ROW()-13,2)=0,IF(ISBLANK(OFFSET(#REF!,INT((ROW()-13)/2),0)),"",OFFSET(#REF!,INT((ROW()-13)/2),0)),IF(ISBLANK(OFFSET('9. METAS'!$W$20,INT((ROW()-14)/2),0)),"",OFFSET('9. METAS'!$W$20,INT((ROW()-14)/2),0)))</f>
        <v>#REF!</v>
      </c>
      <c r="M97" s="210" t="e">
        <f ca="1">IF(MOD(ROW()-13,2)=0,IF(ISBLANK(OFFSET(#REF!,INT((ROW()-13)/2),0)),"",OFFSET(#REF!,INT((ROW()-13)/2),0)),IF(ISBLANK(OFFSET('9. METAS'!$X$20,INT((ROW()-14)/2),0)),"",OFFSET('9. METAS'!$X$20,INT((ROW()-14)/2),0)))</f>
        <v>#REF!</v>
      </c>
      <c r="N97" s="1002" t="str">
        <f t="shared" ref="N97" ca="1" si="80">IFERROR(J97/J98,"ND")</f>
        <v>ND</v>
      </c>
      <c r="O97" s="1004" t="str">
        <f t="shared" ref="O97" ca="1" si="81">IFERROR(((J97+K97)/H97),"ND")</f>
        <v>ND</v>
      </c>
      <c r="P97" s="1031"/>
    </row>
    <row r="98" spans="3:16">
      <c r="C98" s="981"/>
      <c r="D98" s="983"/>
      <c r="E98" s="983"/>
      <c r="F98" s="985"/>
      <c r="G98" s="987"/>
      <c r="H98" s="1027"/>
      <c r="I98" s="1033"/>
      <c r="J98" s="208">
        <f ca="1">IF(MOD(ROW()-13,2)=0,IF(ISBLANK(OFFSET(#REF!,INT((ROW()-13)/2),0)),"",OFFSET(#REF!,INT((ROW()-13)/2),0)),IF(ISBLANK(OFFSET('9. METAS'!$U$20,INT((ROW()-14)/2),0)),"",OFFSET('9. METAS'!$U$20,INT((ROW()-14)/2),0)))</f>
        <v>450</v>
      </c>
      <c r="K98" s="209">
        <f ca="1">IF(MOD(ROW()-13,2)=0,IF(ISBLANK(OFFSET(#REF!,INT((ROW()-13)/2),0)),"",OFFSET(#REF!,INT((ROW()-13)/2),0)),IF(ISBLANK(OFFSET('9. METAS'!$V$20,INT((ROW()-14)/2),0)),"",OFFSET('9. METAS'!$V$20,INT((ROW()-14)/2),0)))</f>
        <v>350</v>
      </c>
      <c r="L98" s="209">
        <f ca="1">IF(MOD(ROW()-13,2)=0,IF(ISBLANK(OFFSET(#REF!,INT((ROW()-13)/2),0)),"",OFFSET(#REF!,INT((ROW()-13)/2),0)),IF(ISBLANK(OFFSET('9. METAS'!$W$20,INT((ROW()-14)/2),0)),"",OFFSET('9. METAS'!$W$20,INT((ROW()-14)/2),0)))</f>
        <v>150</v>
      </c>
      <c r="M98" s="210">
        <f ca="1">IF(MOD(ROW()-13,2)=0,IF(ISBLANK(OFFSET(#REF!,INT((ROW()-13)/2),0)),"",OFFSET(#REF!,INT((ROW()-13)/2),0)),IF(ISBLANK(OFFSET('9. METAS'!$X$20,INT((ROW()-14)/2),0)),"",OFFSET('9. METAS'!$X$20,INT((ROW()-14)/2),0)))</f>
        <v>350</v>
      </c>
      <c r="N98" s="1003"/>
      <c r="O98" s="1005"/>
      <c r="P98" s="1034"/>
    </row>
    <row r="99" spans="3:16">
      <c r="C99" s="1008" t="str">
        <f ca="1">IF(ISBLANK(OFFSET('5. Pp (3 años)'!$C$46,INT((ROW()-13)/2),0)),"",OFFSET('5. Pp (3 años)'!$C$46,INT((ROW()-13)/2),0))</f>
        <v>Actividad</v>
      </c>
      <c r="D99" s="983" t="str">
        <f ca="1">IF(ISBLANK(OFFSET('5. Pp (3 años)'!$D$46,INT((ROW()-13)/2),0)),"",OFFSET('5. Pp (3 años)'!$D$46,INT((ROW()-13)/2),0))</f>
        <v>3.1.1.1.9.8 Actualización del Padrón Municipal de Templos (PMT).</v>
      </c>
      <c r="E99" s="983" t="str">
        <f ca="1">IF(ISBLANK(OFFSET('5. Pp (3 años)'!$E$46,INT((ROW()-13)/2),0)),"",OFFSET('5. Pp (3 años)'!$E$46,INT((ROW()-13)/2),0))</f>
        <v>PAEX: Porcentaje de expedientes del Padrón Municipal de Templos actualizados.</v>
      </c>
      <c r="F99" s="985" t="str">
        <f ca="1">IF(ISBLANK(OFFSET('5. Pp (3 años)'!$K$46,INT((ROW()-13)/2),0)),"",OFFSET('5. Pp (3 años)'!$K$46,INT((ROW()-13)/2),0))</f>
        <v>Ascendente</v>
      </c>
      <c r="G99" s="987" t="str">
        <f ca="1">IF(ISBLANK(OFFSET('5. Pp (3 años)'!$H$46,INT((ROW()-13)/2),0)),"",OFFSET('5. Pp (3 años)'!$H$46,INT((ROW()-13)/2),0))</f>
        <v>Trimestral</v>
      </c>
      <c r="H99" s="1027">
        <f ca="1">IF(ISBLANK(OFFSET('9. METAS'!$L$20,INT((ROW()-13)/2),0)),"",OFFSET('9. METAS'!$L$20,INT((ROW()-13)/2),0))</f>
        <v>720</v>
      </c>
      <c r="I99" s="1029"/>
      <c r="J99" s="208" t="e">
        <f ca="1">IF(MOD(ROW()-13,2)=0,IF(ISBLANK(OFFSET(#REF!,INT((ROW()-13)/2),0)),"",OFFSET(#REF!,INT((ROW()-13)/2),0)),IF(ISBLANK(OFFSET('9. METAS'!$U$20,INT((ROW()-14)/2),0)),"",OFFSET('9. METAS'!$U$20,INT((ROW()-14)/2),0)))</f>
        <v>#REF!</v>
      </c>
      <c r="K99" s="209" t="e">
        <f ca="1">IF(MOD(ROW()-13,2)=0,IF(ISBLANK(OFFSET(#REF!,INT((ROW()-13)/2),0)),"",OFFSET(#REF!,INT((ROW()-13)/2),0)),IF(ISBLANK(OFFSET('9. METAS'!$V$20,INT((ROW()-14)/2),0)),"",OFFSET('9. METAS'!$V$20,INT((ROW()-14)/2),0)))</f>
        <v>#REF!</v>
      </c>
      <c r="L99" s="209" t="e">
        <f ca="1">IF(MOD(ROW()-13,2)=0,IF(ISBLANK(OFFSET(#REF!,INT((ROW()-13)/2),0)),"",OFFSET(#REF!,INT((ROW()-13)/2),0)),IF(ISBLANK(OFFSET('9. METAS'!$W$20,INT((ROW()-14)/2),0)),"",OFFSET('9. METAS'!$W$20,INT((ROW()-14)/2),0)))</f>
        <v>#REF!</v>
      </c>
      <c r="M99" s="210" t="e">
        <f ca="1">IF(MOD(ROW()-13,2)=0,IF(ISBLANK(OFFSET(#REF!,INT((ROW()-13)/2),0)),"",OFFSET(#REF!,INT((ROW()-13)/2),0)),IF(ISBLANK(OFFSET('9. METAS'!$X$20,INT((ROW()-14)/2),0)),"",OFFSET('9. METAS'!$X$20,INT((ROW()-14)/2),0)))</f>
        <v>#REF!</v>
      </c>
      <c r="N99" s="1002" t="str">
        <f t="shared" ref="N99" ca="1" si="82">IFERROR(J99/J100,"ND")</f>
        <v>ND</v>
      </c>
      <c r="O99" s="1004" t="str">
        <f t="shared" ref="O99" ca="1" si="83">IFERROR(((J99+K99)/H99),"ND")</f>
        <v>ND</v>
      </c>
      <c r="P99" s="1031"/>
    </row>
    <row r="100" spans="3:16">
      <c r="C100" s="981"/>
      <c r="D100" s="983"/>
      <c r="E100" s="983"/>
      <c r="F100" s="985"/>
      <c r="G100" s="987"/>
      <c r="H100" s="1027"/>
      <c r="I100" s="1033"/>
      <c r="J100" s="208">
        <f ca="1">IF(MOD(ROW()-13,2)=0,IF(ISBLANK(OFFSET(#REF!,INT((ROW()-13)/2),0)),"",OFFSET(#REF!,INT((ROW()-13)/2),0)),IF(ISBLANK(OFFSET('9. METAS'!$U$20,INT((ROW()-14)/2),0)),"",OFFSET('9. METAS'!$U$20,INT((ROW()-14)/2),0)))</f>
        <v>180</v>
      </c>
      <c r="K100" s="209">
        <f ca="1">IF(MOD(ROW()-13,2)=0,IF(ISBLANK(OFFSET(#REF!,INT((ROW()-13)/2),0)),"",OFFSET(#REF!,INT((ROW()-13)/2),0)),IF(ISBLANK(OFFSET('9. METAS'!$V$20,INT((ROW()-14)/2),0)),"",OFFSET('9. METAS'!$V$20,INT((ROW()-14)/2),0)))</f>
        <v>180</v>
      </c>
      <c r="L100" s="209">
        <f ca="1">IF(MOD(ROW()-13,2)=0,IF(ISBLANK(OFFSET(#REF!,INT((ROW()-13)/2),0)),"",OFFSET(#REF!,INT((ROW()-13)/2),0)),IF(ISBLANK(OFFSET('9. METAS'!$W$20,INT((ROW()-14)/2),0)),"",OFFSET('9. METAS'!$W$20,INT((ROW()-14)/2),0)))</f>
        <v>180</v>
      </c>
      <c r="M100" s="210">
        <f ca="1">IF(MOD(ROW()-13,2)=0,IF(ISBLANK(OFFSET(#REF!,INT((ROW()-13)/2),0)),"",OFFSET(#REF!,INT((ROW()-13)/2),0)),IF(ISBLANK(OFFSET('9. METAS'!$X$20,INT((ROW()-14)/2),0)),"",OFFSET('9. METAS'!$X$20,INT((ROW()-14)/2),0)))</f>
        <v>180</v>
      </c>
      <c r="N100" s="1003"/>
      <c r="O100" s="1005"/>
      <c r="P100" s="1034"/>
    </row>
    <row r="101" spans="3:16">
      <c r="C101" s="1008" t="str">
        <f ca="1">IF(ISBLANK(OFFSET('5. Pp (3 años)'!$C$46,INT((ROW()-13)/2),0)),"",OFFSET('5. Pp (3 años)'!$C$46,INT((ROW()-13)/2),0))</f>
        <v>Actividad</v>
      </c>
      <c r="D101" s="983" t="str">
        <f ca="1">IF(ISBLANK(OFFSET('5. Pp (3 años)'!$D$46,INT((ROW()-13)/2),0)),"",OFFSET('5. Pp (3 años)'!$D$46,INT((ROW()-13)/2),0))</f>
        <v>3.1.1.1.9.10 Realización de los trámites solicitados por las asociaciones y agrupaciones religiosas.</v>
      </c>
      <c r="E101" s="983" t="str">
        <f ca="1">IF(ISBLANK(OFFSET('5. Pp (3 años)'!$E$46,INT((ROW()-13)/2),0)),"",OFFSET('5. Pp (3 años)'!$E$46,INT((ROW()-13)/2),0))</f>
        <v>PTSR: Porcentaje de trámites del sector religioso realizados.</v>
      </c>
      <c r="F101" s="985" t="str">
        <f ca="1">IF(ISBLANK(OFFSET('5. Pp (3 años)'!$K$46,INT((ROW()-13)/2),0)),"",OFFSET('5. Pp (3 años)'!$K$46,INT((ROW()-13)/2),0))</f>
        <v>Ascendente</v>
      </c>
      <c r="G101" s="987" t="str">
        <f ca="1">IF(ISBLANK(OFFSET('5. Pp (3 años)'!$H$46,INT((ROW()-13)/2),0)),"",OFFSET('5. Pp (3 años)'!$H$46,INT((ROW()-13)/2),0))</f>
        <v>Trimestral</v>
      </c>
      <c r="H101" s="1027">
        <f ca="1">IF(ISBLANK(OFFSET('9. METAS'!$L$20,INT((ROW()-13)/2),0)),"",OFFSET('9. METAS'!$L$20,INT((ROW()-13)/2),0))</f>
        <v>700</v>
      </c>
      <c r="I101" s="1029"/>
      <c r="J101" s="208" t="e">
        <f ca="1">IF(MOD(ROW()-13,2)=0,IF(ISBLANK(OFFSET(#REF!,INT((ROW()-13)/2),0)),"",OFFSET(#REF!,INT((ROW()-13)/2),0)),IF(ISBLANK(OFFSET('9. METAS'!$U$20,INT((ROW()-14)/2),0)),"",OFFSET('9. METAS'!$U$20,INT((ROW()-14)/2),0)))</f>
        <v>#REF!</v>
      </c>
      <c r="K101" s="209" t="e">
        <f ca="1">IF(MOD(ROW()-13,2)=0,IF(ISBLANK(OFFSET(#REF!,INT((ROW()-13)/2),0)),"",OFFSET(#REF!,INT((ROW()-13)/2),0)),IF(ISBLANK(OFFSET('9. METAS'!$V$20,INT((ROW()-14)/2),0)),"",OFFSET('9. METAS'!$V$20,INT((ROW()-14)/2),0)))</f>
        <v>#REF!</v>
      </c>
      <c r="L101" s="209" t="e">
        <f ca="1">IF(MOD(ROW()-13,2)=0,IF(ISBLANK(OFFSET(#REF!,INT((ROW()-13)/2),0)),"",OFFSET(#REF!,INT((ROW()-13)/2),0)),IF(ISBLANK(OFFSET('9. METAS'!$W$20,INT((ROW()-14)/2),0)),"",OFFSET('9. METAS'!$W$20,INT((ROW()-14)/2),0)))</f>
        <v>#REF!</v>
      </c>
      <c r="M101" s="210" t="e">
        <f ca="1">IF(MOD(ROW()-13,2)=0,IF(ISBLANK(OFFSET(#REF!,INT((ROW()-13)/2),0)),"",OFFSET(#REF!,INT((ROW()-13)/2),0)),IF(ISBLANK(OFFSET('9. METAS'!$X$20,INT((ROW()-14)/2),0)),"",OFFSET('9. METAS'!$X$20,INT((ROW()-14)/2),0)))</f>
        <v>#REF!</v>
      </c>
      <c r="N101" s="1002" t="str">
        <f t="shared" ref="N101" ca="1" si="84">IFERROR(J101/J102,"ND")</f>
        <v>ND</v>
      </c>
      <c r="O101" s="1004" t="str">
        <f t="shared" ref="O101" ca="1" si="85">IFERROR(((J101+K101)/H101),"ND")</f>
        <v>ND</v>
      </c>
      <c r="P101" s="1031"/>
    </row>
    <row r="102" spans="3:16">
      <c r="C102" s="981"/>
      <c r="D102" s="983"/>
      <c r="E102" s="983"/>
      <c r="F102" s="985"/>
      <c r="G102" s="987"/>
      <c r="H102" s="1027"/>
      <c r="I102" s="1033"/>
      <c r="J102" s="208">
        <f ca="1">IF(MOD(ROW()-13,2)=0,IF(ISBLANK(OFFSET(#REF!,INT((ROW()-13)/2),0)),"",OFFSET(#REF!,INT((ROW()-13)/2),0)),IF(ISBLANK(OFFSET('9. METAS'!$U$20,INT((ROW()-14)/2),0)),"",OFFSET('9. METAS'!$U$20,INT((ROW()-14)/2),0)))</f>
        <v>200</v>
      </c>
      <c r="K102" s="209">
        <f ca="1">IF(MOD(ROW()-13,2)=0,IF(ISBLANK(OFFSET(#REF!,INT((ROW()-13)/2),0)),"",OFFSET(#REF!,INT((ROW()-13)/2),0)),IF(ISBLANK(OFFSET('9. METAS'!$V$20,INT((ROW()-14)/2),0)),"",OFFSET('9. METAS'!$V$20,INT((ROW()-14)/2),0)))</f>
        <v>200</v>
      </c>
      <c r="L102" s="209">
        <f ca="1">IF(MOD(ROW()-13,2)=0,IF(ISBLANK(OFFSET(#REF!,INT((ROW()-13)/2),0)),"",OFFSET(#REF!,INT((ROW()-13)/2),0)),IF(ISBLANK(OFFSET('9. METAS'!$W$20,INT((ROW()-14)/2),0)),"",OFFSET('9. METAS'!$W$20,INT((ROW()-14)/2),0)))</f>
        <v>150</v>
      </c>
      <c r="M102" s="210">
        <f ca="1">IF(MOD(ROW()-13,2)=0,IF(ISBLANK(OFFSET(#REF!,INT((ROW()-13)/2),0)),"",OFFSET(#REF!,INT((ROW()-13)/2),0)),IF(ISBLANK(OFFSET('9. METAS'!$X$20,INT((ROW()-14)/2),0)),"",OFFSET('9. METAS'!$X$20,INT((ROW()-14)/2),0)))</f>
        <v>150</v>
      </c>
      <c r="N102" s="1003"/>
      <c r="O102" s="1005"/>
      <c r="P102" s="1034"/>
    </row>
    <row r="103" spans="3:16">
      <c r="C103" s="1008" t="str">
        <f ca="1">IF(ISBLANK(OFFSET('5. Pp (3 años)'!$C$46,INT((ROW()-13)/2),0)),"",OFFSET('5. Pp (3 años)'!$C$46,INT((ROW()-13)/2),0))</f>
        <v>Actividad</v>
      </c>
      <c r="D103" s="983" t="str">
        <f ca="1">IF(ISBLANK(OFFSET('5. Pp (3 años)'!$D$46,INT((ROW()-13)/2),0)),"",OFFSET('5. Pp (3 años)'!$D$46,INT((ROW()-13)/2),0))</f>
        <v>3.1.1.1.9.11 Asesoramiento para el registro de las agrupaciones religiosas.</v>
      </c>
      <c r="E103" s="983" t="str">
        <f ca="1">IF(ISBLANK(OFFSET('5. Pp (3 años)'!$E$46,INT((ROW()-13)/2),0)),"",OFFSET('5. Pp (3 años)'!$E$46,INT((ROW()-13)/2),0))</f>
        <v>PAAC: Porcentaje de asesorías jurídicas hacia asociaciones y agrupaciones religiosas.</v>
      </c>
      <c r="F103" s="985" t="str">
        <f ca="1">IF(ISBLANK(OFFSET('5. Pp (3 años)'!$K$46,INT((ROW()-13)/2),0)),"",OFFSET('5. Pp (3 años)'!$K$46,INT((ROW()-13)/2),0))</f>
        <v>Ascendente</v>
      </c>
      <c r="G103" s="987" t="str">
        <f ca="1">IF(ISBLANK(OFFSET('5. Pp (3 años)'!$H$46,INT((ROW()-13)/2),0)),"",OFFSET('5. Pp (3 años)'!$H$46,INT((ROW()-13)/2),0))</f>
        <v>Trimestral</v>
      </c>
      <c r="H103" s="1027">
        <f ca="1">IF(ISBLANK(OFFSET('9. METAS'!$L$20,INT((ROW()-13)/2),0)),"",OFFSET('9. METAS'!$L$20,INT((ROW()-13)/2),0))</f>
        <v>290</v>
      </c>
      <c r="I103" s="1029"/>
      <c r="J103" s="208" t="e">
        <f ca="1">IF(MOD(ROW()-13,2)=0,IF(ISBLANK(OFFSET(#REF!,INT((ROW()-13)/2),0)),"",OFFSET(#REF!,INT((ROW()-13)/2),0)),IF(ISBLANK(OFFSET('9. METAS'!$U$20,INT((ROW()-14)/2),0)),"",OFFSET('9. METAS'!$U$20,INT((ROW()-14)/2),0)))</f>
        <v>#REF!</v>
      </c>
      <c r="K103" s="209" t="e">
        <f ca="1">IF(MOD(ROW()-13,2)=0,IF(ISBLANK(OFFSET(#REF!,INT((ROW()-13)/2),0)),"",OFFSET(#REF!,INT((ROW()-13)/2),0)),IF(ISBLANK(OFFSET('9. METAS'!$V$20,INT((ROW()-14)/2),0)),"",OFFSET('9. METAS'!$V$20,INT((ROW()-14)/2),0)))</f>
        <v>#REF!</v>
      </c>
      <c r="L103" s="209" t="e">
        <f ca="1">IF(MOD(ROW()-13,2)=0,IF(ISBLANK(OFFSET(#REF!,INT((ROW()-13)/2),0)),"",OFFSET(#REF!,INT((ROW()-13)/2),0)),IF(ISBLANK(OFFSET('9. METAS'!$W$20,INT((ROW()-14)/2),0)),"",OFFSET('9. METAS'!$W$20,INT((ROW()-14)/2),0)))</f>
        <v>#REF!</v>
      </c>
      <c r="M103" s="210" t="e">
        <f ca="1">IF(MOD(ROW()-13,2)=0,IF(ISBLANK(OFFSET(#REF!,INT((ROW()-13)/2),0)),"",OFFSET(#REF!,INT((ROW()-13)/2),0)),IF(ISBLANK(OFFSET('9. METAS'!$X$20,INT((ROW()-14)/2),0)),"",OFFSET('9. METAS'!$X$20,INT((ROW()-14)/2),0)))</f>
        <v>#REF!</v>
      </c>
      <c r="N103" s="1002" t="str">
        <f t="shared" ref="N103" ca="1" si="86">IFERROR(J103/J104,"ND")</f>
        <v>ND</v>
      </c>
      <c r="O103" s="1004" t="str">
        <f t="shared" ref="O103" ca="1" si="87">IFERROR(((J103+K103)/H103),"ND")</f>
        <v>ND</v>
      </c>
      <c r="P103" s="1031"/>
    </row>
    <row r="104" spans="3:16">
      <c r="C104" s="981"/>
      <c r="D104" s="983"/>
      <c r="E104" s="983"/>
      <c r="F104" s="985"/>
      <c r="G104" s="987"/>
      <c r="H104" s="1027"/>
      <c r="I104" s="1033"/>
      <c r="J104" s="208">
        <f ca="1">IF(MOD(ROW()-13,2)=0,IF(ISBLANK(OFFSET(#REF!,INT((ROW()-13)/2),0)),"",OFFSET(#REF!,INT((ROW()-13)/2),0)),IF(ISBLANK(OFFSET('9. METAS'!$U$20,INT((ROW()-14)/2),0)),"",OFFSET('9. METAS'!$U$20,INT((ROW()-14)/2),0)))</f>
        <v>60</v>
      </c>
      <c r="K104" s="209">
        <f ca="1">IF(MOD(ROW()-13,2)=0,IF(ISBLANK(OFFSET(#REF!,INT((ROW()-13)/2),0)),"",OFFSET(#REF!,INT((ROW()-13)/2),0)),IF(ISBLANK(OFFSET('9. METAS'!$V$20,INT((ROW()-14)/2),0)),"",OFFSET('9. METAS'!$V$20,INT((ROW()-14)/2),0)))</f>
        <v>70</v>
      </c>
      <c r="L104" s="209">
        <f ca="1">IF(MOD(ROW()-13,2)=0,IF(ISBLANK(OFFSET(#REF!,INT((ROW()-13)/2),0)),"",OFFSET(#REF!,INT((ROW()-13)/2),0)),IF(ISBLANK(OFFSET('9. METAS'!$W$20,INT((ROW()-14)/2),0)),"",OFFSET('9. METAS'!$W$20,INT((ROW()-14)/2),0)))</f>
        <v>80</v>
      </c>
      <c r="M104" s="210">
        <f ca="1">IF(MOD(ROW()-13,2)=0,IF(ISBLANK(OFFSET(#REF!,INT((ROW()-13)/2),0)),"",OFFSET(#REF!,INT((ROW()-13)/2),0)),IF(ISBLANK(OFFSET('9. METAS'!$X$20,INT((ROW()-14)/2),0)),"",OFFSET('9. METAS'!$X$20,INT((ROW()-14)/2),0)))</f>
        <v>80</v>
      </c>
      <c r="N104" s="1003"/>
      <c r="O104" s="1005"/>
      <c r="P104" s="1034"/>
    </row>
    <row r="105" spans="3:16">
      <c r="C105" s="1008" t="str">
        <f ca="1">IF(ISBLANK(OFFSET('5. Pp (3 años)'!$C$46,INT((ROW()-13)/2),0)),"",OFFSET('5. Pp (3 años)'!$C$46,INT((ROW()-13)/2),0))</f>
        <v>Actividad</v>
      </c>
      <c r="D105" s="983" t="str">
        <f ca="1">IF(ISBLANK(OFFSET('5. Pp (3 años)'!$D$46,INT((ROW()-13)/2),0)),"",OFFSET('5. Pp (3 años)'!$D$46,INT((ROW()-13)/2),0))</f>
        <v>3.1.1.1.1.9.12 Realización de actividades enfocadas a la Promoción, Respeto y Tolerancia Religiosa realizadas</v>
      </c>
      <c r="E105" s="983" t="str">
        <f ca="1">IF(ISBLANK(OFFSET('5. Pp (3 años)'!$E$46,INT((ROW()-13)/2),0)),"",OFFSET('5. Pp (3 años)'!$E$46,INT((ROW()-13)/2),0))</f>
        <v>PAPRT: Porcentaje de actividades  de Promoción, respeto y Tolerancia Religiosa, realizada</v>
      </c>
      <c r="F105" s="985" t="str">
        <f ca="1">IF(ISBLANK(OFFSET('5. Pp (3 años)'!$K$46,INT((ROW()-13)/2),0)),"",OFFSET('5. Pp (3 años)'!$K$46,INT((ROW()-13)/2),0))</f>
        <v>Ascendente</v>
      </c>
      <c r="G105" s="987" t="str">
        <f ca="1">IF(ISBLANK(OFFSET('5. Pp (3 años)'!$H$46,INT((ROW()-13)/2),0)),"",OFFSET('5. Pp (3 años)'!$H$46,INT((ROW()-13)/2),0))</f>
        <v>Trimestral</v>
      </c>
      <c r="H105" s="1027">
        <f ca="1">IF(ISBLANK(OFFSET('9. METAS'!$L$20,INT((ROW()-13)/2),0)),"",OFFSET('9. METAS'!$L$20,INT((ROW()-13)/2),0))</f>
        <v>3</v>
      </c>
      <c r="I105" s="1029"/>
      <c r="J105" s="208" t="e">
        <f ca="1">IF(MOD(ROW()-13,2)=0,IF(ISBLANK(OFFSET(#REF!,INT((ROW()-13)/2),0)),"",OFFSET(#REF!,INT((ROW()-13)/2),0)),IF(ISBLANK(OFFSET('9. METAS'!$U$20,INT((ROW()-14)/2),0)),"",OFFSET('9. METAS'!$U$20,INT((ROW()-14)/2),0)))</f>
        <v>#REF!</v>
      </c>
      <c r="K105" s="209" t="e">
        <f ca="1">IF(MOD(ROW()-13,2)=0,IF(ISBLANK(OFFSET(#REF!,INT((ROW()-13)/2),0)),"",OFFSET(#REF!,INT((ROW()-13)/2),0)),IF(ISBLANK(OFFSET('9. METAS'!$V$20,INT((ROW()-14)/2),0)),"",OFFSET('9. METAS'!$V$20,INT((ROW()-14)/2),0)))</f>
        <v>#REF!</v>
      </c>
      <c r="L105" s="209" t="e">
        <f ca="1">IF(MOD(ROW()-13,2)=0,IF(ISBLANK(OFFSET(#REF!,INT((ROW()-13)/2),0)),"",OFFSET(#REF!,INT((ROW()-13)/2),0)),IF(ISBLANK(OFFSET('9. METAS'!$W$20,INT((ROW()-14)/2),0)),"",OFFSET('9. METAS'!$W$20,INT((ROW()-14)/2),0)))</f>
        <v>#REF!</v>
      </c>
      <c r="M105" s="210" t="e">
        <f ca="1">IF(MOD(ROW()-13,2)=0,IF(ISBLANK(OFFSET(#REF!,INT((ROW()-13)/2),0)),"",OFFSET(#REF!,INT((ROW()-13)/2),0)),IF(ISBLANK(OFFSET('9. METAS'!$X$20,INT((ROW()-14)/2),0)),"",OFFSET('9. METAS'!$X$20,INT((ROW()-14)/2),0)))</f>
        <v>#REF!</v>
      </c>
      <c r="N105" s="1002" t="str">
        <f t="shared" ref="N105" ca="1" si="88">IFERROR(J105/J106,"ND")</f>
        <v>ND</v>
      </c>
      <c r="O105" s="1004" t="str">
        <f t="shared" ref="O105" ca="1" si="89">IFERROR(((J105+K105)/H105),"ND")</f>
        <v>ND</v>
      </c>
      <c r="P105" s="1031"/>
    </row>
    <row r="106" spans="3:16">
      <c r="C106" s="981"/>
      <c r="D106" s="983"/>
      <c r="E106" s="983"/>
      <c r="F106" s="985"/>
      <c r="G106" s="987"/>
      <c r="H106" s="1027"/>
      <c r="I106" s="1033"/>
      <c r="J106" s="208">
        <f ca="1">IF(MOD(ROW()-13,2)=0,IF(ISBLANK(OFFSET(#REF!,INT((ROW()-13)/2),0)),"",OFFSET(#REF!,INT((ROW()-13)/2),0)),IF(ISBLANK(OFFSET('9. METAS'!$U$20,INT((ROW()-14)/2),0)),"",OFFSET('9. METAS'!$U$20,INT((ROW()-14)/2),0)))</f>
        <v>1</v>
      </c>
      <c r="K106" s="209">
        <f ca="1">IF(MOD(ROW()-13,2)=0,IF(ISBLANK(OFFSET(#REF!,INT((ROW()-13)/2),0)),"",OFFSET(#REF!,INT((ROW()-13)/2),0)),IF(ISBLANK(OFFSET('9. METAS'!$V$20,INT((ROW()-14)/2),0)),"",OFFSET('9. METAS'!$V$20,INT((ROW()-14)/2),0)))</f>
        <v>0</v>
      </c>
      <c r="L106" s="209">
        <f ca="1">IF(MOD(ROW()-13,2)=0,IF(ISBLANK(OFFSET(#REF!,INT((ROW()-13)/2),0)),"",OFFSET(#REF!,INT((ROW()-13)/2),0)),IF(ISBLANK(OFFSET('9. METAS'!$W$20,INT((ROW()-14)/2),0)),"",OFFSET('9. METAS'!$W$20,INT((ROW()-14)/2),0)))</f>
        <v>1</v>
      </c>
      <c r="M106" s="210">
        <f ca="1">IF(MOD(ROW()-13,2)=0,IF(ISBLANK(OFFSET(#REF!,INT((ROW()-13)/2),0)),"",OFFSET(#REF!,INT((ROW()-13)/2),0)),IF(ISBLANK(OFFSET('9. METAS'!$X$20,INT((ROW()-14)/2),0)),"",OFFSET('9. METAS'!$X$20,INT((ROW()-14)/2),0)))</f>
        <v>1</v>
      </c>
      <c r="N106" s="1003"/>
      <c r="O106" s="1005"/>
      <c r="P106" s="1034"/>
    </row>
    <row r="107" spans="3:16">
      <c r="C107" s="1008" t="str">
        <f ca="1">IF(ISBLANK(OFFSET('5. Pp (3 años)'!$C$46,INT((ROW()-13)/2),0)),"",OFFSET('5. Pp (3 años)'!$C$46,INT((ROW()-13)/2),0))</f>
        <v>Componente</v>
      </c>
      <c r="D107" s="983" t="str">
        <f ca="1">IF(ISBLANK(OFFSET('5. Pp (3 años)'!$D$46,INT((ROW()-13)/2),0)),"",OFFSET('5. Pp (3 años)'!$D$46,INT((ROW()-13)/2),0))</f>
        <v>3.1.1.1.10 Mecanismos de coordinación interinstitucional y capacidades del SIPINNA Municipal fortalecidos.</v>
      </c>
      <c r="E107" s="983" t="str">
        <f ca="1">IF(ISBLANK(OFFSET('5. Pp (3 años)'!$E$46,INT((ROW()-13)/2),0)),"",OFFSET('5. Pp (3 años)'!$E$46,INT((ROW()-13)/2),0))</f>
        <v xml:space="preserve">PCI: Porcentaje de mecanismos de coordinación interinstitucional y de fortalecimiento de capacidades implementados. </v>
      </c>
      <c r="F107" s="985" t="str">
        <f ca="1">IF(ISBLANK(OFFSET('5. Pp (3 años)'!$K$46,INT((ROW()-13)/2),0)),"",OFFSET('5. Pp (3 años)'!$K$46,INT((ROW()-13)/2),0))</f>
        <v>Ascendente</v>
      </c>
      <c r="G107" s="987" t="str">
        <f ca="1">IF(ISBLANK(OFFSET('5. Pp (3 años)'!$H$46,INT((ROW()-13)/2),0)),"",OFFSET('5. Pp (3 años)'!$H$46,INT((ROW()-13)/2),0))</f>
        <v>Trimestral</v>
      </c>
      <c r="H107" s="1027">
        <f ca="1">IF(ISBLANK(OFFSET('9. METAS'!$L$20,INT((ROW()-13)/2),0)),"",OFFSET('9. METAS'!$L$20,INT((ROW()-13)/2),0))</f>
        <v>24</v>
      </c>
      <c r="I107" s="1029"/>
      <c r="J107" s="208" t="e">
        <f ca="1">IF(MOD(ROW()-13,2)=0,IF(ISBLANK(OFFSET(#REF!,INT((ROW()-13)/2),0)),"",OFFSET(#REF!,INT((ROW()-13)/2),0)),IF(ISBLANK(OFFSET('9. METAS'!$U$20,INT((ROW()-14)/2),0)),"",OFFSET('9. METAS'!$U$20,INT((ROW()-14)/2),0)))</f>
        <v>#REF!</v>
      </c>
      <c r="K107" s="209" t="e">
        <f ca="1">IF(MOD(ROW()-13,2)=0,IF(ISBLANK(OFFSET(#REF!,INT((ROW()-13)/2),0)),"",OFFSET(#REF!,INT((ROW()-13)/2),0)),IF(ISBLANK(OFFSET('9. METAS'!$V$20,INT((ROW()-14)/2),0)),"",OFFSET('9. METAS'!$V$20,INT((ROW()-14)/2),0)))</f>
        <v>#REF!</v>
      </c>
      <c r="L107" s="209" t="e">
        <f ca="1">IF(MOD(ROW()-13,2)=0,IF(ISBLANK(OFFSET(#REF!,INT((ROW()-13)/2),0)),"",OFFSET(#REF!,INT((ROW()-13)/2),0)),IF(ISBLANK(OFFSET('9. METAS'!$W$20,INT((ROW()-14)/2),0)),"",OFFSET('9. METAS'!$W$20,INT((ROW()-14)/2),0)))</f>
        <v>#REF!</v>
      </c>
      <c r="M107" s="210" t="e">
        <f ca="1">IF(MOD(ROW()-13,2)=0,IF(ISBLANK(OFFSET(#REF!,INT((ROW()-13)/2),0)),"",OFFSET(#REF!,INT((ROW()-13)/2),0)),IF(ISBLANK(OFFSET('9. METAS'!$X$20,INT((ROW()-14)/2),0)),"",OFFSET('9. METAS'!$X$20,INT((ROW()-14)/2),0)))</f>
        <v>#REF!</v>
      </c>
      <c r="N107" s="1002" t="str">
        <f t="shared" ref="N107" ca="1" si="90">IFERROR(J107/J108,"ND")</f>
        <v>ND</v>
      </c>
      <c r="O107" s="1004" t="str">
        <f t="shared" ref="O107" ca="1" si="91">IFERROR(((J107+K107)/H107),"ND")</f>
        <v>ND</v>
      </c>
      <c r="P107" s="1031"/>
    </row>
    <row r="108" spans="3:16">
      <c r="C108" s="981"/>
      <c r="D108" s="983"/>
      <c r="E108" s="983"/>
      <c r="F108" s="985"/>
      <c r="G108" s="987"/>
      <c r="H108" s="1027"/>
      <c r="I108" s="1033"/>
      <c r="J108" s="208">
        <f ca="1">IF(MOD(ROW()-13,2)=0,IF(ISBLANK(OFFSET(#REF!,INT((ROW()-13)/2),0)),"",OFFSET(#REF!,INT((ROW()-13)/2),0)),IF(ISBLANK(OFFSET('9. METAS'!$U$20,INT((ROW()-14)/2),0)),"",OFFSET('9. METAS'!$U$20,INT((ROW()-14)/2),0)))</f>
        <v>6</v>
      </c>
      <c r="K108" s="209">
        <f ca="1">IF(MOD(ROW()-13,2)=0,IF(ISBLANK(OFFSET(#REF!,INT((ROW()-13)/2),0)),"",OFFSET(#REF!,INT((ROW()-13)/2),0)),IF(ISBLANK(OFFSET('9. METAS'!$V$20,INT((ROW()-14)/2),0)),"",OFFSET('9. METAS'!$V$20,INT((ROW()-14)/2),0)))</f>
        <v>6</v>
      </c>
      <c r="L108" s="209">
        <f ca="1">IF(MOD(ROW()-13,2)=0,IF(ISBLANK(OFFSET(#REF!,INT((ROW()-13)/2),0)),"",OFFSET(#REF!,INT((ROW()-13)/2),0)),IF(ISBLANK(OFFSET('9. METAS'!$W$20,INT((ROW()-14)/2),0)),"",OFFSET('9. METAS'!$W$20,INT((ROW()-14)/2),0)))</f>
        <v>6</v>
      </c>
      <c r="M108" s="210">
        <f ca="1">IF(MOD(ROW()-13,2)=0,IF(ISBLANK(OFFSET(#REF!,INT((ROW()-13)/2),0)),"",OFFSET(#REF!,INT((ROW()-13)/2),0)),IF(ISBLANK(OFFSET('9. METAS'!$X$20,INT((ROW()-14)/2),0)),"",OFFSET('9. METAS'!$X$20,INT((ROW()-14)/2),0)))</f>
        <v>6</v>
      </c>
      <c r="N108" s="1003"/>
      <c r="O108" s="1005"/>
      <c r="P108" s="1034"/>
    </row>
    <row r="109" spans="3:16">
      <c r="C109" s="1008" t="str">
        <f ca="1">IF(ISBLANK(OFFSET('5. Pp (3 años)'!$C$46,INT((ROW()-13)/2),0)),"",OFFSET('5. Pp (3 años)'!$C$46,INT((ROW()-13)/2),0))</f>
        <v>Actividad</v>
      </c>
      <c r="D109" s="983" t="str">
        <f ca="1">IF(ISBLANK(OFFSET('5. Pp (3 años)'!$D$46,INT((ROW()-13)/2),0)),"",OFFSET('5. Pp (3 años)'!$D$46,INT((ROW()-13)/2),0))</f>
        <v>3.1.1.1.10.1  Organización de sesiones del Sistema Municipal y sus Comisiones.</v>
      </c>
      <c r="E109" s="983" t="str">
        <f ca="1">IF(ISBLANK(OFFSET('5. Pp (3 años)'!$E$46,INT((ROW()-13)/2),0)),"",OFFSET('5. Pp (3 años)'!$E$46,INT((ROW()-13)/2),0))</f>
        <v>PSO: Porcentaje de sesiones realizadas conforme al calendario.</v>
      </c>
      <c r="F109" s="985" t="str">
        <f ca="1">IF(ISBLANK(OFFSET('5. Pp (3 años)'!$K$46,INT((ROW()-13)/2),0)),"",OFFSET('5. Pp (3 años)'!$K$46,INT((ROW()-13)/2),0))</f>
        <v>Ascendente</v>
      </c>
      <c r="G109" s="987" t="str">
        <f ca="1">IF(ISBLANK(OFFSET('5. Pp (3 años)'!$H$46,INT((ROW()-13)/2),0)),"",OFFSET('5. Pp (3 años)'!$H$46,INT((ROW()-13)/2),0))</f>
        <v>Trimestral</v>
      </c>
      <c r="H109" s="1027">
        <f ca="1">IF(ISBLANK(OFFSET('9. METAS'!$L$20,INT((ROW()-13)/2),0)),"",OFFSET('9. METAS'!$L$20,INT((ROW()-13)/2),0))</f>
        <v>16</v>
      </c>
      <c r="I109" s="1029"/>
      <c r="J109" s="208" t="e">
        <f ca="1">IF(MOD(ROW()-13,2)=0,IF(ISBLANK(OFFSET(#REF!,INT((ROW()-13)/2),0)),"",OFFSET(#REF!,INT((ROW()-13)/2),0)),IF(ISBLANK(OFFSET('9. METAS'!$U$20,INT((ROW()-14)/2),0)),"",OFFSET('9. METAS'!$U$20,INT((ROW()-14)/2),0)))</f>
        <v>#REF!</v>
      </c>
      <c r="K109" s="209" t="e">
        <f ca="1">IF(MOD(ROW()-13,2)=0,IF(ISBLANK(OFFSET(#REF!,INT((ROW()-13)/2),0)),"",OFFSET(#REF!,INT((ROW()-13)/2),0)),IF(ISBLANK(OFFSET('9. METAS'!$V$20,INT((ROW()-14)/2),0)),"",OFFSET('9. METAS'!$V$20,INT((ROW()-14)/2),0)))</f>
        <v>#REF!</v>
      </c>
      <c r="L109" s="209" t="e">
        <f ca="1">IF(MOD(ROW()-13,2)=0,IF(ISBLANK(OFFSET(#REF!,INT((ROW()-13)/2),0)),"",OFFSET(#REF!,INT((ROW()-13)/2),0)),IF(ISBLANK(OFFSET('9. METAS'!$W$20,INT((ROW()-14)/2),0)),"",OFFSET('9. METAS'!$W$20,INT((ROW()-14)/2),0)))</f>
        <v>#REF!</v>
      </c>
      <c r="M109" s="210" t="e">
        <f ca="1">IF(MOD(ROW()-13,2)=0,IF(ISBLANK(OFFSET(#REF!,INT((ROW()-13)/2),0)),"",OFFSET(#REF!,INT((ROW()-13)/2),0)),IF(ISBLANK(OFFSET('9. METAS'!$X$20,INT((ROW()-14)/2),0)),"",OFFSET('9. METAS'!$X$20,INT((ROW()-14)/2),0)))</f>
        <v>#REF!</v>
      </c>
      <c r="N109" s="1002" t="str">
        <f t="shared" ref="N109" ca="1" si="92">IFERROR(J109/J110,"ND")</f>
        <v>ND</v>
      </c>
      <c r="O109" s="1004" t="str">
        <f t="shared" ref="O109" ca="1" si="93">IFERROR(((J109+K109)/H109),"ND")</f>
        <v>ND</v>
      </c>
      <c r="P109" s="1031"/>
    </row>
    <row r="110" spans="3:16">
      <c r="C110" s="981"/>
      <c r="D110" s="983"/>
      <c r="E110" s="983"/>
      <c r="F110" s="985"/>
      <c r="G110" s="987"/>
      <c r="H110" s="1027"/>
      <c r="I110" s="1033"/>
      <c r="J110" s="208">
        <f ca="1">IF(MOD(ROW()-13,2)=0,IF(ISBLANK(OFFSET(#REF!,INT((ROW()-13)/2),0)),"",OFFSET(#REF!,INT((ROW()-13)/2),0)),IF(ISBLANK(OFFSET('9. METAS'!$U$20,INT((ROW()-14)/2),0)),"",OFFSET('9. METAS'!$U$20,INT((ROW()-14)/2),0)))</f>
        <v>4</v>
      </c>
      <c r="K110" s="209">
        <f ca="1">IF(MOD(ROW()-13,2)=0,IF(ISBLANK(OFFSET(#REF!,INT((ROW()-13)/2),0)),"",OFFSET(#REF!,INT((ROW()-13)/2),0)),IF(ISBLANK(OFFSET('9. METAS'!$V$20,INT((ROW()-14)/2),0)),"",OFFSET('9. METAS'!$V$20,INT((ROW()-14)/2),0)))</f>
        <v>4</v>
      </c>
      <c r="L110" s="209">
        <f ca="1">IF(MOD(ROW()-13,2)=0,IF(ISBLANK(OFFSET(#REF!,INT((ROW()-13)/2),0)),"",OFFSET(#REF!,INT((ROW()-13)/2),0)),IF(ISBLANK(OFFSET('9. METAS'!$W$20,INT((ROW()-14)/2),0)),"",OFFSET('9. METAS'!$W$20,INT((ROW()-14)/2),0)))</f>
        <v>4</v>
      </c>
      <c r="M110" s="210">
        <f ca="1">IF(MOD(ROW()-13,2)=0,IF(ISBLANK(OFFSET(#REF!,INT((ROW()-13)/2),0)),"",OFFSET(#REF!,INT((ROW()-13)/2),0)),IF(ISBLANK(OFFSET('9. METAS'!$X$20,INT((ROW()-14)/2),0)),"",OFFSET('9. METAS'!$X$20,INT((ROW()-14)/2),0)))</f>
        <v>4</v>
      </c>
      <c r="N110" s="1003"/>
      <c r="O110" s="1005"/>
      <c r="P110" s="1034"/>
    </row>
    <row r="111" spans="3:16">
      <c r="C111" s="1008" t="str">
        <f ca="1">IF(ISBLANK(OFFSET('5. Pp (3 años)'!$C$46,INT((ROW()-13)/2),0)),"",OFFSET('5. Pp (3 años)'!$C$46,INT((ROW()-13)/2),0))</f>
        <v>Actividad</v>
      </c>
      <c r="D111" s="983" t="str">
        <f ca="1">IF(ISBLANK(OFFSET('5. Pp (3 años)'!$D$46,INT((ROW()-13)/2),0)),"",OFFSET('5. Pp (3 años)'!$D$46,INT((ROW()-13)/2),0))</f>
        <v>3.1.1.1.10.2 Canalización y registro de reportes o posibles vulneraciones de derechos de NNA.</v>
      </c>
      <c r="E111" s="983" t="str">
        <f ca="1">IF(ISBLANK(OFFSET('5. Pp (3 años)'!$E$46,INT((ROW()-13)/2),0)),"",OFFSET('5. Pp (3 años)'!$E$46,INT((ROW()-13)/2),0))</f>
        <v>PCR: Porcentaje de reportes canalizados dentro de 48 horas.</v>
      </c>
      <c r="F111" s="985" t="str">
        <f ca="1">IF(ISBLANK(OFFSET('5. Pp (3 años)'!$K$46,INT((ROW()-13)/2),0)),"",OFFSET('5. Pp (3 años)'!$K$46,INT((ROW()-13)/2),0))</f>
        <v>Constante</v>
      </c>
      <c r="G111" s="987" t="str">
        <f ca="1">IF(ISBLANK(OFFSET('5. Pp (3 años)'!$H$46,INT((ROW()-13)/2),0)),"",OFFSET('5. Pp (3 años)'!$H$46,INT((ROW()-13)/2),0))</f>
        <v>Trimestral</v>
      </c>
      <c r="H111" s="1027">
        <f ca="1">IF(ISBLANK(OFFSET('9. METAS'!$L$20,INT((ROW()-13)/2),0)),"",OFFSET('9. METAS'!$L$20,INT((ROW()-13)/2),0))</f>
        <v>1</v>
      </c>
      <c r="I111" s="1029"/>
      <c r="J111" s="208" t="e">
        <f ca="1">IF(MOD(ROW()-13,2)=0,IF(ISBLANK(OFFSET(#REF!,INT((ROW()-13)/2),0)),"",OFFSET(#REF!,INT((ROW()-13)/2),0)),IF(ISBLANK(OFFSET('9. METAS'!$U$20,INT((ROW()-14)/2),0)),"",OFFSET('9. METAS'!$U$20,INT((ROW()-14)/2),0)))</f>
        <v>#REF!</v>
      </c>
      <c r="K111" s="209" t="e">
        <f ca="1">IF(MOD(ROW()-13,2)=0,IF(ISBLANK(OFFSET(#REF!,INT((ROW()-13)/2),0)),"",OFFSET(#REF!,INT((ROW()-13)/2),0)),IF(ISBLANK(OFFSET('9. METAS'!$V$20,INT((ROW()-14)/2),0)),"",OFFSET('9. METAS'!$V$20,INT((ROW()-14)/2),0)))</f>
        <v>#REF!</v>
      </c>
      <c r="L111" s="209" t="e">
        <f ca="1">IF(MOD(ROW()-13,2)=0,IF(ISBLANK(OFFSET(#REF!,INT((ROW()-13)/2),0)),"",OFFSET(#REF!,INT((ROW()-13)/2),0)),IF(ISBLANK(OFFSET('9. METAS'!$W$20,INT((ROW()-14)/2),0)),"",OFFSET('9. METAS'!$W$20,INT((ROW()-14)/2),0)))</f>
        <v>#REF!</v>
      </c>
      <c r="M111" s="210" t="e">
        <f ca="1">IF(MOD(ROW()-13,2)=0,IF(ISBLANK(OFFSET(#REF!,INT((ROW()-13)/2),0)),"",OFFSET(#REF!,INT((ROW()-13)/2),0)),IF(ISBLANK(OFFSET('9. METAS'!$X$20,INT((ROW()-14)/2),0)),"",OFFSET('9. METAS'!$X$20,INT((ROW()-14)/2),0)))</f>
        <v>#REF!</v>
      </c>
      <c r="N111" s="1002" t="str">
        <f t="shared" ref="N111" ca="1" si="94">IFERROR(J111/J112,"ND")</f>
        <v>ND</v>
      </c>
      <c r="O111" s="1004" t="str">
        <f t="shared" ref="O111" ca="1" si="95">IFERROR(((J111+K111)/H111),"ND")</f>
        <v>ND</v>
      </c>
      <c r="P111" s="1031"/>
    </row>
    <row r="112" spans="3:16">
      <c r="C112" s="981"/>
      <c r="D112" s="983"/>
      <c r="E112" s="983"/>
      <c r="F112" s="985"/>
      <c r="G112" s="987"/>
      <c r="H112" s="1027"/>
      <c r="I112" s="1033"/>
      <c r="J112" s="208">
        <f ca="1">IF(MOD(ROW()-13,2)=0,IF(ISBLANK(OFFSET(#REF!,INT((ROW()-13)/2),0)),"",OFFSET(#REF!,INT((ROW()-13)/2),0)),IF(ISBLANK(OFFSET('9. METAS'!$U$20,INT((ROW()-14)/2),0)),"",OFFSET('9. METAS'!$U$20,INT((ROW()-14)/2),0)))</f>
        <v>1</v>
      </c>
      <c r="K112" s="209">
        <f ca="1">IF(MOD(ROW()-13,2)=0,IF(ISBLANK(OFFSET(#REF!,INT((ROW()-13)/2),0)),"",OFFSET(#REF!,INT((ROW()-13)/2),0)),IF(ISBLANK(OFFSET('9. METAS'!$V$20,INT((ROW()-14)/2),0)),"",OFFSET('9. METAS'!$V$20,INT((ROW()-14)/2),0)))</f>
        <v>1</v>
      </c>
      <c r="L112" s="209">
        <f ca="1">IF(MOD(ROW()-13,2)=0,IF(ISBLANK(OFFSET(#REF!,INT((ROW()-13)/2),0)),"",OFFSET(#REF!,INT((ROW()-13)/2),0)),IF(ISBLANK(OFFSET('9. METAS'!$W$20,INT((ROW()-14)/2),0)),"",OFFSET('9. METAS'!$W$20,INT((ROW()-14)/2),0)))</f>
        <v>1</v>
      </c>
      <c r="M112" s="210">
        <f ca="1">IF(MOD(ROW()-13,2)=0,IF(ISBLANK(OFFSET(#REF!,INT((ROW()-13)/2),0)),"",OFFSET(#REF!,INT((ROW()-13)/2),0)),IF(ISBLANK(OFFSET('9. METAS'!$X$20,INT((ROW()-14)/2),0)),"",OFFSET('9. METAS'!$X$20,INT((ROW()-14)/2),0)))</f>
        <v>1</v>
      </c>
      <c r="N112" s="1003"/>
      <c r="O112" s="1005"/>
      <c r="P112" s="1034"/>
    </row>
    <row r="113" spans="3:16">
      <c r="C113" s="1008" t="str">
        <f ca="1">IF(ISBLANK(OFFSET('5. Pp (3 años)'!$C$46,INT((ROW()-13)/2),0)),"",OFFSET('5. Pp (3 años)'!$C$46,INT((ROW()-13)/2),0))</f>
        <v>Actividad</v>
      </c>
      <c r="D113" s="983" t="str">
        <f ca="1">IF(ISBLANK(OFFSET('5. Pp (3 años)'!$D$46,INT((ROW()-13)/2),0)),"",OFFSET('5. Pp (3 años)'!$D$46,INT((ROW()-13)/2),0))</f>
        <v>3.1.1.1.10.3 Convocatoria y organización de actividades de participación dirigidas a niñas, niños y adolescentes.</v>
      </c>
      <c r="E113" s="983" t="str">
        <f ca="1">IF(ISBLANK(OFFSET('5. Pp (3 años)'!$E$46,INT((ROW()-13)/2),0)),"",OFFSET('5. Pp (3 años)'!$E$46,INT((ROW()-13)/2),0))</f>
        <v>PPA: Porcentaje de participación de NNA en actividades convocadas.</v>
      </c>
      <c r="F113" s="985" t="str">
        <f ca="1">IF(ISBLANK(OFFSET('5. Pp (3 años)'!$K$46,INT((ROW()-13)/2),0)),"",OFFSET('5. Pp (3 años)'!$K$46,INT((ROW()-13)/2),0))</f>
        <v>Ascendente</v>
      </c>
      <c r="G113" s="987" t="str">
        <f ca="1">IF(ISBLANK(OFFSET('5. Pp (3 años)'!$H$46,INT((ROW()-13)/2),0)),"",OFFSET('5. Pp (3 años)'!$H$46,INT((ROW()-13)/2),0))</f>
        <v>Trimestral</v>
      </c>
      <c r="H113" s="1027">
        <f ca="1">IF(ISBLANK(OFFSET('9. METAS'!$L$20,INT((ROW()-13)/2),0)),"",OFFSET('9. METAS'!$L$20,INT((ROW()-13)/2),0))</f>
        <v>3230</v>
      </c>
      <c r="I113" s="1029"/>
      <c r="J113" s="208" t="e">
        <f ca="1">IF(MOD(ROW()-13,2)=0,IF(ISBLANK(OFFSET(#REF!,INT((ROW()-13)/2),0)),"",OFFSET(#REF!,INT((ROW()-13)/2),0)),IF(ISBLANK(OFFSET('9. METAS'!$U$20,INT((ROW()-14)/2),0)),"",OFFSET('9. METAS'!$U$20,INT((ROW()-14)/2),0)))</f>
        <v>#REF!</v>
      </c>
      <c r="K113" s="209" t="e">
        <f ca="1">IF(MOD(ROW()-13,2)=0,IF(ISBLANK(OFFSET(#REF!,INT((ROW()-13)/2),0)),"",OFFSET(#REF!,INT((ROW()-13)/2),0)),IF(ISBLANK(OFFSET('9. METAS'!$V$20,INT((ROW()-14)/2),0)),"",OFFSET('9. METAS'!$V$20,INT((ROW()-14)/2),0)))</f>
        <v>#REF!</v>
      </c>
      <c r="L113" s="209" t="e">
        <f ca="1">IF(MOD(ROW()-13,2)=0,IF(ISBLANK(OFFSET(#REF!,INT((ROW()-13)/2),0)),"",OFFSET(#REF!,INT((ROW()-13)/2),0)),IF(ISBLANK(OFFSET('9. METAS'!$W$20,INT((ROW()-14)/2),0)),"",OFFSET('9. METAS'!$W$20,INT((ROW()-14)/2),0)))</f>
        <v>#REF!</v>
      </c>
      <c r="M113" s="210" t="e">
        <f ca="1">IF(MOD(ROW()-13,2)=0,IF(ISBLANK(OFFSET(#REF!,INT((ROW()-13)/2),0)),"",OFFSET(#REF!,INT((ROW()-13)/2),0)),IF(ISBLANK(OFFSET('9. METAS'!$X$20,INT((ROW()-14)/2),0)),"",OFFSET('9. METAS'!$X$20,INT((ROW()-14)/2),0)))</f>
        <v>#REF!</v>
      </c>
      <c r="N113" s="1002" t="str">
        <f t="shared" ref="N113" ca="1" si="96">IFERROR(J113/J114,"ND")</f>
        <v>ND</v>
      </c>
      <c r="O113" s="1004" t="str">
        <f t="shared" ref="O113" ca="1" si="97">IFERROR(((J113+K113)/H113),"ND")</f>
        <v>ND</v>
      </c>
      <c r="P113" s="1031"/>
    </row>
    <row r="114" spans="3:16">
      <c r="C114" s="981"/>
      <c r="D114" s="983"/>
      <c r="E114" s="983"/>
      <c r="F114" s="985"/>
      <c r="G114" s="987"/>
      <c r="H114" s="1027"/>
      <c r="I114" s="1033"/>
      <c r="J114" s="208">
        <f ca="1">IF(MOD(ROW()-13,2)=0,IF(ISBLANK(OFFSET(#REF!,INT((ROW()-13)/2),0)),"",OFFSET(#REF!,INT((ROW()-13)/2),0)),IF(ISBLANK(OFFSET('9. METAS'!$U$20,INT((ROW()-14)/2),0)),"",OFFSET('9. METAS'!$U$20,INT((ROW()-14)/2),0)))</f>
        <v>800</v>
      </c>
      <c r="K114" s="209">
        <f ca="1">IF(MOD(ROW()-13,2)=0,IF(ISBLANK(OFFSET(#REF!,INT((ROW()-13)/2),0)),"",OFFSET(#REF!,INT((ROW()-13)/2),0)),IF(ISBLANK(OFFSET('9. METAS'!$V$20,INT((ROW()-14)/2),0)),"",OFFSET('9. METAS'!$V$20,INT((ROW()-14)/2),0)))</f>
        <v>965</v>
      </c>
      <c r="L114" s="209">
        <f ca="1">IF(MOD(ROW()-13,2)=0,IF(ISBLANK(OFFSET(#REF!,INT((ROW()-13)/2),0)),"",OFFSET(#REF!,INT((ROW()-13)/2),0)),IF(ISBLANK(OFFSET('9. METAS'!$W$20,INT((ROW()-14)/2),0)),"",OFFSET('9. METAS'!$W$20,INT((ROW()-14)/2),0)))</f>
        <v>965</v>
      </c>
      <c r="M114" s="210">
        <f ca="1">IF(MOD(ROW()-13,2)=0,IF(ISBLANK(OFFSET(#REF!,INT((ROW()-13)/2),0)),"",OFFSET(#REF!,INT((ROW()-13)/2),0)),IF(ISBLANK(OFFSET('9. METAS'!$X$20,INT((ROW()-14)/2),0)),"",OFFSET('9. METAS'!$X$20,INT((ROW()-14)/2),0)))</f>
        <v>500</v>
      </c>
      <c r="N114" s="1003"/>
      <c r="O114" s="1005"/>
      <c r="P114" s="1034"/>
    </row>
    <row r="115" spans="3:16">
      <c r="C115" s="1008" t="str">
        <f ca="1">IF(ISBLANK(OFFSET('5. Pp (3 años)'!$C$46,INT((ROW()-13)/2),0)),"",OFFSET('5. Pp (3 años)'!$C$46,INT((ROW()-13)/2),0))</f>
        <v>Actividad</v>
      </c>
      <c r="D115" s="983" t="str">
        <f ca="1">IF(ISBLANK(OFFSET('5. Pp (3 años)'!$D$46,INT((ROW()-13)/2),0)),"",OFFSET('5. Pp (3 años)'!$D$46,INT((ROW()-13)/2),0))</f>
        <v>3.1.1.1.10.4 Difusión digital y realización de campañas en redes sociales sobre los derechos de NNA.</v>
      </c>
      <c r="E115" s="983" t="str">
        <f ca="1">IF(ISBLANK(OFFSET('5. Pp (3 años)'!$E$46,INT((ROW()-13)/2),0)),"",OFFSET('5. Pp (3 años)'!$E$46,INT((ROW()-13)/2),0))</f>
        <v>PDR: Porcentaje de campañas realizadas conforme a la planeación.</v>
      </c>
      <c r="F115" s="985" t="str">
        <f ca="1">IF(ISBLANK(OFFSET('5. Pp (3 años)'!$K$46,INT((ROW()-13)/2),0)),"",OFFSET('5. Pp (3 años)'!$K$46,INT((ROW()-13)/2),0))</f>
        <v>Ascendente</v>
      </c>
      <c r="G115" s="987" t="str">
        <f ca="1">IF(ISBLANK(OFFSET('5. Pp (3 años)'!$H$46,INT((ROW()-13)/2),0)),"",OFFSET('5. Pp (3 años)'!$H$46,INT((ROW()-13)/2),0))</f>
        <v>Trimestral</v>
      </c>
      <c r="H115" s="1027">
        <f ca="1">IF(ISBLANK(OFFSET('9. METAS'!$L$20,INT((ROW()-13)/2),0)),"",OFFSET('9. METAS'!$L$20,INT((ROW()-13)/2),0))</f>
        <v>24</v>
      </c>
      <c r="I115" s="1029"/>
      <c r="J115" s="208" t="e">
        <f ca="1">IF(MOD(ROW()-13,2)=0,IF(ISBLANK(OFFSET(#REF!,INT((ROW()-13)/2),0)),"",OFFSET(#REF!,INT((ROW()-13)/2),0)),IF(ISBLANK(OFFSET('9. METAS'!$U$20,INT((ROW()-14)/2),0)),"",OFFSET('9. METAS'!$U$20,INT((ROW()-14)/2),0)))</f>
        <v>#REF!</v>
      </c>
      <c r="K115" s="209" t="e">
        <f ca="1">IF(MOD(ROW()-13,2)=0,IF(ISBLANK(OFFSET(#REF!,INT((ROW()-13)/2),0)),"",OFFSET(#REF!,INT((ROW()-13)/2),0)),IF(ISBLANK(OFFSET('9. METAS'!$V$20,INT((ROW()-14)/2),0)),"",OFFSET('9. METAS'!$V$20,INT((ROW()-14)/2),0)))</f>
        <v>#REF!</v>
      </c>
      <c r="L115" s="209" t="e">
        <f ca="1">IF(MOD(ROW()-13,2)=0,IF(ISBLANK(OFFSET(#REF!,INT((ROW()-13)/2),0)),"",OFFSET(#REF!,INT((ROW()-13)/2),0)),IF(ISBLANK(OFFSET('9. METAS'!$W$20,INT((ROW()-14)/2),0)),"",OFFSET('9. METAS'!$W$20,INT((ROW()-14)/2),0)))</f>
        <v>#REF!</v>
      </c>
      <c r="M115" s="210" t="e">
        <f ca="1">IF(MOD(ROW()-13,2)=0,IF(ISBLANK(OFFSET(#REF!,INT((ROW()-13)/2),0)),"",OFFSET(#REF!,INT((ROW()-13)/2),0)),IF(ISBLANK(OFFSET('9. METAS'!$X$20,INT((ROW()-14)/2),0)),"",OFFSET('9. METAS'!$X$20,INT((ROW()-14)/2),0)))</f>
        <v>#REF!</v>
      </c>
      <c r="N115" s="1002" t="str">
        <f t="shared" ref="N115" ca="1" si="98">IFERROR(J115/J116,"ND")</f>
        <v>ND</v>
      </c>
      <c r="O115" s="1004" t="str">
        <f t="shared" ref="O115" ca="1" si="99">IFERROR(((J115+K115)/H115),"ND")</f>
        <v>ND</v>
      </c>
      <c r="P115" s="1031"/>
    </row>
    <row r="116" spans="3:16">
      <c r="C116" s="981"/>
      <c r="D116" s="983"/>
      <c r="E116" s="983"/>
      <c r="F116" s="985"/>
      <c r="G116" s="987"/>
      <c r="H116" s="1027"/>
      <c r="I116" s="1033"/>
      <c r="J116" s="208">
        <f ca="1">IF(MOD(ROW()-13,2)=0,IF(ISBLANK(OFFSET(#REF!,INT((ROW()-13)/2),0)),"",OFFSET(#REF!,INT((ROW()-13)/2),0)),IF(ISBLANK(OFFSET('9. METAS'!$U$20,INT((ROW()-14)/2),0)),"",OFFSET('9. METAS'!$U$20,INT((ROW()-14)/2),0)))</f>
        <v>6</v>
      </c>
      <c r="K116" s="209">
        <f ca="1">IF(MOD(ROW()-13,2)=0,IF(ISBLANK(OFFSET(#REF!,INT((ROW()-13)/2),0)),"",OFFSET(#REF!,INT((ROW()-13)/2),0)),IF(ISBLANK(OFFSET('9. METAS'!$V$20,INT((ROW()-14)/2),0)),"",OFFSET('9. METAS'!$V$20,INT((ROW()-14)/2),0)))</f>
        <v>6</v>
      </c>
      <c r="L116" s="209">
        <f ca="1">IF(MOD(ROW()-13,2)=0,IF(ISBLANK(OFFSET(#REF!,INT((ROW()-13)/2),0)),"",OFFSET(#REF!,INT((ROW()-13)/2),0)),IF(ISBLANK(OFFSET('9. METAS'!$W$20,INT((ROW()-14)/2),0)),"",OFFSET('9. METAS'!$W$20,INT((ROW()-14)/2),0)))</f>
        <v>6</v>
      </c>
      <c r="M116" s="210">
        <f ca="1">IF(MOD(ROW()-13,2)=0,IF(ISBLANK(OFFSET(#REF!,INT((ROW()-13)/2),0)),"",OFFSET(#REF!,INT((ROW()-13)/2),0)),IF(ISBLANK(OFFSET('9. METAS'!$X$20,INT((ROW()-14)/2),0)),"",OFFSET('9. METAS'!$X$20,INT((ROW()-14)/2),0)))</f>
        <v>6</v>
      </c>
      <c r="N116" s="1003"/>
      <c r="O116" s="1005"/>
      <c r="P116" s="1034"/>
    </row>
    <row r="117" spans="3:16">
      <c r="C117" s="1008" t="str">
        <f ca="1">IF(ISBLANK(OFFSET('5. Pp (3 años)'!$C$46,INT((ROW()-13)/2),0)),"",OFFSET('5. Pp (3 años)'!$C$46,INT((ROW()-13)/2),0))</f>
        <v>Componente</v>
      </c>
      <c r="D117" s="983" t="str">
        <f ca="1">IF(ISBLANK(OFFSET('5. Pp (3 años)'!$D$46,INT((ROW()-13)/2),0)),"",OFFSET('5. Pp (3 años)'!$D$46,INT((ROW()-13)/2),0))</f>
        <v>3.1.1.1.11 Proyectos de estructuración vial revisados interinstitucionalmente.</v>
      </c>
      <c r="E117" s="983" t="str">
        <f ca="1">IF(ISBLANK(OFFSET('5. Pp (3 años)'!$E$46,INT((ROW()-13)/2),0)),"",OFFSET('5. Pp (3 años)'!$E$46,INT((ROW()-13)/2),0))</f>
        <v>PREV: Porcentaje de proyectos de estructuración vial revisados</v>
      </c>
      <c r="F117" s="985" t="str">
        <f ca="1">IF(ISBLANK(OFFSET('5. Pp (3 años)'!$K$46,INT((ROW()-13)/2),0)),"",OFFSET('5. Pp (3 años)'!$K$46,INT((ROW()-13)/2),0))</f>
        <v>Ascendente</v>
      </c>
      <c r="G117" s="987" t="str">
        <f ca="1">IF(ISBLANK(OFFSET('5. Pp (3 años)'!$H$46,INT((ROW()-13)/2),0)),"",OFFSET('5. Pp (3 años)'!$H$46,INT((ROW()-13)/2),0))</f>
        <v>Trimestral</v>
      </c>
      <c r="H117" s="1027">
        <f ca="1">IF(ISBLANK(OFFSET('9. METAS'!$L$20,INT((ROW()-13)/2),0)),"",OFFSET('9. METAS'!$L$20,INT((ROW()-13)/2),0))</f>
        <v>20</v>
      </c>
      <c r="I117" s="1029"/>
      <c r="J117" s="208" t="e">
        <f ca="1">IF(MOD(ROW()-13,2)=0,IF(ISBLANK(OFFSET(#REF!,INT((ROW()-13)/2),0)),"",OFFSET(#REF!,INT((ROW()-13)/2),0)),IF(ISBLANK(OFFSET('9. METAS'!$U$20,INT((ROW()-14)/2),0)),"",OFFSET('9. METAS'!$U$20,INT((ROW()-14)/2),0)))</f>
        <v>#REF!</v>
      </c>
      <c r="K117" s="209" t="e">
        <f ca="1">IF(MOD(ROW()-13,2)=0,IF(ISBLANK(OFFSET(#REF!,INT((ROW()-13)/2),0)),"",OFFSET(#REF!,INT((ROW()-13)/2),0)),IF(ISBLANK(OFFSET('9. METAS'!$V$20,INT((ROW()-14)/2),0)),"",OFFSET('9. METAS'!$V$20,INT((ROW()-14)/2),0)))</f>
        <v>#REF!</v>
      </c>
      <c r="L117" s="209" t="e">
        <f ca="1">IF(MOD(ROW()-13,2)=0,IF(ISBLANK(OFFSET(#REF!,INT((ROW()-13)/2),0)),"",OFFSET(#REF!,INT((ROW()-13)/2),0)),IF(ISBLANK(OFFSET('9. METAS'!$W$20,INT((ROW()-14)/2),0)),"",OFFSET('9. METAS'!$W$20,INT((ROW()-14)/2),0)))</f>
        <v>#REF!</v>
      </c>
      <c r="M117" s="210" t="e">
        <f ca="1">IF(MOD(ROW()-13,2)=0,IF(ISBLANK(OFFSET(#REF!,INT((ROW()-13)/2),0)),"",OFFSET(#REF!,INT((ROW()-13)/2),0)),IF(ISBLANK(OFFSET('9. METAS'!$X$20,INT((ROW()-14)/2),0)),"",OFFSET('9. METAS'!$X$20,INT((ROW()-14)/2),0)))</f>
        <v>#REF!</v>
      </c>
      <c r="N117" s="1002" t="str">
        <f t="shared" ref="N117" ca="1" si="100">IFERROR(J117/J118,"ND")</f>
        <v>ND</v>
      </c>
      <c r="O117" s="1004" t="str">
        <f t="shared" ref="O117" ca="1" si="101">IFERROR(((J117+K117)/H117),"ND")</f>
        <v>ND</v>
      </c>
      <c r="P117" s="1031"/>
    </row>
    <row r="118" spans="3:16">
      <c r="C118" s="981"/>
      <c r="D118" s="983"/>
      <c r="E118" s="983"/>
      <c r="F118" s="985"/>
      <c r="G118" s="987"/>
      <c r="H118" s="1027"/>
      <c r="I118" s="1033"/>
      <c r="J118" s="208">
        <f ca="1">IF(MOD(ROW()-13,2)=0,IF(ISBLANK(OFFSET(#REF!,INT((ROW()-13)/2),0)),"",OFFSET(#REF!,INT((ROW()-13)/2),0)),IF(ISBLANK(OFFSET('9. METAS'!$U$20,INT((ROW()-14)/2),0)),"",OFFSET('9. METAS'!$U$20,INT((ROW()-14)/2),0)))</f>
        <v>5</v>
      </c>
      <c r="K118" s="209">
        <f ca="1">IF(MOD(ROW()-13,2)=0,IF(ISBLANK(OFFSET(#REF!,INT((ROW()-13)/2),0)),"",OFFSET(#REF!,INT((ROW()-13)/2),0)),IF(ISBLANK(OFFSET('9. METAS'!$V$20,INT((ROW()-14)/2),0)),"",OFFSET('9. METAS'!$V$20,INT((ROW()-14)/2),0)))</f>
        <v>10</v>
      </c>
      <c r="L118" s="209">
        <f ca="1">IF(MOD(ROW()-13,2)=0,IF(ISBLANK(OFFSET(#REF!,INT((ROW()-13)/2),0)),"",OFFSET(#REF!,INT((ROW()-13)/2),0)),IF(ISBLANK(OFFSET('9. METAS'!$W$20,INT((ROW()-14)/2),0)),"",OFFSET('9. METAS'!$W$20,INT((ROW()-14)/2),0)))</f>
        <v>3</v>
      </c>
      <c r="M118" s="210">
        <f ca="1">IF(MOD(ROW()-13,2)=0,IF(ISBLANK(OFFSET(#REF!,INT((ROW()-13)/2),0)),"",OFFSET(#REF!,INT((ROW()-13)/2),0)),IF(ISBLANK(OFFSET('9. METAS'!$X$20,INT((ROW()-14)/2),0)),"",OFFSET('9. METAS'!$X$20,INT((ROW()-14)/2),0)))</f>
        <v>2</v>
      </c>
      <c r="N118" s="1003"/>
      <c r="O118" s="1005"/>
      <c r="P118" s="1034"/>
    </row>
    <row r="119" spans="3:16">
      <c r="C119" s="1008" t="str">
        <f ca="1">IF(ISBLANK(OFFSET('5. Pp (3 años)'!$C$46,INT((ROW()-13)/2),0)),"",OFFSET('5. Pp (3 años)'!$C$46,INT((ROW()-13)/2),0))</f>
        <v>Actividad</v>
      </c>
      <c r="D119" s="983" t="str">
        <f ca="1">IF(ISBLANK(OFFSET('5. Pp (3 años)'!$D$46,INT((ROW()-13)/2),0)),"",OFFSET('5. Pp (3 años)'!$D$46,INT((ROW()-13)/2),0))</f>
        <v>3.1.1.1.11.1 Instalación de señalización vial horizontal y vertical en la infraestructura urbana.</v>
      </c>
      <c r="E119" s="983" t="str">
        <f ca="1">IF(ISBLANK(OFFSET('5. Pp (3 años)'!$E$46,INT((ROW()-13)/2),0)),"",OFFSET('5. Pp (3 años)'!$E$46,INT((ROW()-13)/2),0))</f>
        <v>PSHV: Porcentaje de señalización vial horizontal y vertical instalada</v>
      </c>
      <c r="F119" s="985" t="str">
        <f ca="1">IF(ISBLANK(OFFSET('5. Pp (3 años)'!$K$46,INT((ROW()-13)/2),0)),"",OFFSET('5. Pp (3 años)'!$K$46,INT((ROW()-13)/2),0))</f>
        <v>Ascendente</v>
      </c>
      <c r="G119" s="987" t="str">
        <f ca="1">IF(ISBLANK(OFFSET('5. Pp (3 años)'!$H$46,INT((ROW()-13)/2),0)),"",OFFSET('5. Pp (3 años)'!$H$46,INT((ROW()-13)/2),0))</f>
        <v>Trimestral</v>
      </c>
      <c r="H119" s="1027">
        <f ca="1">IF(ISBLANK(OFFSET('9. METAS'!$L$20,INT((ROW()-13)/2),0)),"",OFFSET('9. METAS'!$L$20,INT((ROW()-13)/2),0))</f>
        <v>120</v>
      </c>
      <c r="I119" s="1029"/>
      <c r="J119" s="208" t="e">
        <f ca="1">IF(MOD(ROW()-13,2)=0,IF(ISBLANK(OFFSET(#REF!,INT((ROW()-13)/2),0)),"",OFFSET(#REF!,INT((ROW()-13)/2),0)),IF(ISBLANK(OFFSET('9. METAS'!$U$20,INT((ROW()-14)/2),0)),"",OFFSET('9. METAS'!$U$20,INT((ROW()-14)/2),0)))</f>
        <v>#REF!</v>
      </c>
      <c r="K119" s="209" t="e">
        <f ca="1">IF(MOD(ROW()-13,2)=0,IF(ISBLANK(OFFSET(#REF!,INT((ROW()-13)/2),0)),"",OFFSET(#REF!,INT((ROW()-13)/2),0)),IF(ISBLANK(OFFSET('9. METAS'!$V$20,INT((ROW()-14)/2),0)),"",OFFSET('9. METAS'!$V$20,INT((ROW()-14)/2),0)))</f>
        <v>#REF!</v>
      </c>
      <c r="L119" s="209" t="e">
        <f ca="1">IF(MOD(ROW()-13,2)=0,IF(ISBLANK(OFFSET(#REF!,INT((ROW()-13)/2),0)),"",OFFSET(#REF!,INT((ROW()-13)/2),0)),IF(ISBLANK(OFFSET('9. METAS'!$W$20,INT((ROW()-14)/2),0)),"",OFFSET('9. METAS'!$W$20,INT((ROW()-14)/2),0)))</f>
        <v>#REF!</v>
      </c>
      <c r="M119" s="210" t="e">
        <f ca="1">IF(MOD(ROW()-13,2)=0,IF(ISBLANK(OFFSET(#REF!,INT((ROW()-13)/2),0)),"",OFFSET(#REF!,INT((ROW()-13)/2),0)),IF(ISBLANK(OFFSET('9. METAS'!$X$20,INT((ROW()-14)/2),0)),"",OFFSET('9. METAS'!$X$20,INT((ROW()-14)/2),0)))</f>
        <v>#REF!</v>
      </c>
      <c r="N119" s="1002" t="str">
        <f t="shared" ref="N119" ca="1" si="102">IFERROR(J119/J120,"ND")</f>
        <v>ND</v>
      </c>
      <c r="O119" s="1004" t="str">
        <f t="shared" ref="O119" ca="1" si="103">IFERROR(((J119+K119)/H119),"ND")</f>
        <v>ND</v>
      </c>
      <c r="P119" s="1031"/>
    </row>
    <row r="120" spans="3:16">
      <c r="C120" s="981"/>
      <c r="D120" s="983"/>
      <c r="E120" s="983"/>
      <c r="F120" s="985"/>
      <c r="G120" s="987"/>
      <c r="H120" s="1027"/>
      <c r="I120" s="1033"/>
      <c r="J120" s="208">
        <f ca="1">IF(MOD(ROW()-13,2)=0,IF(ISBLANK(OFFSET(#REF!,INT((ROW()-13)/2),0)),"",OFFSET(#REF!,INT((ROW()-13)/2),0)),IF(ISBLANK(OFFSET('9. METAS'!$U$20,INT((ROW()-14)/2),0)),"",OFFSET('9. METAS'!$U$20,INT((ROW()-14)/2),0)))</f>
        <v>30</v>
      </c>
      <c r="K120" s="209">
        <f ca="1">IF(MOD(ROW()-13,2)=0,IF(ISBLANK(OFFSET(#REF!,INT((ROW()-13)/2),0)),"",OFFSET(#REF!,INT((ROW()-13)/2),0)),IF(ISBLANK(OFFSET('9. METAS'!$V$20,INT((ROW()-14)/2),0)),"",OFFSET('9. METAS'!$V$20,INT((ROW()-14)/2),0)))</f>
        <v>30</v>
      </c>
      <c r="L120" s="209">
        <f ca="1">IF(MOD(ROW()-13,2)=0,IF(ISBLANK(OFFSET(#REF!,INT((ROW()-13)/2),0)),"",OFFSET(#REF!,INT((ROW()-13)/2),0)),IF(ISBLANK(OFFSET('9. METAS'!$W$20,INT((ROW()-14)/2),0)),"",OFFSET('9. METAS'!$W$20,INT((ROW()-14)/2),0)))</f>
        <v>30</v>
      </c>
      <c r="M120" s="210">
        <f ca="1">IF(MOD(ROW()-13,2)=0,IF(ISBLANK(OFFSET(#REF!,INT((ROW()-13)/2),0)),"",OFFSET(#REF!,INT((ROW()-13)/2),0)),IF(ISBLANK(OFFSET('9. METAS'!$X$20,INT((ROW()-14)/2),0)),"",OFFSET('9. METAS'!$X$20,INT((ROW()-14)/2),0)))</f>
        <v>30</v>
      </c>
      <c r="N120" s="1003"/>
      <c r="O120" s="1005"/>
      <c r="P120" s="1034"/>
    </row>
    <row r="121" spans="3:16">
      <c r="C121" s="1008" t="str">
        <f ca="1">IF(ISBLANK(OFFSET('5. Pp (3 años)'!$C$46,INT((ROW()-13)/2),0)),"",OFFSET('5. Pp (3 años)'!$C$46,INT((ROW()-13)/2),0))</f>
        <v>Actividad</v>
      </c>
      <c r="D121" s="983" t="str">
        <f ca="1">IF(ISBLANK(OFFSET('5. Pp (3 años)'!$D$46,INT((ROW()-13)/2),0)),"",OFFSET('5. Pp (3 años)'!$D$46,INT((ROW()-13)/2),0))</f>
        <v>3.1.1.1.11.2. Elaboración de propuestas de Seguridad Vial y de Movilidad Urbana.</v>
      </c>
      <c r="E121" s="983" t="str">
        <f ca="1">IF(ISBLANK(OFFSET('5. Pp (3 años)'!$E$46,INT((ROW()-13)/2),0)),"",OFFSET('5. Pp (3 años)'!$E$46,INT((ROW()-13)/2),0))</f>
        <v>PASMG: Porcentaje de anuencias de seguridad vial y movilidad urbana gestionadas</v>
      </c>
      <c r="F121" s="985" t="str">
        <f ca="1">IF(ISBLANK(OFFSET('5. Pp (3 años)'!$K$46,INT((ROW()-13)/2),0)),"",OFFSET('5. Pp (3 años)'!$K$46,INT((ROW()-13)/2),0))</f>
        <v>Ascendente</v>
      </c>
      <c r="G121" s="987" t="str">
        <f ca="1">IF(ISBLANK(OFFSET('5. Pp (3 años)'!$H$46,INT((ROW()-13)/2),0)),"",OFFSET('5. Pp (3 años)'!$H$46,INT((ROW()-13)/2),0))</f>
        <v>Trimestral</v>
      </c>
      <c r="H121" s="1027">
        <f ca="1">IF(ISBLANK(OFFSET('9. METAS'!$L$20,INT((ROW()-13)/2),0)),"",OFFSET('9. METAS'!$L$20,INT((ROW()-13)/2),0))</f>
        <v>60</v>
      </c>
      <c r="I121" s="1029"/>
      <c r="J121" s="208" t="e">
        <f ca="1">IF(MOD(ROW()-13,2)=0,IF(ISBLANK(OFFSET(#REF!,INT((ROW()-13)/2),0)),"",OFFSET(#REF!,INT((ROW()-13)/2),0)),IF(ISBLANK(OFFSET('9. METAS'!$U$20,INT((ROW()-14)/2),0)),"",OFFSET('9. METAS'!$U$20,INT((ROW()-14)/2),0)))</f>
        <v>#REF!</v>
      </c>
      <c r="K121" s="209" t="e">
        <f ca="1">IF(MOD(ROW()-13,2)=0,IF(ISBLANK(OFFSET(#REF!,INT((ROW()-13)/2),0)),"",OFFSET(#REF!,INT((ROW()-13)/2),0)),IF(ISBLANK(OFFSET('9. METAS'!$V$20,INT((ROW()-14)/2),0)),"",OFFSET('9. METAS'!$V$20,INT((ROW()-14)/2),0)))</f>
        <v>#REF!</v>
      </c>
      <c r="L121" s="209" t="e">
        <f ca="1">IF(MOD(ROW()-13,2)=0,IF(ISBLANK(OFFSET(#REF!,INT((ROW()-13)/2),0)),"",OFFSET(#REF!,INT((ROW()-13)/2),0)),IF(ISBLANK(OFFSET('9. METAS'!$W$20,INT((ROW()-14)/2),0)),"",OFFSET('9. METAS'!$W$20,INT((ROW()-14)/2),0)))</f>
        <v>#REF!</v>
      </c>
      <c r="M121" s="210" t="e">
        <f ca="1">IF(MOD(ROW()-13,2)=0,IF(ISBLANK(OFFSET(#REF!,INT((ROW()-13)/2),0)),"",OFFSET(#REF!,INT((ROW()-13)/2),0)),IF(ISBLANK(OFFSET('9. METAS'!$X$20,INT((ROW()-14)/2),0)),"",OFFSET('9. METAS'!$X$20,INT((ROW()-14)/2),0)))</f>
        <v>#REF!</v>
      </c>
      <c r="N121" s="1002" t="str">
        <f t="shared" ref="N121" ca="1" si="104">IFERROR(J121/J122,"ND")</f>
        <v>ND</v>
      </c>
      <c r="O121" s="1004" t="str">
        <f t="shared" ref="O121" ca="1" si="105">IFERROR(((J121+K121)/H121),"ND")</f>
        <v>ND</v>
      </c>
      <c r="P121" s="1031"/>
    </row>
    <row r="122" spans="3:16">
      <c r="C122" s="981"/>
      <c r="D122" s="983"/>
      <c r="E122" s="983"/>
      <c r="F122" s="985"/>
      <c r="G122" s="987"/>
      <c r="H122" s="1027"/>
      <c r="I122" s="1033"/>
      <c r="J122" s="208">
        <f ca="1">IF(MOD(ROW()-13,2)=0,IF(ISBLANK(OFFSET(#REF!,INT((ROW()-13)/2),0)),"",OFFSET(#REF!,INT((ROW()-13)/2),0)),IF(ISBLANK(OFFSET('9. METAS'!$U$20,INT((ROW()-14)/2),0)),"",OFFSET('9. METAS'!$U$20,INT((ROW()-14)/2),0)))</f>
        <v>15</v>
      </c>
      <c r="K122" s="209">
        <f ca="1">IF(MOD(ROW()-13,2)=0,IF(ISBLANK(OFFSET(#REF!,INT((ROW()-13)/2),0)),"",OFFSET(#REF!,INT((ROW()-13)/2),0)),IF(ISBLANK(OFFSET('9. METAS'!$V$20,INT((ROW()-14)/2),0)),"",OFFSET('9. METAS'!$V$20,INT((ROW()-14)/2),0)))</f>
        <v>15</v>
      </c>
      <c r="L122" s="209">
        <f ca="1">IF(MOD(ROW()-13,2)=0,IF(ISBLANK(OFFSET(#REF!,INT((ROW()-13)/2),0)),"",OFFSET(#REF!,INT((ROW()-13)/2),0)),IF(ISBLANK(OFFSET('9. METAS'!$W$20,INT((ROW()-14)/2),0)),"",OFFSET('9. METAS'!$W$20,INT((ROW()-14)/2),0)))</f>
        <v>15</v>
      </c>
      <c r="M122" s="210">
        <f ca="1">IF(MOD(ROW()-13,2)=0,IF(ISBLANK(OFFSET(#REF!,INT((ROW()-13)/2),0)),"",OFFSET(#REF!,INT((ROW()-13)/2),0)),IF(ISBLANK(OFFSET('9. METAS'!$X$20,INT((ROW()-14)/2),0)),"",OFFSET('9. METAS'!$X$20,INT((ROW()-14)/2),0)))</f>
        <v>15</v>
      </c>
      <c r="N122" s="1003"/>
      <c r="O122" s="1005"/>
      <c r="P122" s="1034"/>
    </row>
    <row r="123" spans="3:16">
      <c r="C123" s="1008" t="str">
        <f ca="1">IF(ISBLANK(OFFSET('5. Pp (3 años)'!$C$46,INT((ROW()-13)/2),0)),"",OFFSET('5. Pp (3 años)'!$C$46,INT((ROW()-13)/2),0))</f>
        <v>Actividad</v>
      </c>
      <c r="D123" s="983" t="str">
        <f ca="1">IF(ISBLANK(OFFSET('5. Pp (3 años)'!$D$46,INT((ROW()-13)/2),0)),"",OFFSET('5. Pp (3 años)'!$D$46,INT((ROW()-13)/2),0))</f>
        <v>3.1.1.1.11.3 Supervisión del funcionamiento de la red semafórica en la infraestructura vial.</v>
      </c>
      <c r="E123" s="983" t="str">
        <f ca="1">IF(ISBLANK(OFFSET('5. Pp (3 años)'!$E$46,INT((ROW()-13)/2),0)),"",OFFSET('5. Pp (3 años)'!$E$46,INT((ROW()-13)/2),0))</f>
        <v>PSRS: Porcentaje de supervisiones realizadas a la red semafórica</v>
      </c>
      <c r="F123" s="985" t="str">
        <f ca="1">IF(ISBLANK(OFFSET('5. Pp (3 años)'!$K$46,INT((ROW()-13)/2),0)),"",OFFSET('5. Pp (3 años)'!$K$46,INT((ROW()-13)/2),0))</f>
        <v>Ascendente</v>
      </c>
      <c r="G123" s="987" t="str">
        <f ca="1">IF(ISBLANK(OFFSET('5. Pp (3 años)'!$H$46,INT((ROW()-13)/2),0)),"",OFFSET('5. Pp (3 años)'!$H$46,INT((ROW()-13)/2),0))</f>
        <v>Trimestral</v>
      </c>
      <c r="H123" s="1027">
        <f ca="1">IF(ISBLANK(OFFSET('9. METAS'!$L$20,INT((ROW()-13)/2),0)),"",OFFSET('9. METAS'!$L$20,INT((ROW()-13)/2),0))</f>
        <v>120</v>
      </c>
      <c r="I123" s="1029"/>
      <c r="J123" s="208" t="e">
        <f ca="1">IF(MOD(ROW()-13,2)=0,IF(ISBLANK(OFFSET(#REF!,INT((ROW()-13)/2),0)),"",OFFSET(#REF!,INT((ROW()-13)/2),0)),IF(ISBLANK(OFFSET('9. METAS'!$U$20,INT((ROW()-14)/2),0)),"",OFFSET('9. METAS'!$U$20,INT((ROW()-14)/2),0)))</f>
        <v>#REF!</v>
      </c>
      <c r="K123" s="209" t="e">
        <f ca="1">IF(MOD(ROW()-13,2)=0,IF(ISBLANK(OFFSET(#REF!,INT((ROW()-13)/2),0)),"",OFFSET(#REF!,INT((ROW()-13)/2),0)),IF(ISBLANK(OFFSET('9. METAS'!$V$20,INT((ROW()-14)/2),0)),"",OFFSET('9. METAS'!$V$20,INT((ROW()-14)/2),0)))</f>
        <v>#REF!</v>
      </c>
      <c r="L123" s="209" t="e">
        <f ca="1">IF(MOD(ROW()-13,2)=0,IF(ISBLANK(OFFSET(#REF!,INT((ROW()-13)/2),0)),"",OFFSET(#REF!,INT((ROW()-13)/2),0)),IF(ISBLANK(OFFSET('9. METAS'!$W$20,INT((ROW()-14)/2),0)),"",OFFSET('9. METAS'!$W$20,INT((ROW()-14)/2),0)))</f>
        <v>#REF!</v>
      </c>
      <c r="M123" s="210" t="e">
        <f ca="1">IF(MOD(ROW()-13,2)=0,IF(ISBLANK(OFFSET(#REF!,INT((ROW()-13)/2),0)),"",OFFSET(#REF!,INT((ROW()-13)/2),0)),IF(ISBLANK(OFFSET('9. METAS'!$X$20,INT((ROW()-14)/2),0)),"",OFFSET('9. METAS'!$X$20,INT((ROW()-14)/2),0)))</f>
        <v>#REF!</v>
      </c>
      <c r="N123" s="1002" t="str">
        <f t="shared" ref="N123" ca="1" si="106">IFERROR(J123/J124,"ND")</f>
        <v>ND</v>
      </c>
      <c r="O123" s="1004" t="str">
        <f t="shared" ref="O123" ca="1" si="107">IFERROR(((J123+K123)/H123),"ND")</f>
        <v>ND</v>
      </c>
      <c r="P123" s="1031"/>
    </row>
    <row r="124" spans="3:16">
      <c r="C124" s="981"/>
      <c r="D124" s="983"/>
      <c r="E124" s="983"/>
      <c r="F124" s="985"/>
      <c r="G124" s="987"/>
      <c r="H124" s="1027"/>
      <c r="I124" s="1033"/>
      <c r="J124" s="208">
        <f ca="1">IF(MOD(ROW()-13,2)=0,IF(ISBLANK(OFFSET(#REF!,INT((ROW()-13)/2),0)),"",OFFSET(#REF!,INT((ROW()-13)/2),0)),IF(ISBLANK(OFFSET('9. METAS'!$U$20,INT((ROW()-14)/2),0)),"",OFFSET('9. METAS'!$U$20,INT((ROW()-14)/2),0)))</f>
        <v>30</v>
      </c>
      <c r="K124" s="209">
        <f ca="1">IF(MOD(ROW()-13,2)=0,IF(ISBLANK(OFFSET(#REF!,INT((ROW()-13)/2),0)),"",OFFSET(#REF!,INT((ROW()-13)/2),0)),IF(ISBLANK(OFFSET('9. METAS'!$V$20,INT((ROW()-14)/2),0)),"",OFFSET('9. METAS'!$V$20,INT((ROW()-14)/2),0)))</f>
        <v>30</v>
      </c>
      <c r="L124" s="209">
        <f ca="1">IF(MOD(ROW()-13,2)=0,IF(ISBLANK(OFFSET(#REF!,INT((ROW()-13)/2),0)),"",OFFSET(#REF!,INT((ROW()-13)/2),0)),IF(ISBLANK(OFFSET('9. METAS'!$W$20,INT((ROW()-14)/2),0)),"",OFFSET('9. METAS'!$W$20,INT((ROW()-14)/2),0)))</f>
        <v>30</v>
      </c>
      <c r="M124" s="210">
        <f ca="1">IF(MOD(ROW()-13,2)=0,IF(ISBLANK(OFFSET(#REF!,INT((ROW()-13)/2),0)),"",OFFSET(#REF!,INT((ROW()-13)/2),0)),IF(ISBLANK(OFFSET('9. METAS'!$X$20,INT((ROW()-14)/2),0)),"",OFFSET('9. METAS'!$X$20,INT((ROW()-14)/2),0)))</f>
        <v>30</v>
      </c>
      <c r="N124" s="1003"/>
      <c r="O124" s="1005"/>
      <c r="P124" s="1034"/>
    </row>
    <row r="125" spans="3:16">
      <c r="C125" s="1008" t="str">
        <f ca="1">IF(ISBLANK(OFFSET('5. Pp (3 años)'!$C$46,INT((ROW()-13)/2),0)),"",OFFSET('5. Pp (3 años)'!$C$46,INT((ROW()-13)/2),0))</f>
        <v>Componente</v>
      </c>
      <c r="D125" s="983" t="str">
        <f ca="1">IF(ISBLANK(OFFSET('5. Pp (3 años)'!$D$46,INT((ROW()-13)/2),0)),"",OFFSET('5. Pp (3 años)'!$D$46,INT((ROW()-13)/2),0))</f>
        <v>3.1.1.1.12 Atención de emergencias a la población, mediante acciones de prevención, auxilio y combate de incendios.</v>
      </c>
      <c r="E125" s="983" t="str">
        <f ca="1">IF(ISBLANK(OFFSET('5. Pp (3 años)'!$E$46,INT((ROW()-13)/2),0)),"",OFFSET('5. Pp (3 años)'!$E$46,INT((ROW()-13)/2),0))</f>
        <v>PPAE: Porcentaje de personas atendidas en emergencias.</v>
      </c>
      <c r="F125" s="985" t="str">
        <f ca="1">IF(ISBLANK(OFFSET('5. Pp (3 años)'!$K$46,INT((ROW()-13)/2),0)),"",OFFSET('5. Pp (3 años)'!$K$46,INT((ROW()-13)/2),0))</f>
        <v>Ascendente</v>
      </c>
      <c r="G125" s="987" t="str">
        <f ca="1">IF(ISBLANK(OFFSET('5. Pp (3 años)'!$H$46,INT((ROW()-13)/2),0)),"",OFFSET('5. Pp (3 años)'!$H$46,INT((ROW()-13)/2),0))</f>
        <v>Trimestral</v>
      </c>
      <c r="H125" s="1027">
        <f ca="1">IF(ISBLANK(OFFSET('9. METAS'!$L$20,INT((ROW()-13)/2),0)),"",OFFSET('9. METAS'!$L$20,INT((ROW()-13)/2),0))</f>
        <v>10000</v>
      </c>
      <c r="I125" s="1029"/>
      <c r="J125" s="208" t="e">
        <f ca="1">IF(MOD(ROW()-13,2)=0,IF(ISBLANK(OFFSET(#REF!,INT((ROW()-13)/2),0)),"",OFFSET(#REF!,INT((ROW()-13)/2),0)),IF(ISBLANK(OFFSET('9. METAS'!$U$20,INT((ROW()-14)/2),0)),"",OFFSET('9. METAS'!$U$20,INT((ROW()-14)/2),0)))</f>
        <v>#REF!</v>
      </c>
      <c r="K125" s="209" t="e">
        <f ca="1">IF(MOD(ROW()-13,2)=0,IF(ISBLANK(OFFSET(#REF!,INT((ROW()-13)/2),0)),"",OFFSET(#REF!,INT((ROW()-13)/2),0)),IF(ISBLANK(OFFSET('9. METAS'!$V$20,INT((ROW()-14)/2),0)),"",OFFSET('9. METAS'!$V$20,INT((ROW()-14)/2),0)))</f>
        <v>#REF!</v>
      </c>
      <c r="L125" s="209" t="e">
        <f ca="1">IF(MOD(ROW()-13,2)=0,IF(ISBLANK(OFFSET(#REF!,INT((ROW()-13)/2),0)),"",OFFSET(#REF!,INT((ROW()-13)/2),0)),IF(ISBLANK(OFFSET('9. METAS'!$W$20,INT((ROW()-14)/2),0)),"",OFFSET('9. METAS'!$W$20,INT((ROW()-14)/2),0)))</f>
        <v>#REF!</v>
      </c>
      <c r="M125" s="210" t="e">
        <f ca="1">IF(MOD(ROW()-13,2)=0,IF(ISBLANK(OFFSET(#REF!,INT((ROW()-13)/2),0)),"",OFFSET(#REF!,INT((ROW()-13)/2),0)),IF(ISBLANK(OFFSET('9. METAS'!$X$20,INT((ROW()-14)/2),0)),"",OFFSET('9. METAS'!$X$20,INT((ROW()-14)/2),0)))</f>
        <v>#REF!</v>
      </c>
      <c r="N125" s="1002" t="str">
        <f t="shared" ref="N125" ca="1" si="108">IFERROR(J125/J126,"ND")</f>
        <v>ND</v>
      </c>
      <c r="O125" s="1004" t="str">
        <f t="shared" ref="O125" ca="1" si="109">IFERROR(((J125+K125)/H125),"ND")</f>
        <v>ND</v>
      </c>
      <c r="P125" s="1031"/>
    </row>
    <row r="126" spans="3:16">
      <c r="C126" s="981"/>
      <c r="D126" s="983"/>
      <c r="E126" s="983"/>
      <c r="F126" s="985"/>
      <c r="G126" s="987"/>
      <c r="H126" s="1027"/>
      <c r="I126" s="1033"/>
      <c r="J126" s="208">
        <f ca="1">IF(MOD(ROW()-13,2)=0,IF(ISBLANK(OFFSET(#REF!,INT((ROW()-13)/2),0)),"",OFFSET(#REF!,INT((ROW()-13)/2),0)),IF(ISBLANK(OFFSET('9. METAS'!$U$20,INT((ROW()-14)/2),0)),"",OFFSET('9. METAS'!$U$20,INT((ROW()-14)/2),0)))</f>
        <v>2500</v>
      </c>
      <c r="K126" s="209">
        <f ca="1">IF(MOD(ROW()-13,2)=0,IF(ISBLANK(OFFSET(#REF!,INT((ROW()-13)/2),0)),"",OFFSET(#REF!,INT((ROW()-13)/2),0)),IF(ISBLANK(OFFSET('9. METAS'!$V$20,INT((ROW()-14)/2),0)),"",OFFSET('9. METAS'!$V$20,INT((ROW()-14)/2),0)))</f>
        <v>2500</v>
      </c>
      <c r="L126" s="209">
        <f ca="1">IF(MOD(ROW()-13,2)=0,IF(ISBLANK(OFFSET(#REF!,INT((ROW()-13)/2),0)),"",OFFSET(#REF!,INT((ROW()-13)/2),0)),IF(ISBLANK(OFFSET('9. METAS'!$W$20,INT((ROW()-14)/2),0)),"",OFFSET('9. METAS'!$W$20,INT((ROW()-14)/2),0)))</f>
        <v>2500</v>
      </c>
      <c r="M126" s="210">
        <f ca="1">IF(MOD(ROW()-13,2)=0,IF(ISBLANK(OFFSET(#REF!,INT((ROW()-13)/2),0)),"",OFFSET(#REF!,INT((ROW()-13)/2),0)),IF(ISBLANK(OFFSET('9. METAS'!$X$20,INT((ROW()-14)/2),0)),"",OFFSET('9. METAS'!$X$20,INT((ROW()-14)/2),0)))</f>
        <v>2500</v>
      </c>
      <c r="N126" s="1003"/>
      <c r="O126" s="1005"/>
      <c r="P126" s="1034"/>
    </row>
    <row r="127" spans="3:16">
      <c r="C127" s="1008" t="str">
        <f ca="1">IF(ISBLANK(OFFSET('5. Pp (3 años)'!$C$46,INT((ROW()-13)/2),0)),"",OFFSET('5. Pp (3 años)'!$C$46,INT((ROW()-13)/2),0))</f>
        <v>Actividad</v>
      </c>
      <c r="D127" s="983" t="str">
        <f ca="1">IF(ISBLANK(OFFSET('5. Pp (3 años)'!$D$46,INT((ROW()-13)/2),0)),"",OFFSET('5. Pp (3 años)'!$D$46,INT((ROW()-13)/2),0))</f>
        <v>3.1.1.1.12.1 Capacitación en prevención de riesgos al personal organizaciones del sector público y privado.</v>
      </c>
      <c r="E127" s="983" t="str">
        <f ca="1">IF(ISBLANK(OFFSET('5. Pp (3 años)'!$E$46,INT((ROW()-13)/2),0)),"",OFFSET('5. Pp (3 años)'!$E$46,INT((ROW()-13)/2),0))</f>
        <v>POPC: Porcentaje de personal de organizaciones públicas y privadas capacitadas.</v>
      </c>
      <c r="F127" s="985" t="str">
        <f ca="1">IF(ISBLANK(OFFSET('5. Pp (3 años)'!$K$46,INT((ROW()-13)/2),0)),"",OFFSET('5. Pp (3 años)'!$K$46,INT((ROW()-13)/2),0))</f>
        <v>Ascendente</v>
      </c>
      <c r="G127" s="987" t="str">
        <f ca="1">IF(ISBLANK(OFFSET('5. Pp (3 años)'!$H$46,INT((ROW()-13)/2),0)),"",OFFSET('5. Pp (3 años)'!$H$46,INT((ROW()-13)/2),0))</f>
        <v>Trimestral</v>
      </c>
      <c r="H127" s="1027">
        <f ca="1">IF(ISBLANK(OFFSET('9. METAS'!$L$20,INT((ROW()-13)/2),0)),"",OFFSET('9. METAS'!$L$20,INT((ROW()-13)/2),0))</f>
        <v>4000</v>
      </c>
      <c r="I127" s="1029"/>
      <c r="J127" s="208" t="e">
        <f ca="1">IF(MOD(ROW()-13,2)=0,IF(ISBLANK(OFFSET(#REF!,INT((ROW()-13)/2),0)),"",OFFSET(#REF!,INT((ROW()-13)/2),0)),IF(ISBLANK(OFFSET('9. METAS'!$U$20,INT((ROW()-14)/2),0)),"",OFFSET('9. METAS'!$U$20,INT((ROW()-14)/2),0)))</f>
        <v>#REF!</v>
      </c>
      <c r="K127" s="209" t="e">
        <f ca="1">IF(MOD(ROW()-13,2)=0,IF(ISBLANK(OFFSET(#REF!,INT((ROW()-13)/2),0)),"",OFFSET(#REF!,INT((ROW()-13)/2),0)),IF(ISBLANK(OFFSET('9. METAS'!$V$20,INT((ROW()-14)/2),0)),"",OFFSET('9. METAS'!$V$20,INT((ROW()-14)/2),0)))</f>
        <v>#REF!</v>
      </c>
      <c r="L127" s="209" t="e">
        <f ca="1">IF(MOD(ROW()-13,2)=0,IF(ISBLANK(OFFSET(#REF!,INT((ROW()-13)/2),0)),"",OFFSET(#REF!,INT((ROW()-13)/2),0)),IF(ISBLANK(OFFSET('9. METAS'!$W$20,INT((ROW()-14)/2),0)),"",OFFSET('9. METAS'!$W$20,INT((ROW()-14)/2),0)))</f>
        <v>#REF!</v>
      </c>
      <c r="M127" s="210" t="e">
        <f ca="1">IF(MOD(ROW()-13,2)=0,IF(ISBLANK(OFFSET(#REF!,INT((ROW()-13)/2),0)),"",OFFSET(#REF!,INT((ROW()-13)/2),0)),IF(ISBLANK(OFFSET('9. METAS'!$X$20,INT((ROW()-14)/2),0)),"",OFFSET('9. METAS'!$X$20,INT((ROW()-14)/2),0)))</f>
        <v>#REF!</v>
      </c>
      <c r="N127" s="1002" t="str">
        <f t="shared" ref="N127" ca="1" si="110">IFERROR(J127/J128,"ND")</f>
        <v>ND</v>
      </c>
      <c r="O127" s="1004" t="str">
        <f t="shared" ref="O127" ca="1" si="111">IFERROR(((J127+K127)/H127),"ND")</f>
        <v>ND</v>
      </c>
      <c r="P127" s="1031"/>
    </row>
    <row r="128" spans="3:16">
      <c r="C128" s="981"/>
      <c r="D128" s="983"/>
      <c r="E128" s="983"/>
      <c r="F128" s="985"/>
      <c r="G128" s="987"/>
      <c r="H128" s="1027"/>
      <c r="I128" s="1033"/>
      <c r="J128" s="208">
        <f ca="1">IF(MOD(ROW()-13,2)=0,IF(ISBLANK(OFFSET(#REF!,INT((ROW()-13)/2),0)),"",OFFSET(#REF!,INT((ROW()-13)/2),0)),IF(ISBLANK(OFFSET('9. METAS'!$U$20,INT((ROW()-14)/2),0)),"",OFFSET('9. METAS'!$U$20,INT((ROW()-14)/2),0)))</f>
        <v>1000</v>
      </c>
      <c r="K128" s="209">
        <f ca="1">IF(MOD(ROW()-13,2)=0,IF(ISBLANK(OFFSET(#REF!,INT((ROW()-13)/2),0)),"",OFFSET(#REF!,INT((ROW()-13)/2),0)),IF(ISBLANK(OFFSET('9. METAS'!$V$20,INT((ROW()-14)/2),0)),"",OFFSET('9. METAS'!$V$20,INT((ROW()-14)/2),0)))</f>
        <v>1000</v>
      </c>
      <c r="L128" s="209">
        <f ca="1">IF(MOD(ROW()-13,2)=0,IF(ISBLANK(OFFSET(#REF!,INT((ROW()-13)/2),0)),"",OFFSET(#REF!,INT((ROW()-13)/2),0)),IF(ISBLANK(OFFSET('9. METAS'!$W$20,INT((ROW()-14)/2),0)),"",OFFSET('9. METAS'!$W$20,INT((ROW()-14)/2),0)))</f>
        <v>1000</v>
      </c>
      <c r="M128" s="210">
        <f ca="1">IF(MOD(ROW()-13,2)=0,IF(ISBLANK(OFFSET(#REF!,INT((ROW()-13)/2),0)),"",OFFSET(#REF!,INT((ROW()-13)/2),0)),IF(ISBLANK(OFFSET('9. METAS'!$X$20,INT((ROW()-14)/2),0)),"",OFFSET('9. METAS'!$X$20,INT((ROW()-14)/2),0)))</f>
        <v>1000</v>
      </c>
      <c r="N128" s="1003"/>
      <c r="O128" s="1005"/>
      <c r="P128" s="1034"/>
    </row>
    <row r="129" spans="3:16">
      <c r="C129" s="1008" t="str">
        <f ca="1">IF(ISBLANK(OFFSET('5. Pp (3 años)'!$C$46,INT((ROW()-13)/2),0)),"",OFFSET('5. Pp (3 años)'!$C$46,INT((ROW()-13)/2),0))</f>
        <v>Actividad</v>
      </c>
      <c r="D129" s="983" t="str">
        <f ca="1">IF(ISBLANK(OFFSET('5. Pp (3 años)'!$D$46,INT((ROW()-13)/2),0)),"",OFFSET('5. Pp (3 años)'!$D$46,INT((ROW()-13)/2),0))</f>
        <v>3.1.1.1.12.2 Supervisión y prevención de riesgos en eventos masivos, espacios públicos y operativos especiales.</v>
      </c>
      <c r="E129" s="983" t="str">
        <f ca="1">IF(ISBLANK(OFFSET('5. Pp (3 años)'!$E$46,INT((ROW()-13)/2),0)),"",OFFSET('5. Pp (3 años)'!$E$46,INT((ROW()-13)/2),0))</f>
        <v>PSPR: Porcentaje de servicios de supervisión y prevención de riesgos realizados.</v>
      </c>
      <c r="F129" s="985" t="str">
        <f ca="1">IF(ISBLANK(OFFSET('5. Pp (3 años)'!$K$46,INT((ROW()-13)/2),0)),"",OFFSET('5. Pp (3 años)'!$K$46,INT((ROW()-13)/2),0))</f>
        <v>Ascendente</v>
      </c>
      <c r="G129" s="987" t="str">
        <f ca="1">IF(ISBLANK(OFFSET('5. Pp (3 años)'!$H$46,INT((ROW()-13)/2),0)),"",OFFSET('5. Pp (3 años)'!$H$46,INT((ROW()-13)/2),0))</f>
        <v>Trimestral</v>
      </c>
      <c r="H129" s="1027">
        <f ca="1">IF(ISBLANK(OFFSET('9. METAS'!$L$20,INT((ROW()-13)/2),0)),"",OFFSET('9. METAS'!$L$20,INT((ROW()-13)/2),0))</f>
        <v>2000</v>
      </c>
      <c r="I129" s="1029"/>
      <c r="J129" s="208" t="e">
        <f ca="1">IF(MOD(ROW()-13,2)=0,IF(ISBLANK(OFFSET(#REF!,INT((ROW()-13)/2),0)),"",OFFSET(#REF!,INT((ROW()-13)/2),0)),IF(ISBLANK(OFFSET('9. METAS'!$U$20,INT((ROW()-14)/2),0)),"",OFFSET('9. METAS'!$U$20,INT((ROW()-14)/2),0)))</f>
        <v>#REF!</v>
      </c>
      <c r="K129" s="209" t="e">
        <f ca="1">IF(MOD(ROW()-13,2)=0,IF(ISBLANK(OFFSET(#REF!,INT((ROW()-13)/2),0)),"",OFFSET(#REF!,INT((ROW()-13)/2),0)),IF(ISBLANK(OFFSET('9. METAS'!$V$20,INT((ROW()-14)/2),0)),"",OFFSET('9. METAS'!$V$20,INT((ROW()-14)/2),0)))</f>
        <v>#REF!</v>
      </c>
      <c r="L129" s="209" t="e">
        <f ca="1">IF(MOD(ROW()-13,2)=0,IF(ISBLANK(OFFSET(#REF!,INT((ROW()-13)/2),0)),"",OFFSET(#REF!,INT((ROW()-13)/2),0)),IF(ISBLANK(OFFSET('9. METAS'!$W$20,INT((ROW()-14)/2),0)),"",OFFSET('9. METAS'!$W$20,INT((ROW()-14)/2),0)))</f>
        <v>#REF!</v>
      </c>
      <c r="M129" s="210" t="e">
        <f ca="1">IF(MOD(ROW()-13,2)=0,IF(ISBLANK(OFFSET(#REF!,INT((ROW()-13)/2),0)),"",OFFSET(#REF!,INT((ROW()-13)/2),0)),IF(ISBLANK(OFFSET('9. METAS'!$X$20,INT((ROW()-14)/2),0)),"",OFFSET('9. METAS'!$X$20,INT((ROW()-14)/2),0)))</f>
        <v>#REF!</v>
      </c>
      <c r="N129" s="1002" t="str">
        <f t="shared" ref="N129" ca="1" si="112">IFERROR(J129/J130,"ND")</f>
        <v>ND</v>
      </c>
      <c r="O129" s="1004" t="str">
        <f t="shared" ref="O129" ca="1" si="113">IFERROR(((J129+K129)/H129),"ND")</f>
        <v>ND</v>
      </c>
      <c r="P129" s="1031"/>
    </row>
    <row r="130" spans="3:16">
      <c r="C130" s="981"/>
      <c r="D130" s="983"/>
      <c r="E130" s="983"/>
      <c r="F130" s="985"/>
      <c r="G130" s="987"/>
      <c r="H130" s="1027"/>
      <c r="I130" s="1033"/>
      <c r="J130" s="208">
        <f ca="1">IF(MOD(ROW()-13,2)=0,IF(ISBLANK(OFFSET(#REF!,INT((ROW()-13)/2),0)),"",OFFSET(#REF!,INT((ROW()-13)/2),0)),IF(ISBLANK(OFFSET('9. METAS'!$U$20,INT((ROW()-14)/2),0)),"",OFFSET('9. METAS'!$U$20,INT((ROW()-14)/2),0)))</f>
        <v>500</v>
      </c>
      <c r="K130" s="209">
        <f ca="1">IF(MOD(ROW()-13,2)=0,IF(ISBLANK(OFFSET(#REF!,INT((ROW()-13)/2),0)),"",OFFSET(#REF!,INT((ROW()-13)/2),0)),IF(ISBLANK(OFFSET('9. METAS'!$V$20,INT((ROW()-14)/2),0)),"",OFFSET('9. METAS'!$V$20,INT((ROW()-14)/2),0)))</f>
        <v>500</v>
      </c>
      <c r="L130" s="209">
        <f ca="1">IF(MOD(ROW()-13,2)=0,IF(ISBLANK(OFFSET(#REF!,INT((ROW()-13)/2),0)),"",OFFSET(#REF!,INT((ROW()-13)/2),0)),IF(ISBLANK(OFFSET('9. METAS'!$W$20,INT((ROW()-14)/2),0)),"",OFFSET('9. METAS'!$W$20,INT((ROW()-14)/2),0)))</f>
        <v>500</v>
      </c>
      <c r="M130" s="210">
        <f ca="1">IF(MOD(ROW()-13,2)=0,IF(ISBLANK(OFFSET(#REF!,INT((ROW()-13)/2),0)),"",OFFSET(#REF!,INT((ROW()-13)/2),0)),IF(ISBLANK(OFFSET('9. METAS'!$X$20,INT((ROW()-14)/2),0)),"",OFFSET('9. METAS'!$X$20,INT((ROW()-14)/2),0)))</f>
        <v>500</v>
      </c>
      <c r="N130" s="1003"/>
      <c r="O130" s="1005"/>
      <c r="P130" s="1034"/>
    </row>
    <row r="131" spans="3:16">
      <c r="C131" s="1008" t="str">
        <f ca="1">IF(ISBLANK(OFFSET('5. Pp (3 años)'!$C$46,INT((ROW()-13)/2),0)),"",OFFSET('5. Pp (3 años)'!$C$46,INT((ROW()-13)/2),0))</f>
        <v>Actividad</v>
      </c>
      <c r="D131" s="983" t="str">
        <f ca="1">IF(ISBLANK(OFFSET('5. Pp (3 años)'!$D$46,INT((ROW()-13)/2),0)),"",OFFSET('5. Pp (3 años)'!$D$46,INT((ROW()-13)/2),0))</f>
        <v>3.1.1.1.12.3 Capacitación en prevención de riesgos dirigida a niñas y niños.</v>
      </c>
      <c r="E131" s="983" t="str">
        <f ca="1">IF(ISBLANK(OFFSET('5. Pp (3 años)'!$E$46,INT((ROW()-13)/2),0)),"",OFFSET('5. Pp (3 años)'!$E$46,INT((ROW()-13)/2),0))</f>
        <v>PNNC: Porcentaje de niñas y niños capacitados.</v>
      </c>
      <c r="F131" s="985" t="str">
        <f ca="1">IF(ISBLANK(OFFSET('5. Pp (3 años)'!$K$46,INT((ROW()-13)/2),0)),"",OFFSET('5. Pp (3 años)'!$K$46,INT((ROW()-13)/2),0))</f>
        <v>Ascendente</v>
      </c>
      <c r="G131" s="987" t="str">
        <f ca="1">IF(ISBLANK(OFFSET('5. Pp (3 años)'!$H$46,INT((ROW()-13)/2),0)),"",OFFSET('5. Pp (3 años)'!$H$46,INT((ROW()-13)/2),0))</f>
        <v>Trimestral</v>
      </c>
      <c r="H131" s="1027">
        <f ca="1">IF(ISBLANK(OFFSET('9. METAS'!$L$20,INT((ROW()-13)/2),0)),"",OFFSET('9. METAS'!$L$20,INT((ROW()-13)/2),0))</f>
        <v>8000</v>
      </c>
      <c r="I131" s="1029"/>
      <c r="J131" s="208" t="e">
        <f ca="1">IF(MOD(ROW()-13,2)=0,IF(ISBLANK(OFFSET(#REF!,INT((ROW()-13)/2),0)),"",OFFSET(#REF!,INT((ROW()-13)/2),0)),IF(ISBLANK(OFFSET('9. METAS'!$U$20,INT((ROW()-14)/2),0)),"",OFFSET('9. METAS'!$U$20,INT((ROW()-14)/2),0)))</f>
        <v>#REF!</v>
      </c>
      <c r="K131" s="209" t="e">
        <f ca="1">IF(MOD(ROW()-13,2)=0,IF(ISBLANK(OFFSET(#REF!,INT((ROW()-13)/2),0)),"",OFFSET(#REF!,INT((ROW()-13)/2),0)),IF(ISBLANK(OFFSET('9. METAS'!$V$20,INT((ROW()-14)/2),0)),"",OFFSET('9. METAS'!$V$20,INT((ROW()-14)/2),0)))</f>
        <v>#REF!</v>
      </c>
      <c r="L131" s="209" t="e">
        <f ca="1">IF(MOD(ROW()-13,2)=0,IF(ISBLANK(OFFSET(#REF!,INT((ROW()-13)/2),0)),"",OFFSET(#REF!,INT((ROW()-13)/2),0)),IF(ISBLANK(OFFSET('9. METAS'!$W$20,INT((ROW()-14)/2),0)),"",OFFSET('9. METAS'!$W$20,INT((ROW()-14)/2),0)))</f>
        <v>#REF!</v>
      </c>
      <c r="M131" s="210" t="e">
        <f ca="1">IF(MOD(ROW()-13,2)=0,IF(ISBLANK(OFFSET(#REF!,INT((ROW()-13)/2),0)),"",OFFSET(#REF!,INT((ROW()-13)/2),0)),IF(ISBLANK(OFFSET('9. METAS'!$X$20,INT((ROW()-14)/2),0)),"",OFFSET('9. METAS'!$X$20,INT((ROW()-14)/2),0)))</f>
        <v>#REF!</v>
      </c>
      <c r="N131" s="1002" t="str">
        <f t="shared" ref="N131" ca="1" si="114">IFERROR(J131/J132,"ND")</f>
        <v>ND</v>
      </c>
      <c r="O131" s="1004" t="str">
        <f t="shared" ref="O131" ca="1" si="115">IFERROR(((J131+K131)/H131),"ND")</f>
        <v>ND</v>
      </c>
      <c r="P131" s="1031"/>
    </row>
    <row r="132" spans="3:16">
      <c r="C132" s="981"/>
      <c r="D132" s="983"/>
      <c r="E132" s="983"/>
      <c r="F132" s="985"/>
      <c r="G132" s="987"/>
      <c r="H132" s="1027"/>
      <c r="I132" s="1033"/>
      <c r="J132" s="208">
        <f ca="1">IF(MOD(ROW()-13,2)=0,IF(ISBLANK(OFFSET(#REF!,INT((ROW()-13)/2),0)),"",OFFSET(#REF!,INT((ROW()-13)/2),0)),IF(ISBLANK(OFFSET('9. METAS'!$U$20,INT((ROW()-14)/2),0)),"",OFFSET('9. METAS'!$U$20,INT((ROW()-14)/2),0)))</f>
        <v>2000</v>
      </c>
      <c r="K132" s="209">
        <f ca="1">IF(MOD(ROW()-13,2)=0,IF(ISBLANK(OFFSET(#REF!,INT((ROW()-13)/2),0)),"",OFFSET(#REF!,INT((ROW()-13)/2),0)),IF(ISBLANK(OFFSET('9. METAS'!$V$20,INT((ROW()-14)/2),0)),"",OFFSET('9. METAS'!$V$20,INT((ROW()-14)/2),0)))</f>
        <v>2000</v>
      </c>
      <c r="L132" s="209">
        <f ca="1">IF(MOD(ROW()-13,2)=0,IF(ISBLANK(OFFSET(#REF!,INT((ROW()-13)/2),0)),"",OFFSET(#REF!,INT((ROW()-13)/2),0)),IF(ISBLANK(OFFSET('9. METAS'!$W$20,INT((ROW()-14)/2),0)),"",OFFSET('9. METAS'!$W$20,INT((ROW()-14)/2),0)))</f>
        <v>2000</v>
      </c>
      <c r="M132" s="210">
        <f ca="1">IF(MOD(ROW()-13,2)=0,IF(ISBLANK(OFFSET(#REF!,INT((ROW()-13)/2),0)),"",OFFSET(#REF!,INT((ROW()-13)/2),0)),IF(ISBLANK(OFFSET('9. METAS'!$X$20,INT((ROW()-14)/2),0)),"",OFFSET('9. METAS'!$X$20,INT((ROW()-14)/2),0)))</f>
        <v>2000</v>
      </c>
      <c r="N132" s="1003"/>
      <c r="O132" s="1005"/>
      <c r="P132" s="1034"/>
    </row>
    <row r="133" spans="3:16">
      <c r="C133" s="1008" t="str">
        <f ca="1">IF(ISBLANK(OFFSET('5. Pp (3 años)'!$C$46,INT((ROW()-13)/2),0)),"",OFFSET('5. Pp (3 años)'!$C$46,INT((ROW()-13)/2),0))</f>
        <v>Actividad</v>
      </c>
      <c r="D133" s="983" t="str">
        <f ca="1">IF(ISBLANK(OFFSET('5. Pp (3 años)'!$D$46,INT((ROW()-13)/2),0)),"",OFFSET('5. Pp (3 años)'!$D$46,INT((ROW()-13)/2),0))</f>
        <v>3.1.1.1.12.4 Revisión de medidas de seguridad en establecimientos hoteleros, restauranteros y comerciales</v>
      </c>
      <c r="E133" s="983" t="str">
        <f ca="1">IF(ISBLANK(OFFSET('5. Pp (3 años)'!$E$46,INT((ROW()-13)/2),0)),"",OFFSET('5. Pp (3 años)'!$E$46,INT((ROW()-13)/2),0))</f>
        <v>PEMS: Porcentaje de establecimientos con medidas de seguridad revisados.</v>
      </c>
      <c r="F133" s="985" t="str">
        <f ca="1">IF(ISBLANK(OFFSET('5. Pp (3 años)'!$K$46,INT((ROW()-13)/2),0)),"",OFFSET('5. Pp (3 años)'!$K$46,INT((ROW()-13)/2),0))</f>
        <v>Ascendente</v>
      </c>
      <c r="G133" s="987" t="str">
        <f ca="1">IF(ISBLANK(OFFSET('5. Pp (3 años)'!$H$46,INT((ROW()-13)/2),0)),"",OFFSET('5. Pp (3 años)'!$H$46,INT((ROW()-13)/2),0))</f>
        <v>Trimestral</v>
      </c>
      <c r="H133" s="1027">
        <f ca="1">IF(ISBLANK(OFFSET('9. METAS'!$L$20,INT((ROW()-13)/2),0)),"",OFFSET('9. METAS'!$L$20,INT((ROW()-13)/2),0))</f>
        <v>80</v>
      </c>
      <c r="I133" s="1029"/>
      <c r="J133" s="208" t="e">
        <f ca="1">IF(MOD(ROW()-13,2)=0,IF(ISBLANK(OFFSET(#REF!,INT((ROW()-13)/2),0)),"",OFFSET(#REF!,INT((ROW()-13)/2),0)),IF(ISBLANK(OFFSET('9. METAS'!$U$20,INT((ROW()-14)/2),0)),"",OFFSET('9. METAS'!$U$20,INT((ROW()-14)/2),0)))</f>
        <v>#REF!</v>
      </c>
      <c r="K133" s="209" t="e">
        <f ca="1">IF(MOD(ROW()-13,2)=0,IF(ISBLANK(OFFSET(#REF!,INT((ROW()-13)/2),0)),"",OFFSET(#REF!,INT((ROW()-13)/2),0)),IF(ISBLANK(OFFSET('9. METAS'!$V$20,INT((ROW()-14)/2),0)),"",OFFSET('9. METAS'!$V$20,INT((ROW()-14)/2),0)))</f>
        <v>#REF!</v>
      </c>
      <c r="L133" s="209" t="e">
        <f ca="1">IF(MOD(ROW()-13,2)=0,IF(ISBLANK(OFFSET(#REF!,INT((ROW()-13)/2),0)),"",OFFSET(#REF!,INT((ROW()-13)/2),0)),IF(ISBLANK(OFFSET('9. METAS'!$W$20,INT((ROW()-14)/2),0)),"",OFFSET('9. METAS'!$W$20,INT((ROW()-14)/2),0)))</f>
        <v>#REF!</v>
      </c>
      <c r="M133" s="210" t="e">
        <f ca="1">IF(MOD(ROW()-13,2)=0,IF(ISBLANK(OFFSET(#REF!,INT((ROW()-13)/2),0)),"",OFFSET(#REF!,INT((ROW()-13)/2),0)),IF(ISBLANK(OFFSET('9. METAS'!$X$20,INT((ROW()-14)/2),0)),"",OFFSET('9. METAS'!$X$20,INT((ROW()-14)/2),0)))</f>
        <v>#REF!</v>
      </c>
      <c r="N133" s="1002" t="str">
        <f t="shared" ref="N133" ca="1" si="116">IFERROR(J133/J134,"ND")</f>
        <v>ND</v>
      </c>
      <c r="O133" s="1004" t="str">
        <f t="shared" ref="O133" ca="1" si="117">IFERROR(((J133+K133)/H133),"ND")</f>
        <v>ND</v>
      </c>
      <c r="P133" s="1031"/>
    </row>
    <row r="134" spans="3:16">
      <c r="C134" s="981"/>
      <c r="D134" s="983"/>
      <c r="E134" s="983"/>
      <c r="F134" s="985"/>
      <c r="G134" s="987"/>
      <c r="H134" s="1027"/>
      <c r="I134" s="1033"/>
      <c r="J134" s="208">
        <f ca="1">IF(MOD(ROW()-13,2)=0,IF(ISBLANK(OFFSET(#REF!,INT((ROW()-13)/2),0)),"",OFFSET(#REF!,INT((ROW()-13)/2),0)),IF(ISBLANK(OFFSET('9. METAS'!$U$20,INT((ROW()-14)/2),0)),"",OFFSET('9. METAS'!$U$20,INT((ROW()-14)/2),0)))</f>
        <v>20</v>
      </c>
      <c r="K134" s="209">
        <f ca="1">IF(MOD(ROW()-13,2)=0,IF(ISBLANK(OFFSET(#REF!,INT((ROW()-13)/2),0)),"",OFFSET(#REF!,INT((ROW()-13)/2),0)),IF(ISBLANK(OFFSET('9. METAS'!$V$20,INT((ROW()-14)/2),0)),"",OFFSET('9. METAS'!$V$20,INT((ROW()-14)/2),0)))</f>
        <v>20</v>
      </c>
      <c r="L134" s="209">
        <f ca="1">IF(MOD(ROW()-13,2)=0,IF(ISBLANK(OFFSET(#REF!,INT((ROW()-13)/2),0)),"",OFFSET(#REF!,INT((ROW()-13)/2),0)),IF(ISBLANK(OFFSET('9. METAS'!$W$20,INT((ROW()-14)/2),0)),"",OFFSET('9. METAS'!$W$20,INT((ROW()-14)/2),0)))</f>
        <v>20</v>
      </c>
      <c r="M134" s="210">
        <f ca="1">IF(MOD(ROW()-13,2)=0,IF(ISBLANK(OFFSET(#REF!,INT((ROW()-13)/2),0)),"",OFFSET(#REF!,INT((ROW()-13)/2),0)),IF(ISBLANK(OFFSET('9. METAS'!$X$20,INT((ROW()-14)/2),0)),"",OFFSET('9. METAS'!$X$20,INT((ROW()-14)/2),0)))</f>
        <v>20</v>
      </c>
      <c r="N134" s="1003"/>
      <c r="O134" s="1005"/>
      <c r="P134" s="1034"/>
    </row>
    <row r="135" spans="3:16">
      <c r="C135" s="1008" t="str">
        <f ca="1">IF(ISBLANK(OFFSET('5. Pp (3 años)'!$C$46,INT((ROW()-13)/2),0)),"",OFFSET('5. Pp (3 años)'!$C$46,INT((ROW()-13)/2),0))</f>
        <v>Actividad</v>
      </c>
      <c r="D135" s="983" t="str">
        <f ca="1">IF(ISBLANK(OFFSET('5. Pp (3 años)'!$D$46,INT((ROW()-13)/2),0)),"",OFFSET('5. Pp (3 años)'!$D$46,INT((ROW()-13)/2),0))</f>
        <v>3.1.1.1.12.5 Atención, coordinación y seguimiento de llamadas de auxilio en servicios de emergencia.</v>
      </c>
      <c r="E135" s="983" t="str">
        <f ca="1">IF(ISBLANK(OFFSET('5. Pp (3 años)'!$E$46,INT((ROW()-13)/2),0)),"",OFFSET('5. Pp (3 años)'!$E$46,INT((ROW()-13)/2),0))</f>
        <v>PLLA: Porcentaje de Llamadas de auxilio atendidas</v>
      </c>
      <c r="F135" s="985" t="str">
        <f ca="1">IF(ISBLANK(OFFSET('5. Pp (3 años)'!$K$46,INT((ROW()-13)/2),0)),"",OFFSET('5. Pp (3 años)'!$K$46,INT((ROW()-13)/2),0))</f>
        <v>Ascendente</v>
      </c>
      <c r="G135" s="987" t="str">
        <f ca="1">IF(ISBLANK(OFFSET('5. Pp (3 años)'!$H$46,INT((ROW()-13)/2),0)),"",OFFSET('5. Pp (3 años)'!$H$46,INT((ROW()-13)/2),0))</f>
        <v>Trimestral</v>
      </c>
      <c r="H135" s="1027">
        <f ca="1">IF(ISBLANK(OFFSET('9. METAS'!$L$20,INT((ROW()-13)/2),0)),"",OFFSET('9. METAS'!$L$20,INT((ROW()-13)/2),0))</f>
        <v>10000</v>
      </c>
      <c r="I135" s="1029"/>
      <c r="J135" s="208" t="e">
        <f ca="1">IF(MOD(ROW()-13,2)=0,IF(ISBLANK(OFFSET(#REF!,INT((ROW()-13)/2),0)),"",OFFSET(#REF!,INT((ROW()-13)/2),0)),IF(ISBLANK(OFFSET('9. METAS'!$U$20,INT((ROW()-14)/2),0)),"",OFFSET('9. METAS'!$U$20,INT((ROW()-14)/2),0)))</f>
        <v>#REF!</v>
      </c>
      <c r="K135" s="209" t="e">
        <f ca="1">IF(MOD(ROW()-13,2)=0,IF(ISBLANK(OFFSET(#REF!,INT((ROW()-13)/2),0)),"",OFFSET(#REF!,INT((ROW()-13)/2),0)),IF(ISBLANK(OFFSET('9. METAS'!$V$20,INT((ROW()-14)/2),0)),"",OFFSET('9. METAS'!$V$20,INT((ROW()-14)/2),0)))</f>
        <v>#REF!</v>
      </c>
      <c r="L135" s="209" t="e">
        <f ca="1">IF(MOD(ROW()-13,2)=0,IF(ISBLANK(OFFSET(#REF!,INT((ROW()-13)/2),0)),"",OFFSET(#REF!,INT((ROW()-13)/2),0)),IF(ISBLANK(OFFSET('9. METAS'!$W$20,INT((ROW()-14)/2),0)),"",OFFSET('9. METAS'!$W$20,INT((ROW()-14)/2),0)))</f>
        <v>#REF!</v>
      </c>
      <c r="M135" s="210" t="e">
        <f ca="1">IF(MOD(ROW()-13,2)=0,IF(ISBLANK(OFFSET(#REF!,INT((ROW()-13)/2),0)),"",OFFSET(#REF!,INT((ROW()-13)/2),0)),IF(ISBLANK(OFFSET('9. METAS'!$X$20,INT((ROW()-14)/2),0)),"",OFFSET('9. METAS'!$X$20,INT((ROW()-14)/2),0)))</f>
        <v>#REF!</v>
      </c>
      <c r="N135" s="1002" t="str">
        <f t="shared" ref="N135" ca="1" si="118">IFERROR(J135/J136,"ND")</f>
        <v>ND</v>
      </c>
      <c r="O135" s="1004" t="str">
        <f t="shared" ref="O135" ca="1" si="119">IFERROR(((J135+K135)/H135),"ND")</f>
        <v>ND</v>
      </c>
      <c r="P135" s="1031"/>
    </row>
    <row r="136" spans="3:16">
      <c r="C136" s="981"/>
      <c r="D136" s="983"/>
      <c r="E136" s="983"/>
      <c r="F136" s="985"/>
      <c r="G136" s="987"/>
      <c r="H136" s="1027"/>
      <c r="I136" s="1033"/>
      <c r="J136" s="208">
        <f ca="1">IF(MOD(ROW()-13,2)=0,IF(ISBLANK(OFFSET(#REF!,INT((ROW()-13)/2),0)),"",OFFSET(#REF!,INT((ROW()-13)/2),0)),IF(ISBLANK(OFFSET('9. METAS'!$U$20,INT((ROW()-14)/2),0)),"",OFFSET('9. METAS'!$U$20,INT((ROW()-14)/2),0)))</f>
        <v>2500</v>
      </c>
      <c r="K136" s="209">
        <f ca="1">IF(MOD(ROW()-13,2)=0,IF(ISBLANK(OFFSET(#REF!,INT((ROW()-13)/2),0)),"",OFFSET(#REF!,INT((ROW()-13)/2),0)),IF(ISBLANK(OFFSET('9. METAS'!$V$20,INT((ROW()-14)/2),0)),"",OFFSET('9. METAS'!$V$20,INT((ROW()-14)/2),0)))</f>
        <v>2500</v>
      </c>
      <c r="L136" s="209">
        <f ca="1">IF(MOD(ROW()-13,2)=0,IF(ISBLANK(OFFSET(#REF!,INT((ROW()-13)/2),0)),"",OFFSET(#REF!,INT((ROW()-13)/2),0)),IF(ISBLANK(OFFSET('9. METAS'!$W$20,INT((ROW()-14)/2),0)),"",OFFSET('9. METAS'!$W$20,INT((ROW()-14)/2),0)))</f>
        <v>2500</v>
      </c>
      <c r="M136" s="210">
        <f ca="1">IF(MOD(ROW()-13,2)=0,IF(ISBLANK(OFFSET(#REF!,INT((ROW()-13)/2),0)),"",OFFSET(#REF!,INT((ROW()-13)/2),0)),IF(ISBLANK(OFFSET('9. METAS'!$X$20,INT((ROW()-14)/2),0)),"",OFFSET('9. METAS'!$X$20,INT((ROW()-14)/2),0)))</f>
        <v>2500</v>
      </c>
      <c r="N136" s="1003"/>
      <c r="O136" s="1005"/>
      <c r="P136" s="1034"/>
    </row>
    <row r="137" spans="3:16">
      <c r="C137" s="1008" t="str">
        <f ca="1">IF(ISBLANK(OFFSET('5. Pp (3 años)'!$C$46,INT((ROW()-13)/2),0)),"",OFFSET('5. Pp (3 años)'!$C$46,INT((ROW()-13)/2),0))</f>
        <v>Actividad</v>
      </c>
      <c r="D137" s="983" t="str">
        <f ca="1">IF(ISBLANK(OFFSET('5. Pp (3 años)'!$D$46,INT((ROW()-13)/2),0)),"",OFFSET('5. Pp (3 años)'!$D$46,INT((ROW()-13)/2),0))</f>
        <v>3.1.1.1.12.6 Capacitación a elementos del H. Cuerpo de Bomberos, rescate, Emergencias Medicas y Desastres.</v>
      </c>
      <c r="E137" s="983" t="str">
        <f ca="1">IF(ISBLANK(OFFSET('5. Pp (3 años)'!$E$46,INT((ROW()-13)/2),0)),"",OFFSET('5. Pp (3 años)'!$E$46,INT((ROW()-13)/2),0))</f>
        <v>PHBC: Porcentaje de elementos del Honorable Cuerpo de Bomberos capacitados.</v>
      </c>
      <c r="F137" s="985" t="str">
        <f ca="1">IF(ISBLANK(OFFSET('5. Pp (3 años)'!$K$46,INT((ROW()-13)/2),0)),"",OFFSET('5. Pp (3 años)'!$K$46,INT((ROW()-13)/2),0))</f>
        <v>Ascendente</v>
      </c>
      <c r="G137" s="987" t="str">
        <f ca="1">IF(ISBLANK(OFFSET('5. Pp (3 años)'!$H$46,INT((ROW()-13)/2),0)),"",OFFSET('5. Pp (3 años)'!$H$46,INT((ROW()-13)/2),0))</f>
        <v>Trimestral</v>
      </c>
      <c r="H137" s="1027">
        <f ca="1">IF(ISBLANK(OFFSET('9. METAS'!$L$20,INT((ROW()-13)/2),0)),"",OFFSET('9. METAS'!$L$20,INT((ROW()-13)/2),0))</f>
        <v>160</v>
      </c>
      <c r="I137" s="1029"/>
      <c r="J137" s="208" t="e">
        <f ca="1">IF(MOD(ROW()-13,2)=0,IF(ISBLANK(OFFSET(#REF!,INT((ROW()-13)/2),0)),"",OFFSET(#REF!,INT((ROW()-13)/2),0)),IF(ISBLANK(OFFSET('9. METAS'!$U$20,INT((ROW()-14)/2),0)),"",OFFSET('9. METAS'!$U$20,INT((ROW()-14)/2),0)))</f>
        <v>#REF!</v>
      </c>
      <c r="K137" s="209" t="e">
        <f ca="1">IF(MOD(ROW()-13,2)=0,IF(ISBLANK(OFFSET(#REF!,INT((ROW()-13)/2),0)),"",OFFSET(#REF!,INT((ROW()-13)/2),0)),IF(ISBLANK(OFFSET('9. METAS'!$V$20,INT((ROW()-14)/2),0)),"",OFFSET('9. METAS'!$V$20,INT((ROW()-14)/2),0)))</f>
        <v>#REF!</v>
      </c>
      <c r="L137" s="209" t="e">
        <f ca="1">IF(MOD(ROW()-13,2)=0,IF(ISBLANK(OFFSET(#REF!,INT((ROW()-13)/2),0)),"",OFFSET(#REF!,INT((ROW()-13)/2),0)),IF(ISBLANK(OFFSET('9. METAS'!$W$20,INT((ROW()-14)/2),0)),"",OFFSET('9. METAS'!$W$20,INT((ROW()-14)/2),0)))</f>
        <v>#REF!</v>
      </c>
      <c r="M137" s="210" t="e">
        <f ca="1">IF(MOD(ROW()-13,2)=0,IF(ISBLANK(OFFSET(#REF!,INT((ROW()-13)/2),0)),"",OFFSET(#REF!,INT((ROW()-13)/2),0)),IF(ISBLANK(OFFSET('9. METAS'!$X$20,INT((ROW()-14)/2),0)),"",OFFSET('9. METAS'!$X$20,INT((ROW()-14)/2),0)))</f>
        <v>#REF!</v>
      </c>
      <c r="N137" s="1002" t="str">
        <f t="shared" ref="N137" ca="1" si="120">IFERROR(J137/J138,"ND")</f>
        <v>ND</v>
      </c>
      <c r="O137" s="1004" t="str">
        <f t="shared" ref="O137" ca="1" si="121">IFERROR(((J137+K137)/H137),"ND")</f>
        <v>ND</v>
      </c>
      <c r="P137" s="1031"/>
    </row>
    <row r="138" spans="3:16">
      <c r="C138" s="981"/>
      <c r="D138" s="983"/>
      <c r="E138" s="983"/>
      <c r="F138" s="985"/>
      <c r="G138" s="987"/>
      <c r="H138" s="1027"/>
      <c r="I138" s="1033"/>
      <c r="J138" s="208">
        <f ca="1">IF(MOD(ROW()-13,2)=0,IF(ISBLANK(OFFSET(#REF!,INT((ROW()-13)/2),0)),"",OFFSET(#REF!,INT((ROW()-13)/2),0)),IF(ISBLANK(OFFSET('9. METAS'!$U$20,INT((ROW()-14)/2),0)),"",OFFSET('9. METAS'!$U$20,INT((ROW()-14)/2),0)))</f>
        <v>40</v>
      </c>
      <c r="K138" s="209">
        <f ca="1">IF(MOD(ROW()-13,2)=0,IF(ISBLANK(OFFSET(#REF!,INT((ROW()-13)/2),0)),"",OFFSET(#REF!,INT((ROW()-13)/2),0)),IF(ISBLANK(OFFSET('9. METAS'!$V$20,INT((ROW()-14)/2),0)),"",OFFSET('9. METAS'!$V$20,INT((ROW()-14)/2),0)))</f>
        <v>40</v>
      </c>
      <c r="L138" s="209">
        <f ca="1">IF(MOD(ROW()-13,2)=0,IF(ISBLANK(OFFSET(#REF!,INT((ROW()-13)/2),0)),"",OFFSET(#REF!,INT((ROW()-13)/2),0)),IF(ISBLANK(OFFSET('9. METAS'!$W$20,INT((ROW()-14)/2),0)),"",OFFSET('9. METAS'!$W$20,INT((ROW()-14)/2),0)))</f>
        <v>40</v>
      </c>
      <c r="M138" s="210">
        <f ca="1">IF(MOD(ROW()-13,2)=0,IF(ISBLANK(OFFSET(#REF!,INT((ROW()-13)/2),0)),"",OFFSET(#REF!,INT((ROW()-13)/2),0)),IF(ISBLANK(OFFSET('9. METAS'!$X$20,INT((ROW()-14)/2),0)),"",OFFSET('9. METAS'!$X$20,INT((ROW()-14)/2),0)))</f>
        <v>40</v>
      </c>
      <c r="N138" s="1003"/>
      <c r="O138" s="1005"/>
      <c r="P138" s="1034"/>
    </row>
    <row r="139" spans="3:16">
      <c r="C139" s="1008" t="str">
        <f ca="1">IF(ISBLANK(OFFSET('5. Pp (3 años)'!$C$46,INT((ROW()-13)/2),0)),"",OFFSET('5. Pp (3 años)'!$C$46,INT((ROW()-13)/2),0))</f>
        <v>Actividad</v>
      </c>
      <c r="D139" s="983" t="str">
        <f ca="1">IF(ISBLANK(OFFSET('5. Pp (3 años)'!$D$46,INT((ROW()-13)/2),0)),"",OFFSET('5. Pp (3 años)'!$D$46,INT((ROW()-13)/2),0))</f>
        <v>3.1.1.1.12.7 Dotación de equipos de protección personal a elementos del H. Cuerpo de Bomberos, rescate, Emergencias Medicas y Desastres.</v>
      </c>
      <c r="E139" s="983" t="str">
        <f ca="1">IF(ISBLANK(OFFSET('5. Pp (3 años)'!$E$46,INT((ROW()-13)/2),0)),"",OFFSET('5. Pp (3 años)'!$E$46,INT((ROW()-13)/2),0))</f>
        <v>PEPP: Porcentaje de equipos de protección personal entregados.</v>
      </c>
      <c r="F139" s="985" t="str">
        <f ca="1">IF(ISBLANK(OFFSET('5. Pp (3 años)'!$K$46,INT((ROW()-13)/2),0)),"",OFFSET('5. Pp (3 años)'!$K$46,INT((ROW()-13)/2),0))</f>
        <v>Ascendente</v>
      </c>
      <c r="G139" s="987" t="str">
        <f ca="1">IF(ISBLANK(OFFSET('5. Pp (3 años)'!$H$46,INT((ROW()-13)/2),0)),"",OFFSET('5. Pp (3 años)'!$H$46,INT((ROW()-13)/2),0))</f>
        <v>Trimestral</v>
      </c>
      <c r="H139" s="1027">
        <f ca="1">IF(ISBLANK(OFFSET('9. METAS'!$L$20,INT((ROW()-13)/2),0)),"",OFFSET('9. METAS'!$L$20,INT((ROW()-13)/2),0))</f>
        <v>175</v>
      </c>
      <c r="I139" s="1029"/>
      <c r="J139" s="208" t="e">
        <f ca="1">IF(MOD(ROW()-13,2)=0,IF(ISBLANK(OFFSET(#REF!,INT((ROW()-13)/2),0)),"",OFFSET(#REF!,INT((ROW()-13)/2),0)),IF(ISBLANK(OFFSET('9. METAS'!$U$20,INT((ROW()-14)/2),0)),"",OFFSET('9. METAS'!$U$20,INT((ROW()-14)/2),0)))</f>
        <v>#REF!</v>
      </c>
      <c r="K139" s="209" t="e">
        <f ca="1">IF(MOD(ROW()-13,2)=0,IF(ISBLANK(OFFSET(#REF!,INT((ROW()-13)/2),0)),"",OFFSET(#REF!,INT((ROW()-13)/2),0)),IF(ISBLANK(OFFSET('9. METAS'!$V$20,INT((ROW()-14)/2),0)),"",OFFSET('9. METAS'!$V$20,INT((ROW()-14)/2),0)))</f>
        <v>#REF!</v>
      </c>
      <c r="L139" s="209" t="e">
        <f ca="1">IF(MOD(ROW()-13,2)=0,IF(ISBLANK(OFFSET(#REF!,INT((ROW()-13)/2),0)),"",OFFSET(#REF!,INT((ROW()-13)/2),0)),IF(ISBLANK(OFFSET('9. METAS'!$W$20,INT((ROW()-14)/2),0)),"",OFFSET('9. METAS'!$W$20,INT((ROW()-14)/2),0)))</f>
        <v>#REF!</v>
      </c>
      <c r="M139" s="210" t="e">
        <f ca="1">IF(MOD(ROW()-13,2)=0,IF(ISBLANK(OFFSET(#REF!,INT((ROW()-13)/2),0)),"",OFFSET(#REF!,INT((ROW()-13)/2),0)),IF(ISBLANK(OFFSET('9. METAS'!$X$20,INT((ROW()-14)/2),0)),"",OFFSET('9. METAS'!$X$20,INT((ROW()-14)/2),0)))</f>
        <v>#REF!</v>
      </c>
      <c r="N139" s="1002" t="str">
        <f t="shared" ref="N139" ca="1" si="122">IFERROR(J139/J140,"ND")</f>
        <v>ND</v>
      </c>
      <c r="O139" s="1004" t="str">
        <f t="shared" ref="O139" ca="1" si="123">IFERROR(((J139+K139)/H139),"ND")</f>
        <v>ND</v>
      </c>
      <c r="P139" s="1031"/>
    </row>
    <row r="140" spans="3:16">
      <c r="C140" s="981"/>
      <c r="D140" s="983"/>
      <c r="E140" s="983"/>
      <c r="F140" s="985"/>
      <c r="G140" s="987"/>
      <c r="H140" s="1027"/>
      <c r="I140" s="1033"/>
      <c r="J140" s="208">
        <f ca="1">IF(MOD(ROW()-13,2)=0,IF(ISBLANK(OFFSET(#REF!,INT((ROW()-13)/2),0)),"",OFFSET(#REF!,INT((ROW()-13)/2),0)),IF(ISBLANK(OFFSET('9. METAS'!$U$20,INT((ROW()-14)/2),0)),"",OFFSET('9. METAS'!$U$20,INT((ROW()-14)/2),0)))</f>
        <v>43</v>
      </c>
      <c r="K140" s="209">
        <f ca="1">IF(MOD(ROW()-13,2)=0,IF(ISBLANK(OFFSET(#REF!,INT((ROW()-13)/2),0)),"",OFFSET(#REF!,INT((ROW()-13)/2),0)),IF(ISBLANK(OFFSET('9. METAS'!$V$20,INT((ROW()-14)/2),0)),"",OFFSET('9. METAS'!$V$20,INT((ROW()-14)/2),0)))</f>
        <v>43</v>
      </c>
      <c r="L140" s="209">
        <f ca="1">IF(MOD(ROW()-13,2)=0,IF(ISBLANK(OFFSET(#REF!,INT((ROW()-13)/2),0)),"",OFFSET(#REF!,INT((ROW()-13)/2),0)),IF(ISBLANK(OFFSET('9. METAS'!$W$20,INT((ROW()-14)/2),0)),"",OFFSET('9. METAS'!$W$20,INT((ROW()-14)/2),0)))</f>
        <v>44</v>
      </c>
      <c r="M140" s="210">
        <f ca="1">IF(MOD(ROW()-13,2)=0,IF(ISBLANK(OFFSET(#REF!,INT((ROW()-13)/2),0)),"",OFFSET(#REF!,INT((ROW()-13)/2),0)),IF(ISBLANK(OFFSET('9. METAS'!$X$20,INT((ROW()-14)/2),0)),"",OFFSET('9. METAS'!$X$20,INT((ROW()-14)/2),0)))</f>
        <v>45</v>
      </c>
      <c r="N140" s="1003"/>
      <c r="O140" s="1005"/>
      <c r="P140" s="1034"/>
    </row>
    <row r="141" spans="3:16">
      <c r="C141" s="1008" t="str">
        <f ca="1">IF(ISBLANK(OFFSET('5. Pp (3 años)'!$C$46,INT((ROW()-13)/2),0)),"",OFFSET('5. Pp (3 años)'!$C$46,INT((ROW()-13)/2),0))</f>
        <v>Componente</v>
      </c>
      <c r="D141" s="983" t="str">
        <f ca="1">IF(ISBLANK(OFFSET('5. Pp (3 años)'!$D$46,INT((ROW()-13)/2),0)),"",OFFSET('5. Pp (3 años)'!$D$46,INT((ROW()-13)/2),0))</f>
        <v>3.1.1.1.13 Sesiones de cabildo para la aprobación de los temas y resoluciones del Ayuntamiento celebradas.</v>
      </c>
      <c r="E141" s="983" t="str">
        <f ca="1">IF(ISBLANK(OFFSET('5. Pp (3 años)'!$E$46,INT((ROW()-13)/2),0)),"",OFFSET('5. Pp (3 años)'!$E$46,INT((ROW()-13)/2),0))</f>
        <v>PSCC: Porcentaje de sesiones de cabildo celebradas.</v>
      </c>
      <c r="F141" s="985" t="str">
        <f ca="1">IF(ISBLANK(OFFSET('5. Pp (3 años)'!$K$46,INT((ROW()-13)/2),0)),"",OFFSET('5. Pp (3 años)'!$K$46,INT((ROW()-13)/2),0))</f>
        <v>Ascendente</v>
      </c>
      <c r="G141" s="987" t="str">
        <f ca="1">IF(ISBLANK(OFFSET('5. Pp (3 años)'!$H$46,INT((ROW()-13)/2),0)),"",OFFSET('5. Pp (3 años)'!$H$46,INT((ROW()-13)/2),0))</f>
        <v>Trimestral</v>
      </c>
      <c r="H141" s="1027">
        <f ca="1">IF(ISBLANK(OFFSET('9. METAS'!$L$20,INT((ROW()-13)/2),0)),"",OFFSET('9. METAS'!$L$20,INT((ROW()-13)/2),0))</f>
        <v>42</v>
      </c>
      <c r="I141" s="1029"/>
      <c r="J141" s="208" t="e">
        <f ca="1">IF(MOD(ROW()-13,2)=0,IF(ISBLANK(OFFSET(#REF!,INT((ROW()-13)/2),0)),"",OFFSET(#REF!,INT((ROW()-13)/2),0)),IF(ISBLANK(OFFSET('9. METAS'!$U$20,INT((ROW()-14)/2),0)),"",OFFSET('9. METAS'!$U$20,INT((ROW()-14)/2),0)))</f>
        <v>#REF!</v>
      </c>
      <c r="K141" s="209" t="e">
        <f ca="1">IF(MOD(ROW()-13,2)=0,IF(ISBLANK(OFFSET(#REF!,INT((ROW()-13)/2),0)),"",OFFSET(#REF!,INT((ROW()-13)/2),0)),IF(ISBLANK(OFFSET('9. METAS'!$V$20,INT((ROW()-14)/2),0)),"",OFFSET('9. METAS'!$V$20,INT((ROW()-14)/2),0)))</f>
        <v>#REF!</v>
      </c>
      <c r="L141" s="209" t="e">
        <f ca="1">IF(MOD(ROW()-13,2)=0,IF(ISBLANK(OFFSET(#REF!,INT((ROW()-13)/2),0)),"",OFFSET(#REF!,INT((ROW()-13)/2),0)),IF(ISBLANK(OFFSET('9. METAS'!$W$20,INT((ROW()-14)/2),0)),"",OFFSET('9. METAS'!$W$20,INT((ROW()-14)/2),0)))</f>
        <v>#REF!</v>
      </c>
      <c r="M141" s="210" t="e">
        <f ca="1">IF(MOD(ROW()-13,2)=0,IF(ISBLANK(OFFSET(#REF!,INT((ROW()-13)/2),0)),"",OFFSET(#REF!,INT((ROW()-13)/2),0)),IF(ISBLANK(OFFSET('9. METAS'!$X$20,INT((ROW()-14)/2),0)),"",OFFSET('9. METAS'!$X$20,INT((ROW()-14)/2),0)))</f>
        <v>#REF!</v>
      </c>
      <c r="N141" s="1002" t="str">
        <f t="shared" ref="N141" ca="1" si="124">IFERROR(J141/J142,"ND")</f>
        <v>ND</v>
      </c>
      <c r="O141" s="1004" t="str">
        <f t="shared" ref="O141" ca="1" si="125">IFERROR(((J141+K141)/H141),"ND")</f>
        <v>ND</v>
      </c>
      <c r="P141" s="1031"/>
    </row>
    <row r="142" spans="3:16">
      <c r="C142" s="981"/>
      <c r="D142" s="983"/>
      <c r="E142" s="983"/>
      <c r="F142" s="985"/>
      <c r="G142" s="987"/>
      <c r="H142" s="1027"/>
      <c r="I142" s="1033"/>
      <c r="J142" s="208">
        <f ca="1">IF(MOD(ROW()-13,2)=0,IF(ISBLANK(OFFSET(#REF!,INT((ROW()-13)/2),0)),"",OFFSET(#REF!,INT((ROW()-13)/2),0)),IF(ISBLANK(OFFSET('9. METAS'!$U$20,INT((ROW()-14)/2),0)),"",OFFSET('9. METAS'!$U$20,INT((ROW()-14)/2),0)))</f>
        <v>10</v>
      </c>
      <c r="K142" s="209">
        <f ca="1">IF(MOD(ROW()-13,2)=0,IF(ISBLANK(OFFSET(#REF!,INT((ROW()-13)/2),0)),"",OFFSET(#REF!,INT((ROW()-13)/2),0)),IF(ISBLANK(OFFSET('9. METAS'!$V$20,INT((ROW()-14)/2),0)),"",OFFSET('9. METAS'!$V$20,INT((ROW()-14)/2),0)))</f>
        <v>10</v>
      </c>
      <c r="L142" s="209">
        <f ca="1">IF(MOD(ROW()-13,2)=0,IF(ISBLANK(OFFSET(#REF!,INT((ROW()-13)/2),0)),"",OFFSET(#REF!,INT((ROW()-13)/2),0)),IF(ISBLANK(OFFSET('9. METAS'!$W$20,INT((ROW()-14)/2),0)),"",OFFSET('9. METAS'!$W$20,INT((ROW()-14)/2),0)))</f>
        <v>11</v>
      </c>
      <c r="M142" s="210">
        <f ca="1">IF(MOD(ROW()-13,2)=0,IF(ISBLANK(OFFSET(#REF!,INT((ROW()-13)/2),0)),"",OFFSET(#REF!,INT((ROW()-13)/2),0)),IF(ISBLANK(OFFSET('9. METAS'!$X$20,INT((ROW()-14)/2),0)),"",OFFSET('9. METAS'!$X$20,INT((ROW()-14)/2),0)))</f>
        <v>11</v>
      </c>
      <c r="N142" s="1003"/>
      <c r="O142" s="1005"/>
      <c r="P142" s="1034"/>
    </row>
    <row r="143" spans="3:16">
      <c r="C143" s="1008" t="str">
        <f ca="1">IF(ISBLANK(OFFSET('5. Pp (3 años)'!$C$46,INT((ROW()-13)/2),0)),"",OFFSET('5. Pp (3 años)'!$C$46,INT((ROW()-13)/2),0))</f>
        <v>Actividad</v>
      </c>
      <c r="D143" s="983" t="str">
        <f ca="1">IF(ISBLANK(OFFSET('5. Pp (3 años)'!$D$46,INT((ROW()-13)/2),0)),"",OFFSET('5. Pp (3 años)'!$D$46,INT((ROW()-13)/2),0))</f>
        <v>3.1.1.1.13.1 Verificación de la asistencia de quienes presiden las Regidurias del H. Ayuntamiento de Benito Juárez.</v>
      </c>
      <c r="E143" s="983" t="str">
        <f ca="1">IF(ISBLANK(OFFSET('5. Pp (3 años)'!$E$46,INT((ROW()-13)/2),0)),"",OFFSET('5. Pp (3 años)'!$E$46,INT((ROW()-13)/2),0))</f>
        <v xml:space="preserve">PRAS: Porcentaje de asistencias a sesiones verificadas. </v>
      </c>
      <c r="F143" s="985" t="str">
        <f ca="1">IF(ISBLANK(OFFSET('5. Pp (3 años)'!$K$46,INT((ROW()-13)/2),0)),"",OFFSET('5. Pp (3 años)'!$K$46,INT((ROW()-13)/2),0))</f>
        <v>Ascendente</v>
      </c>
      <c r="G143" s="987" t="str">
        <f ca="1">IF(ISBLANK(OFFSET('5. Pp (3 años)'!$H$46,INT((ROW()-13)/2),0)),"",OFFSET('5. Pp (3 años)'!$H$46,INT((ROW()-13)/2),0))</f>
        <v>Trimestral</v>
      </c>
      <c r="H143" s="1027">
        <f ca="1">IF(ISBLANK(OFFSET('9. METAS'!$L$20,INT((ROW()-13)/2),0)),"",OFFSET('9. METAS'!$L$20,INT((ROW()-13)/2),0))</f>
        <v>400</v>
      </c>
      <c r="I143" s="1029"/>
      <c r="J143" s="208" t="e">
        <f ca="1">IF(MOD(ROW()-13,2)=0,IF(ISBLANK(OFFSET(#REF!,INT((ROW()-13)/2),0)),"",OFFSET(#REF!,INT((ROW()-13)/2),0)),IF(ISBLANK(OFFSET('9. METAS'!$U$20,INT((ROW()-14)/2),0)),"",OFFSET('9. METAS'!$U$20,INT((ROW()-14)/2),0)))</f>
        <v>#REF!</v>
      </c>
      <c r="K143" s="209" t="e">
        <f ca="1">IF(MOD(ROW()-13,2)=0,IF(ISBLANK(OFFSET(#REF!,INT((ROW()-13)/2),0)),"",OFFSET(#REF!,INT((ROW()-13)/2),0)),IF(ISBLANK(OFFSET('9. METAS'!$V$20,INT((ROW()-14)/2),0)),"",OFFSET('9. METAS'!$V$20,INT((ROW()-14)/2),0)))</f>
        <v>#REF!</v>
      </c>
      <c r="L143" s="209" t="e">
        <f ca="1">IF(MOD(ROW()-13,2)=0,IF(ISBLANK(OFFSET(#REF!,INT((ROW()-13)/2),0)),"",OFFSET(#REF!,INT((ROW()-13)/2),0)),IF(ISBLANK(OFFSET('9. METAS'!$W$20,INT((ROW()-14)/2),0)),"",OFFSET('9. METAS'!$W$20,INT((ROW()-14)/2),0)))</f>
        <v>#REF!</v>
      </c>
      <c r="M143" s="210" t="e">
        <f ca="1">IF(MOD(ROW()-13,2)=0,IF(ISBLANK(OFFSET(#REF!,INT((ROW()-13)/2),0)),"",OFFSET(#REF!,INT((ROW()-13)/2),0)),IF(ISBLANK(OFFSET('9. METAS'!$X$20,INT((ROW()-14)/2),0)),"",OFFSET('9. METAS'!$X$20,INT((ROW()-14)/2),0)))</f>
        <v>#REF!</v>
      </c>
      <c r="N143" s="1002" t="str">
        <f t="shared" ref="N143" ca="1" si="126">IFERROR(J143/J144,"ND")</f>
        <v>ND</v>
      </c>
      <c r="O143" s="1004" t="str">
        <f t="shared" ref="O143" ca="1" si="127">IFERROR(((J143+K143)/H143),"ND")</f>
        <v>ND</v>
      </c>
      <c r="P143" s="1031"/>
    </row>
    <row r="144" spans="3:16">
      <c r="C144" s="981"/>
      <c r="D144" s="983"/>
      <c r="E144" s="983"/>
      <c r="F144" s="985"/>
      <c r="G144" s="987"/>
      <c r="H144" s="1027"/>
      <c r="I144" s="1033"/>
      <c r="J144" s="208">
        <f ca="1">IF(MOD(ROW()-13,2)=0,IF(ISBLANK(OFFSET(#REF!,INT((ROW()-13)/2),0)),"",OFFSET(#REF!,INT((ROW()-13)/2),0)),IF(ISBLANK(OFFSET('9. METAS'!$U$20,INT((ROW()-14)/2),0)),"",OFFSET('9. METAS'!$U$20,INT((ROW()-14)/2),0)))</f>
        <v>100</v>
      </c>
      <c r="K144" s="209">
        <f ca="1">IF(MOD(ROW()-13,2)=0,IF(ISBLANK(OFFSET(#REF!,INT((ROW()-13)/2),0)),"",OFFSET(#REF!,INT((ROW()-13)/2),0)),IF(ISBLANK(OFFSET('9. METAS'!$V$20,INT((ROW()-14)/2),0)),"",OFFSET('9. METAS'!$V$20,INT((ROW()-14)/2),0)))</f>
        <v>100</v>
      </c>
      <c r="L144" s="209">
        <f ca="1">IF(MOD(ROW()-13,2)=0,IF(ISBLANK(OFFSET(#REF!,INT((ROW()-13)/2),0)),"",OFFSET(#REF!,INT((ROW()-13)/2),0)),IF(ISBLANK(OFFSET('9. METAS'!$W$20,INT((ROW()-14)/2),0)),"",OFFSET('9. METAS'!$W$20,INT((ROW()-14)/2),0)))</f>
        <v>100</v>
      </c>
      <c r="M144" s="210">
        <f ca="1">IF(MOD(ROW()-13,2)=0,IF(ISBLANK(OFFSET(#REF!,INT((ROW()-13)/2),0)),"",OFFSET(#REF!,INT((ROW()-13)/2),0)),IF(ISBLANK(OFFSET('9. METAS'!$X$20,INT((ROW()-14)/2),0)),"",OFFSET('9. METAS'!$X$20,INT((ROW()-14)/2),0)))</f>
        <v>100</v>
      </c>
      <c r="N144" s="1003"/>
      <c r="O144" s="1005"/>
      <c r="P144" s="1034"/>
    </row>
    <row r="145" spans="3:16">
      <c r="C145" s="1008" t="str">
        <f ca="1">IF(ISBLANK(OFFSET('5. Pp (3 años)'!$C$46,INT((ROW()-13)/2),0)),"",OFFSET('5. Pp (3 años)'!$C$46,INT((ROW()-13)/2),0))</f>
        <v>Actividad</v>
      </c>
      <c r="D145" s="983" t="str">
        <f ca="1">IF(ISBLANK(OFFSET('5. Pp (3 años)'!$D$46,INT((ROW()-13)/2),0)),"",OFFSET('5. Pp (3 años)'!$D$46,INT((ROW()-13)/2),0))</f>
        <v>3.1.1.1.13.2 Elaboración y encuadernación de las actas de cabildo.</v>
      </c>
      <c r="E145" s="983" t="str">
        <f ca="1">IF(ISBLANK(OFFSET('5. Pp (3 años)'!$E$46,INT((ROW()-13)/2),0)),"",OFFSET('5. Pp (3 años)'!$E$46,INT((ROW()-13)/2),0))</f>
        <v xml:space="preserve">PACE: Porcentaje de actas de cabildo encuadernadas.  </v>
      </c>
      <c r="F145" s="985" t="str">
        <f ca="1">IF(ISBLANK(OFFSET('5. Pp (3 años)'!$K$46,INT((ROW()-13)/2),0)),"",OFFSET('5. Pp (3 años)'!$K$46,INT((ROW()-13)/2),0))</f>
        <v>Ascendente</v>
      </c>
      <c r="G145" s="987" t="str">
        <f ca="1">IF(ISBLANK(OFFSET('5. Pp (3 años)'!$H$46,INT((ROW()-13)/2),0)),"",OFFSET('5. Pp (3 años)'!$H$46,INT((ROW()-13)/2),0))</f>
        <v>Trimestral</v>
      </c>
      <c r="H145" s="1027">
        <f ca="1">IF(ISBLANK(OFFSET('9. METAS'!$L$20,INT((ROW()-13)/2),0)),"",OFFSET('9. METAS'!$L$20,INT((ROW()-13)/2),0))</f>
        <v>20</v>
      </c>
      <c r="I145" s="1029"/>
      <c r="J145" s="208" t="e">
        <f ca="1">IF(MOD(ROW()-13,2)=0,IF(ISBLANK(OFFSET(#REF!,INT((ROW()-13)/2),0)),"",OFFSET(#REF!,INT((ROW()-13)/2),0)),IF(ISBLANK(OFFSET('9. METAS'!$U$20,INT((ROW()-14)/2),0)),"",OFFSET('9. METAS'!$U$20,INT((ROW()-14)/2),0)))</f>
        <v>#REF!</v>
      </c>
      <c r="K145" s="209" t="e">
        <f ca="1">IF(MOD(ROW()-13,2)=0,IF(ISBLANK(OFFSET(#REF!,INT((ROW()-13)/2),0)),"",OFFSET(#REF!,INT((ROW()-13)/2),0)),IF(ISBLANK(OFFSET('9. METAS'!$V$20,INT((ROW()-14)/2),0)),"",OFFSET('9. METAS'!$V$20,INT((ROW()-14)/2),0)))</f>
        <v>#REF!</v>
      </c>
      <c r="L145" s="209" t="e">
        <f ca="1">IF(MOD(ROW()-13,2)=0,IF(ISBLANK(OFFSET(#REF!,INT((ROW()-13)/2),0)),"",OFFSET(#REF!,INT((ROW()-13)/2),0)),IF(ISBLANK(OFFSET('9. METAS'!$W$20,INT((ROW()-14)/2),0)),"",OFFSET('9. METAS'!$W$20,INT((ROW()-14)/2),0)))</f>
        <v>#REF!</v>
      </c>
      <c r="M145" s="210" t="e">
        <f ca="1">IF(MOD(ROW()-13,2)=0,IF(ISBLANK(OFFSET(#REF!,INT((ROW()-13)/2),0)),"",OFFSET(#REF!,INT((ROW()-13)/2),0)),IF(ISBLANK(OFFSET('9. METAS'!$X$20,INT((ROW()-14)/2),0)),"",OFFSET('9. METAS'!$X$20,INT((ROW()-14)/2),0)))</f>
        <v>#REF!</v>
      </c>
      <c r="N145" s="1002" t="str">
        <f t="shared" ref="N145" ca="1" si="128">IFERROR(J145/J146,"ND")</f>
        <v>ND</v>
      </c>
      <c r="O145" s="1004" t="str">
        <f t="shared" ref="O145" ca="1" si="129">IFERROR(((J145+K145)/H145),"ND")</f>
        <v>ND</v>
      </c>
      <c r="P145" s="1031"/>
    </row>
    <row r="146" spans="3:16">
      <c r="C146" s="981"/>
      <c r="D146" s="983"/>
      <c r="E146" s="983"/>
      <c r="F146" s="985"/>
      <c r="G146" s="987"/>
      <c r="H146" s="1027"/>
      <c r="I146" s="1033"/>
      <c r="J146" s="208">
        <f ca="1">IF(MOD(ROW()-13,2)=0,IF(ISBLANK(OFFSET(#REF!,INT((ROW()-13)/2),0)),"",OFFSET(#REF!,INT((ROW()-13)/2),0)),IF(ISBLANK(OFFSET('9. METAS'!$U$20,INT((ROW()-14)/2),0)),"",OFFSET('9. METAS'!$U$20,INT((ROW()-14)/2),0)))</f>
        <v>5</v>
      </c>
      <c r="K146" s="209">
        <f ca="1">IF(MOD(ROW()-13,2)=0,IF(ISBLANK(OFFSET(#REF!,INT((ROW()-13)/2),0)),"",OFFSET(#REF!,INT((ROW()-13)/2),0)),IF(ISBLANK(OFFSET('9. METAS'!$V$20,INT((ROW()-14)/2),0)),"",OFFSET('9. METAS'!$V$20,INT((ROW()-14)/2),0)))</f>
        <v>5</v>
      </c>
      <c r="L146" s="209">
        <f ca="1">IF(MOD(ROW()-13,2)=0,IF(ISBLANK(OFFSET(#REF!,INT((ROW()-13)/2),0)),"",OFFSET(#REF!,INT((ROW()-13)/2),0)),IF(ISBLANK(OFFSET('9. METAS'!$W$20,INT((ROW()-14)/2),0)),"",OFFSET('9. METAS'!$W$20,INT((ROW()-14)/2),0)))</f>
        <v>5</v>
      </c>
      <c r="M146" s="210">
        <f ca="1">IF(MOD(ROW()-13,2)=0,IF(ISBLANK(OFFSET(#REF!,INT((ROW()-13)/2),0)),"",OFFSET(#REF!,INT((ROW()-13)/2),0)),IF(ISBLANK(OFFSET('9. METAS'!$X$20,INT((ROW()-14)/2),0)),"",OFFSET('9. METAS'!$X$20,INT((ROW()-14)/2),0)))</f>
        <v>5</v>
      </c>
      <c r="N146" s="1003"/>
      <c r="O146" s="1005"/>
      <c r="P146" s="1034"/>
    </row>
    <row r="147" spans="3:16">
      <c r="C147" s="1008" t="str">
        <f ca="1">IF(ISBLANK(OFFSET('5. Pp (3 años)'!$C$46,INT((ROW()-13)/2),0)),"",OFFSET('5. Pp (3 años)'!$C$46,INT((ROW()-13)/2),0))</f>
        <v>Actividad</v>
      </c>
      <c r="D147" s="983" t="str">
        <f ca="1">IF(ISBLANK(OFFSET('5. Pp (3 años)'!$D$46,INT((ROW()-13)/2),0)),"",OFFSET('5. Pp (3 años)'!$D$46,INT((ROW()-13)/2),0))</f>
        <v>3.1.1.1.13.3 Publicación de los acuerdos en la Gaceta del ayuntamiento y en el Periódico Oficial del Estado.</v>
      </c>
      <c r="E147" s="983" t="str">
        <f ca="1">IF(ISBLANK(OFFSET('5. Pp (3 años)'!$E$46,INT((ROW()-13)/2),0)),"",OFFSET('5. Pp (3 años)'!$E$46,INT((ROW()-13)/2),0))</f>
        <v xml:space="preserve">PAP: Porcentaje de Acuerdos de Cabildo publicados. </v>
      </c>
      <c r="F147" s="985" t="str">
        <f ca="1">IF(ISBLANK(OFFSET('5. Pp (3 años)'!$K$46,INT((ROW()-13)/2),0)),"",OFFSET('5. Pp (3 años)'!$K$46,INT((ROW()-13)/2),0))</f>
        <v>Ascendente</v>
      </c>
      <c r="G147" s="987" t="str">
        <f ca="1">IF(ISBLANK(OFFSET('5. Pp (3 años)'!$H$46,INT((ROW()-13)/2),0)),"",OFFSET('5. Pp (3 años)'!$H$46,INT((ROW()-13)/2),0))</f>
        <v>Trimestral</v>
      </c>
      <c r="H147" s="1027">
        <f ca="1">IF(ISBLANK(OFFSET('9. METAS'!$L$20,INT((ROW()-13)/2),0)),"",OFFSET('9. METAS'!$L$20,INT((ROW()-13)/2),0))</f>
        <v>120</v>
      </c>
      <c r="I147" s="1029"/>
      <c r="J147" s="208" t="e">
        <f ca="1">IF(MOD(ROW()-13,2)=0,IF(ISBLANK(OFFSET(#REF!,INT((ROW()-13)/2),0)),"",OFFSET(#REF!,INT((ROW()-13)/2),0)),IF(ISBLANK(OFFSET('9. METAS'!$U$20,INT((ROW()-14)/2),0)),"",OFFSET('9. METAS'!$U$20,INT((ROW()-14)/2),0)))</f>
        <v>#REF!</v>
      </c>
      <c r="K147" s="209" t="e">
        <f ca="1">IF(MOD(ROW()-13,2)=0,IF(ISBLANK(OFFSET(#REF!,INT((ROW()-13)/2),0)),"",OFFSET(#REF!,INT((ROW()-13)/2),0)),IF(ISBLANK(OFFSET('9. METAS'!$V$20,INT((ROW()-14)/2),0)),"",OFFSET('9. METAS'!$V$20,INT((ROW()-14)/2),0)))</f>
        <v>#REF!</v>
      </c>
      <c r="L147" s="209" t="e">
        <f ca="1">IF(MOD(ROW()-13,2)=0,IF(ISBLANK(OFFSET(#REF!,INT((ROW()-13)/2),0)),"",OFFSET(#REF!,INT((ROW()-13)/2),0)),IF(ISBLANK(OFFSET('9. METAS'!$W$20,INT((ROW()-14)/2),0)),"",OFFSET('9. METAS'!$W$20,INT((ROW()-14)/2),0)))</f>
        <v>#REF!</v>
      </c>
      <c r="M147" s="210" t="e">
        <f ca="1">IF(MOD(ROW()-13,2)=0,IF(ISBLANK(OFFSET(#REF!,INT((ROW()-13)/2),0)),"",OFFSET(#REF!,INT((ROW()-13)/2),0)),IF(ISBLANK(OFFSET('9. METAS'!$X$20,INT((ROW()-14)/2),0)),"",OFFSET('9. METAS'!$X$20,INT((ROW()-14)/2),0)))</f>
        <v>#REF!</v>
      </c>
      <c r="N147" s="1002" t="str">
        <f t="shared" ref="N147" ca="1" si="130">IFERROR(J147/J148,"ND")</f>
        <v>ND</v>
      </c>
      <c r="O147" s="1004" t="str">
        <f t="shared" ref="O147" ca="1" si="131">IFERROR(((J147+K147)/H147),"ND")</f>
        <v>ND</v>
      </c>
      <c r="P147" s="1031"/>
    </row>
    <row r="148" spans="3:16">
      <c r="C148" s="981"/>
      <c r="D148" s="983"/>
      <c r="E148" s="983"/>
      <c r="F148" s="985"/>
      <c r="G148" s="987"/>
      <c r="H148" s="1027"/>
      <c r="I148" s="1033"/>
      <c r="J148" s="208">
        <f ca="1">IF(MOD(ROW()-13,2)=0,IF(ISBLANK(OFFSET(#REF!,INT((ROW()-13)/2),0)),"",OFFSET(#REF!,INT((ROW()-13)/2),0)),IF(ISBLANK(OFFSET('9. METAS'!$U$20,INT((ROW()-14)/2),0)),"",OFFSET('9. METAS'!$U$20,INT((ROW()-14)/2),0)))</f>
        <v>30</v>
      </c>
      <c r="K148" s="209">
        <f ca="1">IF(MOD(ROW()-13,2)=0,IF(ISBLANK(OFFSET(#REF!,INT((ROW()-13)/2),0)),"",OFFSET(#REF!,INT((ROW()-13)/2),0)),IF(ISBLANK(OFFSET('9. METAS'!$V$20,INT((ROW()-14)/2),0)),"",OFFSET('9. METAS'!$V$20,INT((ROW()-14)/2),0)))</f>
        <v>30</v>
      </c>
      <c r="L148" s="209">
        <f ca="1">IF(MOD(ROW()-13,2)=0,IF(ISBLANK(OFFSET(#REF!,INT((ROW()-13)/2),0)),"",OFFSET(#REF!,INT((ROW()-13)/2),0)),IF(ISBLANK(OFFSET('9. METAS'!$W$20,INT((ROW()-14)/2),0)),"",OFFSET('9. METAS'!$W$20,INT((ROW()-14)/2),0)))</f>
        <v>30</v>
      </c>
      <c r="M148" s="210">
        <f ca="1">IF(MOD(ROW()-13,2)=0,IF(ISBLANK(OFFSET(#REF!,INT((ROW()-13)/2),0)),"",OFFSET(#REF!,INT((ROW()-13)/2),0)),IF(ISBLANK(OFFSET('9. METAS'!$X$20,INT((ROW()-14)/2),0)),"",OFFSET('9. METAS'!$X$20,INT((ROW()-14)/2),0)))</f>
        <v>30</v>
      </c>
      <c r="N148" s="1003"/>
      <c r="O148" s="1005"/>
      <c r="P148" s="1034"/>
    </row>
    <row r="149" spans="3:16">
      <c r="C149" s="1008" t="str">
        <f ca="1">IF(ISBLANK(OFFSET('5. Pp (3 años)'!$C$46,INT((ROW()-13)/2),0)),"",OFFSET('5. Pp (3 años)'!$C$46,INT((ROW()-13)/2),0))</f>
        <v>Actividad</v>
      </c>
      <c r="D149" s="983" t="str">
        <f ca="1">IF(ISBLANK(OFFSET('5. Pp (3 años)'!$D$46,INT((ROW()-13)/2),0)),"",OFFSET('5. Pp (3 años)'!$D$46,INT((ROW()-13)/2),0))</f>
        <v xml:space="preserve">3.1.1.1.13.4 Realización de Precabildeos para dar a conocer los temas más relevantes según el Cabildo. </v>
      </c>
      <c r="E149" s="983" t="str">
        <f ca="1">IF(ISBLANK(OFFSET('5. Pp (3 años)'!$E$46,INT((ROW()-13)/2),0)),"",OFFSET('5. Pp (3 años)'!$E$46,INT((ROW()-13)/2),0))</f>
        <v xml:space="preserve">PPR: Porcentaje de precabildeos realizados </v>
      </c>
      <c r="F149" s="985" t="str">
        <f ca="1">IF(ISBLANK(OFFSET('5. Pp (3 años)'!$K$46,INT((ROW()-13)/2),0)),"",OFFSET('5. Pp (3 años)'!$K$46,INT((ROW()-13)/2),0))</f>
        <v>Ascendente</v>
      </c>
      <c r="G149" s="987" t="str">
        <f ca="1">IF(ISBLANK(OFFSET('5. Pp (3 años)'!$H$46,INT((ROW()-13)/2),0)),"",OFFSET('5. Pp (3 años)'!$H$46,INT((ROW()-13)/2),0))</f>
        <v>Trimestral</v>
      </c>
      <c r="H149" s="1027">
        <f ca="1">IF(ISBLANK(OFFSET('9. METAS'!$L$20,INT((ROW()-13)/2),0)),"",OFFSET('9. METAS'!$L$20,INT((ROW()-13)/2),0))</f>
        <v>42</v>
      </c>
      <c r="I149" s="1029"/>
      <c r="J149" s="208" t="e">
        <f ca="1">IF(MOD(ROW()-13,2)=0,IF(ISBLANK(OFFSET(#REF!,INT((ROW()-13)/2),0)),"",OFFSET(#REF!,INT((ROW()-13)/2),0)),IF(ISBLANK(OFFSET('9. METAS'!$U$20,INT((ROW()-14)/2),0)),"",OFFSET('9. METAS'!$U$20,INT((ROW()-14)/2),0)))</f>
        <v>#REF!</v>
      </c>
      <c r="K149" s="209" t="e">
        <f ca="1">IF(MOD(ROW()-13,2)=0,IF(ISBLANK(OFFSET(#REF!,INT((ROW()-13)/2),0)),"",OFFSET(#REF!,INT((ROW()-13)/2),0)),IF(ISBLANK(OFFSET('9. METAS'!$V$20,INT((ROW()-14)/2),0)),"",OFFSET('9. METAS'!$V$20,INT((ROW()-14)/2),0)))</f>
        <v>#REF!</v>
      </c>
      <c r="L149" s="209" t="e">
        <f ca="1">IF(MOD(ROW()-13,2)=0,IF(ISBLANK(OFFSET(#REF!,INT((ROW()-13)/2),0)),"",OFFSET(#REF!,INT((ROW()-13)/2),0)),IF(ISBLANK(OFFSET('9. METAS'!$W$20,INT((ROW()-14)/2),0)),"",OFFSET('9. METAS'!$W$20,INT((ROW()-14)/2),0)))</f>
        <v>#REF!</v>
      </c>
      <c r="M149" s="210" t="e">
        <f ca="1">IF(MOD(ROW()-13,2)=0,IF(ISBLANK(OFFSET(#REF!,INT((ROW()-13)/2),0)),"",OFFSET(#REF!,INT((ROW()-13)/2),0)),IF(ISBLANK(OFFSET('9. METAS'!$X$20,INT((ROW()-14)/2),0)),"",OFFSET('9. METAS'!$X$20,INT((ROW()-14)/2),0)))</f>
        <v>#REF!</v>
      </c>
      <c r="N149" s="1002" t="str">
        <f t="shared" ref="N149" ca="1" si="132">IFERROR(J149/J150,"ND")</f>
        <v>ND</v>
      </c>
      <c r="O149" s="1004" t="str">
        <f t="shared" ref="O149" ca="1" si="133">IFERROR(((J149+K149)/H149),"ND")</f>
        <v>ND</v>
      </c>
      <c r="P149" s="1031"/>
    </row>
    <row r="150" spans="3:16">
      <c r="C150" s="981"/>
      <c r="D150" s="983"/>
      <c r="E150" s="983"/>
      <c r="F150" s="985"/>
      <c r="G150" s="987"/>
      <c r="H150" s="1027"/>
      <c r="I150" s="1033"/>
      <c r="J150" s="208">
        <f ca="1">IF(MOD(ROW()-13,2)=0,IF(ISBLANK(OFFSET(#REF!,INT((ROW()-13)/2),0)),"",OFFSET(#REF!,INT((ROW()-13)/2),0)),IF(ISBLANK(OFFSET('9. METAS'!$U$20,INT((ROW()-14)/2),0)),"",OFFSET('9. METAS'!$U$20,INT((ROW()-14)/2),0)))</f>
        <v>10</v>
      </c>
      <c r="K150" s="209">
        <f ca="1">IF(MOD(ROW()-13,2)=0,IF(ISBLANK(OFFSET(#REF!,INT((ROW()-13)/2),0)),"",OFFSET(#REF!,INT((ROW()-13)/2),0)),IF(ISBLANK(OFFSET('9. METAS'!$V$20,INT((ROW()-14)/2),0)),"",OFFSET('9. METAS'!$V$20,INT((ROW()-14)/2),0)))</f>
        <v>10</v>
      </c>
      <c r="L150" s="209">
        <f ca="1">IF(MOD(ROW()-13,2)=0,IF(ISBLANK(OFFSET(#REF!,INT((ROW()-13)/2),0)),"",OFFSET(#REF!,INT((ROW()-13)/2),0)),IF(ISBLANK(OFFSET('9. METAS'!$W$20,INT((ROW()-14)/2),0)),"",OFFSET('9. METAS'!$W$20,INT((ROW()-14)/2),0)))</f>
        <v>11</v>
      </c>
      <c r="M150" s="210">
        <f ca="1">IF(MOD(ROW()-13,2)=0,IF(ISBLANK(OFFSET(#REF!,INT((ROW()-13)/2),0)),"",OFFSET(#REF!,INT((ROW()-13)/2),0)),IF(ISBLANK(OFFSET('9. METAS'!$X$20,INT((ROW()-14)/2),0)),"",OFFSET('9. METAS'!$X$20,INT((ROW()-14)/2),0)))</f>
        <v>11</v>
      </c>
      <c r="N150" s="1003"/>
      <c r="O150" s="1005"/>
      <c r="P150" s="1034"/>
    </row>
    <row r="151" spans="3:16">
      <c r="C151" s="1008" t="str">
        <f ca="1">IF(ISBLANK(OFFSET('5. Pp (3 años)'!$C$46,INT((ROW()-13)/2),0)),"",OFFSET('5. Pp (3 años)'!$C$46,INT((ROW()-13)/2),0))</f>
        <v>Actividad</v>
      </c>
      <c r="D151" s="983" t="str">
        <f ca="1">IF(ISBLANK(OFFSET('5. Pp (3 años)'!$D$46,INT((ROW()-13)/2),0)),"",OFFSET('5. Pp (3 años)'!$D$46,INT((ROW()-13)/2),0))</f>
        <v>3.1.1.1.13.5 Aprobación de los proyectos de acuerdos en las sesiones de Cabildo</v>
      </c>
      <c r="E151" s="983" t="str">
        <f ca="1">IF(ISBLANK(OFFSET('5. Pp (3 años)'!$E$46,INT((ROW()-13)/2),0)),"",OFFSET('5. Pp (3 años)'!$E$46,INT((ROW()-13)/2),0))</f>
        <v xml:space="preserve">PAA: Porcentaje de proyectos de acuerdos aprobados.   </v>
      </c>
      <c r="F151" s="985" t="str">
        <f ca="1">IF(ISBLANK(OFFSET('5. Pp (3 años)'!$K$46,INT((ROW()-13)/2),0)),"",OFFSET('5. Pp (3 años)'!$K$46,INT((ROW()-13)/2),0))</f>
        <v>Ascendente</v>
      </c>
      <c r="G151" s="987" t="str">
        <f ca="1">IF(ISBLANK(OFFSET('5. Pp (3 años)'!$H$46,INT((ROW()-13)/2),0)),"",OFFSET('5. Pp (3 años)'!$H$46,INT((ROW()-13)/2),0))</f>
        <v>Trimestral</v>
      </c>
      <c r="H151" s="1027">
        <f ca="1">IF(ISBLANK(OFFSET('9. METAS'!$L$20,INT((ROW()-13)/2),0)),"",OFFSET('9. METAS'!$L$20,INT((ROW()-13)/2),0))</f>
        <v>90</v>
      </c>
      <c r="I151" s="1029"/>
      <c r="J151" s="208" t="e">
        <f ca="1">IF(MOD(ROW()-13,2)=0,IF(ISBLANK(OFFSET(#REF!,INT((ROW()-13)/2),0)),"",OFFSET(#REF!,INT((ROW()-13)/2),0)),IF(ISBLANK(OFFSET('9. METAS'!$U$20,INT((ROW()-14)/2),0)),"",OFFSET('9. METAS'!$U$20,INT((ROW()-14)/2),0)))</f>
        <v>#REF!</v>
      </c>
      <c r="K151" s="209" t="e">
        <f ca="1">IF(MOD(ROW()-13,2)=0,IF(ISBLANK(OFFSET(#REF!,INT((ROW()-13)/2),0)),"",OFFSET(#REF!,INT((ROW()-13)/2),0)),IF(ISBLANK(OFFSET('9. METAS'!$V$20,INT((ROW()-14)/2),0)),"",OFFSET('9. METAS'!$V$20,INT((ROW()-14)/2),0)))</f>
        <v>#REF!</v>
      </c>
      <c r="L151" s="209" t="e">
        <f ca="1">IF(MOD(ROW()-13,2)=0,IF(ISBLANK(OFFSET(#REF!,INT((ROW()-13)/2),0)),"",OFFSET(#REF!,INT((ROW()-13)/2),0)),IF(ISBLANK(OFFSET('9. METAS'!$W$20,INT((ROW()-14)/2),0)),"",OFFSET('9. METAS'!$W$20,INT((ROW()-14)/2),0)))</f>
        <v>#REF!</v>
      </c>
      <c r="M151" s="210" t="e">
        <f ca="1">IF(MOD(ROW()-13,2)=0,IF(ISBLANK(OFFSET(#REF!,INT((ROW()-13)/2),0)),"",OFFSET(#REF!,INT((ROW()-13)/2),0)),IF(ISBLANK(OFFSET('9. METAS'!$X$20,INT((ROW()-14)/2),0)),"",OFFSET('9. METAS'!$X$20,INT((ROW()-14)/2),0)))</f>
        <v>#REF!</v>
      </c>
      <c r="N151" s="1002" t="str">
        <f t="shared" ref="N151" ca="1" si="134">IFERROR(J151/J152,"ND")</f>
        <v>ND</v>
      </c>
      <c r="O151" s="1004" t="str">
        <f t="shared" ref="O151" ca="1" si="135">IFERROR(((J151+K151)/H151),"ND")</f>
        <v>ND</v>
      </c>
      <c r="P151" s="1031"/>
    </row>
    <row r="152" spans="3:16">
      <c r="C152" s="981"/>
      <c r="D152" s="983"/>
      <c r="E152" s="983"/>
      <c r="F152" s="985"/>
      <c r="G152" s="987"/>
      <c r="H152" s="1027"/>
      <c r="I152" s="1033"/>
      <c r="J152" s="208">
        <f ca="1">IF(MOD(ROW()-13,2)=0,IF(ISBLANK(OFFSET(#REF!,INT((ROW()-13)/2),0)),"",OFFSET(#REF!,INT((ROW()-13)/2),0)),IF(ISBLANK(OFFSET('9. METAS'!$U$20,INT((ROW()-14)/2),0)),"",OFFSET('9. METAS'!$U$20,INT((ROW()-14)/2),0)))</f>
        <v>20</v>
      </c>
      <c r="K152" s="209">
        <f ca="1">IF(MOD(ROW()-13,2)=0,IF(ISBLANK(OFFSET(#REF!,INT((ROW()-13)/2),0)),"",OFFSET(#REF!,INT((ROW()-13)/2),0)),IF(ISBLANK(OFFSET('9. METAS'!$V$20,INT((ROW()-14)/2),0)),"",OFFSET('9. METAS'!$V$20,INT((ROW()-14)/2),0)))</f>
        <v>20</v>
      </c>
      <c r="L152" s="209">
        <f ca="1">IF(MOD(ROW()-13,2)=0,IF(ISBLANK(OFFSET(#REF!,INT((ROW()-13)/2),0)),"",OFFSET(#REF!,INT((ROW()-13)/2),0)),IF(ISBLANK(OFFSET('9. METAS'!$W$20,INT((ROW()-14)/2),0)),"",OFFSET('9. METAS'!$W$20,INT((ROW()-14)/2),0)))</f>
        <v>25</v>
      </c>
      <c r="M152" s="210">
        <f ca="1">IF(MOD(ROW()-13,2)=0,IF(ISBLANK(OFFSET(#REF!,INT((ROW()-13)/2),0)),"",OFFSET(#REF!,INT((ROW()-13)/2),0)),IF(ISBLANK(OFFSET('9. METAS'!$X$20,INT((ROW()-14)/2),0)),"",OFFSET('9. METAS'!$X$20,INT((ROW()-14)/2),0)))</f>
        <v>25</v>
      </c>
      <c r="N152" s="1003"/>
      <c r="O152" s="1005"/>
      <c r="P152" s="1034"/>
    </row>
    <row r="153" spans="3:16">
      <c r="C153" s="1008" t="str">
        <f ca="1">IF(ISBLANK(OFFSET('5. Pp (3 años)'!$C$46,INT((ROW()-13)/2),0)),"",OFFSET('5. Pp (3 años)'!$C$46,INT((ROW()-13)/2),0))</f>
        <v>Componente</v>
      </c>
      <c r="D153" s="983" t="str">
        <f ca="1">IF(ISBLANK(OFFSET('5. Pp (3 años)'!$D$46,INT((ROW()-13)/2),0)),"",OFFSET('5. Pp (3 años)'!$D$46,INT((ROW()-13)/2),0))</f>
        <v xml:space="preserve">3.1.1.1.14  Organizar, conservar y gestionar la documentacion oficial, generada por las unidades administrativas, transferidas al archivo Municipal realizadas
</v>
      </c>
      <c r="E153" s="983" t="str">
        <f ca="1">IF(ISBLANK(OFFSET('5. Pp (3 años)'!$E$46,INT((ROW()-13)/2),0)),"",OFFSET('5. Pp (3 años)'!$E$46,INT((ROW()-13)/2),0))</f>
        <v>PAMC: Porcentaje de Archivos Municipales en concentración.</v>
      </c>
      <c r="F153" s="985" t="str">
        <f ca="1">IF(ISBLANK(OFFSET('5. Pp (3 años)'!$K$46,INT((ROW()-13)/2),0)),"",OFFSET('5. Pp (3 años)'!$K$46,INT((ROW()-13)/2),0))</f>
        <v>Ascendente</v>
      </c>
      <c r="G153" s="987" t="str">
        <f ca="1">IF(ISBLANK(OFFSET('5. Pp (3 años)'!$H$46,INT((ROW()-13)/2),0)),"",OFFSET('5. Pp (3 años)'!$H$46,INT((ROW()-13)/2),0))</f>
        <v>Trimestral</v>
      </c>
      <c r="H153" s="1027">
        <f ca="1">IF(ISBLANK(OFFSET('9. METAS'!$L$20,INT((ROW()-13)/2),0)),"",OFFSET('9. METAS'!$L$20,INT((ROW()-13)/2),0))</f>
        <v>1500</v>
      </c>
      <c r="I153" s="1029"/>
      <c r="J153" s="208" t="e">
        <f ca="1">IF(MOD(ROW()-13,2)=0,IF(ISBLANK(OFFSET(#REF!,INT((ROW()-13)/2),0)),"",OFFSET(#REF!,INT((ROW()-13)/2),0)),IF(ISBLANK(OFFSET('9. METAS'!$U$20,INT((ROW()-14)/2),0)),"",OFFSET('9. METAS'!$U$20,INT((ROW()-14)/2),0)))</f>
        <v>#REF!</v>
      </c>
      <c r="K153" s="209" t="e">
        <f ca="1">IF(MOD(ROW()-13,2)=0,IF(ISBLANK(OFFSET(#REF!,INT((ROW()-13)/2),0)),"",OFFSET(#REF!,INT((ROW()-13)/2),0)),IF(ISBLANK(OFFSET('9. METAS'!$V$20,INT((ROW()-14)/2),0)),"",OFFSET('9. METAS'!$V$20,INT((ROW()-14)/2),0)))</f>
        <v>#REF!</v>
      </c>
      <c r="L153" s="209" t="e">
        <f ca="1">IF(MOD(ROW()-13,2)=0,IF(ISBLANK(OFFSET(#REF!,INT((ROW()-13)/2),0)),"",OFFSET(#REF!,INT((ROW()-13)/2),0)),IF(ISBLANK(OFFSET('9. METAS'!$W$20,INT((ROW()-14)/2),0)),"",OFFSET('9. METAS'!$W$20,INT((ROW()-14)/2),0)))</f>
        <v>#REF!</v>
      </c>
      <c r="M153" s="210" t="e">
        <f ca="1">IF(MOD(ROW()-13,2)=0,IF(ISBLANK(OFFSET(#REF!,INT((ROW()-13)/2),0)),"",OFFSET(#REF!,INT((ROW()-13)/2),0)),IF(ISBLANK(OFFSET('9. METAS'!$X$20,INT((ROW()-14)/2),0)),"",OFFSET('9. METAS'!$X$20,INT((ROW()-14)/2),0)))</f>
        <v>#REF!</v>
      </c>
      <c r="N153" s="1002" t="str">
        <f t="shared" ref="N153" ca="1" si="136">IFERROR(J153/J154,"ND")</f>
        <v>ND</v>
      </c>
      <c r="O153" s="1004" t="str">
        <f t="shared" ref="O153" ca="1" si="137">IFERROR(((J153+K153)/H153),"ND")</f>
        <v>ND</v>
      </c>
      <c r="P153" s="1031"/>
    </row>
    <row r="154" spans="3:16">
      <c r="C154" s="981"/>
      <c r="D154" s="983"/>
      <c r="E154" s="983"/>
      <c r="F154" s="985"/>
      <c r="G154" s="987"/>
      <c r="H154" s="1027"/>
      <c r="I154" s="1033"/>
      <c r="J154" s="208">
        <f ca="1">IF(MOD(ROW()-13,2)=0,IF(ISBLANK(OFFSET(#REF!,INT((ROW()-13)/2),0)),"",OFFSET(#REF!,INT((ROW()-13)/2),0)),IF(ISBLANK(OFFSET('9. METAS'!$U$20,INT((ROW()-14)/2),0)),"",OFFSET('9. METAS'!$U$20,INT((ROW()-14)/2),0)))</f>
        <v>375</v>
      </c>
      <c r="K154" s="209">
        <f ca="1">IF(MOD(ROW()-13,2)=0,IF(ISBLANK(OFFSET(#REF!,INT((ROW()-13)/2),0)),"",OFFSET(#REF!,INT((ROW()-13)/2),0)),IF(ISBLANK(OFFSET('9. METAS'!$V$20,INT((ROW()-14)/2),0)),"",OFFSET('9. METAS'!$V$20,INT((ROW()-14)/2),0)))</f>
        <v>375</v>
      </c>
      <c r="L154" s="209">
        <f ca="1">IF(MOD(ROW()-13,2)=0,IF(ISBLANK(OFFSET(#REF!,INT((ROW()-13)/2),0)),"",OFFSET(#REF!,INT((ROW()-13)/2),0)),IF(ISBLANK(OFFSET('9. METAS'!$W$20,INT((ROW()-14)/2),0)),"",OFFSET('9. METAS'!$W$20,INT((ROW()-14)/2),0)))</f>
        <v>375</v>
      </c>
      <c r="M154" s="210">
        <f ca="1">IF(MOD(ROW()-13,2)=0,IF(ISBLANK(OFFSET(#REF!,INT((ROW()-13)/2),0)),"",OFFSET(#REF!,INT((ROW()-13)/2),0)),IF(ISBLANK(OFFSET('9. METAS'!$X$20,INT((ROW()-14)/2),0)),"",OFFSET('9. METAS'!$X$20,INT((ROW()-14)/2),0)))</f>
        <v>375</v>
      </c>
      <c r="N154" s="1003"/>
      <c r="O154" s="1005"/>
      <c r="P154" s="1034"/>
    </row>
    <row r="155" spans="3:16">
      <c r="C155" s="1008" t="str">
        <f ca="1">IF(ISBLANK(OFFSET('5. Pp (3 años)'!$C$46,INT((ROW()-13)/2),0)),"",OFFSET('5. Pp (3 años)'!$C$46,INT((ROW()-13)/2),0))</f>
        <v>Actividad</v>
      </c>
      <c r="D155" s="983" t="str">
        <f ca="1">IF(ISBLANK(OFFSET('5. Pp (3 años)'!$D$46,INT((ROW()-13)/2),0)),"",OFFSET('5. Pp (3 años)'!$D$46,INT((ROW()-13)/2),0))</f>
        <v>3.1.1.1.14.1 Atención a las solicitudes de las Unidades Administrativas para bajas documentales de Archivo de Concentración.</v>
      </c>
      <c r="E155" s="983" t="str">
        <f ca="1">IF(ISBLANK(OFFSET('5. Pp (3 años)'!$E$46,INT((ROW()-13)/2),0)),"",OFFSET('5. Pp (3 años)'!$E$46,INT((ROW()-13)/2),0))</f>
        <v xml:space="preserve">PSBD: Porcentaje de solicitudes de bajas documentales atendidas. </v>
      </c>
      <c r="F155" s="985" t="str">
        <f ca="1">IF(ISBLANK(OFFSET('5. Pp (3 años)'!$K$46,INT((ROW()-13)/2),0)),"",OFFSET('5. Pp (3 años)'!$K$46,INT((ROW()-13)/2),0))</f>
        <v>Ascendente</v>
      </c>
      <c r="G155" s="987" t="str">
        <f ca="1">IF(ISBLANK(OFFSET('5. Pp (3 años)'!$H$46,INT((ROW()-13)/2),0)),"",OFFSET('5. Pp (3 años)'!$H$46,INT((ROW()-13)/2),0))</f>
        <v>Trimestral</v>
      </c>
      <c r="H155" s="1027">
        <f ca="1">IF(ISBLANK(OFFSET('9. METAS'!$L$20,INT((ROW()-13)/2),0)),"",OFFSET('9. METAS'!$L$20,INT((ROW()-13)/2),0))</f>
        <v>4</v>
      </c>
      <c r="I155" s="1029"/>
      <c r="J155" s="208" t="e">
        <f ca="1">IF(MOD(ROW()-13,2)=0,IF(ISBLANK(OFFSET(#REF!,INT((ROW()-13)/2),0)),"",OFFSET(#REF!,INT((ROW()-13)/2),0)),IF(ISBLANK(OFFSET('9. METAS'!$U$20,INT((ROW()-14)/2),0)),"",OFFSET('9. METAS'!$U$20,INT((ROW()-14)/2),0)))</f>
        <v>#REF!</v>
      </c>
      <c r="K155" s="209" t="e">
        <f ca="1">IF(MOD(ROW()-13,2)=0,IF(ISBLANK(OFFSET(#REF!,INT((ROW()-13)/2),0)),"",OFFSET(#REF!,INT((ROW()-13)/2),0)),IF(ISBLANK(OFFSET('9. METAS'!$V$20,INT((ROW()-14)/2),0)),"",OFFSET('9. METAS'!$V$20,INT((ROW()-14)/2),0)))</f>
        <v>#REF!</v>
      </c>
      <c r="L155" s="209" t="e">
        <f ca="1">IF(MOD(ROW()-13,2)=0,IF(ISBLANK(OFFSET(#REF!,INT((ROW()-13)/2),0)),"",OFFSET(#REF!,INT((ROW()-13)/2),0)),IF(ISBLANK(OFFSET('9. METAS'!$W$20,INT((ROW()-14)/2),0)),"",OFFSET('9. METAS'!$W$20,INT((ROW()-14)/2),0)))</f>
        <v>#REF!</v>
      </c>
      <c r="M155" s="210" t="e">
        <f ca="1">IF(MOD(ROW()-13,2)=0,IF(ISBLANK(OFFSET(#REF!,INT((ROW()-13)/2),0)),"",OFFSET(#REF!,INT((ROW()-13)/2),0)),IF(ISBLANK(OFFSET('9. METAS'!$X$20,INT((ROW()-14)/2),0)),"",OFFSET('9. METAS'!$X$20,INT((ROW()-14)/2),0)))</f>
        <v>#REF!</v>
      </c>
      <c r="N155" s="1002" t="str">
        <f t="shared" ref="N155" ca="1" si="138">IFERROR(J155/J156,"ND")</f>
        <v>ND</v>
      </c>
      <c r="O155" s="1004" t="str">
        <f t="shared" ref="O155" ca="1" si="139">IFERROR(((J155+K155)/H155),"ND")</f>
        <v>ND</v>
      </c>
      <c r="P155" s="1031"/>
    </row>
    <row r="156" spans="3:16">
      <c r="C156" s="981"/>
      <c r="D156" s="983"/>
      <c r="E156" s="983"/>
      <c r="F156" s="985"/>
      <c r="G156" s="987"/>
      <c r="H156" s="1027"/>
      <c r="I156" s="1033"/>
      <c r="J156" s="208">
        <f ca="1">IF(MOD(ROW()-13,2)=0,IF(ISBLANK(OFFSET(#REF!,INT((ROW()-13)/2),0)),"",OFFSET(#REF!,INT((ROW()-13)/2),0)),IF(ISBLANK(OFFSET('9. METAS'!$U$20,INT((ROW()-14)/2),0)),"",OFFSET('9. METAS'!$U$20,INT((ROW()-14)/2),0)))</f>
        <v>1</v>
      </c>
      <c r="K156" s="209">
        <f ca="1">IF(MOD(ROW()-13,2)=0,IF(ISBLANK(OFFSET(#REF!,INT((ROW()-13)/2),0)),"",OFFSET(#REF!,INT((ROW()-13)/2),0)),IF(ISBLANK(OFFSET('9. METAS'!$V$20,INT((ROW()-14)/2),0)),"",OFFSET('9. METAS'!$V$20,INT((ROW()-14)/2),0)))</f>
        <v>1</v>
      </c>
      <c r="L156" s="209">
        <f ca="1">IF(MOD(ROW()-13,2)=0,IF(ISBLANK(OFFSET(#REF!,INT((ROW()-13)/2),0)),"",OFFSET(#REF!,INT((ROW()-13)/2),0)),IF(ISBLANK(OFFSET('9. METAS'!$W$20,INT((ROW()-14)/2),0)),"",OFFSET('9. METAS'!$W$20,INT((ROW()-14)/2),0)))</f>
        <v>1</v>
      </c>
      <c r="M156" s="210">
        <f ca="1">IF(MOD(ROW()-13,2)=0,IF(ISBLANK(OFFSET(#REF!,INT((ROW()-13)/2),0)),"",OFFSET(#REF!,INT((ROW()-13)/2),0)),IF(ISBLANK(OFFSET('9. METAS'!$X$20,INT((ROW()-14)/2),0)),"",OFFSET('9. METAS'!$X$20,INT((ROW()-14)/2),0)))</f>
        <v>1</v>
      </c>
      <c r="N156" s="1003"/>
      <c r="O156" s="1005"/>
      <c r="P156" s="1034"/>
    </row>
    <row r="157" spans="3:16">
      <c r="C157" s="1008" t="str">
        <f ca="1">IF(ISBLANK(OFFSET('5. Pp (3 años)'!$C$46,INT((ROW()-13)/2),0)),"",OFFSET('5. Pp (3 años)'!$C$46,INT((ROW()-13)/2),0))</f>
        <v>Actividad</v>
      </c>
      <c r="D157" s="983" t="str">
        <f ca="1">IF(ISBLANK(OFFSET('5. Pp (3 años)'!$D$46,INT((ROW()-13)/2),0)),"",OFFSET('5. Pp (3 años)'!$D$46,INT((ROW()-13)/2),0))</f>
        <v>3.1.1.1.14.2 Solicitudes de transferencias primarias de los Archivos de Tramite de las Unidades Administrativas Municipales al Archivo de Concentración.</v>
      </c>
      <c r="E157" s="983" t="str">
        <f ca="1">IF(ISBLANK(OFFSET('5. Pp (3 años)'!$E$46,INT((ROW()-13)/2),0)),"",OFFSET('5. Pp (3 años)'!$E$46,INT((ROW()-13)/2),0))</f>
        <v xml:space="preserve">PTPA: Porcentaje de Transferencias Primarias aprobadas.  </v>
      </c>
      <c r="F157" s="985" t="str">
        <f ca="1">IF(ISBLANK(OFFSET('5. Pp (3 años)'!$K$46,INT((ROW()-13)/2),0)),"",OFFSET('5. Pp (3 años)'!$K$46,INT((ROW()-13)/2),0))</f>
        <v>Ascendente</v>
      </c>
      <c r="G157" s="987" t="str">
        <f ca="1">IF(ISBLANK(OFFSET('5. Pp (3 años)'!$H$46,INT((ROW()-13)/2),0)),"",OFFSET('5. Pp (3 años)'!$H$46,INT((ROW()-13)/2),0))</f>
        <v>Trimestral</v>
      </c>
      <c r="H157" s="1027">
        <f ca="1">IF(ISBLANK(OFFSET('9. METAS'!$L$20,INT((ROW()-13)/2),0)),"",OFFSET('9. METAS'!$L$20,INT((ROW()-13)/2),0))</f>
        <v>545</v>
      </c>
      <c r="I157" s="1029"/>
      <c r="J157" s="208" t="e">
        <f ca="1">IF(MOD(ROW()-13,2)=0,IF(ISBLANK(OFFSET(#REF!,INT((ROW()-13)/2),0)),"",OFFSET(#REF!,INT((ROW()-13)/2),0)),IF(ISBLANK(OFFSET('9. METAS'!$U$20,INT((ROW()-14)/2),0)),"",OFFSET('9. METAS'!$U$20,INT((ROW()-14)/2),0)))</f>
        <v>#REF!</v>
      </c>
      <c r="K157" s="209" t="e">
        <f ca="1">IF(MOD(ROW()-13,2)=0,IF(ISBLANK(OFFSET(#REF!,INT((ROW()-13)/2),0)),"",OFFSET(#REF!,INT((ROW()-13)/2),0)),IF(ISBLANK(OFFSET('9. METAS'!$V$20,INT((ROW()-14)/2),0)),"",OFFSET('9. METAS'!$V$20,INT((ROW()-14)/2),0)))</f>
        <v>#REF!</v>
      </c>
      <c r="L157" s="209" t="e">
        <f ca="1">IF(MOD(ROW()-13,2)=0,IF(ISBLANK(OFFSET(#REF!,INT((ROW()-13)/2),0)),"",OFFSET(#REF!,INT((ROW()-13)/2),0)),IF(ISBLANK(OFFSET('9. METAS'!$W$20,INT((ROW()-14)/2),0)),"",OFFSET('9. METAS'!$W$20,INT((ROW()-14)/2),0)))</f>
        <v>#REF!</v>
      </c>
      <c r="M157" s="210" t="e">
        <f ca="1">IF(MOD(ROW()-13,2)=0,IF(ISBLANK(OFFSET(#REF!,INT((ROW()-13)/2),0)),"",OFFSET(#REF!,INT((ROW()-13)/2),0)),IF(ISBLANK(OFFSET('9. METAS'!$X$20,INT((ROW()-14)/2),0)),"",OFFSET('9. METAS'!$X$20,INT((ROW()-14)/2),0)))</f>
        <v>#REF!</v>
      </c>
      <c r="N157" s="1002" t="str">
        <f t="shared" ref="N157" ca="1" si="140">IFERROR(J157/J158,"ND")</f>
        <v>ND</v>
      </c>
      <c r="O157" s="1004" t="str">
        <f t="shared" ref="O157" ca="1" si="141">IFERROR(((J157+K157)/H157),"ND")</f>
        <v>ND</v>
      </c>
      <c r="P157" s="1031"/>
    </row>
    <row r="158" spans="3:16">
      <c r="C158" s="981"/>
      <c r="D158" s="983"/>
      <c r="E158" s="983"/>
      <c r="F158" s="985"/>
      <c r="G158" s="987"/>
      <c r="H158" s="1027"/>
      <c r="I158" s="1033"/>
      <c r="J158" s="208">
        <f ca="1">IF(MOD(ROW()-13,2)=0,IF(ISBLANK(OFFSET(#REF!,INT((ROW()-13)/2),0)),"",OFFSET(#REF!,INT((ROW()-13)/2),0)),IF(ISBLANK(OFFSET('9. METAS'!$U$20,INT((ROW()-14)/2),0)),"",OFFSET('9. METAS'!$U$20,INT((ROW()-14)/2),0)))</f>
        <v>181</v>
      </c>
      <c r="K158" s="209">
        <f ca="1">IF(MOD(ROW()-13,2)=0,IF(ISBLANK(OFFSET(#REF!,INT((ROW()-13)/2),0)),"",OFFSET(#REF!,INT((ROW()-13)/2),0)),IF(ISBLANK(OFFSET('9. METAS'!$V$20,INT((ROW()-14)/2),0)),"",OFFSET('9. METAS'!$V$20,INT((ROW()-14)/2),0)))</f>
        <v>181</v>
      </c>
      <c r="L158" s="209">
        <f ca="1">IF(MOD(ROW()-13,2)=0,IF(ISBLANK(OFFSET(#REF!,INT((ROW()-13)/2),0)),"",OFFSET(#REF!,INT((ROW()-13)/2),0)),IF(ISBLANK(OFFSET('9. METAS'!$W$20,INT((ROW()-14)/2),0)),"",OFFSET('9. METAS'!$W$20,INT((ROW()-14)/2),0)))</f>
        <v>181</v>
      </c>
      <c r="M158" s="210">
        <f ca="1">IF(MOD(ROW()-13,2)=0,IF(ISBLANK(OFFSET(#REF!,INT((ROW()-13)/2),0)),"",OFFSET(#REF!,INT((ROW()-13)/2),0)),IF(ISBLANK(OFFSET('9. METAS'!$X$20,INT((ROW()-14)/2),0)),"",OFFSET('9. METAS'!$X$20,INT((ROW()-14)/2),0)))</f>
        <v>2</v>
      </c>
      <c r="N158" s="1003"/>
      <c r="O158" s="1005"/>
      <c r="P158" s="1034"/>
    </row>
    <row r="159" spans="3:16">
      <c r="C159" s="1008" t="str">
        <f ca="1">IF(ISBLANK(OFFSET('5. Pp (3 años)'!$C$46,INT((ROW()-13)/2),0)),"",OFFSET('5. Pp (3 años)'!$C$46,INT((ROW()-13)/2),0))</f>
        <v>Actividad</v>
      </c>
      <c r="D159" s="983" t="str">
        <f ca="1">IF(ISBLANK(OFFSET('5. Pp (3 años)'!$D$46,INT((ROW()-13)/2),0)),"",OFFSET('5. Pp (3 años)'!$D$46,INT((ROW()-13)/2),0))</f>
        <v>3.1.1.1.14.3 Elaboración de los Instrumentos para control y consulta del Archivo Municipal.</v>
      </c>
      <c r="E159" s="983" t="str">
        <f ca="1">IF(ISBLANK(OFFSET('5. Pp (3 años)'!$E$46,INT((ROW()-13)/2),0)),"",OFFSET('5. Pp (3 años)'!$E$46,INT((ROW()-13)/2),0))</f>
        <v xml:space="preserve">PICCE: Porcentaje de instrumentos de control y consulta elaborados </v>
      </c>
      <c r="F159" s="985" t="str">
        <f ca="1">IF(ISBLANK(OFFSET('5. Pp (3 años)'!$K$46,INT((ROW()-13)/2),0)),"",OFFSET('5. Pp (3 años)'!$K$46,INT((ROW()-13)/2),0))</f>
        <v>Ascendente</v>
      </c>
      <c r="G159" s="987" t="str">
        <f ca="1">IF(ISBLANK(OFFSET('5. Pp (3 años)'!$H$46,INT((ROW()-13)/2),0)),"",OFFSET('5. Pp (3 años)'!$H$46,INT((ROW()-13)/2),0))</f>
        <v>Trimestral</v>
      </c>
      <c r="H159" s="1027">
        <f ca="1">IF(ISBLANK(OFFSET('9. METAS'!$L$20,INT((ROW()-13)/2),0)),"",OFFSET('9. METAS'!$L$20,INT((ROW()-13)/2),0))</f>
        <v>600</v>
      </c>
      <c r="I159" s="1029"/>
      <c r="J159" s="208" t="e">
        <f ca="1">IF(MOD(ROW()-13,2)=0,IF(ISBLANK(OFFSET(#REF!,INT((ROW()-13)/2),0)),"",OFFSET(#REF!,INT((ROW()-13)/2),0)),IF(ISBLANK(OFFSET('9. METAS'!$U$20,INT((ROW()-14)/2),0)),"",OFFSET('9. METAS'!$U$20,INT((ROW()-14)/2),0)))</f>
        <v>#REF!</v>
      </c>
      <c r="K159" s="209" t="e">
        <f ca="1">IF(MOD(ROW()-13,2)=0,IF(ISBLANK(OFFSET(#REF!,INT((ROW()-13)/2),0)),"",OFFSET(#REF!,INT((ROW()-13)/2),0)),IF(ISBLANK(OFFSET('9. METAS'!$V$20,INT((ROW()-14)/2),0)),"",OFFSET('9. METAS'!$V$20,INT((ROW()-14)/2),0)))</f>
        <v>#REF!</v>
      </c>
      <c r="L159" s="209" t="e">
        <f ca="1">IF(MOD(ROW()-13,2)=0,IF(ISBLANK(OFFSET(#REF!,INT((ROW()-13)/2),0)),"",OFFSET(#REF!,INT((ROW()-13)/2),0)),IF(ISBLANK(OFFSET('9. METAS'!$W$20,INT((ROW()-14)/2),0)),"",OFFSET('9. METAS'!$W$20,INT((ROW()-14)/2),0)))</f>
        <v>#REF!</v>
      </c>
      <c r="M159" s="210" t="e">
        <f ca="1">IF(MOD(ROW()-13,2)=0,IF(ISBLANK(OFFSET(#REF!,INT((ROW()-13)/2),0)),"",OFFSET(#REF!,INT((ROW()-13)/2),0)),IF(ISBLANK(OFFSET('9. METAS'!$X$20,INT((ROW()-14)/2),0)),"",OFFSET('9. METAS'!$X$20,INT((ROW()-14)/2),0)))</f>
        <v>#REF!</v>
      </c>
      <c r="N159" s="1002" t="str">
        <f t="shared" ref="N159" ca="1" si="142">IFERROR(J159/J160,"ND")</f>
        <v>ND</v>
      </c>
      <c r="O159" s="1004" t="str">
        <f t="shared" ref="O159" ca="1" si="143">IFERROR(((J159+K159)/H159),"ND")</f>
        <v>ND</v>
      </c>
      <c r="P159" s="1031"/>
    </row>
    <row r="160" spans="3:16">
      <c r="C160" s="981"/>
      <c r="D160" s="983"/>
      <c r="E160" s="983"/>
      <c r="F160" s="985"/>
      <c r="G160" s="987"/>
      <c r="H160" s="1027"/>
      <c r="I160" s="1033"/>
      <c r="J160" s="208">
        <f ca="1">IF(MOD(ROW()-13,2)=0,IF(ISBLANK(OFFSET(#REF!,INT((ROW()-13)/2),0)),"",OFFSET(#REF!,INT((ROW()-13)/2),0)),IF(ISBLANK(OFFSET('9. METAS'!$U$20,INT((ROW()-14)/2),0)),"",OFFSET('9. METAS'!$U$20,INT((ROW()-14)/2),0)))</f>
        <v>150</v>
      </c>
      <c r="K160" s="209">
        <f ca="1">IF(MOD(ROW()-13,2)=0,IF(ISBLANK(OFFSET(#REF!,INT((ROW()-13)/2),0)),"",OFFSET(#REF!,INT((ROW()-13)/2),0)),IF(ISBLANK(OFFSET('9. METAS'!$V$20,INT((ROW()-14)/2),0)),"",OFFSET('9. METAS'!$V$20,INT((ROW()-14)/2),0)))</f>
        <v>150</v>
      </c>
      <c r="L160" s="209">
        <f ca="1">IF(MOD(ROW()-13,2)=0,IF(ISBLANK(OFFSET(#REF!,INT((ROW()-13)/2),0)),"",OFFSET(#REF!,INT((ROW()-13)/2),0)),IF(ISBLANK(OFFSET('9. METAS'!$W$20,INT((ROW()-14)/2),0)),"",OFFSET('9. METAS'!$W$20,INT((ROW()-14)/2),0)))</f>
        <v>150</v>
      </c>
      <c r="M160" s="210">
        <f ca="1">IF(MOD(ROW()-13,2)=0,IF(ISBLANK(OFFSET(#REF!,INT((ROW()-13)/2),0)),"",OFFSET(#REF!,INT((ROW()-13)/2),0)),IF(ISBLANK(OFFSET('9. METAS'!$X$20,INT((ROW()-14)/2),0)),"",OFFSET('9. METAS'!$X$20,INT((ROW()-14)/2),0)))</f>
        <v>150</v>
      </c>
      <c r="N160" s="1003"/>
      <c r="O160" s="1005"/>
      <c r="P160" s="1034"/>
    </row>
    <row r="161" spans="3:16">
      <c r="C161" s="1008" t="str">
        <f ca="1">IF(ISBLANK(OFFSET('5. Pp (3 años)'!$C$46,INT((ROW()-13)/2),0)),"",OFFSET('5. Pp (3 años)'!$C$46,INT((ROW()-13)/2),0))</f>
        <v>Actividad</v>
      </c>
      <c r="D161" s="983" t="str">
        <f ca="1">IF(ISBLANK(OFFSET('5. Pp (3 años)'!$D$46,INT((ROW()-13)/2),0)),"",OFFSET('5. Pp (3 años)'!$D$46,INT((ROW()-13)/2),0))</f>
        <v>3.1.1.1.14.4 Capacitaciónes desarrolladas a las unidades administravias en materia de gestión documental y administración de los archivos.</v>
      </c>
      <c r="E161" s="983" t="str">
        <f ca="1">IF(ISBLANK(OFFSET('5. Pp (3 años)'!$E$46,INT((ROW()-13)/2),0)),"",OFFSET('5. Pp (3 años)'!$E$46,INT((ROW()-13)/2),0))</f>
        <v>PAMAT: Porcentaje de capacitaciones en materia de archivo de tramite.</v>
      </c>
      <c r="F161" s="985" t="str">
        <f ca="1">IF(ISBLANK(OFFSET('5. Pp (3 años)'!$K$46,INT((ROW()-13)/2),0)),"",OFFSET('5. Pp (3 años)'!$K$46,INT((ROW()-13)/2),0))</f>
        <v>Ascendente</v>
      </c>
      <c r="G161" s="987" t="str">
        <f ca="1">IF(ISBLANK(OFFSET('5. Pp (3 años)'!$H$46,INT((ROW()-13)/2),0)),"",OFFSET('5. Pp (3 años)'!$H$46,INT((ROW()-13)/2),0))</f>
        <v>Trimestral</v>
      </c>
      <c r="H161" s="1027">
        <f ca="1">IF(ISBLANK(OFFSET('9. METAS'!$L$20,INT((ROW()-13)/2),0)),"",OFFSET('9. METAS'!$L$20,INT((ROW()-13)/2),0))</f>
        <v>200</v>
      </c>
      <c r="I161" s="1029"/>
      <c r="J161" s="208" t="e">
        <f ca="1">IF(MOD(ROW()-13,2)=0,IF(ISBLANK(OFFSET(#REF!,INT((ROW()-13)/2),0)),"",OFFSET(#REF!,INT((ROW()-13)/2),0)),IF(ISBLANK(OFFSET('9. METAS'!$U$20,INT((ROW()-14)/2),0)),"",OFFSET('9. METAS'!$U$20,INT((ROW()-14)/2),0)))</f>
        <v>#REF!</v>
      </c>
      <c r="K161" s="209" t="e">
        <f ca="1">IF(MOD(ROW()-13,2)=0,IF(ISBLANK(OFFSET(#REF!,INT((ROW()-13)/2),0)),"",OFFSET(#REF!,INT((ROW()-13)/2),0)),IF(ISBLANK(OFFSET('9. METAS'!$V$20,INT((ROW()-14)/2),0)),"",OFFSET('9. METAS'!$V$20,INT((ROW()-14)/2),0)))</f>
        <v>#REF!</v>
      </c>
      <c r="L161" s="209" t="e">
        <f ca="1">IF(MOD(ROW()-13,2)=0,IF(ISBLANK(OFFSET(#REF!,INT((ROW()-13)/2),0)),"",OFFSET(#REF!,INT((ROW()-13)/2),0)),IF(ISBLANK(OFFSET('9. METAS'!$W$20,INT((ROW()-14)/2),0)),"",OFFSET('9. METAS'!$W$20,INT((ROW()-14)/2),0)))</f>
        <v>#REF!</v>
      </c>
      <c r="M161" s="210" t="e">
        <f ca="1">IF(MOD(ROW()-13,2)=0,IF(ISBLANK(OFFSET(#REF!,INT((ROW()-13)/2),0)),"",OFFSET(#REF!,INT((ROW()-13)/2),0)),IF(ISBLANK(OFFSET('9. METAS'!$X$20,INT((ROW()-14)/2),0)),"",OFFSET('9. METAS'!$X$20,INT((ROW()-14)/2),0)))</f>
        <v>#REF!</v>
      </c>
      <c r="N161" s="1002" t="str">
        <f t="shared" ref="N161" ca="1" si="144">IFERROR(J161/J162,"ND")</f>
        <v>ND</v>
      </c>
      <c r="O161" s="1004" t="str">
        <f t="shared" ref="O161" ca="1" si="145">IFERROR(((J161+K161)/H161),"ND")</f>
        <v>ND</v>
      </c>
      <c r="P161" s="1031"/>
    </row>
    <row r="162" spans="3:16">
      <c r="C162" s="981"/>
      <c r="D162" s="983"/>
      <c r="E162" s="983"/>
      <c r="F162" s="985"/>
      <c r="G162" s="987"/>
      <c r="H162" s="1027"/>
      <c r="I162" s="1033"/>
      <c r="J162" s="208">
        <f ca="1">IF(MOD(ROW()-13,2)=0,IF(ISBLANK(OFFSET(#REF!,INT((ROW()-13)/2),0)),"",OFFSET(#REF!,INT((ROW()-13)/2),0)),IF(ISBLANK(OFFSET('9. METAS'!$U$20,INT((ROW()-14)/2),0)),"",OFFSET('9. METAS'!$U$20,INT((ROW()-14)/2),0)))</f>
        <v>50</v>
      </c>
      <c r="K162" s="209">
        <f ca="1">IF(MOD(ROW()-13,2)=0,IF(ISBLANK(OFFSET(#REF!,INT((ROW()-13)/2),0)),"",OFFSET(#REF!,INT((ROW()-13)/2),0)),IF(ISBLANK(OFFSET('9. METAS'!$V$20,INT((ROW()-14)/2),0)),"",OFFSET('9. METAS'!$V$20,INT((ROW()-14)/2),0)))</f>
        <v>50</v>
      </c>
      <c r="L162" s="209">
        <f ca="1">IF(MOD(ROW()-13,2)=0,IF(ISBLANK(OFFSET(#REF!,INT((ROW()-13)/2),0)),"",OFFSET(#REF!,INT((ROW()-13)/2),0)),IF(ISBLANK(OFFSET('9. METAS'!$W$20,INT((ROW()-14)/2),0)),"",OFFSET('9. METAS'!$W$20,INT((ROW()-14)/2),0)))</f>
        <v>50</v>
      </c>
      <c r="M162" s="210">
        <f ca="1">IF(MOD(ROW()-13,2)=0,IF(ISBLANK(OFFSET(#REF!,INT((ROW()-13)/2),0)),"",OFFSET(#REF!,INT((ROW()-13)/2),0)),IF(ISBLANK(OFFSET('9. METAS'!$X$20,INT((ROW()-14)/2),0)),"",OFFSET('9. METAS'!$X$20,INT((ROW()-14)/2),0)))</f>
        <v>50</v>
      </c>
      <c r="N162" s="1003"/>
      <c r="O162" s="1005"/>
      <c r="P162" s="1034"/>
    </row>
    <row r="163" spans="3:16">
      <c r="C163" s="1008" t="str">
        <f ca="1">IF(ISBLANK(OFFSET('5. Pp (3 años)'!$C$46,INT((ROW()-13)/2),0)),"",OFFSET('5. Pp (3 años)'!$C$46,INT((ROW()-13)/2),0))</f>
        <v>Actividad</v>
      </c>
      <c r="D163" s="983" t="str">
        <f ca="1">IF(ISBLANK(OFFSET('5. Pp (3 años)'!$D$46,INT((ROW()-13)/2),0)),"",OFFSET('5. Pp (3 años)'!$D$46,INT((ROW()-13)/2),0))</f>
        <v>3.1.1.1.14.5 Eliminación de Documentos de apoyo informativo.</v>
      </c>
      <c r="E163" s="983" t="str">
        <f ca="1">IF(ISBLANK(OFFSET('5. Pp (3 años)'!$E$46,INT((ROW()-13)/2),0)),"",OFFSET('5. Pp (3 años)'!$E$46,INT((ROW()-13)/2),0))</f>
        <v>PEDAI: Porcentaje de eliminación de Documentos de Apoyo informativo.</v>
      </c>
      <c r="F163" s="985" t="str">
        <f ca="1">IF(ISBLANK(OFFSET('5. Pp (3 años)'!$K$46,INT((ROW()-13)/2),0)),"",OFFSET('5. Pp (3 años)'!$K$46,INT((ROW()-13)/2),0))</f>
        <v>Ascendente</v>
      </c>
      <c r="G163" s="987" t="str">
        <f ca="1">IF(ISBLANK(OFFSET('5. Pp (3 años)'!$H$46,INT((ROW()-13)/2),0)),"",OFFSET('5. Pp (3 años)'!$H$46,INT((ROW()-13)/2),0))</f>
        <v>Trimestral</v>
      </c>
      <c r="H163" s="1027">
        <f ca="1">IF(ISBLANK(OFFSET('9. METAS'!$L$20,INT((ROW()-13)/2),0)),"",OFFSET('9. METAS'!$L$20,INT((ROW()-13)/2),0))</f>
        <v>40</v>
      </c>
      <c r="I163" s="1029"/>
      <c r="J163" s="208" t="e">
        <f ca="1">IF(MOD(ROW()-13,2)=0,IF(ISBLANK(OFFSET(#REF!,INT((ROW()-13)/2),0)),"",OFFSET(#REF!,INT((ROW()-13)/2),0)),IF(ISBLANK(OFFSET('9. METAS'!$U$20,INT((ROW()-14)/2),0)),"",OFFSET('9. METAS'!$U$20,INT((ROW()-14)/2),0)))</f>
        <v>#REF!</v>
      </c>
      <c r="K163" s="209" t="e">
        <f ca="1">IF(MOD(ROW()-13,2)=0,IF(ISBLANK(OFFSET(#REF!,INT((ROW()-13)/2),0)),"",OFFSET(#REF!,INT((ROW()-13)/2),0)),IF(ISBLANK(OFFSET('9. METAS'!$V$20,INT((ROW()-14)/2),0)),"",OFFSET('9. METAS'!$V$20,INT((ROW()-14)/2),0)))</f>
        <v>#REF!</v>
      </c>
      <c r="L163" s="209" t="e">
        <f ca="1">IF(MOD(ROW()-13,2)=0,IF(ISBLANK(OFFSET(#REF!,INT((ROW()-13)/2),0)),"",OFFSET(#REF!,INT((ROW()-13)/2),0)),IF(ISBLANK(OFFSET('9. METAS'!$W$20,INT((ROW()-14)/2),0)),"",OFFSET('9. METAS'!$W$20,INT((ROW()-14)/2),0)))</f>
        <v>#REF!</v>
      </c>
      <c r="M163" s="210" t="e">
        <f ca="1">IF(MOD(ROW()-13,2)=0,IF(ISBLANK(OFFSET(#REF!,INT((ROW()-13)/2),0)),"",OFFSET(#REF!,INT((ROW()-13)/2),0)),IF(ISBLANK(OFFSET('9. METAS'!$X$20,INT((ROW()-14)/2),0)),"",OFFSET('9. METAS'!$X$20,INT((ROW()-14)/2),0)))</f>
        <v>#REF!</v>
      </c>
      <c r="N163" s="1002" t="str">
        <f t="shared" ref="N163" ca="1" si="146">IFERROR(J163/J164,"ND")</f>
        <v>ND</v>
      </c>
      <c r="O163" s="1004" t="str">
        <f t="shared" ref="O163" ca="1" si="147">IFERROR(((J163+K163)/H163),"ND")</f>
        <v>ND</v>
      </c>
      <c r="P163" s="1031"/>
    </row>
    <row r="164" spans="3:16">
      <c r="C164" s="981"/>
      <c r="D164" s="983"/>
      <c r="E164" s="983"/>
      <c r="F164" s="985"/>
      <c r="G164" s="987"/>
      <c r="H164" s="1027"/>
      <c r="I164" s="1033"/>
      <c r="J164" s="208">
        <f ca="1">IF(MOD(ROW()-13,2)=0,IF(ISBLANK(OFFSET(#REF!,INT((ROW()-13)/2),0)),"",OFFSET(#REF!,INT((ROW()-13)/2),0)),IF(ISBLANK(OFFSET('9. METAS'!$U$20,INT((ROW()-14)/2),0)),"",OFFSET('9. METAS'!$U$20,INT((ROW()-14)/2),0)))</f>
        <v>10</v>
      </c>
      <c r="K164" s="209">
        <f ca="1">IF(MOD(ROW()-13,2)=0,IF(ISBLANK(OFFSET(#REF!,INT((ROW()-13)/2),0)),"",OFFSET(#REF!,INT((ROW()-13)/2),0)),IF(ISBLANK(OFFSET('9. METAS'!$V$20,INT((ROW()-14)/2),0)),"",OFFSET('9. METAS'!$V$20,INT((ROW()-14)/2),0)))</f>
        <v>10</v>
      </c>
      <c r="L164" s="209">
        <f ca="1">IF(MOD(ROW()-13,2)=0,IF(ISBLANK(OFFSET(#REF!,INT((ROW()-13)/2),0)),"",OFFSET(#REF!,INT((ROW()-13)/2),0)),IF(ISBLANK(OFFSET('9. METAS'!$W$20,INT((ROW()-14)/2),0)),"",OFFSET('9. METAS'!$W$20,INT((ROW()-14)/2),0)))</f>
        <v>10</v>
      </c>
      <c r="M164" s="210">
        <f ca="1">IF(MOD(ROW()-13,2)=0,IF(ISBLANK(OFFSET(#REF!,INT((ROW()-13)/2),0)),"",OFFSET(#REF!,INT((ROW()-13)/2),0)),IF(ISBLANK(OFFSET('9. METAS'!$X$20,INT((ROW()-14)/2),0)),"",OFFSET('9. METAS'!$X$20,INT((ROW()-14)/2),0)))</f>
        <v>10</v>
      </c>
      <c r="N164" s="1003"/>
      <c r="O164" s="1005"/>
      <c r="P164" s="1034"/>
    </row>
    <row r="165" spans="3:16">
      <c r="C165" s="1008" t="str">
        <f ca="1">IF(ISBLANK(OFFSET('5. Pp (3 años)'!$C$46,INT((ROW()-13)/2),0)),"",OFFSET('5. Pp (3 años)'!$C$46,INT((ROW()-13)/2),0))</f>
        <v>Actividad</v>
      </c>
      <c r="D165" s="983" t="str">
        <f ca="1">IF(ISBLANK(OFFSET('5. Pp (3 años)'!$D$46,INT((ROW()-13)/2),0)),"",OFFSET('5. Pp (3 años)'!$D$46,INT((ROW()-13)/2),0))</f>
        <v>3.1.1.1.14.6 Visitas agendadas a las unidades administrativas para el proceso de baja documental.</v>
      </c>
      <c r="E165" s="983" t="str">
        <f ca="1">IF(ISBLANK(OFFSET('5. Pp (3 años)'!$E$46,INT((ROW()-13)/2),0)),"",OFFSET('5. Pp (3 años)'!$E$46,INT((ROW()-13)/2),0))</f>
        <v>PVAUAPBD: Porcentaje de visitas agendadas a las unidades administrativas para el proceso de baja documental.</v>
      </c>
      <c r="F165" s="985" t="str">
        <f ca="1">IF(ISBLANK(OFFSET('5. Pp (3 años)'!$K$46,INT((ROW()-13)/2),0)),"",OFFSET('5. Pp (3 años)'!$K$46,INT((ROW()-13)/2),0))</f>
        <v>Ascendente</v>
      </c>
      <c r="G165" s="987" t="str">
        <f ca="1">IF(ISBLANK(OFFSET('5. Pp (3 años)'!$H$46,INT((ROW()-13)/2),0)),"",OFFSET('5. Pp (3 años)'!$H$46,INT((ROW()-13)/2),0))</f>
        <v>Trimestral</v>
      </c>
      <c r="H165" s="1027">
        <f ca="1">IF(ISBLANK(OFFSET('9. METAS'!$L$20,INT((ROW()-13)/2),0)),"",OFFSET('9. METAS'!$L$20,INT((ROW()-13)/2),0))</f>
        <v>5</v>
      </c>
      <c r="I165" s="1029"/>
      <c r="J165" s="208" t="e">
        <f ca="1">IF(MOD(ROW()-13,2)=0,IF(ISBLANK(OFFSET(#REF!,INT((ROW()-13)/2),0)),"",OFFSET(#REF!,INT((ROW()-13)/2),0)),IF(ISBLANK(OFFSET('9. METAS'!$U$20,INT((ROW()-14)/2),0)),"",OFFSET('9. METAS'!$U$20,INT((ROW()-14)/2),0)))</f>
        <v>#REF!</v>
      </c>
      <c r="K165" s="209" t="e">
        <f ca="1">IF(MOD(ROW()-13,2)=0,IF(ISBLANK(OFFSET(#REF!,INT((ROW()-13)/2),0)),"",OFFSET(#REF!,INT((ROW()-13)/2),0)),IF(ISBLANK(OFFSET('9. METAS'!$V$20,INT((ROW()-14)/2),0)),"",OFFSET('9. METAS'!$V$20,INT((ROW()-14)/2),0)))</f>
        <v>#REF!</v>
      </c>
      <c r="L165" s="209" t="e">
        <f ca="1">IF(MOD(ROW()-13,2)=0,IF(ISBLANK(OFFSET(#REF!,INT((ROW()-13)/2),0)),"",OFFSET(#REF!,INT((ROW()-13)/2),0)),IF(ISBLANK(OFFSET('9. METAS'!$W$20,INT((ROW()-14)/2),0)),"",OFFSET('9. METAS'!$W$20,INT((ROW()-14)/2),0)))</f>
        <v>#REF!</v>
      </c>
      <c r="M165" s="210" t="e">
        <f ca="1">IF(MOD(ROW()-13,2)=0,IF(ISBLANK(OFFSET(#REF!,INT((ROW()-13)/2),0)),"",OFFSET(#REF!,INT((ROW()-13)/2),0)),IF(ISBLANK(OFFSET('9. METAS'!$X$20,INT((ROW()-14)/2),0)),"",OFFSET('9. METAS'!$X$20,INT((ROW()-14)/2),0)))</f>
        <v>#REF!</v>
      </c>
      <c r="N165" s="1002" t="str">
        <f t="shared" ref="N165" ca="1" si="148">IFERROR(J165/J166,"ND")</f>
        <v>ND</v>
      </c>
      <c r="O165" s="1004" t="str">
        <f t="shared" ref="O165" ca="1" si="149">IFERROR(((J165+K165)/H165),"ND")</f>
        <v>ND</v>
      </c>
      <c r="P165" s="1031"/>
    </row>
    <row r="166" spans="3:16">
      <c r="C166" s="981"/>
      <c r="D166" s="983"/>
      <c r="E166" s="983"/>
      <c r="F166" s="985"/>
      <c r="G166" s="987"/>
      <c r="H166" s="1027"/>
      <c r="I166" s="1033"/>
      <c r="J166" s="208">
        <f ca="1">IF(MOD(ROW()-13,2)=0,IF(ISBLANK(OFFSET(#REF!,INT((ROW()-13)/2),0)),"",OFFSET(#REF!,INT((ROW()-13)/2),0)),IF(ISBLANK(OFFSET('9. METAS'!$U$20,INT((ROW()-14)/2),0)),"",OFFSET('9. METAS'!$U$20,INT((ROW()-14)/2),0)))</f>
        <v>1</v>
      </c>
      <c r="K166" s="209">
        <f ca="1">IF(MOD(ROW()-13,2)=0,IF(ISBLANK(OFFSET(#REF!,INT((ROW()-13)/2),0)),"",OFFSET(#REF!,INT((ROW()-13)/2),0)),IF(ISBLANK(OFFSET('9. METAS'!$V$20,INT((ROW()-14)/2),0)),"",OFFSET('9. METAS'!$V$20,INT((ROW()-14)/2),0)))</f>
        <v>2</v>
      </c>
      <c r="L166" s="209">
        <f ca="1">IF(MOD(ROW()-13,2)=0,IF(ISBLANK(OFFSET(#REF!,INT((ROW()-13)/2),0)),"",OFFSET(#REF!,INT((ROW()-13)/2),0)),IF(ISBLANK(OFFSET('9. METAS'!$W$20,INT((ROW()-14)/2),0)),"",OFFSET('9. METAS'!$W$20,INT((ROW()-14)/2),0)))</f>
        <v>1</v>
      </c>
      <c r="M166" s="210">
        <f ca="1">IF(MOD(ROW()-13,2)=0,IF(ISBLANK(OFFSET(#REF!,INT((ROW()-13)/2),0)),"",OFFSET(#REF!,INT((ROW()-13)/2),0)),IF(ISBLANK(OFFSET('9. METAS'!$X$20,INT((ROW()-14)/2),0)),"",OFFSET('9. METAS'!$X$20,INT((ROW()-14)/2),0)))</f>
        <v>1</v>
      </c>
      <c r="N166" s="1003"/>
      <c r="O166" s="1005"/>
      <c r="P166" s="1034"/>
    </row>
    <row r="167" spans="3:16">
      <c r="C167" s="1008" t="str">
        <f ca="1">IF(ISBLANK(OFFSET('5. Pp (3 años)'!$C$46,INT((ROW()-13)/2),0)),"",OFFSET('5. Pp (3 años)'!$C$46,INT((ROW()-13)/2),0))</f>
        <v>Actividad</v>
      </c>
      <c r="D167" s="983" t="str">
        <f ca="1">IF(ISBLANK(OFFSET('5. Pp (3 años)'!$D$46,INT((ROW()-13)/2),0)),"",OFFSET('5. Pp (3 años)'!$D$46,INT((ROW()-13)/2),0))</f>
        <v>3.1.1.1.14.7 Total de Bajas documentales concluidas (Actas de baja documental)</v>
      </c>
      <c r="E167" s="983" t="str">
        <f ca="1">IF(ISBLANK(OFFSET('5. Pp (3 años)'!$E$46,INT((ROW()-13)/2),0)),"",OFFSET('5. Pp (3 años)'!$E$46,INT((ROW()-13)/2),0))</f>
        <v>PTBDC: Porcentaje de Total de Bajas documentales concluidas (Actas de baja documental).</v>
      </c>
      <c r="F167" s="985" t="str">
        <f ca="1">IF(ISBLANK(OFFSET('5. Pp (3 años)'!$K$46,INT((ROW()-13)/2),0)),"",OFFSET('5. Pp (3 años)'!$K$46,INT((ROW()-13)/2),0))</f>
        <v>Ascendente</v>
      </c>
      <c r="G167" s="987" t="str">
        <f ca="1">IF(ISBLANK(OFFSET('5. Pp (3 años)'!$H$46,INT((ROW()-13)/2),0)),"",OFFSET('5. Pp (3 años)'!$H$46,INT((ROW()-13)/2),0))</f>
        <v>Trimestral</v>
      </c>
      <c r="H167" s="1027">
        <f ca="1">IF(ISBLANK(OFFSET('9. METAS'!$L$20,INT((ROW()-13)/2),0)),"",OFFSET('9. METAS'!$L$20,INT((ROW()-13)/2),0))</f>
        <v>120</v>
      </c>
      <c r="I167" s="1029"/>
      <c r="J167" s="208" t="e">
        <f ca="1">IF(MOD(ROW()-13,2)=0,IF(ISBLANK(OFFSET(#REF!,INT((ROW()-13)/2),0)),"",OFFSET(#REF!,INT((ROW()-13)/2),0)),IF(ISBLANK(OFFSET('9. METAS'!$U$20,INT((ROW()-14)/2),0)),"",OFFSET('9. METAS'!$U$20,INT((ROW()-14)/2),0)))</f>
        <v>#REF!</v>
      </c>
      <c r="K167" s="209" t="e">
        <f ca="1">IF(MOD(ROW()-13,2)=0,IF(ISBLANK(OFFSET(#REF!,INT((ROW()-13)/2),0)),"",OFFSET(#REF!,INT((ROW()-13)/2),0)),IF(ISBLANK(OFFSET('9. METAS'!$V$20,INT((ROW()-14)/2),0)),"",OFFSET('9. METAS'!$V$20,INT((ROW()-14)/2),0)))</f>
        <v>#REF!</v>
      </c>
      <c r="L167" s="209" t="e">
        <f ca="1">IF(MOD(ROW()-13,2)=0,IF(ISBLANK(OFFSET(#REF!,INT((ROW()-13)/2),0)),"",OFFSET(#REF!,INT((ROW()-13)/2),0)),IF(ISBLANK(OFFSET('9. METAS'!$W$20,INT((ROW()-14)/2),0)),"",OFFSET('9. METAS'!$W$20,INT((ROW()-14)/2),0)))</f>
        <v>#REF!</v>
      </c>
      <c r="M167" s="210" t="e">
        <f ca="1">IF(MOD(ROW()-13,2)=0,IF(ISBLANK(OFFSET(#REF!,INT((ROW()-13)/2),0)),"",OFFSET(#REF!,INT((ROW()-13)/2),0)),IF(ISBLANK(OFFSET('9. METAS'!$X$20,INT((ROW()-14)/2),0)),"",OFFSET('9. METAS'!$X$20,INT((ROW()-14)/2),0)))</f>
        <v>#REF!</v>
      </c>
      <c r="N167" s="1002" t="str">
        <f t="shared" ref="N167" ca="1" si="150">IFERROR(J167/J168,"ND")</f>
        <v>ND</v>
      </c>
      <c r="O167" s="1004" t="str">
        <f t="shared" ref="O167" ca="1" si="151">IFERROR(((J167+K167)/H167),"ND")</f>
        <v>ND</v>
      </c>
      <c r="P167" s="1031"/>
    </row>
    <row r="168" spans="3:16">
      <c r="C168" s="981"/>
      <c r="D168" s="983"/>
      <c r="E168" s="983"/>
      <c r="F168" s="985"/>
      <c r="G168" s="987"/>
      <c r="H168" s="1027"/>
      <c r="I168" s="1033"/>
      <c r="J168" s="208">
        <f ca="1">IF(MOD(ROW()-13,2)=0,IF(ISBLANK(OFFSET(#REF!,INT((ROW()-13)/2),0)),"",OFFSET(#REF!,INT((ROW()-13)/2),0)),IF(ISBLANK(OFFSET('9. METAS'!$U$20,INT((ROW()-14)/2),0)),"",OFFSET('9. METAS'!$U$20,INT((ROW()-14)/2),0)))</f>
        <v>30</v>
      </c>
      <c r="K168" s="209">
        <f ca="1">IF(MOD(ROW()-13,2)=0,IF(ISBLANK(OFFSET(#REF!,INT((ROW()-13)/2),0)),"",OFFSET(#REF!,INT((ROW()-13)/2),0)),IF(ISBLANK(OFFSET('9. METAS'!$V$20,INT((ROW()-14)/2),0)),"",OFFSET('9. METAS'!$V$20,INT((ROW()-14)/2),0)))</f>
        <v>30</v>
      </c>
      <c r="L168" s="209">
        <f ca="1">IF(MOD(ROW()-13,2)=0,IF(ISBLANK(OFFSET(#REF!,INT((ROW()-13)/2),0)),"",OFFSET(#REF!,INT((ROW()-13)/2),0)),IF(ISBLANK(OFFSET('9. METAS'!$W$20,INT((ROW()-14)/2),0)),"",OFFSET('9. METAS'!$W$20,INT((ROW()-14)/2),0)))</f>
        <v>30</v>
      </c>
      <c r="M168" s="210">
        <f ca="1">IF(MOD(ROW()-13,2)=0,IF(ISBLANK(OFFSET(#REF!,INT((ROW()-13)/2),0)),"",OFFSET(#REF!,INT((ROW()-13)/2),0)),IF(ISBLANK(OFFSET('9. METAS'!$X$20,INT((ROW()-14)/2),0)),"",OFFSET('9. METAS'!$X$20,INT((ROW()-14)/2),0)))</f>
        <v>30</v>
      </c>
      <c r="N168" s="1003"/>
      <c r="O168" s="1005"/>
      <c r="P168" s="1034"/>
    </row>
    <row r="169" spans="3:16">
      <c r="C169" s="1008" t="str">
        <f ca="1">IF(ISBLANK(OFFSET('5. Pp (3 años)'!$C$46,INT((ROW()-13)/2),0)),"",OFFSET('5. Pp (3 años)'!$C$46,INT((ROW()-13)/2),0))</f>
        <v>Actividad</v>
      </c>
      <c r="D169" s="983" t="str">
        <f ca="1">IF(ISBLANK(OFFSET('5. Pp (3 años)'!$D$46,INT((ROW()-13)/2),0)),"",OFFSET('5. Pp (3 años)'!$D$46,INT((ROW()-13)/2),0))</f>
        <v>3.1.1.1.14.8 Asesorias en materia de bajas documentales.</v>
      </c>
      <c r="E169" s="983" t="str">
        <f ca="1">IF(ISBLANK(OFFSET('5. Pp (3 años)'!$E$46,INT((ROW()-13)/2),0)),"",OFFSET('5. Pp (3 años)'!$E$46,INT((ROW()-13)/2),0))</f>
        <v>PAMBD: Porcentaje de Asesorias en materia de bajas documentales.</v>
      </c>
      <c r="F169" s="985" t="str">
        <f ca="1">IF(ISBLANK(OFFSET('5. Pp (3 años)'!$K$46,INT((ROW()-13)/2),0)),"",OFFSET('5. Pp (3 años)'!$K$46,INT((ROW()-13)/2),0))</f>
        <v>Ascendente</v>
      </c>
      <c r="G169" s="987" t="str">
        <f ca="1">IF(ISBLANK(OFFSET('5. Pp (3 años)'!$H$46,INT((ROW()-13)/2),0)),"",OFFSET('5. Pp (3 años)'!$H$46,INT((ROW()-13)/2),0))</f>
        <v>Trimestral</v>
      </c>
      <c r="H169" s="1027">
        <f ca="1">IF(ISBLANK(OFFSET('9. METAS'!$L$20,INT((ROW()-13)/2),0)),"",OFFSET('9. METAS'!$L$20,INT((ROW()-13)/2),0))</f>
        <v>120</v>
      </c>
      <c r="I169" s="1029"/>
      <c r="J169" s="208" t="e">
        <f ca="1">IF(MOD(ROW()-13,2)=0,IF(ISBLANK(OFFSET(#REF!,INT((ROW()-13)/2),0)),"",OFFSET(#REF!,INT((ROW()-13)/2),0)),IF(ISBLANK(OFFSET('9. METAS'!$U$20,INT((ROW()-14)/2),0)),"",OFFSET('9. METAS'!$U$20,INT((ROW()-14)/2),0)))</f>
        <v>#REF!</v>
      </c>
      <c r="K169" s="209" t="e">
        <f ca="1">IF(MOD(ROW()-13,2)=0,IF(ISBLANK(OFFSET(#REF!,INT((ROW()-13)/2),0)),"",OFFSET(#REF!,INT((ROW()-13)/2),0)),IF(ISBLANK(OFFSET('9. METAS'!$V$20,INT((ROW()-14)/2),0)),"",OFFSET('9. METAS'!$V$20,INT((ROW()-14)/2),0)))</f>
        <v>#REF!</v>
      </c>
      <c r="L169" s="209" t="e">
        <f ca="1">IF(MOD(ROW()-13,2)=0,IF(ISBLANK(OFFSET(#REF!,INT((ROW()-13)/2),0)),"",OFFSET(#REF!,INT((ROW()-13)/2),0)),IF(ISBLANK(OFFSET('9. METAS'!$W$20,INT((ROW()-14)/2),0)),"",OFFSET('9. METAS'!$W$20,INT((ROW()-14)/2),0)))</f>
        <v>#REF!</v>
      </c>
      <c r="M169" s="210" t="e">
        <f ca="1">IF(MOD(ROW()-13,2)=0,IF(ISBLANK(OFFSET(#REF!,INT((ROW()-13)/2),0)),"",OFFSET(#REF!,INT((ROW()-13)/2),0)),IF(ISBLANK(OFFSET('9. METAS'!$X$20,INT((ROW()-14)/2),0)),"",OFFSET('9. METAS'!$X$20,INT((ROW()-14)/2),0)))</f>
        <v>#REF!</v>
      </c>
      <c r="N169" s="1002" t="str">
        <f t="shared" ref="N169" ca="1" si="152">IFERROR(J169/J170,"ND")</f>
        <v>ND</v>
      </c>
      <c r="O169" s="1004" t="str">
        <f t="shared" ref="O169" ca="1" si="153">IFERROR(((J169+K169)/H169),"ND")</f>
        <v>ND</v>
      </c>
      <c r="P169" s="1031"/>
    </row>
    <row r="170" spans="3:16">
      <c r="C170" s="981"/>
      <c r="D170" s="983"/>
      <c r="E170" s="983"/>
      <c r="F170" s="985"/>
      <c r="G170" s="987"/>
      <c r="H170" s="1027"/>
      <c r="I170" s="1033"/>
      <c r="J170" s="208">
        <f ca="1">IF(MOD(ROW()-13,2)=0,IF(ISBLANK(OFFSET(#REF!,INT((ROW()-13)/2),0)),"",OFFSET(#REF!,INT((ROW()-13)/2),0)),IF(ISBLANK(OFFSET('9. METAS'!$U$20,INT((ROW()-14)/2),0)),"",OFFSET('9. METAS'!$U$20,INT((ROW()-14)/2),0)))</f>
        <v>30</v>
      </c>
      <c r="K170" s="209">
        <f ca="1">IF(MOD(ROW()-13,2)=0,IF(ISBLANK(OFFSET(#REF!,INT((ROW()-13)/2),0)),"",OFFSET(#REF!,INT((ROW()-13)/2),0)),IF(ISBLANK(OFFSET('9. METAS'!$V$20,INT((ROW()-14)/2),0)),"",OFFSET('9. METAS'!$V$20,INT((ROW()-14)/2),0)))</f>
        <v>30</v>
      </c>
      <c r="L170" s="209">
        <f ca="1">IF(MOD(ROW()-13,2)=0,IF(ISBLANK(OFFSET(#REF!,INT((ROW()-13)/2),0)),"",OFFSET(#REF!,INT((ROW()-13)/2),0)),IF(ISBLANK(OFFSET('9. METAS'!$W$20,INT((ROW()-14)/2),0)),"",OFFSET('9. METAS'!$W$20,INT((ROW()-14)/2),0)))</f>
        <v>30</v>
      </c>
      <c r="M170" s="210">
        <f ca="1">IF(MOD(ROW()-13,2)=0,IF(ISBLANK(OFFSET(#REF!,INT((ROW()-13)/2),0)),"",OFFSET(#REF!,INT((ROW()-13)/2),0)),IF(ISBLANK(OFFSET('9. METAS'!$X$20,INT((ROW()-14)/2),0)),"",OFFSET('9. METAS'!$X$20,INT((ROW()-14)/2),0)))</f>
        <v>30</v>
      </c>
      <c r="N170" s="1003"/>
      <c r="O170" s="1005"/>
      <c r="P170" s="1034"/>
    </row>
    <row r="171" spans="3:16">
      <c r="C171" s="1008" t="str">
        <f ca="1">IF(ISBLANK(OFFSET('5. Pp (3 años)'!$C$46,INT((ROW()-13)/2),0)),"",OFFSET('5. Pp (3 años)'!$C$46,INT((ROW()-13)/2),0))</f>
        <v>Actividad</v>
      </c>
      <c r="D171" s="983" t="str">
        <f ca="1">IF(ISBLANK(OFFSET('5. Pp (3 años)'!$D$46,INT((ROW()-13)/2),0)),"",OFFSET('5. Pp (3 años)'!$D$46,INT((ROW()-13)/2),0))</f>
        <v>3.1.1.1.14.9 Exposición y actividades historicas en eventos.</v>
      </c>
      <c r="E171" s="983" t="str">
        <f ca="1">IF(ISBLANK(OFFSET('5. Pp (3 años)'!$E$46,INT((ROW()-13)/2),0)),"",OFFSET('5. Pp (3 años)'!$E$46,INT((ROW()-13)/2),0))</f>
        <v>PAMBD: Porcentaje de Exposiciónes y actividades historicas en eventos.</v>
      </c>
      <c r="F171" s="985" t="str">
        <f ca="1">IF(ISBLANK(OFFSET('5. Pp (3 años)'!$K$46,INT((ROW()-13)/2),0)),"",OFFSET('5. Pp (3 años)'!$K$46,INT((ROW()-13)/2),0))</f>
        <v>Ascendente</v>
      </c>
      <c r="G171" s="987" t="str">
        <f ca="1">IF(ISBLANK(OFFSET('5. Pp (3 años)'!$H$46,INT((ROW()-13)/2),0)),"",OFFSET('5. Pp (3 años)'!$H$46,INT((ROW()-13)/2),0))</f>
        <v>Trimestral</v>
      </c>
      <c r="H171" s="1027">
        <f ca="1">IF(ISBLANK(OFFSET('9. METAS'!$L$20,INT((ROW()-13)/2),0)),"",OFFSET('9. METAS'!$L$20,INT((ROW()-13)/2),0))</f>
        <v>200</v>
      </c>
      <c r="I171" s="1029"/>
      <c r="J171" s="208" t="e">
        <f ca="1">IF(MOD(ROW()-13,2)=0,IF(ISBLANK(OFFSET(#REF!,INT((ROW()-13)/2),0)),"",OFFSET(#REF!,INT((ROW()-13)/2),0)),IF(ISBLANK(OFFSET('9. METAS'!$U$20,INT((ROW()-14)/2),0)),"",OFFSET('9. METAS'!$U$20,INT((ROW()-14)/2),0)))</f>
        <v>#REF!</v>
      </c>
      <c r="K171" s="209" t="e">
        <f ca="1">IF(MOD(ROW()-13,2)=0,IF(ISBLANK(OFFSET(#REF!,INT((ROW()-13)/2),0)),"",OFFSET(#REF!,INT((ROW()-13)/2),0)),IF(ISBLANK(OFFSET('9. METAS'!$V$20,INT((ROW()-14)/2),0)),"",OFFSET('9. METAS'!$V$20,INT((ROW()-14)/2),0)))</f>
        <v>#REF!</v>
      </c>
      <c r="L171" s="209" t="e">
        <f ca="1">IF(MOD(ROW()-13,2)=0,IF(ISBLANK(OFFSET(#REF!,INT((ROW()-13)/2),0)),"",OFFSET(#REF!,INT((ROW()-13)/2),0)),IF(ISBLANK(OFFSET('9. METAS'!$W$20,INT((ROW()-14)/2),0)),"",OFFSET('9. METAS'!$W$20,INT((ROW()-14)/2),0)))</f>
        <v>#REF!</v>
      </c>
      <c r="M171" s="210" t="e">
        <f ca="1">IF(MOD(ROW()-13,2)=0,IF(ISBLANK(OFFSET(#REF!,INT((ROW()-13)/2),0)),"",OFFSET(#REF!,INT((ROW()-13)/2),0)),IF(ISBLANK(OFFSET('9. METAS'!$X$20,INT((ROW()-14)/2),0)),"",OFFSET('9. METAS'!$X$20,INT((ROW()-14)/2),0)))</f>
        <v>#REF!</v>
      </c>
      <c r="N171" s="1002" t="str">
        <f t="shared" ref="N171" ca="1" si="154">IFERROR(J171/J172,"ND")</f>
        <v>ND</v>
      </c>
      <c r="O171" s="1004" t="str">
        <f t="shared" ref="O171" ca="1" si="155">IFERROR(((J171+K171)/H171),"ND")</f>
        <v>ND</v>
      </c>
      <c r="P171" s="1031"/>
    </row>
    <row r="172" spans="3:16">
      <c r="C172" s="981"/>
      <c r="D172" s="983"/>
      <c r="E172" s="983"/>
      <c r="F172" s="985"/>
      <c r="G172" s="987"/>
      <c r="H172" s="1027"/>
      <c r="I172" s="1033"/>
      <c r="J172" s="208">
        <f ca="1">IF(MOD(ROW()-13,2)=0,IF(ISBLANK(OFFSET(#REF!,INT((ROW()-13)/2),0)),"",OFFSET(#REF!,INT((ROW()-13)/2),0)),IF(ISBLANK(OFFSET('9. METAS'!$U$20,INT((ROW()-14)/2),0)),"",OFFSET('9. METAS'!$U$20,INT((ROW()-14)/2),0)))</f>
        <v>50</v>
      </c>
      <c r="K172" s="209">
        <f ca="1">IF(MOD(ROW()-13,2)=0,IF(ISBLANK(OFFSET(#REF!,INT((ROW()-13)/2),0)),"",OFFSET(#REF!,INT((ROW()-13)/2),0)),IF(ISBLANK(OFFSET('9. METAS'!$V$20,INT((ROW()-14)/2),0)),"",OFFSET('9. METAS'!$V$20,INT((ROW()-14)/2),0)))</f>
        <v>50</v>
      </c>
      <c r="L172" s="209">
        <f ca="1">IF(MOD(ROW()-13,2)=0,IF(ISBLANK(OFFSET(#REF!,INT((ROW()-13)/2),0)),"",OFFSET(#REF!,INT((ROW()-13)/2),0)),IF(ISBLANK(OFFSET('9. METAS'!$W$20,INT((ROW()-14)/2),0)),"",OFFSET('9. METAS'!$W$20,INT((ROW()-14)/2),0)))</f>
        <v>50</v>
      </c>
      <c r="M172" s="210">
        <f ca="1">IF(MOD(ROW()-13,2)=0,IF(ISBLANK(OFFSET(#REF!,INT((ROW()-13)/2),0)),"",OFFSET(#REF!,INT((ROW()-13)/2),0)),IF(ISBLANK(OFFSET('9. METAS'!$X$20,INT((ROW()-14)/2),0)),"",OFFSET('9. METAS'!$X$20,INT((ROW()-14)/2),0)))</f>
        <v>50</v>
      </c>
      <c r="N172" s="1003"/>
      <c r="O172" s="1005"/>
      <c r="P172" s="1034"/>
    </row>
    <row r="173" spans="3:16">
      <c r="C173" s="1008" t="str">
        <f ca="1">IF(ISBLANK(OFFSET('5. Pp (3 años)'!$C$46,INT((ROW()-13)/2),0)),"",OFFSET('5. Pp (3 años)'!$C$46,INT((ROW()-13)/2),0))</f>
        <v>Actividad</v>
      </c>
      <c r="D173" s="983" t="str">
        <f ca="1">IF(ISBLANK(OFFSET('5. Pp (3 años)'!$D$46,INT((ROW()-13)/2),0)),"",OFFSET('5. Pp (3 años)'!$D$46,INT((ROW()-13)/2),0))</f>
        <v>3.1.1.1.14.10 Visitas guidas a escuelas públicas.</v>
      </c>
      <c r="E173" s="983" t="str">
        <f ca="1">IF(ISBLANK(OFFSET('5. Pp (3 años)'!$E$46,INT((ROW()-13)/2),0)),"",OFFSET('5. Pp (3 años)'!$E$46,INT((ROW()-13)/2),0))</f>
        <v>PVGEP: Porcentaje de Visitas de Guidas a Escuelas Públicas.</v>
      </c>
      <c r="F173" s="985" t="str">
        <f ca="1">IF(ISBLANK(OFFSET('5. Pp (3 años)'!$K$46,INT((ROW()-13)/2),0)),"",OFFSET('5. Pp (3 años)'!$K$46,INT((ROW()-13)/2),0))</f>
        <v>Ascedente</v>
      </c>
      <c r="G173" s="987" t="str">
        <f ca="1">IF(ISBLANK(OFFSET('5. Pp (3 años)'!$H$46,INT((ROW()-13)/2),0)),"",OFFSET('5. Pp (3 años)'!$H$46,INT((ROW()-13)/2),0))</f>
        <v>Trimestral</v>
      </c>
      <c r="H173" s="1027">
        <f ca="1">IF(ISBLANK(OFFSET('9. METAS'!$L$20,INT((ROW()-13)/2),0)),"",OFFSET('9. METAS'!$L$20,INT((ROW()-13)/2),0))</f>
        <v>120</v>
      </c>
      <c r="I173" s="1029"/>
      <c r="J173" s="208" t="e">
        <f ca="1">IF(MOD(ROW()-13,2)=0,IF(ISBLANK(OFFSET(#REF!,INT((ROW()-13)/2),0)),"",OFFSET(#REF!,INT((ROW()-13)/2),0)),IF(ISBLANK(OFFSET('9. METAS'!$U$20,INT((ROW()-14)/2),0)),"",OFFSET('9. METAS'!$U$20,INT((ROW()-14)/2),0)))</f>
        <v>#REF!</v>
      </c>
      <c r="K173" s="209" t="e">
        <f ca="1">IF(MOD(ROW()-13,2)=0,IF(ISBLANK(OFFSET(#REF!,INT((ROW()-13)/2),0)),"",OFFSET(#REF!,INT((ROW()-13)/2),0)),IF(ISBLANK(OFFSET('9. METAS'!$V$20,INT((ROW()-14)/2),0)),"",OFFSET('9. METAS'!$V$20,INT((ROW()-14)/2),0)))</f>
        <v>#REF!</v>
      </c>
      <c r="L173" s="209" t="e">
        <f ca="1">IF(MOD(ROW()-13,2)=0,IF(ISBLANK(OFFSET(#REF!,INT((ROW()-13)/2),0)),"",OFFSET(#REF!,INT((ROW()-13)/2),0)),IF(ISBLANK(OFFSET('9. METAS'!$W$20,INT((ROW()-14)/2),0)),"",OFFSET('9. METAS'!$W$20,INT((ROW()-14)/2),0)))</f>
        <v>#REF!</v>
      </c>
      <c r="M173" s="210" t="e">
        <f ca="1">IF(MOD(ROW()-13,2)=0,IF(ISBLANK(OFFSET(#REF!,INT((ROW()-13)/2),0)),"",OFFSET(#REF!,INT((ROW()-13)/2),0)),IF(ISBLANK(OFFSET('9. METAS'!$X$20,INT((ROW()-14)/2),0)),"",OFFSET('9. METAS'!$X$20,INT((ROW()-14)/2),0)))</f>
        <v>#REF!</v>
      </c>
      <c r="N173" s="1002" t="str">
        <f t="shared" ref="N173" ca="1" si="156">IFERROR(J173/J174,"ND")</f>
        <v>ND</v>
      </c>
      <c r="O173" s="1004" t="str">
        <f t="shared" ref="O173" ca="1" si="157">IFERROR(((J173+K173)/H173),"ND")</f>
        <v>ND</v>
      </c>
      <c r="P173" s="1031"/>
    </row>
    <row r="174" spans="3:16">
      <c r="C174" s="981"/>
      <c r="D174" s="983"/>
      <c r="E174" s="983"/>
      <c r="F174" s="985"/>
      <c r="G174" s="987"/>
      <c r="H174" s="1027"/>
      <c r="I174" s="1033"/>
      <c r="J174" s="208">
        <f ca="1">IF(MOD(ROW()-13,2)=0,IF(ISBLANK(OFFSET(#REF!,INT((ROW()-13)/2),0)),"",OFFSET(#REF!,INT((ROW()-13)/2),0)),IF(ISBLANK(OFFSET('9. METAS'!$U$20,INT((ROW()-14)/2),0)),"",OFFSET('9. METAS'!$U$20,INT((ROW()-14)/2),0)))</f>
        <v>30</v>
      </c>
      <c r="K174" s="209">
        <f ca="1">IF(MOD(ROW()-13,2)=0,IF(ISBLANK(OFFSET(#REF!,INT((ROW()-13)/2),0)),"",OFFSET(#REF!,INT((ROW()-13)/2),0)),IF(ISBLANK(OFFSET('9. METAS'!$V$20,INT((ROW()-14)/2),0)),"",OFFSET('9. METAS'!$V$20,INT((ROW()-14)/2),0)))</f>
        <v>30</v>
      </c>
      <c r="L174" s="209">
        <f ca="1">IF(MOD(ROW()-13,2)=0,IF(ISBLANK(OFFSET(#REF!,INT((ROW()-13)/2),0)),"",OFFSET(#REF!,INT((ROW()-13)/2),0)),IF(ISBLANK(OFFSET('9. METAS'!$W$20,INT((ROW()-14)/2),0)),"",OFFSET('9. METAS'!$W$20,INT((ROW()-14)/2),0)))</f>
        <v>30</v>
      </c>
      <c r="M174" s="210">
        <f ca="1">IF(MOD(ROW()-13,2)=0,IF(ISBLANK(OFFSET(#REF!,INT((ROW()-13)/2),0)),"",OFFSET(#REF!,INT((ROW()-13)/2),0)),IF(ISBLANK(OFFSET('9. METAS'!$X$20,INT((ROW()-14)/2),0)),"",OFFSET('9. METAS'!$X$20,INT((ROW()-14)/2),0)))</f>
        <v>30</v>
      </c>
      <c r="N174" s="1003"/>
      <c r="O174" s="1005"/>
      <c r="P174" s="1034"/>
    </row>
    <row r="175" spans="3:16">
      <c r="C175" s="1008" t="str">
        <f ca="1">IF(ISBLANK(OFFSET('5. Pp (3 años)'!$C$46,INT((ROW()-13)/2),0)),"",OFFSET('5. Pp (3 años)'!$C$46,INT((ROW()-13)/2),0))</f>
        <v>Actividad</v>
      </c>
      <c r="D175" s="983" t="str">
        <f ca="1">IF(ISBLANK(OFFSET('5. Pp (3 años)'!$D$46,INT((ROW()-13)/2),0)),"",OFFSET('5. Pp (3 años)'!$D$46,INT((ROW()-13)/2),0))</f>
        <v>3.1.1.1.14.11 Servicios de Prestamo y Consulta al Público</v>
      </c>
      <c r="E175" s="983" t="str">
        <f ca="1">IF(ISBLANK(OFFSET('5. Pp (3 años)'!$E$46,INT((ROW()-13)/2),0)),"",OFFSET('5. Pp (3 años)'!$E$46,INT((ROW()-13)/2),0))</f>
        <v>PVGEP: Porcentaje de Servicios de Prestamo y Consulta al Público.</v>
      </c>
      <c r="F175" s="985" t="str">
        <f ca="1">IF(ISBLANK(OFFSET('5. Pp (3 años)'!$K$46,INT((ROW()-13)/2),0)),"",OFFSET('5. Pp (3 años)'!$K$46,INT((ROW()-13)/2),0))</f>
        <v>Ascedente</v>
      </c>
      <c r="G175" s="987" t="str">
        <f ca="1">IF(ISBLANK(OFFSET('5. Pp (3 años)'!$H$46,INT((ROW()-13)/2),0)),"",OFFSET('5. Pp (3 años)'!$H$46,INT((ROW()-13)/2),0))</f>
        <v>Trimestral</v>
      </c>
      <c r="H175" s="1027">
        <f ca="1">IF(ISBLANK(OFFSET('9. METAS'!$L$20,INT((ROW()-13)/2),0)),"",OFFSET('9. METAS'!$L$20,INT((ROW()-13)/2),0))</f>
        <v>15</v>
      </c>
      <c r="I175" s="1029"/>
      <c r="J175" s="208" t="e">
        <f ca="1">IF(MOD(ROW()-13,2)=0,IF(ISBLANK(OFFSET(#REF!,INT((ROW()-13)/2),0)),"",OFFSET(#REF!,INT((ROW()-13)/2),0)),IF(ISBLANK(OFFSET('9. METAS'!$U$20,INT((ROW()-14)/2),0)),"",OFFSET('9. METAS'!$U$20,INT((ROW()-14)/2),0)))</f>
        <v>#REF!</v>
      </c>
      <c r="K175" s="209" t="e">
        <f ca="1">IF(MOD(ROW()-13,2)=0,IF(ISBLANK(OFFSET(#REF!,INT((ROW()-13)/2),0)),"",OFFSET(#REF!,INT((ROW()-13)/2),0)),IF(ISBLANK(OFFSET('9. METAS'!$V$20,INT((ROW()-14)/2),0)),"",OFFSET('9. METAS'!$V$20,INT((ROW()-14)/2),0)))</f>
        <v>#REF!</v>
      </c>
      <c r="L175" s="209" t="e">
        <f ca="1">IF(MOD(ROW()-13,2)=0,IF(ISBLANK(OFFSET(#REF!,INT((ROW()-13)/2),0)),"",OFFSET(#REF!,INT((ROW()-13)/2),0)),IF(ISBLANK(OFFSET('9. METAS'!$W$20,INT((ROW()-14)/2),0)),"",OFFSET('9. METAS'!$W$20,INT((ROW()-14)/2),0)))</f>
        <v>#REF!</v>
      </c>
      <c r="M175" s="210" t="e">
        <f ca="1">IF(MOD(ROW()-13,2)=0,IF(ISBLANK(OFFSET(#REF!,INT((ROW()-13)/2),0)),"",OFFSET(#REF!,INT((ROW()-13)/2),0)),IF(ISBLANK(OFFSET('9. METAS'!$X$20,INT((ROW()-14)/2),0)),"",OFFSET('9. METAS'!$X$20,INT((ROW()-14)/2),0)))</f>
        <v>#REF!</v>
      </c>
      <c r="N175" s="1002" t="str">
        <f t="shared" ref="N175" ca="1" si="158">IFERROR(J175/J176,"ND")</f>
        <v>ND</v>
      </c>
      <c r="O175" s="1004" t="str">
        <f t="shared" ref="O175" ca="1" si="159">IFERROR(((J175+K175)/H175),"ND")</f>
        <v>ND</v>
      </c>
      <c r="P175" s="1031"/>
    </row>
    <row r="176" spans="3:16">
      <c r="C176" s="981"/>
      <c r="D176" s="983"/>
      <c r="E176" s="983"/>
      <c r="F176" s="985"/>
      <c r="G176" s="987"/>
      <c r="H176" s="1027"/>
      <c r="I176" s="1033"/>
      <c r="J176" s="208">
        <f ca="1">IF(MOD(ROW()-13,2)=0,IF(ISBLANK(OFFSET(#REF!,INT((ROW()-13)/2),0)),"",OFFSET(#REF!,INT((ROW()-13)/2),0)),IF(ISBLANK(OFFSET('9. METAS'!$U$20,INT((ROW()-14)/2),0)),"",OFFSET('9. METAS'!$U$20,INT((ROW()-14)/2),0)))</f>
        <v>1</v>
      </c>
      <c r="K176" s="209">
        <f ca="1">IF(MOD(ROW()-13,2)=0,IF(ISBLANK(OFFSET(#REF!,INT((ROW()-13)/2),0)),"",OFFSET(#REF!,INT((ROW()-13)/2),0)),IF(ISBLANK(OFFSET('9. METAS'!$V$20,INT((ROW()-14)/2),0)),"",OFFSET('9. METAS'!$V$20,INT((ROW()-14)/2),0)))</f>
        <v>2</v>
      </c>
      <c r="L176" s="209">
        <f ca="1">IF(MOD(ROW()-13,2)=0,IF(ISBLANK(OFFSET(#REF!,INT((ROW()-13)/2),0)),"",OFFSET(#REF!,INT((ROW()-13)/2),0)),IF(ISBLANK(OFFSET('9. METAS'!$W$20,INT((ROW()-14)/2),0)),"",OFFSET('9. METAS'!$W$20,INT((ROW()-14)/2),0)))</f>
        <v>1</v>
      </c>
      <c r="M176" s="210">
        <f ca="1">IF(MOD(ROW()-13,2)=0,IF(ISBLANK(OFFSET(#REF!,INT((ROW()-13)/2),0)),"",OFFSET(#REF!,INT((ROW()-13)/2),0)),IF(ISBLANK(OFFSET('9. METAS'!$X$20,INT((ROW()-14)/2),0)),"",OFFSET('9. METAS'!$X$20,INT((ROW()-14)/2),0)))</f>
        <v>1</v>
      </c>
      <c r="N176" s="1003"/>
      <c r="O176" s="1005"/>
      <c r="P176" s="1034"/>
    </row>
    <row r="177" spans="3:16">
      <c r="C177" s="1008" t="str">
        <f ca="1">IF(ISBLANK(OFFSET('5. Pp (3 años)'!$C$46,INT((ROW()-13)/2),0)),"",OFFSET('5. Pp (3 años)'!$C$46,INT((ROW()-13)/2),0))</f>
        <v>Actividad</v>
      </c>
      <c r="D177" s="983" t="str">
        <f ca="1">IF(ISBLANK(OFFSET('5. Pp (3 años)'!$D$46,INT((ROW()-13)/2),0)),"",OFFSET('5. Pp (3 años)'!$D$46,INT((ROW()-13)/2),0))</f>
        <v>3.1.1.1.14.12 Impartición de asesorias a las Unidades Administrativas en materia de Archivo de trámite.</v>
      </c>
      <c r="E177" s="983" t="str">
        <f ca="1">IF(ISBLANK(OFFSET('5. Pp (3 años)'!$E$46,INT((ROW()-13)/2),0)),"",OFFSET('5. Pp (3 años)'!$E$46,INT((ROW()-13)/2),0))</f>
        <v xml:space="preserve">PCAI: Porcentaje de las capacitaciones en materia de archivo impartidas. </v>
      </c>
      <c r="F177" s="985" t="str">
        <f ca="1">IF(ISBLANK(OFFSET('5. Pp (3 años)'!$K$46,INT((ROW()-13)/2),0)),"",OFFSET('5. Pp (3 años)'!$K$46,INT((ROW()-13)/2),0))</f>
        <v>Ascendente</v>
      </c>
      <c r="G177" s="987" t="str">
        <f ca="1">IF(ISBLANK(OFFSET('5. Pp (3 años)'!$H$46,INT((ROW()-13)/2),0)),"",OFFSET('5. Pp (3 años)'!$H$46,INT((ROW()-13)/2),0))</f>
        <v>Trimestral</v>
      </c>
      <c r="H177" s="1027">
        <f ca="1">IF(ISBLANK(OFFSET('9. METAS'!$L$20,INT((ROW()-13)/2),0)),"",OFFSET('9. METAS'!$L$20,INT((ROW()-13)/2),0))</f>
        <v>12</v>
      </c>
      <c r="I177" s="1029"/>
      <c r="J177" s="208" t="e">
        <f ca="1">IF(MOD(ROW()-13,2)=0,IF(ISBLANK(OFFSET(#REF!,INT((ROW()-13)/2),0)),"",OFFSET(#REF!,INT((ROW()-13)/2),0)),IF(ISBLANK(OFFSET('9. METAS'!$U$20,INT((ROW()-14)/2),0)),"",OFFSET('9. METAS'!$U$20,INT((ROW()-14)/2),0)))</f>
        <v>#REF!</v>
      </c>
      <c r="K177" s="209" t="e">
        <f ca="1">IF(MOD(ROW()-13,2)=0,IF(ISBLANK(OFFSET(#REF!,INT((ROW()-13)/2),0)),"",OFFSET(#REF!,INT((ROW()-13)/2),0)),IF(ISBLANK(OFFSET('9. METAS'!$V$20,INT((ROW()-14)/2),0)),"",OFFSET('9. METAS'!$V$20,INT((ROW()-14)/2),0)))</f>
        <v>#REF!</v>
      </c>
      <c r="L177" s="209" t="e">
        <f ca="1">IF(MOD(ROW()-13,2)=0,IF(ISBLANK(OFFSET(#REF!,INT((ROW()-13)/2),0)),"",OFFSET(#REF!,INT((ROW()-13)/2),0)),IF(ISBLANK(OFFSET('9. METAS'!$W$20,INT((ROW()-14)/2),0)),"",OFFSET('9. METAS'!$W$20,INT((ROW()-14)/2),0)))</f>
        <v>#REF!</v>
      </c>
      <c r="M177" s="210" t="e">
        <f ca="1">IF(MOD(ROW()-13,2)=0,IF(ISBLANK(OFFSET(#REF!,INT((ROW()-13)/2),0)),"",OFFSET(#REF!,INT((ROW()-13)/2),0)),IF(ISBLANK(OFFSET('9. METAS'!$X$20,INT((ROW()-14)/2),0)),"",OFFSET('9. METAS'!$X$20,INT((ROW()-14)/2),0)))</f>
        <v>#REF!</v>
      </c>
      <c r="N177" s="1002" t="str">
        <f t="shared" ref="N177" ca="1" si="160">IFERROR(J177/J178,"ND")</f>
        <v>ND</v>
      </c>
      <c r="O177" s="1004" t="str">
        <f t="shared" ref="O177" ca="1" si="161">IFERROR(((J177+K177)/H177),"ND")</f>
        <v>ND</v>
      </c>
      <c r="P177" s="1031"/>
    </row>
    <row r="178" spans="3:16">
      <c r="C178" s="981"/>
      <c r="D178" s="983"/>
      <c r="E178" s="983"/>
      <c r="F178" s="985"/>
      <c r="G178" s="987"/>
      <c r="H178" s="1027"/>
      <c r="I178" s="1033"/>
      <c r="J178" s="208">
        <f ca="1">IF(MOD(ROW()-13,2)=0,IF(ISBLANK(OFFSET(#REF!,INT((ROW()-13)/2),0)),"",OFFSET(#REF!,INT((ROW()-13)/2),0)),IF(ISBLANK(OFFSET('9. METAS'!$U$20,INT((ROW()-14)/2),0)),"",OFFSET('9. METAS'!$U$20,INT((ROW()-14)/2),0)))</f>
        <v>3</v>
      </c>
      <c r="K178" s="209">
        <f ca="1">IF(MOD(ROW()-13,2)=0,IF(ISBLANK(OFFSET(#REF!,INT((ROW()-13)/2),0)),"",OFFSET(#REF!,INT((ROW()-13)/2),0)),IF(ISBLANK(OFFSET('9. METAS'!$V$20,INT((ROW()-14)/2),0)),"",OFFSET('9. METAS'!$V$20,INT((ROW()-14)/2),0)))</f>
        <v>3</v>
      </c>
      <c r="L178" s="209">
        <f ca="1">IF(MOD(ROW()-13,2)=0,IF(ISBLANK(OFFSET(#REF!,INT((ROW()-13)/2),0)),"",OFFSET(#REF!,INT((ROW()-13)/2),0)),IF(ISBLANK(OFFSET('9. METAS'!$W$20,INT((ROW()-14)/2),0)),"",OFFSET('9. METAS'!$W$20,INT((ROW()-14)/2),0)))</f>
        <v>3</v>
      </c>
      <c r="M178" s="210">
        <f ca="1">IF(MOD(ROW()-13,2)=0,IF(ISBLANK(OFFSET(#REF!,INT((ROW()-13)/2),0)),"",OFFSET(#REF!,INT((ROW()-13)/2),0)),IF(ISBLANK(OFFSET('9. METAS'!$X$20,INT((ROW()-14)/2),0)),"",OFFSET('9. METAS'!$X$20,INT((ROW()-14)/2),0)))</f>
        <v>3</v>
      </c>
      <c r="N178" s="1003"/>
      <c r="O178" s="1005"/>
      <c r="P178" s="1034"/>
    </row>
    <row r="179" spans="3:16">
      <c r="C179" s="1008" t="str">
        <f ca="1">IF(ISBLANK(OFFSET('5. Pp (3 años)'!$C$46,INT((ROW()-13)/2),0)),"",OFFSET('5. Pp (3 años)'!$C$46,INT((ROW()-13)/2),0))</f>
        <v>Actividad</v>
      </c>
      <c r="D179" s="983" t="str">
        <f ca="1">IF(ISBLANK(OFFSET('5. Pp (3 años)'!$D$46,INT((ROW()-13)/2),0)),"",OFFSET('5. Pp (3 años)'!$D$46,INT((ROW()-13)/2),0))</f>
        <v>3.1.1.1.14.13 Sesiones del Grupo Interdisciplinario</v>
      </c>
      <c r="E179" s="983" t="str">
        <f ca="1">IF(ISBLANK(OFFSET('5. Pp (3 años)'!$E$46,INT((ROW()-13)/2),0)),"",OFFSET('5. Pp (3 años)'!$E$46,INT((ROW()-13)/2),0))</f>
        <v xml:space="preserve">PSGI: Porcentaje de sesiones del grupo interdisciplinario, extraordinarias y ordinarias.  </v>
      </c>
      <c r="F179" s="985" t="str">
        <f ca="1">IF(ISBLANK(OFFSET('5. Pp (3 años)'!$K$46,INT((ROW()-13)/2),0)),"",OFFSET('5. Pp (3 años)'!$K$46,INT((ROW()-13)/2),0))</f>
        <v xml:space="preserve">Ascendente </v>
      </c>
      <c r="G179" s="987" t="str">
        <f ca="1">IF(ISBLANK(OFFSET('5. Pp (3 años)'!$H$46,INT((ROW()-13)/2),0)),"",OFFSET('5. Pp (3 años)'!$H$46,INT((ROW()-13)/2),0))</f>
        <v>trimestral</v>
      </c>
      <c r="H179" s="1027">
        <f ca="1">IF(ISBLANK(OFFSET('9. METAS'!$L$20,INT((ROW()-13)/2),0)),"",OFFSET('9. METAS'!$L$20,INT((ROW()-13)/2),0))</f>
        <v>10</v>
      </c>
      <c r="I179" s="1029"/>
      <c r="J179" s="208" t="e">
        <f ca="1">IF(MOD(ROW()-13,2)=0,IF(ISBLANK(OFFSET(#REF!,INT((ROW()-13)/2),0)),"",OFFSET(#REF!,INT((ROW()-13)/2),0)),IF(ISBLANK(OFFSET('9. METAS'!$U$20,INT((ROW()-14)/2),0)),"",OFFSET('9. METAS'!$U$20,INT((ROW()-14)/2),0)))</f>
        <v>#REF!</v>
      </c>
      <c r="K179" s="209" t="e">
        <f ca="1">IF(MOD(ROW()-13,2)=0,IF(ISBLANK(OFFSET(#REF!,INT((ROW()-13)/2),0)),"",OFFSET(#REF!,INT((ROW()-13)/2),0)),IF(ISBLANK(OFFSET('9. METAS'!$V$20,INT((ROW()-14)/2),0)),"",OFFSET('9. METAS'!$V$20,INT((ROW()-14)/2),0)))</f>
        <v>#REF!</v>
      </c>
      <c r="L179" s="209" t="e">
        <f ca="1">IF(MOD(ROW()-13,2)=0,IF(ISBLANK(OFFSET(#REF!,INT((ROW()-13)/2),0)),"",OFFSET(#REF!,INT((ROW()-13)/2),0)),IF(ISBLANK(OFFSET('9. METAS'!$W$20,INT((ROW()-14)/2),0)),"",OFFSET('9. METAS'!$W$20,INT((ROW()-14)/2),0)))</f>
        <v>#REF!</v>
      </c>
      <c r="M179" s="210" t="e">
        <f ca="1">IF(MOD(ROW()-13,2)=0,IF(ISBLANK(OFFSET(#REF!,INT((ROW()-13)/2),0)),"",OFFSET(#REF!,INT((ROW()-13)/2),0)),IF(ISBLANK(OFFSET('9. METAS'!$X$20,INT((ROW()-14)/2),0)),"",OFFSET('9. METAS'!$X$20,INT((ROW()-14)/2),0)))</f>
        <v>#REF!</v>
      </c>
      <c r="N179" s="1002" t="str">
        <f t="shared" ref="N179" ca="1" si="162">IFERROR(J179/J180,"ND")</f>
        <v>ND</v>
      </c>
      <c r="O179" s="1004" t="str">
        <f t="shared" ref="O179" ca="1" si="163">IFERROR(((J179+K179)/H179),"ND")</f>
        <v>ND</v>
      </c>
      <c r="P179" s="1031"/>
    </row>
    <row r="180" spans="3:16">
      <c r="C180" s="981"/>
      <c r="D180" s="983"/>
      <c r="E180" s="983"/>
      <c r="F180" s="985"/>
      <c r="G180" s="987"/>
      <c r="H180" s="1027"/>
      <c r="I180" s="1033"/>
      <c r="J180" s="208">
        <f ca="1">IF(MOD(ROW()-13,2)=0,IF(ISBLANK(OFFSET(#REF!,INT((ROW()-13)/2),0)),"",OFFSET(#REF!,INT((ROW()-13)/2),0)),IF(ISBLANK(OFFSET('9. METAS'!$U$20,INT((ROW()-14)/2),0)),"",OFFSET('9. METAS'!$U$20,INT((ROW()-14)/2),0)))</f>
        <v>2</v>
      </c>
      <c r="K180" s="209">
        <f ca="1">IF(MOD(ROW()-13,2)=0,IF(ISBLANK(OFFSET(#REF!,INT((ROW()-13)/2),0)),"",OFFSET(#REF!,INT((ROW()-13)/2),0)),IF(ISBLANK(OFFSET('9. METAS'!$V$20,INT((ROW()-14)/2),0)),"",OFFSET('9. METAS'!$V$20,INT((ROW()-14)/2),0)))</f>
        <v>3</v>
      </c>
      <c r="L180" s="209">
        <f ca="1">IF(MOD(ROW()-13,2)=0,IF(ISBLANK(OFFSET(#REF!,INT((ROW()-13)/2),0)),"",OFFSET(#REF!,INT((ROW()-13)/2),0)),IF(ISBLANK(OFFSET('9. METAS'!$W$20,INT((ROW()-14)/2),0)),"",OFFSET('9. METAS'!$W$20,INT((ROW()-14)/2),0)))</f>
        <v>2</v>
      </c>
      <c r="M180" s="210">
        <f ca="1">IF(MOD(ROW()-13,2)=0,IF(ISBLANK(OFFSET(#REF!,INT((ROW()-13)/2),0)),"",OFFSET(#REF!,INT((ROW()-13)/2),0)),IF(ISBLANK(OFFSET('9. METAS'!$X$20,INT((ROW()-14)/2),0)),"",OFFSET('9. METAS'!$X$20,INT((ROW()-14)/2),0)))</f>
        <v>3</v>
      </c>
      <c r="N180" s="1003"/>
      <c r="O180" s="1005"/>
      <c r="P180" s="1034"/>
    </row>
    <row r="181" spans="3:16">
      <c r="C181" s="1008" t="str">
        <f ca="1">IF(ISBLANK(OFFSET('5. Pp (3 años)'!$C$46,INT((ROW()-13)/2),0)),"",OFFSET('5. Pp (3 años)'!$C$46,INT((ROW()-13)/2),0))</f>
        <v>Componente</v>
      </c>
      <c r="D181" s="983" t="str">
        <f ca="1">IF(ISBLANK(OFFSET('5. Pp (3 años)'!$D$46,INT((ROW()-13)/2),0)),"",OFFSET('5. Pp (3 años)'!$D$46,INT((ROW()-13)/2),0))</f>
        <v>3.1.1.1.15 Acciones realizadas para mitigar los riesgos y proteger a la población y establecimientos comerciales con medidas de seguridad.</v>
      </c>
      <c r="E181" s="983" t="str">
        <f ca="1">IF(ISBLANK(OFFSET('5. Pp (3 años)'!$E$46,INT((ROW()-13)/2),0)),"",OFFSET('5. Pp (3 años)'!$E$46,INT((ROW()-13)/2),0))</f>
        <v>PARPMR: Porcentaje de acciones realizadas para la mitigación de los riesgos</v>
      </c>
      <c r="F181" s="985" t="str">
        <f ca="1">IF(ISBLANK(OFFSET('5. Pp (3 años)'!$K$46,INT((ROW()-13)/2),0)),"",OFFSET('5. Pp (3 años)'!$K$46,INT((ROW()-13)/2),0))</f>
        <v>Ascendente</v>
      </c>
      <c r="G181" s="987" t="str">
        <f ca="1">IF(ISBLANK(OFFSET('5. Pp (3 años)'!$H$46,INT((ROW()-13)/2),0)),"",OFFSET('5. Pp (3 años)'!$H$46,INT((ROW()-13)/2),0))</f>
        <v>Trimestral</v>
      </c>
      <c r="H181" s="1027">
        <f ca="1">IF(ISBLANK(OFFSET('9. METAS'!$L$20,INT((ROW()-13)/2),0)),"",OFFSET('9. METAS'!$L$20,INT((ROW()-13)/2),0))</f>
        <v>1208163</v>
      </c>
      <c r="I181" s="1029"/>
      <c r="J181" s="208" t="e">
        <f ca="1">IF(MOD(ROW()-13,2)=0,IF(ISBLANK(OFFSET(#REF!,INT((ROW()-13)/2),0)),"",OFFSET(#REF!,INT((ROW()-13)/2),0)),IF(ISBLANK(OFFSET('9. METAS'!$U$20,INT((ROW()-14)/2),0)),"",OFFSET('9. METAS'!$U$20,INT((ROW()-14)/2),0)))</f>
        <v>#REF!</v>
      </c>
      <c r="K181" s="209" t="e">
        <f ca="1">IF(MOD(ROW()-13,2)=0,IF(ISBLANK(OFFSET(#REF!,INT((ROW()-13)/2),0)),"",OFFSET(#REF!,INT((ROW()-13)/2),0)),IF(ISBLANK(OFFSET('9. METAS'!$V$20,INT((ROW()-14)/2),0)),"",OFFSET('9. METAS'!$V$20,INT((ROW()-14)/2),0)))</f>
        <v>#REF!</v>
      </c>
      <c r="L181" s="209" t="e">
        <f ca="1">IF(MOD(ROW()-13,2)=0,IF(ISBLANK(OFFSET(#REF!,INT((ROW()-13)/2),0)),"",OFFSET(#REF!,INT((ROW()-13)/2),0)),IF(ISBLANK(OFFSET('9. METAS'!$W$20,INT((ROW()-14)/2),0)),"",OFFSET('9. METAS'!$W$20,INT((ROW()-14)/2),0)))</f>
        <v>#REF!</v>
      </c>
      <c r="M181" s="210" t="e">
        <f ca="1">IF(MOD(ROW()-13,2)=0,IF(ISBLANK(OFFSET(#REF!,INT((ROW()-13)/2),0)),"",OFFSET(#REF!,INT((ROW()-13)/2),0)),IF(ISBLANK(OFFSET('9. METAS'!$X$20,INT((ROW()-14)/2),0)),"",OFFSET('9. METAS'!$X$20,INT((ROW()-14)/2),0)))</f>
        <v>#REF!</v>
      </c>
      <c r="N181" s="1002" t="str">
        <f t="shared" ref="N181" ca="1" si="164">IFERROR(J181/J182,"ND")</f>
        <v>ND</v>
      </c>
      <c r="O181" s="1004" t="str">
        <f t="shared" ref="O181" ca="1" si="165">IFERROR(((J181+K181)/H181),"ND")</f>
        <v>ND</v>
      </c>
      <c r="P181" s="1031"/>
    </row>
    <row r="182" spans="3:16">
      <c r="C182" s="981"/>
      <c r="D182" s="983"/>
      <c r="E182" s="983"/>
      <c r="F182" s="985"/>
      <c r="G182" s="987"/>
      <c r="H182" s="1027"/>
      <c r="I182" s="1033"/>
      <c r="J182" s="208">
        <f ca="1">IF(MOD(ROW()-13,2)=0,IF(ISBLANK(OFFSET(#REF!,INT((ROW()-13)/2),0)),"",OFFSET(#REF!,INT((ROW()-13)/2),0)),IF(ISBLANK(OFFSET('9. METAS'!$U$20,INT((ROW()-14)/2),0)),"",OFFSET('9. METAS'!$U$20,INT((ROW()-14)/2),0)))</f>
        <v>304784</v>
      </c>
      <c r="K182" s="209">
        <f ca="1">IF(MOD(ROW()-13,2)=0,IF(ISBLANK(OFFSET(#REF!,INT((ROW()-13)/2),0)),"",OFFSET(#REF!,INT((ROW()-13)/2),0)),IF(ISBLANK(OFFSET('9. METAS'!$V$20,INT((ROW()-14)/2),0)),"",OFFSET('9. METAS'!$V$20,INT((ROW()-14)/2),0)))</f>
        <v>301564</v>
      </c>
      <c r="L182" s="209">
        <f ca="1">IF(MOD(ROW()-13,2)=0,IF(ISBLANK(OFFSET(#REF!,INT((ROW()-13)/2),0)),"",OFFSET(#REF!,INT((ROW()-13)/2),0)),IF(ISBLANK(OFFSET('9. METAS'!$W$20,INT((ROW()-14)/2),0)),"",OFFSET('9. METAS'!$W$20,INT((ROW()-14)/2),0)))</f>
        <v>300392</v>
      </c>
      <c r="M182" s="210">
        <f ca="1">IF(MOD(ROW()-13,2)=0,IF(ISBLANK(OFFSET(#REF!,INT((ROW()-13)/2),0)),"",OFFSET(#REF!,INT((ROW()-13)/2),0)),IF(ISBLANK(OFFSET('9. METAS'!$X$20,INT((ROW()-14)/2),0)),"",OFFSET('9. METAS'!$X$20,INT((ROW()-14)/2),0)))</f>
        <v>301423</v>
      </c>
      <c r="N182" s="1003"/>
      <c r="O182" s="1005"/>
      <c r="P182" s="1034"/>
    </row>
    <row r="183" spans="3:16">
      <c r="C183" s="1008" t="str">
        <f ca="1">IF(ISBLANK(OFFSET('5. Pp (3 años)'!$C$46,INT((ROW()-13)/2),0)),"",OFFSET('5. Pp (3 años)'!$C$46,INT((ROW()-13)/2),0))</f>
        <v>Actividad</v>
      </c>
      <c r="D183" s="983" t="str">
        <f ca="1">IF(ISBLANK(OFFSET('5. Pp (3 años)'!$D$46,INT((ROW()-13)/2),0)),"",OFFSET('5. Pp (3 años)'!$D$46,INT((ROW()-13)/2),0))</f>
        <v>3.1.1.1.15.1 Difusión en los medios de comunicación las prevenciones y alertas de siniestros por efectos naturales y humanos.</v>
      </c>
      <c r="E183" s="983" t="str">
        <f ca="1">IF(ISBLANK(OFFSET('5. Pp (3 años)'!$E$46,INT((ROW()-13)/2),0)),"",OFFSET('5. Pp (3 años)'!$E$46,INT((ROW()-13)/2),0))</f>
        <v>PSD: Porcentaje de spots difundidos por medio de redes sociales.</v>
      </c>
      <c r="F183" s="985" t="str">
        <f ca="1">IF(ISBLANK(OFFSET('5. Pp (3 años)'!$K$46,INT((ROW()-13)/2),0)),"",OFFSET('5. Pp (3 años)'!$K$46,INT((ROW()-13)/2),0))</f>
        <v>Ascendente</v>
      </c>
      <c r="G183" s="987" t="str">
        <f ca="1">IF(ISBLANK(OFFSET('5. Pp (3 años)'!$H$46,INT((ROW()-13)/2),0)),"",OFFSET('5. Pp (3 años)'!$H$46,INT((ROW()-13)/2),0))</f>
        <v>Trimestral</v>
      </c>
      <c r="H183" s="1027">
        <f ca="1">IF(ISBLANK(OFFSET('9. METAS'!$L$20,INT((ROW()-13)/2),0)),"",OFFSET('9. METAS'!$L$20,INT((ROW()-13)/2),0))</f>
        <v>5280</v>
      </c>
      <c r="I183" s="1029"/>
      <c r="J183" s="208" t="e">
        <f ca="1">IF(MOD(ROW()-13,2)=0,IF(ISBLANK(OFFSET(#REF!,INT((ROW()-13)/2),0)),"",OFFSET(#REF!,INT((ROW()-13)/2),0)),IF(ISBLANK(OFFSET('9. METAS'!$U$20,INT((ROW()-14)/2),0)),"",OFFSET('9. METAS'!$U$20,INT((ROW()-14)/2),0)))</f>
        <v>#REF!</v>
      </c>
      <c r="K183" s="209" t="e">
        <f ca="1">IF(MOD(ROW()-13,2)=0,IF(ISBLANK(OFFSET(#REF!,INT((ROW()-13)/2),0)),"",OFFSET(#REF!,INT((ROW()-13)/2),0)),IF(ISBLANK(OFFSET('9. METAS'!$V$20,INT((ROW()-14)/2),0)),"",OFFSET('9. METAS'!$V$20,INT((ROW()-14)/2),0)))</f>
        <v>#REF!</v>
      </c>
      <c r="L183" s="209" t="e">
        <f ca="1">IF(MOD(ROW()-13,2)=0,IF(ISBLANK(OFFSET(#REF!,INT((ROW()-13)/2),0)),"",OFFSET(#REF!,INT((ROW()-13)/2),0)),IF(ISBLANK(OFFSET('9. METAS'!$W$20,INT((ROW()-14)/2),0)),"",OFFSET('9. METAS'!$W$20,INT((ROW()-14)/2),0)))</f>
        <v>#REF!</v>
      </c>
      <c r="M183" s="210" t="e">
        <f ca="1">IF(MOD(ROW()-13,2)=0,IF(ISBLANK(OFFSET(#REF!,INT((ROW()-13)/2),0)),"",OFFSET(#REF!,INT((ROW()-13)/2),0)),IF(ISBLANK(OFFSET('9. METAS'!$X$20,INT((ROW()-14)/2),0)),"",OFFSET('9. METAS'!$X$20,INT((ROW()-14)/2),0)))</f>
        <v>#REF!</v>
      </c>
      <c r="N183" s="1002" t="str">
        <f t="shared" ref="N183" ca="1" si="166">IFERROR(J183/J184,"ND")</f>
        <v>ND</v>
      </c>
      <c r="O183" s="1004" t="str">
        <f t="shared" ref="O183" ca="1" si="167">IFERROR(((J183+K183)/H183),"ND")</f>
        <v>ND</v>
      </c>
      <c r="P183" s="1031"/>
    </row>
    <row r="184" spans="3:16">
      <c r="C184" s="981"/>
      <c r="D184" s="983"/>
      <c r="E184" s="983"/>
      <c r="F184" s="985"/>
      <c r="G184" s="987"/>
      <c r="H184" s="1027"/>
      <c r="I184" s="1033"/>
      <c r="J184" s="208">
        <f ca="1">IF(MOD(ROW()-13,2)=0,IF(ISBLANK(OFFSET(#REF!,INT((ROW()-13)/2),0)),"",OFFSET(#REF!,INT((ROW()-13)/2),0)),IF(ISBLANK(OFFSET('9. METAS'!$U$20,INT((ROW()-14)/2),0)),"",OFFSET('9. METAS'!$U$20,INT((ROW()-14)/2),0)))</f>
        <v>1316</v>
      </c>
      <c r="K184" s="209">
        <f ca="1">IF(MOD(ROW()-13,2)=0,IF(ISBLANK(OFFSET(#REF!,INT((ROW()-13)/2),0)),"",OFFSET(#REF!,INT((ROW()-13)/2),0)),IF(ISBLANK(OFFSET('9. METAS'!$V$20,INT((ROW()-14)/2),0)),"",OFFSET('9. METAS'!$V$20,INT((ROW()-14)/2),0)))</f>
        <v>1323</v>
      </c>
      <c r="L184" s="209">
        <f ca="1">IF(MOD(ROW()-13,2)=0,IF(ISBLANK(OFFSET(#REF!,INT((ROW()-13)/2),0)),"",OFFSET(#REF!,INT((ROW()-13)/2),0)),IF(ISBLANK(OFFSET('9. METAS'!$W$20,INT((ROW()-14)/2),0)),"",OFFSET('9. METAS'!$W$20,INT((ROW()-14)/2),0)))</f>
        <v>1318</v>
      </c>
      <c r="M184" s="210">
        <f ca="1">IF(MOD(ROW()-13,2)=0,IF(ISBLANK(OFFSET(#REF!,INT((ROW()-13)/2),0)),"",OFFSET(#REF!,INT((ROW()-13)/2),0)),IF(ISBLANK(OFFSET('9. METAS'!$X$20,INT((ROW()-14)/2),0)),"",OFFSET('9. METAS'!$X$20,INT((ROW()-14)/2),0)))</f>
        <v>1323</v>
      </c>
      <c r="N184" s="1003"/>
      <c r="O184" s="1005"/>
      <c r="P184" s="1034"/>
    </row>
    <row r="185" spans="3:16">
      <c r="C185" s="1008" t="str">
        <f ca="1">IF(ISBLANK(OFFSET('5. Pp (3 años)'!$C$46,INT((ROW()-13)/2),0)),"",OFFSET('5. Pp (3 años)'!$C$46,INT((ROW()-13)/2),0))</f>
        <v>Actividad</v>
      </c>
      <c r="D185" s="983" t="str">
        <f ca="1">IF(ISBLANK(OFFSET('5. Pp (3 años)'!$D$46,INT((ROW()-13)/2),0)),"",OFFSET('5. Pp (3 años)'!$D$46,INT((ROW()-13)/2),0))</f>
        <v xml:space="preserve">3.1.1.1.15.2 Capacitación a la población de diferentes sectores en materia de Protección Civil. </v>
      </c>
      <c r="E185" s="983" t="str">
        <f ca="1">IF(ISBLANK(OFFSET('5. Pp (3 años)'!$E$46,INT((ROW()-13)/2),0)),"",OFFSET('5. Pp (3 años)'!$E$46,INT((ROW()-13)/2),0))</f>
        <v>PPC: Porcentaje de personas capacitadas.</v>
      </c>
      <c r="F185" s="985" t="str">
        <f ca="1">IF(ISBLANK(OFFSET('5. Pp (3 años)'!$K$46,INT((ROW()-13)/2),0)),"",OFFSET('5. Pp (3 años)'!$K$46,INT((ROW()-13)/2),0))</f>
        <v>Ascendente</v>
      </c>
      <c r="G185" s="987" t="str">
        <f ca="1">IF(ISBLANK(OFFSET('5. Pp (3 años)'!$H$46,INT((ROW()-13)/2),0)),"",OFFSET('5. Pp (3 años)'!$H$46,INT((ROW()-13)/2),0))</f>
        <v>Trimestral</v>
      </c>
      <c r="H185" s="1027">
        <f ca="1">IF(ISBLANK(OFFSET('9. METAS'!$L$20,INT((ROW()-13)/2),0)),"",OFFSET('9. METAS'!$L$20,INT((ROW()-13)/2),0))</f>
        <v>2950</v>
      </c>
      <c r="I185" s="1029"/>
      <c r="J185" s="208" t="e">
        <f ca="1">IF(MOD(ROW()-13,2)=0,IF(ISBLANK(OFFSET(#REF!,INT((ROW()-13)/2),0)),"",OFFSET(#REF!,INT((ROW()-13)/2),0)),IF(ISBLANK(OFFSET('9. METAS'!$U$20,INT((ROW()-14)/2),0)),"",OFFSET('9. METAS'!$U$20,INT((ROW()-14)/2),0)))</f>
        <v>#REF!</v>
      </c>
      <c r="K185" s="209" t="e">
        <f ca="1">IF(MOD(ROW()-13,2)=0,IF(ISBLANK(OFFSET(#REF!,INT((ROW()-13)/2),0)),"",OFFSET(#REF!,INT((ROW()-13)/2),0)),IF(ISBLANK(OFFSET('9. METAS'!$V$20,INT((ROW()-14)/2),0)),"",OFFSET('9. METAS'!$V$20,INT((ROW()-14)/2),0)))</f>
        <v>#REF!</v>
      </c>
      <c r="L185" s="209" t="e">
        <f ca="1">IF(MOD(ROW()-13,2)=0,IF(ISBLANK(OFFSET(#REF!,INT((ROW()-13)/2),0)),"",OFFSET(#REF!,INT((ROW()-13)/2),0)),IF(ISBLANK(OFFSET('9. METAS'!$W$20,INT((ROW()-14)/2),0)),"",OFFSET('9. METAS'!$W$20,INT((ROW()-14)/2),0)))</f>
        <v>#REF!</v>
      </c>
      <c r="M185" s="210" t="e">
        <f ca="1">IF(MOD(ROW()-13,2)=0,IF(ISBLANK(OFFSET(#REF!,INT((ROW()-13)/2),0)),"",OFFSET(#REF!,INT((ROW()-13)/2),0)),IF(ISBLANK(OFFSET('9. METAS'!$X$20,INT((ROW()-14)/2),0)),"",OFFSET('9. METAS'!$X$20,INT((ROW()-14)/2),0)))</f>
        <v>#REF!</v>
      </c>
      <c r="N185" s="1002" t="str">
        <f t="shared" ref="N185" ca="1" si="168">IFERROR(J185/J186,"ND")</f>
        <v>ND</v>
      </c>
      <c r="O185" s="1004" t="str">
        <f t="shared" ref="O185" ca="1" si="169">IFERROR(((J185+K185)/H185),"ND")</f>
        <v>ND</v>
      </c>
      <c r="P185" s="1031"/>
    </row>
    <row r="186" spans="3:16">
      <c r="C186" s="981"/>
      <c r="D186" s="983"/>
      <c r="E186" s="983"/>
      <c r="F186" s="985"/>
      <c r="G186" s="987"/>
      <c r="H186" s="1027"/>
      <c r="I186" s="1033"/>
      <c r="J186" s="208">
        <f ca="1">IF(MOD(ROW()-13,2)=0,IF(ISBLANK(OFFSET(#REF!,INT((ROW()-13)/2),0)),"",OFFSET(#REF!,INT((ROW()-13)/2),0)),IF(ISBLANK(OFFSET('9. METAS'!$U$20,INT((ROW()-14)/2),0)),"",OFFSET('9. METAS'!$U$20,INT((ROW()-14)/2),0)))</f>
        <v>736</v>
      </c>
      <c r="K186" s="209">
        <f ca="1">IF(MOD(ROW()-13,2)=0,IF(ISBLANK(OFFSET(#REF!,INT((ROW()-13)/2),0)),"",OFFSET(#REF!,INT((ROW()-13)/2),0)),IF(ISBLANK(OFFSET('9. METAS'!$V$20,INT((ROW()-14)/2),0)),"",OFFSET('9. METAS'!$V$20,INT((ROW()-14)/2),0)))</f>
        <v>738</v>
      </c>
      <c r="L186" s="209">
        <f ca="1">IF(MOD(ROW()-13,2)=0,IF(ISBLANK(OFFSET(#REF!,INT((ROW()-13)/2),0)),"",OFFSET(#REF!,INT((ROW()-13)/2),0)),IF(ISBLANK(OFFSET('9. METAS'!$W$20,INT((ROW()-14)/2),0)),"",OFFSET('9. METAS'!$W$20,INT((ROW()-14)/2),0)))</f>
        <v>739</v>
      </c>
      <c r="M186" s="210">
        <f ca="1">IF(MOD(ROW()-13,2)=0,IF(ISBLANK(OFFSET(#REF!,INT((ROW()-13)/2),0)),"",OFFSET(#REF!,INT((ROW()-13)/2),0)),IF(ISBLANK(OFFSET('9. METAS'!$X$20,INT((ROW()-14)/2),0)),"",OFFSET('9. METAS'!$X$20,INT((ROW()-14)/2),0)))</f>
        <v>737</v>
      </c>
      <c r="N186" s="1003"/>
      <c r="O186" s="1005"/>
      <c r="P186" s="1034"/>
    </row>
    <row r="187" spans="3:16">
      <c r="C187" s="1008" t="str">
        <f ca="1">IF(ISBLANK(OFFSET('5. Pp (3 años)'!$C$46,INT((ROW()-13)/2),0)),"",OFFSET('5. Pp (3 años)'!$C$46,INT((ROW()-13)/2),0))</f>
        <v>Actividad</v>
      </c>
      <c r="D187" s="983" t="str">
        <f ca="1">IF(ISBLANK(OFFSET('5. Pp (3 años)'!$D$46,INT((ROW()-13)/2),0)),"",OFFSET('5. Pp (3 años)'!$D$46,INT((ROW()-13)/2),0))</f>
        <v>3.1.1.1.15.3 Evaluación de guardavidas en materia de seguridad acuática.</v>
      </c>
      <c r="E187" s="983" t="str">
        <f ca="1">IF(ISBLANK(OFFSET('5. Pp (3 años)'!$E$46,INT((ROW()-13)/2),0)),"",OFFSET('5. Pp (3 años)'!$E$46,INT((ROW()-13)/2),0))</f>
        <v>PGE: Porcentaje de Guardavidas Evaluados</v>
      </c>
      <c r="F187" s="985" t="str">
        <f ca="1">IF(ISBLANK(OFFSET('5. Pp (3 años)'!$K$46,INT((ROW()-13)/2),0)),"",OFFSET('5. Pp (3 años)'!$K$46,INT((ROW()-13)/2),0))</f>
        <v>Ascendente</v>
      </c>
      <c r="G187" s="987" t="str">
        <f ca="1">IF(ISBLANK(OFFSET('5. Pp (3 años)'!$H$46,INT((ROW()-13)/2),0)),"",OFFSET('5. Pp (3 años)'!$H$46,INT((ROW()-13)/2),0))</f>
        <v>Trimestral</v>
      </c>
      <c r="H187" s="1027">
        <f ca="1">IF(ISBLANK(OFFSET('9. METAS'!$L$20,INT((ROW()-13)/2),0)),"",OFFSET('9. METAS'!$L$20,INT((ROW()-13)/2),0))</f>
        <v>230</v>
      </c>
      <c r="I187" s="1029"/>
      <c r="J187" s="208" t="e">
        <f ca="1">IF(MOD(ROW()-13,2)=0,IF(ISBLANK(OFFSET(#REF!,INT((ROW()-13)/2),0)),"",OFFSET(#REF!,INT((ROW()-13)/2),0)),IF(ISBLANK(OFFSET('9. METAS'!$U$20,INT((ROW()-14)/2),0)),"",OFFSET('9. METAS'!$U$20,INT((ROW()-14)/2),0)))</f>
        <v>#REF!</v>
      </c>
      <c r="K187" s="209" t="e">
        <f ca="1">IF(MOD(ROW()-13,2)=0,IF(ISBLANK(OFFSET(#REF!,INT((ROW()-13)/2),0)),"",OFFSET(#REF!,INT((ROW()-13)/2),0)),IF(ISBLANK(OFFSET('9. METAS'!$V$20,INT((ROW()-14)/2),0)),"",OFFSET('9. METAS'!$V$20,INT((ROW()-14)/2),0)))</f>
        <v>#REF!</v>
      </c>
      <c r="L187" s="209" t="e">
        <f ca="1">IF(MOD(ROW()-13,2)=0,IF(ISBLANK(OFFSET(#REF!,INT((ROW()-13)/2),0)),"",OFFSET(#REF!,INT((ROW()-13)/2),0)),IF(ISBLANK(OFFSET('9. METAS'!$W$20,INT((ROW()-14)/2),0)),"",OFFSET('9. METAS'!$W$20,INT((ROW()-14)/2),0)))</f>
        <v>#REF!</v>
      </c>
      <c r="M187" s="210" t="e">
        <f ca="1">IF(MOD(ROW()-13,2)=0,IF(ISBLANK(OFFSET(#REF!,INT((ROW()-13)/2),0)),"",OFFSET(#REF!,INT((ROW()-13)/2),0)),IF(ISBLANK(OFFSET('9. METAS'!$X$20,INT((ROW()-14)/2),0)),"",OFFSET('9. METAS'!$X$20,INT((ROW()-14)/2),0)))</f>
        <v>#REF!</v>
      </c>
      <c r="N187" s="1002" t="str">
        <f t="shared" ref="N187" ca="1" si="170">IFERROR(J187/J188,"ND")</f>
        <v>ND</v>
      </c>
      <c r="O187" s="1004" t="str">
        <f t="shared" ref="O187" ca="1" si="171">IFERROR(((J187+K187)/H187),"ND")</f>
        <v>ND</v>
      </c>
      <c r="P187" s="1031"/>
    </row>
    <row r="188" spans="3:16">
      <c r="C188" s="981"/>
      <c r="D188" s="983"/>
      <c r="E188" s="983"/>
      <c r="F188" s="985"/>
      <c r="G188" s="987"/>
      <c r="H188" s="1027"/>
      <c r="I188" s="1033"/>
      <c r="J188" s="208">
        <f ca="1">IF(MOD(ROW()-13,2)=0,IF(ISBLANK(OFFSET(#REF!,INT((ROW()-13)/2),0)),"",OFFSET(#REF!,INT((ROW()-13)/2),0)),IF(ISBLANK(OFFSET('9. METAS'!$U$20,INT((ROW()-14)/2),0)),"",OFFSET('9. METAS'!$U$20,INT((ROW()-14)/2),0)))</f>
        <v>5</v>
      </c>
      <c r="K188" s="209">
        <f ca="1">IF(MOD(ROW()-13,2)=0,IF(ISBLANK(OFFSET(#REF!,INT((ROW()-13)/2),0)),"",OFFSET(#REF!,INT((ROW()-13)/2),0)),IF(ISBLANK(OFFSET('9. METAS'!$V$20,INT((ROW()-14)/2),0)),"",OFFSET('9. METAS'!$V$20,INT((ROW()-14)/2),0)))</f>
        <v>100</v>
      </c>
      <c r="L188" s="209">
        <f ca="1">IF(MOD(ROW()-13,2)=0,IF(ISBLANK(OFFSET(#REF!,INT((ROW()-13)/2),0)),"",OFFSET(#REF!,INT((ROW()-13)/2),0)),IF(ISBLANK(OFFSET('9. METAS'!$W$20,INT((ROW()-14)/2),0)),"",OFFSET('9. METAS'!$W$20,INT((ROW()-14)/2),0)))</f>
        <v>50</v>
      </c>
      <c r="M188" s="210">
        <f ca="1">IF(MOD(ROW()-13,2)=0,IF(ISBLANK(OFFSET(#REF!,INT((ROW()-13)/2),0)),"",OFFSET(#REF!,INT((ROW()-13)/2),0)),IF(ISBLANK(OFFSET('9. METAS'!$X$20,INT((ROW()-14)/2),0)),"",OFFSET('9. METAS'!$X$20,INT((ROW()-14)/2),0)))</f>
        <v>75</v>
      </c>
      <c r="N188" s="1003"/>
      <c r="O188" s="1005"/>
      <c r="P188" s="1034"/>
    </row>
    <row r="189" spans="3:16">
      <c r="C189" s="1008" t="str">
        <f ca="1">IF(ISBLANK(OFFSET('5. Pp (3 años)'!$C$46,INT((ROW()-13)/2),0)),"",OFFSET('5. Pp (3 años)'!$C$46,INT((ROW()-13)/2),0))</f>
        <v>Actividad</v>
      </c>
      <c r="D189" s="983" t="str">
        <f ca="1">IF(ISBLANK(OFFSET('5. Pp (3 años)'!$D$46,INT((ROW()-13)/2),0)),"",OFFSET('5. Pp (3 años)'!$D$46,INT((ROW()-13)/2),0))</f>
        <v>3.1.1.1.15.4 Elaboración de Dictámenes Aprobatorios (anuencias) a comercios de bajo, mediano y alto riesgo.</v>
      </c>
      <c r="E189" s="983" t="str">
        <f ca="1">IF(ISBLANK(OFFSET('5. Pp (3 años)'!$E$46,INT((ROW()-13)/2),0)),"",OFFSET('5. Pp (3 años)'!$E$46,INT((ROW()-13)/2),0))</f>
        <v>PDAE: Porcentaje de dictámenes aprobatorios entregados  de bajo, mediano y alto riesgo.</v>
      </c>
      <c r="F189" s="985" t="str">
        <f ca="1">IF(ISBLANK(OFFSET('5. Pp (3 años)'!$K$46,INT((ROW()-13)/2),0)),"",OFFSET('5. Pp (3 años)'!$K$46,INT((ROW()-13)/2),0))</f>
        <v>Ascendente</v>
      </c>
      <c r="G189" s="987" t="str">
        <f ca="1">IF(ISBLANK(OFFSET('5. Pp (3 años)'!$H$46,INT((ROW()-13)/2),0)),"",OFFSET('5. Pp (3 años)'!$H$46,INT((ROW()-13)/2),0))</f>
        <v>Trimestral</v>
      </c>
      <c r="H189" s="1027">
        <f ca="1">IF(ISBLANK(OFFSET('9. METAS'!$L$20,INT((ROW()-13)/2),0)),"",OFFSET('9. METAS'!$L$20,INT((ROW()-13)/2),0))</f>
        <v>22840</v>
      </c>
      <c r="I189" s="1029"/>
      <c r="J189" s="208" t="e">
        <f ca="1">IF(MOD(ROW()-13,2)=0,IF(ISBLANK(OFFSET(#REF!,INT((ROW()-13)/2),0)),"",OFFSET(#REF!,INT((ROW()-13)/2),0)),IF(ISBLANK(OFFSET('9. METAS'!$U$20,INT((ROW()-14)/2),0)),"",OFFSET('9. METAS'!$U$20,INT((ROW()-14)/2),0)))</f>
        <v>#REF!</v>
      </c>
      <c r="K189" s="209" t="e">
        <f ca="1">IF(MOD(ROW()-13,2)=0,IF(ISBLANK(OFFSET(#REF!,INT((ROW()-13)/2),0)),"",OFFSET(#REF!,INT((ROW()-13)/2),0)),IF(ISBLANK(OFFSET('9. METAS'!$V$20,INT((ROW()-14)/2),0)),"",OFFSET('9. METAS'!$V$20,INT((ROW()-14)/2),0)))</f>
        <v>#REF!</v>
      </c>
      <c r="L189" s="209" t="e">
        <f ca="1">IF(MOD(ROW()-13,2)=0,IF(ISBLANK(OFFSET(#REF!,INT((ROW()-13)/2),0)),"",OFFSET(#REF!,INT((ROW()-13)/2),0)),IF(ISBLANK(OFFSET('9. METAS'!$W$20,INT((ROW()-14)/2),0)),"",OFFSET('9. METAS'!$W$20,INT((ROW()-14)/2),0)))</f>
        <v>#REF!</v>
      </c>
      <c r="M189" s="210" t="e">
        <f ca="1">IF(MOD(ROW()-13,2)=0,IF(ISBLANK(OFFSET(#REF!,INT((ROW()-13)/2),0)),"",OFFSET(#REF!,INT((ROW()-13)/2),0)),IF(ISBLANK(OFFSET('9. METAS'!$X$20,INT((ROW()-14)/2),0)),"",OFFSET('9. METAS'!$X$20,INT((ROW()-14)/2),0)))</f>
        <v>#REF!</v>
      </c>
      <c r="N189" s="1002" t="str">
        <f t="shared" ref="N189" ca="1" si="172">IFERROR(J189/J190,"ND")</f>
        <v>ND</v>
      </c>
      <c r="O189" s="1004" t="str">
        <f t="shared" ref="O189" ca="1" si="173">IFERROR(((J189+K189)/H189),"ND")</f>
        <v>ND</v>
      </c>
      <c r="P189" s="1031"/>
    </row>
    <row r="190" spans="3:16">
      <c r="C190" s="981"/>
      <c r="D190" s="983"/>
      <c r="E190" s="983"/>
      <c r="F190" s="985"/>
      <c r="G190" s="987"/>
      <c r="H190" s="1027"/>
      <c r="I190" s="1033"/>
      <c r="J190" s="208">
        <f ca="1">IF(MOD(ROW()-13,2)=0,IF(ISBLANK(OFFSET(#REF!,INT((ROW()-13)/2),0)),"",OFFSET(#REF!,INT((ROW()-13)/2),0)),IF(ISBLANK(OFFSET('9. METAS'!$U$20,INT((ROW()-14)/2),0)),"",OFFSET('9. METAS'!$U$20,INT((ROW()-14)/2),0)))</f>
        <v>8833</v>
      </c>
      <c r="K190" s="209">
        <f ca="1">IF(MOD(ROW()-13,2)=0,IF(ISBLANK(OFFSET(#REF!,INT((ROW()-13)/2),0)),"",OFFSET(#REF!,INT((ROW()-13)/2),0)),IF(ISBLANK(OFFSET('9. METAS'!$V$20,INT((ROW()-14)/2),0)),"",OFFSET('9. METAS'!$V$20,INT((ROW()-14)/2),0)))</f>
        <v>4785</v>
      </c>
      <c r="L190" s="209">
        <f ca="1">IF(MOD(ROW()-13,2)=0,IF(ISBLANK(OFFSET(#REF!,INT((ROW()-13)/2),0)),"",OFFSET(#REF!,INT((ROW()-13)/2),0)),IF(ISBLANK(OFFSET('9. METAS'!$W$20,INT((ROW()-14)/2),0)),"",OFFSET('9. METAS'!$W$20,INT((ROW()-14)/2),0)))</f>
        <v>4029</v>
      </c>
      <c r="M190" s="210">
        <f ca="1">IF(MOD(ROW()-13,2)=0,IF(ISBLANK(OFFSET(#REF!,INT((ROW()-13)/2),0)),"",OFFSET(#REF!,INT((ROW()-13)/2),0)),IF(ISBLANK(OFFSET('9. METAS'!$X$20,INT((ROW()-14)/2),0)),"",OFFSET('9. METAS'!$X$20,INT((ROW()-14)/2),0)))</f>
        <v>5193</v>
      </c>
      <c r="N190" s="1003"/>
      <c r="O190" s="1005"/>
      <c r="P190" s="1034"/>
    </row>
    <row r="191" spans="3:16">
      <c r="C191" s="1008" t="str">
        <f ca="1">IF(ISBLANK(OFFSET('5. Pp (3 años)'!$C$46,INT((ROW()-13)/2),0)),"",OFFSET('5. Pp (3 años)'!$C$46,INT((ROW()-13)/2),0))</f>
        <v>Actividad</v>
      </c>
      <c r="D191" s="983" t="str">
        <f ca="1">IF(ISBLANK(OFFSET('5. Pp (3 años)'!$D$46,INT((ROW()-13)/2),0)),"",OFFSET('5. Pp (3 años)'!$D$46,INT((ROW()-13)/2),0))</f>
        <v>3.1.1.1.15.5 Evaluación de Programas Internos de Protección Civil.</v>
      </c>
      <c r="E191" s="983" t="str">
        <f ca="1">IF(ISBLANK(OFFSET('5. Pp (3 años)'!$E$46,INT((ROW()-13)/2),0)),"",OFFSET('5. Pp (3 años)'!$E$46,INT((ROW()-13)/2),0))</f>
        <v>PPIE: Porcentaje de programas internos evaluados de los diversos locales comerciales.</v>
      </c>
      <c r="F191" s="985" t="str">
        <f ca="1">IF(ISBLANK(OFFSET('5. Pp (3 años)'!$K$46,INT((ROW()-13)/2),0)),"",OFFSET('5. Pp (3 años)'!$K$46,INT((ROW()-13)/2),0))</f>
        <v>Ascendente</v>
      </c>
      <c r="G191" s="987" t="str">
        <f ca="1">IF(ISBLANK(OFFSET('5. Pp (3 años)'!$H$46,INT((ROW()-13)/2),0)),"",OFFSET('5. Pp (3 años)'!$H$46,INT((ROW()-13)/2),0))</f>
        <v>Trimestral</v>
      </c>
      <c r="H191" s="1027">
        <f ca="1">IF(ISBLANK(OFFSET('9. METAS'!$L$20,INT((ROW()-13)/2),0)),"",OFFSET('9. METAS'!$L$20,INT((ROW()-13)/2),0))</f>
        <v>7392</v>
      </c>
      <c r="I191" s="1029"/>
      <c r="J191" s="208" t="e">
        <f ca="1">IF(MOD(ROW()-13,2)=0,IF(ISBLANK(OFFSET(#REF!,INT((ROW()-13)/2),0)),"",OFFSET(#REF!,INT((ROW()-13)/2),0)),IF(ISBLANK(OFFSET('9. METAS'!$U$20,INT((ROW()-14)/2),0)),"",OFFSET('9. METAS'!$U$20,INT((ROW()-14)/2),0)))</f>
        <v>#REF!</v>
      </c>
      <c r="K191" s="209" t="e">
        <f ca="1">IF(MOD(ROW()-13,2)=0,IF(ISBLANK(OFFSET(#REF!,INT((ROW()-13)/2),0)),"",OFFSET(#REF!,INT((ROW()-13)/2),0)),IF(ISBLANK(OFFSET('9. METAS'!$V$20,INT((ROW()-14)/2),0)),"",OFFSET('9. METAS'!$V$20,INT((ROW()-14)/2),0)))</f>
        <v>#REF!</v>
      </c>
      <c r="L191" s="209" t="e">
        <f ca="1">IF(MOD(ROW()-13,2)=0,IF(ISBLANK(OFFSET(#REF!,INT((ROW()-13)/2),0)),"",OFFSET(#REF!,INT((ROW()-13)/2),0)),IF(ISBLANK(OFFSET('9. METAS'!$W$20,INT((ROW()-14)/2),0)),"",OFFSET('9. METAS'!$W$20,INT((ROW()-14)/2),0)))</f>
        <v>#REF!</v>
      </c>
      <c r="M191" s="210" t="e">
        <f ca="1">IF(MOD(ROW()-13,2)=0,IF(ISBLANK(OFFSET(#REF!,INT((ROW()-13)/2),0)),"",OFFSET(#REF!,INT((ROW()-13)/2),0)),IF(ISBLANK(OFFSET('9. METAS'!$X$20,INT((ROW()-14)/2),0)),"",OFFSET('9. METAS'!$X$20,INT((ROW()-14)/2),0)))</f>
        <v>#REF!</v>
      </c>
      <c r="N191" s="1002" t="str">
        <f t="shared" ref="N191" ca="1" si="174">IFERROR(J191/J192,"ND")</f>
        <v>ND</v>
      </c>
      <c r="O191" s="1004" t="str">
        <f t="shared" ref="O191" ca="1" si="175">IFERROR(((J191+K191)/H191),"ND")</f>
        <v>ND</v>
      </c>
      <c r="P191" s="1031"/>
    </row>
    <row r="192" spans="3:16">
      <c r="C192" s="981"/>
      <c r="D192" s="983"/>
      <c r="E192" s="983"/>
      <c r="F192" s="985"/>
      <c r="G192" s="987"/>
      <c r="H192" s="1027"/>
      <c r="I192" s="1033"/>
      <c r="J192" s="208">
        <f ca="1">IF(MOD(ROW()-13,2)=0,IF(ISBLANK(OFFSET(#REF!,INT((ROW()-13)/2),0)),"",OFFSET(#REF!,INT((ROW()-13)/2),0)),IF(ISBLANK(OFFSET('9. METAS'!$U$20,INT((ROW()-14)/2),0)),"",OFFSET('9. METAS'!$U$20,INT((ROW()-14)/2),0)))</f>
        <v>1648</v>
      </c>
      <c r="K192" s="209">
        <f ca="1">IF(MOD(ROW()-13,2)=0,IF(ISBLANK(OFFSET(#REF!,INT((ROW()-13)/2),0)),"",OFFSET(#REF!,INT((ROW()-13)/2),0)),IF(ISBLANK(OFFSET('9. METAS'!$V$20,INT((ROW()-14)/2),0)),"",OFFSET('9. METAS'!$V$20,INT((ROW()-14)/2),0)))</f>
        <v>1948</v>
      </c>
      <c r="L192" s="209">
        <f ca="1">IF(MOD(ROW()-13,2)=0,IF(ISBLANK(OFFSET(#REF!,INT((ROW()-13)/2),0)),"",OFFSET(#REF!,INT((ROW()-13)/2),0)),IF(ISBLANK(OFFSET('9. METAS'!$W$20,INT((ROW()-14)/2),0)),"",OFFSET('9. METAS'!$W$20,INT((ROW()-14)/2),0)))</f>
        <v>1948</v>
      </c>
      <c r="M192" s="210">
        <f ca="1">IF(MOD(ROW()-13,2)=0,IF(ISBLANK(OFFSET(#REF!,INT((ROW()-13)/2),0)),"",OFFSET(#REF!,INT((ROW()-13)/2),0)),IF(ISBLANK(OFFSET('9. METAS'!$X$20,INT((ROW()-14)/2),0)),"",OFFSET('9. METAS'!$X$20,INT((ROW()-14)/2),0)))</f>
        <v>1848</v>
      </c>
      <c r="N192" s="1003"/>
      <c r="O192" s="1005"/>
      <c r="P192" s="1034"/>
    </row>
    <row r="193" spans="3:16">
      <c r="C193" s="1008" t="str">
        <f ca="1">IF(ISBLANK(OFFSET('5. Pp (3 años)'!$C$46,INT((ROW()-13)/2),0)),"",OFFSET('5. Pp (3 años)'!$C$46,INT((ROW()-13)/2),0))</f>
        <v>Actividad</v>
      </c>
      <c r="D193" s="983" t="str">
        <f ca="1">IF(ISBLANK(OFFSET('5. Pp (3 años)'!$D$46,INT((ROW()-13)/2),0)),"",OFFSET('5. Pp (3 años)'!$D$46,INT((ROW()-13)/2),0))</f>
        <v>3.1.1.1.15.6 Elaboración de inspecciones a comercios de mediano y alto riesgo.</v>
      </c>
      <c r="E193" s="983" t="str">
        <f ca="1">IF(ISBLANK(OFFSET('5. Pp (3 años)'!$E$46,INT((ROW()-13)/2),0)),"",OFFSET('5. Pp (3 años)'!$E$46,INT((ROW()-13)/2),0))</f>
        <v xml:space="preserve">PIRC: Porcentaje de inspecciones realizadas a comercios de mediano y alto riesgo. </v>
      </c>
      <c r="F193" s="985" t="str">
        <f ca="1">IF(ISBLANK(OFFSET('5. Pp (3 años)'!$K$46,INT((ROW()-13)/2),0)),"",OFFSET('5. Pp (3 años)'!$K$46,INT((ROW()-13)/2),0))</f>
        <v>Ascendente</v>
      </c>
      <c r="G193" s="987" t="str">
        <f ca="1">IF(ISBLANK(OFFSET('5. Pp (3 años)'!$H$46,INT((ROW()-13)/2),0)),"",OFFSET('5. Pp (3 años)'!$H$46,INT((ROW()-13)/2),0))</f>
        <v>Trimestral</v>
      </c>
      <c r="H193" s="1027">
        <f ca="1">IF(ISBLANK(OFFSET('9. METAS'!$L$20,INT((ROW()-13)/2),0)),"",OFFSET('9. METAS'!$L$20,INT((ROW()-13)/2),0))</f>
        <v>4070</v>
      </c>
      <c r="I193" s="1029"/>
      <c r="J193" s="208" t="e">
        <f ca="1">IF(MOD(ROW()-13,2)=0,IF(ISBLANK(OFFSET(#REF!,INT((ROW()-13)/2),0)),"",OFFSET(#REF!,INT((ROW()-13)/2),0)),IF(ISBLANK(OFFSET('9. METAS'!$U$20,INT((ROW()-14)/2),0)),"",OFFSET('9. METAS'!$U$20,INT((ROW()-14)/2),0)))</f>
        <v>#REF!</v>
      </c>
      <c r="K193" s="209" t="e">
        <f ca="1">IF(MOD(ROW()-13,2)=0,IF(ISBLANK(OFFSET(#REF!,INT((ROW()-13)/2),0)),"",OFFSET(#REF!,INT((ROW()-13)/2),0)),IF(ISBLANK(OFFSET('9. METAS'!$V$20,INT((ROW()-14)/2),0)),"",OFFSET('9. METAS'!$V$20,INT((ROW()-14)/2),0)))</f>
        <v>#REF!</v>
      </c>
      <c r="L193" s="209" t="e">
        <f ca="1">IF(MOD(ROW()-13,2)=0,IF(ISBLANK(OFFSET(#REF!,INT((ROW()-13)/2),0)),"",OFFSET(#REF!,INT((ROW()-13)/2),0)),IF(ISBLANK(OFFSET('9. METAS'!$W$20,INT((ROW()-14)/2),0)),"",OFFSET('9. METAS'!$W$20,INT((ROW()-14)/2),0)))</f>
        <v>#REF!</v>
      </c>
      <c r="M193" s="210" t="e">
        <f ca="1">IF(MOD(ROW()-13,2)=0,IF(ISBLANK(OFFSET(#REF!,INT((ROW()-13)/2),0)),"",OFFSET(#REF!,INT((ROW()-13)/2),0)),IF(ISBLANK(OFFSET('9. METAS'!$X$20,INT((ROW()-14)/2),0)),"",OFFSET('9. METAS'!$X$20,INT((ROW()-14)/2),0)))</f>
        <v>#REF!</v>
      </c>
      <c r="N193" s="1002" t="str">
        <f t="shared" ref="N193" ca="1" si="176">IFERROR(J193/J194,"ND")</f>
        <v>ND</v>
      </c>
      <c r="O193" s="1004" t="str">
        <f t="shared" ref="O193" ca="1" si="177">IFERROR(((J193+K193)/H193),"ND")</f>
        <v>ND</v>
      </c>
      <c r="P193" s="1031"/>
    </row>
    <row r="194" spans="3:16">
      <c r="C194" s="981"/>
      <c r="D194" s="983"/>
      <c r="E194" s="983"/>
      <c r="F194" s="985"/>
      <c r="G194" s="987"/>
      <c r="H194" s="1027"/>
      <c r="I194" s="1033"/>
      <c r="J194" s="208">
        <f ca="1">IF(MOD(ROW()-13,2)=0,IF(ISBLANK(OFFSET(#REF!,INT((ROW()-13)/2),0)),"",OFFSET(#REF!,INT((ROW()-13)/2),0)),IF(ISBLANK(OFFSET('9. METAS'!$U$20,INT((ROW()-14)/2),0)),"",OFFSET('9. METAS'!$U$20,INT((ROW()-14)/2),0)))</f>
        <v>1100</v>
      </c>
      <c r="K194" s="209">
        <f ca="1">IF(MOD(ROW()-13,2)=0,IF(ISBLANK(OFFSET(#REF!,INT((ROW()-13)/2),0)),"",OFFSET(#REF!,INT((ROW()-13)/2),0)),IF(ISBLANK(OFFSET('9. METAS'!$V$20,INT((ROW()-14)/2),0)),"",OFFSET('9. METAS'!$V$20,INT((ROW()-14)/2),0)))</f>
        <v>990</v>
      </c>
      <c r="L194" s="209">
        <f ca="1">IF(MOD(ROW()-13,2)=0,IF(ISBLANK(OFFSET(#REF!,INT((ROW()-13)/2),0)),"",OFFSET(#REF!,INT((ROW()-13)/2),0)),IF(ISBLANK(OFFSET('9. METAS'!$W$20,INT((ROW()-14)/2),0)),"",OFFSET('9. METAS'!$W$20,INT((ROW()-14)/2),0)))</f>
        <v>990</v>
      </c>
      <c r="M194" s="210">
        <f ca="1">IF(MOD(ROW()-13,2)=0,IF(ISBLANK(OFFSET(#REF!,INT((ROW()-13)/2),0)),"",OFFSET(#REF!,INT((ROW()-13)/2),0)),IF(ISBLANK(OFFSET('9. METAS'!$X$20,INT((ROW()-14)/2),0)),"",OFFSET('9. METAS'!$X$20,INT((ROW()-14)/2),0)))</f>
        <v>990</v>
      </c>
      <c r="N194" s="1003"/>
      <c r="O194" s="1005"/>
      <c r="P194" s="1034"/>
    </row>
    <row r="195" spans="3:16">
      <c r="C195" s="1008" t="str">
        <f ca="1">IF(ISBLANK(OFFSET('5. Pp (3 años)'!$C$46,INT((ROW()-13)/2),0)),"",OFFSET('5. Pp (3 años)'!$C$46,INT((ROW()-13)/2),0))</f>
        <v>Actividad</v>
      </c>
      <c r="D195" s="983" t="str">
        <f ca="1">IF(ISBLANK(OFFSET('5. Pp (3 años)'!$D$46,INT((ROW()-13)/2),0)),"",OFFSET('5. Pp (3 años)'!$D$46,INT((ROW()-13)/2),0))</f>
        <v>3.1.1.1.15.7 Evaluación de simulacros en ámbito privado y público.</v>
      </c>
      <c r="E195" s="983" t="str">
        <f ca="1">IF(ISBLANK(OFFSET('5. Pp (3 años)'!$E$46,INT((ROW()-13)/2),0)),"",OFFSET('5. Pp (3 años)'!$E$46,INT((ROW()-13)/2),0))</f>
        <v>PSPPE: Porcentaje de simulacros públicos y provados evaluados.</v>
      </c>
      <c r="F195" s="985" t="str">
        <f ca="1">IF(ISBLANK(OFFSET('5. Pp (3 años)'!$K$46,INT((ROW()-13)/2),0)),"",OFFSET('5. Pp (3 años)'!$K$46,INT((ROW()-13)/2),0))</f>
        <v>Ascendente</v>
      </c>
      <c r="G195" s="987" t="str">
        <f ca="1">IF(ISBLANK(OFFSET('5. Pp (3 años)'!$H$46,INT((ROW()-13)/2),0)),"",OFFSET('5. Pp (3 años)'!$H$46,INT((ROW()-13)/2),0))</f>
        <v>Trimestral</v>
      </c>
      <c r="H195" s="1027">
        <f ca="1">IF(ISBLANK(OFFSET('9. METAS'!$L$20,INT((ROW()-13)/2),0)),"",OFFSET('9. METAS'!$L$20,INT((ROW()-13)/2),0))</f>
        <v>5467</v>
      </c>
      <c r="I195" s="1029"/>
      <c r="J195" s="208" t="e">
        <f ca="1">IF(MOD(ROW()-13,2)=0,IF(ISBLANK(OFFSET(#REF!,INT((ROW()-13)/2),0)),"",OFFSET(#REF!,INT((ROW()-13)/2),0)),IF(ISBLANK(OFFSET('9. METAS'!$U$20,INT((ROW()-14)/2),0)),"",OFFSET('9. METAS'!$U$20,INT((ROW()-14)/2),0)))</f>
        <v>#REF!</v>
      </c>
      <c r="K195" s="209" t="e">
        <f ca="1">IF(MOD(ROW()-13,2)=0,IF(ISBLANK(OFFSET(#REF!,INT((ROW()-13)/2),0)),"",OFFSET(#REF!,INT((ROW()-13)/2),0)),IF(ISBLANK(OFFSET('9. METAS'!$V$20,INT((ROW()-14)/2),0)),"",OFFSET('9. METAS'!$V$20,INT((ROW()-14)/2),0)))</f>
        <v>#REF!</v>
      </c>
      <c r="L195" s="209" t="e">
        <f ca="1">IF(MOD(ROW()-13,2)=0,IF(ISBLANK(OFFSET(#REF!,INT((ROW()-13)/2),0)),"",OFFSET(#REF!,INT((ROW()-13)/2),0)),IF(ISBLANK(OFFSET('9. METAS'!$W$20,INT((ROW()-14)/2),0)),"",OFFSET('9. METAS'!$W$20,INT((ROW()-14)/2),0)))</f>
        <v>#REF!</v>
      </c>
      <c r="M195" s="210" t="e">
        <f ca="1">IF(MOD(ROW()-13,2)=0,IF(ISBLANK(OFFSET(#REF!,INT((ROW()-13)/2),0)),"",OFFSET(#REF!,INT((ROW()-13)/2),0)),IF(ISBLANK(OFFSET('9. METAS'!$X$20,INT((ROW()-14)/2),0)),"",OFFSET('9. METAS'!$X$20,INT((ROW()-14)/2),0)))</f>
        <v>#REF!</v>
      </c>
      <c r="N195" s="1002" t="str">
        <f t="shared" ref="N195" ca="1" si="178">IFERROR(J195/J196,"ND")</f>
        <v>ND</v>
      </c>
      <c r="O195" s="1004" t="str">
        <f t="shared" ref="O195" ca="1" si="179">IFERROR(((J195+K195)/H195),"ND")</f>
        <v>ND</v>
      </c>
      <c r="P195" s="1031"/>
    </row>
    <row r="196" spans="3:16">
      <c r="C196" s="981"/>
      <c r="D196" s="983"/>
      <c r="E196" s="983"/>
      <c r="F196" s="985"/>
      <c r="G196" s="987"/>
      <c r="H196" s="1027"/>
      <c r="I196" s="1033"/>
      <c r="J196" s="208">
        <f ca="1">IF(MOD(ROW()-13,2)=0,IF(ISBLANK(OFFSET(#REF!,INT((ROW()-13)/2),0)),"",OFFSET(#REF!,INT((ROW()-13)/2),0)),IF(ISBLANK(OFFSET('9. METAS'!$U$20,INT((ROW()-14)/2),0)),"",OFFSET('9. METAS'!$U$20,INT((ROW()-14)/2),0)))</f>
        <v>1266</v>
      </c>
      <c r="K196" s="209">
        <f ca="1">IF(MOD(ROW()-13,2)=0,IF(ISBLANK(OFFSET(#REF!,INT((ROW()-13)/2),0)),"",OFFSET(#REF!,INT((ROW()-13)/2),0)),IF(ISBLANK(OFFSET('9. METAS'!$V$20,INT((ROW()-14)/2),0)),"",OFFSET('9. METAS'!$V$20,INT((ROW()-14)/2),0)))</f>
        <v>1496</v>
      </c>
      <c r="L196" s="209">
        <f ca="1">IF(MOD(ROW()-13,2)=0,IF(ISBLANK(OFFSET(#REF!,INT((ROW()-13)/2),0)),"",OFFSET(#REF!,INT((ROW()-13)/2),0)),IF(ISBLANK(OFFSET('9. METAS'!$W$20,INT((ROW()-14)/2),0)),"",OFFSET('9. METAS'!$W$20,INT((ROW()-14)/2),0)))</f>
        <v>1338</v>
      </c>
      <c r="M196" s="210">
        <f ca="1">IF(MOD(ROW()-13,2)=0,IF(ISBLANK(OFFSET(#REF!,INT((ROW()-13)/2),0)),"",OFFSET(#REF!,INT((ROW()-13)/2),0)),IF(ISBLANK(OFFSET('9. METAS'!$X$20,INT((ROW()-14)/2),0)),"",OFFSET('9. METAS'!$X$20,INT((ROW()-14)/2),0)))</f>
        <v>1367</v>
      </c>
      <c r="N196" s="1003"/>
      <c r="O196" s="1005"/>
      <c r="P196" s="1034"/>
    </row>
    <row r="197" spans="3:16">
      <c r="C197" s="1008" t="str">
        <f ca="1">IF(ISBLANK(OFFSET('5. Pp (3 años)'!$C$46,INT((ROW()-13)/2),0)),"",OFFSET('5. Pp (3 años)'!$C$46,INT((ROW()-13)/2),0))</f>
        <v>Actividad</v>
      </c>
      <c r="D197" s="983" t="str">
        <f ca="1">IF(ISBLANK(OFFSET('5. Pp (3 años)'!$D$46,INT((ROW()-13)/2),0)),"",OFFSET('5. Pp (3 años)'!$D$46,INT((ROW()-13)/2),0))</f>
        <v>3.1.1.1.15.8 Registro de prestadores de servicios autorizados en materia de Protección Civil</v>
      </c>
      <c r="E197" s="983" t="str">
        <f ca="1">IF(ISBLANK(OFFSET('5. Pp (3 años)'!$E$46,INT((ROW()-13)/2),0)),"",OFFSET('5. Pp (3 años)'!$E$46,INT((ROW()-13)/2),0))</f>
        <v xml:space="preserve">PPSA: Porcentaje de prestadores de servicio autorizados </v>
      </c>
      <c r="F197" s="985" t="str">
        <f ca="1">IF(ISBLANK(OFFSET('5. Pp (3 años)'!$K$46,INT((ROW()-13)/2),0)),"",OFFSET('5. Pp (3 años)'!$K$46,INT((ROW()-13)/2),0))</f>
        <v>Ascendente</v>
      </c>
      <c r="G197" s="987" t="str">
        <f ca="1">IF(ISBLANK(OFFSET('5. Pp (3 años)'!$H$46,INT((ROW()-13)/2),0)),"",OFFSET('5. Pp (3 años)'!$H$46,INT((ROW()-13)/2),0))</f>
        <v>Trimestral</v>
      </c>
      <c r="H197" s="1027">
        <f ca="1">IF(ISBLANK(OFFSET('9. METAS'!$L$20,INT((ROW()-13)/2),0)),"",OFFSET('9. METAS'!$L$20,INT((ROW()-13)/2),0))</f>
        <v>199</v>
      </c>
      <c r="I197" s="1029"/>
      <c r="J197" s="208" t="e">
        <f ca="1">IF(MOD(ROW()-13,2)=0,IF(ISBLANK(OFFSET(#REF!,INT((ROW()-13)/2),0)),"",OFFSET(#REF!,INT((ROW()-13)/2),0)),IF(ISBLANK(OFFSET('9. METAS'!$U$20,INT((ROW()-14)/2),0)),"",OFFSET('9. METAS'!$U$20,INT((ROW()-14)/2),0)))</f>
        <v>#REF!</v>
      </c>
      <c r="K197" s="209" t="e">
        <f ca="1">IF(MOD(ROW()-13,2)=0,IF(ISBLANK(OFFSET(#REF!,INT((ROW()-13)/2),0)),"",OFFSET(#REF!,INT((ROW()-13)/2),0)),IF(ISBLANK(OFFSET('9. METAS'!$V$20,INT((ROW()-14)/2),0)),"",OFFSET('9. METAS'!$V$20,INT((ROW()-14)/2),0)))</f>
        <v>#REF!</v>
      </c>
      <c r="L197" s="209" t="e">
        <f ca="1">IF(MOD(ROW()-13,2)=0,IF(ISBLANK(OFFSET(#REF!,INT((ROW()-13)/2),0)),"",OFFSET(#REF!,INT((ROW()-13)/2),0)),IF(ISBLANK(OFFSET('9. METAS'!$W$20,INT((ROW()-14)/2),0)),"",OFFSET('9. METAS'!$W$20,INT((ROW()-14)/2),0)))</f>
        <v>#REF!</v>
      </c>
      <c r="M197" s="210" t="e">
        <f ca="1">IF(MOD(ROW()-13,2)=0,IF(ISBLANK(OFFSET(#REF!,INT((ROW()-13)/2),0)),"",OFFSET(#REF!,INT((ROW()-13)/2),0)),IF(ISBLANK(OFFSET('9. METAS'!$X$20,INT((ROW()-14)/2),0)),"",OFFSET('9. METAS'!$X$20,INT((ROW()-14)/2),0)))</f>
        <v>#REF!</v>
      </c>
      <c r="N197" s="1002" t="str">
        <f t="shared" ref="N197" ca="1" si="180">IFERROR(J197/J198,"ND")</f>
        <v>ND</v>
      </c>
      <c r="O197" s="1004" t="str">
        <f t="shared" ref="O197" ca="1" si="181">IFERROR(((J197+K197)/H197),"ND")</f>
        <v>ND</v>
      </c>
      <c r="P197" s="1031"/>
    </row>
    <row r="198" spans="3:16">
      <c r="C198" s="981"/>
      <c r="D198" s="983"/>
      <c r="E198" s="983"/>
      <c r="F198" s="985"/>
      <c r="G198" s="987"/>
      <c r="H198" s="1027"/>
      <c r="I198" s="1033"/>
      <c r="J198" s="208">
        <f ca="1">IF(MOD(ROW()-13,2)=0,IF(ISBLANK(OFFSET(#REF!,INT((ROW()-13)/2),0)),"",OFFSET(#REF!,INT((ROW()-13)/2),0)),IF(ISBLANK(OFFSET('9. METAS'!$U$20,INT((ROW()-14)/2),0)),"",OFFSET('9. METAS'!$U$20,INT((ROW()-14)/2),0)))</f>
        <v>174</v>
      </c>
      <c r="K198" s="209">
        <f ca="1">IF(MOD(ROW()-13,2)=0,IF(ISBLANK(OFFSET(#REF!,INT((ROW()-13)/2),0)),"",OFFSET(#REF!,INT((ROW()-13)/2),0)),IF(ISBLANK(OFFSET('9. METAS'!$V$20,INT((ROW()-14)/2),0)),"",OFFSET('9. METAS'!$V$20,INT((ROW()-14)/2),0)))</f>
        <v>25</v>
      </c>
      <c r="L198" s="209">
        <f ca="1">IF(MOD(ROW()-13,2)=0,IF(ISBLANK(OFFSET(#REF!,INT((ROW()-13)/2),0)),"",OFFSET(#REF!,INT((ROW()-13)/2),0)),IF(ISBLANK(OFFSET('9. METAS'!$W$20,INT((ROW()-14)/2),0)),"",OFFSET('9. METAS'!$W$20,INT((ROW()-14)/2),0)))</f>
        <v>0</v>
      </c>
      <c r="M198" s="210">
        <f ca="1">IF(MOD(ROW()-13,2)=0,IF(ISBLANK(OFFSET(#REF!,INT((ROW()-13)/2),0)),"",OFFSET(#REF!,INT((ROW()-13)/2),0)),IF(ISBLANK(OFFSET('9. METAS'!$X$20,INT((ROW()-14)/2),0)),"",OFFSET('9. METAS'!$X$20,INT((ROW()-14)/2),0)))</f>
        <v>0</v>
      </c>
      <c r="N198" s="1003"/>
      <c r="O198" s="1005"/>
      <c r="P198" s="1034"/>
    </row>
    <row r="199" spans="3:16">
      <c r="C199" s="1008" t="str">
        <f ca="1">IF(ISBLANK(OFFSET('5. Pp (3 años)'!$C$46,INT((ROW()-13)/2),0)),"",OFFSET('5. Pp (3 años)'!$C$46,INT((ROW()-13)/2),0))</f>
        <v>Actividad</v>
      </c>
      <c r="D199" s="983" t="str">
        <f ca="1">IF(ISBLANK(OFFSET('5. Pp (3 años)'!$D$46,INT((ROW()-13)/2),0)),"",OFFSET('5. Pp (3 años)'!$D$46,INT((ROW()-13)/2),0))</f>
        <v xml:space="preserve">3.1.1.1.15.9 Atención de reportes de  emergencias en materia de gestión integral de riesgos y de protección civil. </v>
      </c>
      <c r="E199" s="983" t="str">
        <f ca="1">IF(ISBLANK(OFFSET('5. Pp (3 años)'!$E$46,INT((ROW()-13)/2),0)),"",OFFSET('5. Pp (3 años)'!$E$46,INT((ROW()-13)/2),0))</f>
        <v>PREA: Porcentaje de reportes de emergencia atendidos.</v>
      </c>
      <c r="F199" s="985" t="str">
        <f ca="1">IF(ISBLANK(OFFSET('5. Pp (3 años)'!$K$46,INT((ROW()-13)/2),0)),"",OFFSET('5. Pp (3 años)'!$K$46,INT((ROW()-13)/2),0))</f>
        <v>Ascendente</v>
      </c>
      <c r="G199" s="987" t="str">
        <f ca="1">IF(ISBLANK(OFFSET('5. Pp (3 años)'!$H$46,INT((ROW()-13)/2),0)),"",OFFSET('5. Pp (3 años)'!$H$46,INT((ROW()-13)/2),0))</f>
        <v>Trimestral</v>
      </c>
      <c r="H199" s="1027">
        <f ca="1">IF(ISBLANK(OFFSET('9. METAS'!$L$20,INT((ROW()-13)/2),0)),"",OFFSET('9. METAS'!$L$20,INT((ROW()-13)/2),0))</f>
        <v>638</v>
      </c>
      <c r="I199" s="1029"/>
      <c r="J199" s="208" t="e">
        <f ca="1">IF(MOD(ROW()-13,2)=0,IF(ISBLANK(OFFSET(#REF!,INT((ROW()-13)/2),0)),"",OFFSET(#REF!,INT((ROW()-13)/2),0)),IF(ISBLANK(OFFSET('9. METAS'!$U$20,INT((ROW()-14)/2),0)),"",OFFSET('9. METAS'!$U$20,INT((ROW()-14)/2),0)))</f>
        <v>#REF!</v>
      </c>
      <c r="K199" s="209" t="e">
        <f ca="1">IF(MOD(ROW()-13,2)=0,IF(ISBLANK(OFFSET(#REF!,INT((ROW()-13)/2),0)),"",OFFSET(#REF!,INT((ROW()-13)/2),0)),IF(ISBLANK(OFFSET('9. METAS'!$V$20,INT((ROW()-14)/2),0)),"",OFFSET('9. METAS'!$V$20,INT((ROW()-14)/2),0)))</f>
        <v>#REF!</v>
      </c>
      <c r="L199" s="209" t="e">
        <f ca="1">IF(MOD(ROW()-13,2)=0,IF(ISBLANK(OFFSET(#REF!,INT((ROW()-13)/2),0)),"",OFFSET(#REF!,INT((ROW()-13)/2),0)),IF(ISBLANK(OFFSET('9. METAS'!$W$20,INT((ROW()-14)/2),0)),"",OFFSET('9. METAS'!$W$20,INT((ROW()-14)/2),0)))</f>
        <v>#REF!</v>
      </c>
      <c r="M199" s="210" t="e">
        <f ca="1">IF(MOD(ROW()-13,2)=0,IF(ISBLANK(OFFSET(#REF!,INT((ROW()-13)/2),0)),"",OFFSET(#REF!,INT((ROW()-13)/2),0)),IF(ISBLANK(OFFSET('9. METAS'!$X$20,INT((ROW()-14)/2),0)),"",OFFSET('9. METAS'!$X$20,INT((ROW()-14)/2),0)))</f>
        <v>#REF!</v>
      </c>
      <c r="N199" s="1002" t="str">
        <f t="shared" ref="N199" ca="1" si="182">IFERROR(J199/J200,"ND")</f>
        <v>ND</v>
      </c>
      <c r="O199" s="1004" t="str">
        <f t="shared" ref="O199" ca="1" si="183">IFERROR(((J199+K199)/H199),"ND")</f>
        <v>ND</v>
      </c>
      <c r="P199" s="1031"/>
    </row>
    <row r="200" spans="3:16">
      <c r="C200" s="981"/>
      <c r="D200" s="983"/>
      <c r="E200" s="983"/>
      <c r="F200" s="985"/>
      <c r="G200" s="987"/>
      <c r="H200" s="1027"/>
      <c r="I200" s="1033"/>
      <c r="J200" s="208">
        <f ca="1">IF(MOD(ROW()-13,2)=0,IF(ISBLANK(OFFSET(#REF!,INT((ROW()-13)/2),0)),"",OFFSET(#REF!,INT((ROW()-13)/2),0)),IF(ISBLANK(OFFSET('9. METAS'!$U$20,INT((ROW()-14)/2),0)),"",OFFSET('9. METAS'!$U$20,INT((ROW()-14)/2),0)))</f>
        <v>126</v>
      </c>
      <c r="K200" s="209">
        <f ca="1">IF(MOD(ROW()-13,2)=0,IF(ISBLANK(OFFSET(#REF!,INT((ROW()-13)/2),0)),"",OFFSET(#REF!,INT((ROW()-13)/2),0)),IF(ISBLANK(OFFSET('9. METAS'!$V$20,INT((ROW()-14)/2),0)),"",OFFSET('9. METAS'!$V$20,INT((ROW()-14)/2),0)))</f>
        <v>157</v>
      </c>
      <c r="L200" s="209">
        <f ca="1">IF(MOD(ROW()-13,2)=0,IF(ISBLANK(OFFSET(#REF!,INT((ROW()-13)/2),0)),"",OFFSET(#REF!,INT((ROW()-13)/2),0)),IF(ISBLANK(OFFSET('9. METAS'!$W$20,INT((ROW()-14)/2),0)),"",OFFSET('9. METAS'!$W$20,INT((ROW()-14)/2),0)))</f>
        <v>188</v>
      </c>
      <c r="M200" s="210">
        <f ca="1">IF(MOD(ROW()-13,2)=0,IF(ISBLANK(OFFSET(#REF!,INT((ROW()-13)/2),0)),"",OFFSET(#REF!,INT((ROW()-13)/2),0)),IF(ISBLANK(OFFSET('9. METAS'!$X$20,INT((ROW()-14)/2),0)),"",OFFSET('9. METAS'!$X$20,INT((ROW()-14)/2),0)))</f>
        <v>167</v>
      </c>
      <c r="N200" s="1003"/>
      <c r="O200" s="1005"/>
      <c r="P200" s="1034"/>
    </row>
    <row r="201" spans="3:16">
      <c r="C201" s="1008" t="str">
        <f ca="1">IF(ISBLANK(OFFSET('5. Pp (3 años)'!$C$46,INT((ROW()-13)/2),0)),"",OFFSET('5. Pp (3 años)'!$C$46,INT((ROW()-13)/2),0))</f>
        <v>Actividad</v>
      </c>
      <c r="D201" s="983" t="str">
        <f ca="1">IF(ISBLANK(OFFSET('5. Pp (3 años)'!$D$46,INT((ROW()-13)/2),0)),"",OFFSET('5. Pp (3 años)'!$D$46,INT((ROW()-13)/2),0))</f>
        <v>3.1.1.1.15.10 Atención médica prehospitalaria a personas ocasionadas por incidencias reportadas.</v>
      </c>
      <c r="E201" s="983" t="str">
        <f ca="1">IF(ISBLANK(OFFSET('5. Pp (3 años)'!$E$46,INT((ROW()-13)/2),0)),"",OFFSET('5. Pp (3 años)'!$E$46,INT((ROW()-13)/2),0))</f>
        <v>PPAM: Porcentaja de personas con atención médica</v>
      </c>
      <c r="F201" s="985" t="str">
        <f ca="1">IF(ISBLANK(OFFSET('5. Pp (3 años)'!$K$46,INT((ROW()-13)/2),0)),"",OFFSET('5. Pp (3 años)'!$K$46,INT((ROW()-13)/2),0))</f>
        <v>Ascendente</v>
      </c>
      <c r="G201" s="987" t="str">
        <f ca="1">IF(ISBLANK(OFFSET('5. Pp (3 años)'!$H$46,INT((ROW()-13)/2),0)),"",OFFSET('5. Pp (3 años)'!$H$46,INT((ROW()-13)/2),0))</f>
        <v>Trimestral</v>
      </c>
      <c r="H201" s="1027">
        <f ca="1">IF(ISBLANK(OFFSET('9. METAS'!$L$20,INT((ROW()-13)/2),0)),"",OFFSET('9. METAS'!$L$20,INT((ROW()-13)/2),0))</f>
        <v>1135</v>
      </c>
      <c r="I201" s="1029"/>
      <c r="J201" s="208" t="e">
        <f ca="1">IF(MOD(ROW()-13,2)=0,IF(ISBLANK(OFFSET(#REF!,INT((ROW()-13)/2),0)),"",OFFSET(#REF!,INT((ROW()-13)/2),0)),IF(ISBLANK(OFFSET('9. METAS'!$U$20,INT((ROW()-14)/2),0)),"",OFFSET('9. METAS'!$U$20,INT((ROW()-14)/2),0)))</f>
        <v>#REF!</v>
      </c>
      <c r="K201" s="209" t="e">
        <f ca="1">IF(MOD(ROW()-13,2)=0,IF(ISBLANK(OFFSET(#REF!,INT((ROW()-13)/2),0)),"",OFFSET(#REF!,INT((ROW()-13)/2),0)),IF(ISBLANK(OFFSET('9. METAS'!$V$20,INT((ROW()-14)/2),0)),"",OFFSET('9. METAS'!$V$20,INT((ROW()-14)/2),0)))</f>
        <v>#REF!</v>
      </c>
      <c r="L201" s="209" t="e">
        <f ca="1">IF(MOD(ROW()-13,2)=0,IF(ISBLANK(OFFSET(#REF!,INT((ROW()-13)/2),0)),"",OFFSET(#REF!,INT((ROW()-13)/2),0)),IF(ISBLANK(OFFSET('9. METAS'!$W$20,INT((ROW()-14)/2),0)),"",OFFSET('9. METAS'!$W$20,INT((ROW()-14)/2),0)))</f>
        <v>#REF!</v>
      </c>
      <c r="M201" s="210" t="e">
        <f ca="1">IF(MOD(ROW()-13,2)=0,IF(ISBLANK(OFFSET(#REF!,INT((ROW()-13)/2),0)),"",OFFSET(#REF!,INT((ROW()-13)/2),0)),IF(ISBLANK(OFFSET('9. METAS'!$X$20,INT((ROW()-14)/2),0)),"",OFFSET('9. METAS'!$X$20,INT((ROW()-14)/2),0)))</f>
        <v>#REF!</v>
      </c>
      <c r="N201" s="1002" t="str">
        <f t="shared" ref="N201" ca="1" si="184">IFERROR(J201/J202,"ND")</f>
        <v>ND</v>
      </c>
      <c r="O201" s="1004" t="str">
        <f t="shared" ref="O201" ca="1" si="185">IFERROR(((J201+K201)/H201),"ND")</f>
        <v>ND</v>
      </c>
      <c r="P201" s="1031"/>
    </row>
    <row r="202" spans="3:16">
      <c r="C202" s="981"/>
      <c r="D202" s="983"/>
      <c r="E202" s="983"/>
      <c r="F202" s="985"/>
      <c r="G202" s="987"/>
      <c r="H202" s="1027"/>
      <c r="I202" s="1033"/>
      <c r="J202" s="208">
        <f ca="1">IF(MOD(ROW()-13,2)=0,IF(ISBLANK(OFFSET(#REF!,INT((ROW()-13)/2),0)),"",OFFSET(#REF!,INT((ROW()-13)/2),0)),IF(ISBLANK(OFFSET('9. METAS'!$U$20,INT((ROW()-14)/2),0)),"",OFFSET('9. METAS'!$U$20,INT((ROW()-14)/2),0)))</f>
        <v>289</v>
      </c>
      <c r="K202" s="209">
        <f ca="1">IF(MOD(ROW()-13,2)=0,IF(ISBLANK(OFFSET(#REF!,INT((ROW()-13)/2),0)),"",OFFSET(#REF!,INT((ROW()-13)/2),0)),IF(ISBLANK(OFFSET('9. METAS'!$V$20,INT((ROW()-14)/2),0)),"",OFFSET('9. METAS'!$V$20,INT((ROW()-14)/2),0)))</f>
        <v>265</v>
      </c>
      <c r="L202" s="209">
        <f ca="1">IF(MOD(ROW()-13,2)=0,IF(ISBLANK(OFFSET(#REF!,INT((ROW()-13)/2),0)),"",OFFSET(#REF!,INT((ROW()-13)/2),0)),IF(ISBLANK(OFFSET('9. METAS'!$W$20,INT((ROW()-14)/2),0)),"",OFFSET('9. METAS'!$W$20,INT((ROW()-14)/2),0)))</f>
        <v>286</v>
      </c>
      <c r="M202" s="210">
        <f ca="1">IF(MOD(ROW()-13,2)=0,IF(ISBLANK(OFFSET(#REF!,INT((ROW()-13)/2),0)),"",OFFSET(#REF!,INT((ROW()-13)/2),0)),IF(ISBLANK(OFFSET('9. METAS'!$X$20,INT((ROW()-14)/2),0)),"",OFFSET('9. METAS'!$X$20,INT((ROW()-14)/2),0)))</f>
        <v>295</v>
      </c>
      <c r="N202" s="1003"/>
      <c r="O202" s="1005"/>
      <c r="P202" s="1034"/>
    </row>
    <row r="203" spans="3:16">
      <c r="C203" s="1008" t="str">
        <f ca="1">IF(ISBLANK(OFFSET('5. Pp (3 años)'!$C$46,INT((ROW()-13)/2),0)),"",OFFSET('5. Pp (3 años)'!$C$46,INT((ROW()-13)/2),0))</f>
        <v>Actividad</v>
      </c>
      <c r="D203" s="983" t="str">
        <f ca="1">IF(ISBLANK(OFFSET('5. Pp (3 años)'!$D$46,INT((ROW()-13)/2),0)),"",OFFSET('5. Pp (3 años)'!$D$46,INT((ROW()-13)/2),0))</f>
        <v>3.1.1.1.15.11 Supervisión  y atención a eventos públicos y privado de cualquier índole.</v>
      </c>
      <c r="E203" s="983" t="str">
        <f ca="1">IF(ISBLANK(OFFSET('5. Pp (3 años)'!$E$46,INT((ROW()-13)/2),0)),"",OFFSET('5. Pp (3 años)'!$E$46,INT((ROW()-13)/2),0))</f>
        <v>PEPPS: Porcentaje de eventos públicos y privados supervisados.</v>
      </c>
      <c r="F203" s="985" t="str">
        <f ca="1">IF(ISBLANK(OFFSET('5. Pp (3 años)'!$K$46,INT((ROW()-13)/2),0)),"",OFFSET('5. Pp (3 años)'!$K$46,INT((ROW()-13)/2),0))</f>
        <v>Ascendente</v>
      </c>
      <c r="G203" s="987" t="str">
        <f ca="1">IF(ISBLANK(OFFSET('5. Pp (3 años)'!$H$46,INT((ROW()-13)/2),0)),"",OFFSET('5. Pp (3 años)'!$H$46,INT((ROW()-13)/2),0))</f>
        <v>Trimestral</v>
      </c>
      <c r="H203" s="1027">
        <f ca="1">IF(ISBLANK(OFFSET('9. METAS'!$L$20,INT((ROW()-13)/2),0)),"",OFFSET('9. METAS'!$L$20,INT((ROW()-13)/2),0))</f>
        <v>550</v>
      </c>
      <c r="I203" s="1029"/>
      <c r="J203" s="208" t="e">
        <f ca="1">IF(MOD(ROW()-13,2)=0,IF(ISBLANK(OFFSET(#REF!,INT((ROW()-13)/2),0)),"",OFFSET(#REF!,INT((ROW()-13)/2),0)),IF(ISBLANK(OFFSET('9. METAS'!$U$20,INT((ROW()-14)/2),0)),"",OFFSET('9. METAS'!$U$20,INT((ROW()-14)/2),0)))</f>
        <v>#REF!</v>
      </c>
      <c r="K203" s="209" t="e">
        <f ca="1">IF(MOD(ROW()-13,2)=0,IF(ISBLANK(OFFSET(#REF!,INT((ROW()-13)/2),0)),"",OFFSET(#REF!,INT((ROW()-13)/2),0)),IF(ISBLANK(OFFSET('9. METAS'!$V$20,INT((ROW()-14)/2),0)),"",OFFSET('9. METAS'!$V$20,INT((ROW()-14)/2),0)))</f>
        <v>#REF!</v>
      </c>
      <c r="L203" s="209" t="e">
        <f ca="1">IF(MOD(ROW()-13,2)=0,IF(ISBLANK(OFFSET(#REF!,INT((ROW()-13)/2),0)),"",OFFSET(#REF!,INT((ROW()-13)/2),0)),IF(ISBLANK(OFFSET('9. METAS'!$W$20,INT((ROW()-14)/2),0)),"",OFFSET('9. METAS'!$W$20,INT((ROW()-14)/2),0)))</f>
        <v>#REF!</v>
      </c>
      <c r="M203" s="210" t="e">
        <f ca="1">IF(MOD(ROW()-13,2)=0,IF(ISBLANK(OFFSET(#REF!,INT((ROW()-13)/2),0)),"",OFFSET(#REF!,INT((ROW()-13)/2),0)),IF(ISBLANK(OFFSET('9. METAS'!$X$20,INT((ROW()-14)/2),0)),"",OFFSET('9. METAS'!$X$20,INT((ROW()-14)/2),0)))</f>
        <v>#REF!</v>
      </c>
      <c r="N203" s="1002" t="str">
        <f t="shared" ref="N203" ca="1" si="186">IFERROR(J203/J204,"ND")</f>
        <v>ND</v>
      </c>
      <c r="O203" s="1004" t="str">
        <f t="shared" ref="O203" ca="1" si="187">IFERROR(((J203+K203)/H203),"ND")</f>
        <v>ND</v>
      </c>
      <c r="P203" s="1031"/>
    </row>
    <row r="204" spans="3:16">
      <c r="C204" s="981"/>
      <c r="D204" s="983"/>
      <c r="E204" s="983"/>
      <c r="F204" s="985"/>
      <c r="G204" s="987"/>
      <c r="H204" s="1027"/>
      <c r="I204" s="1033"/>
      <c r="J204" s="208">
        <f ca="1">IF(MOD(ROW()-13,2)=0,IF(ISBLANK(OFFSET(#REF!,INT((ROW()-13)/2),0)),"",OFFSET(#REF!,INT((ROW()-13)/2),0)),IF(ISBLANK(OFFSET('9. METAS'!$U$20,INT((ROW()-14)/2),0)),"",OFFSET('9. METAS'!$U$20,INT((ROW()-14)/2),0)))</f>
        <v>127</v>
      </c>
      <c r="K204" s="209">
        <f ca="1">IF(MOD(ROW()-13,2)=0,IF(ISBLANK(OFFSET(#REF!,INT((ROW()-13)/2),0)),"",OFFSET(#REF!,INT((ROW()-13)/2),0)),IF(ISBLANK(OFFSET('9. METAS'!$V$20,INT((ROW()-14)/2),0)),"",OFFSET('9. METAS'!$V$20,INT((ROW()-14)/2),0)))</f>
        <v>139</v>
      </c>
      <c r="L204" s="209">
        <f ca="1">IF(MOD(ROW()-13,2)=0,IF(ISBLANK(OFFSET(#REF!,INT((ROW()-13)/2),0)),"",OFFSET(#REF!,INT((ROW()-13)/2),0)),IF(ISBLANK(OFFSET('9. METAS'!$W$20,INT((ROW()-14)/2),0)),"",OFFSET('9. METAS'!$W$20,INT((ROW()-14)/2),0)))</f>
        <v>139</v>
      </c>
      <c r="M204" s="210">
        <f ca="1">IF(MOD(ROW()-13,2)=0,IF(ISBLANK(OFFSET(#REF!,INT((ROW()-13)/2),0)),"",OFFSET(#REF!,INT((ROW()-13)/2),0)),IF(ISBLANK(OFFSET('9. METAS'!$X$20,INT((ROW()-14)/2),0)),"",OFFSET('9. METAS'!$X$20,INT((ROW()-14)/2),0)))</f>
        <v>145</v>
      </c>
      <c r="N204" s="1003"/>
      <c r="O204" s="1005"/>
      <c r="P204" s="1034"/>
    </row>
    <row r="205" spans="3:16">
      <c r="C205" s="1008" t="str">
        <f ca="1">IF(ISBLANK(OFFSET('5. Pp (3 años)'!$C$46,INT((ROW()-13)/2),0)),"",OFFSET('5. Pp (3 años)'!$C$46,INT((ROW()-13)/2),0))</f>
        <v>Actividad</v>
      </c>
      <c r="D205" s="983" t="str">
        <f ca="1">IF(ISBLANK(OFFSET('5. Pp (3 años)'!$D$46,INT((ROW()-13)/2),0)),"",OFFSET('5. Pp (3 años)'!$D$46,INT((ROW()-13)/2),0))</f>
        <v>3.1.1.1.15.12 Verificación de refugios temporale con motivo de la temporada de Fenómenos Hidrometeorológicos.</v>
      </c>
      <c r="E205" s="983" t="str">
        <f ca="1">IF(ISBLANK(OFFSET('5. Pp (3 años)'!$E$46,INT((ROW()-13)/2),0)),"",OFFSET('5. Pp (3 años)'!$E$46,INT((ROW()-13)/2),0))</f>
        <v>PRTV: Porcentaje  de refugios temporales verificados</v>
      </c>
      <c r="F205" s="985" t="str">
        <f ca="1">IF(ISBLANK(OFFSET('5. Pp (3 años)'!$K$46,INT((ROW()-13)/2),0)),"",OFFSET('5. Pp (3 años)'!$K$46,INT((ROW()-13)/2),0))</f>
        <v>Ascendente</v>
      </c>
      <c r="G205" s="987" t="str">
        <f ca="1">IF(ISBLANK(OFFSET('5. Pp (3 años)'!$H$46,INT((ROW()-13)/2),0)),"",OFFSET('5. Pp (3 años)'!$H$46,INT((ROW()-13)/2),0))</f>
        <v>Trimestral</v>
      </c>
      <c r="H205" s="1027">
        <f ca="1">IF(ISBLANK(OFFSET('9. METAS'!$L$20,INT((ROW()-13)/2),0)),"",OFFSET('9. METAS'!$L$20,INT((ROW()-13)/2),0))</f>
        <v>230</v>
      </c>
      <c r="I205" s="1029"/>
      <c r="J205" s="208" t="e">
        <f ca="1">IF(MOD(ROW()-13,2)=0,IF(ISBLANK(OFFSET(#REF!,INT((ROW()-13)/2),0)),"",OFFSET(#REF!,INT((ROW()-13)/2),0)),IF(ISBLANK(OFFSET('9. METAS'!$U$20,INT((ROW()-14)/2),0)),"",OFFSET('9. METAS'!$U$20,INT((ROW()-14)/2),0)))</f>
        <v>#REF!</v>
      </c>
      <c r="K205" s="209" t="e">
        <f ca="1">IF(MOD(ROW()-13,2)=0,IF(ISBLANK(OFFSET(#REF!,INT((ROW()-13)/2),0)),"",OFFSET(#REF!,INT((ROW()-13)/2),0)),IF(ISBLANK(OFFSET('9. METAS'!$V$20,INT((ROW()-14)/2),0)),"",OFFSET('9. METAS'!$V$20,INT((ROW()-14)/2),0)))</f>
        <v>#REF!</v>
      </c>
      <c r="L205" s="209" t="e">
        <f ca="1">IF(MOD(ROW()-13,2)=0,IF(ISBLANK(OFFSET(#REF!,INT((ROW()-13)/2),0)),"",OFFSET(#REF!,INT((ROW()-13)/2),0)),IF(ISBLANK(OFFSET('9. METAS'!$W$20,INT((ROW()-14)/2),0)),"",OFFSET('9. METAS'!$W$20,INT((ROW()-14)/2),0)))</f>
        <v>#REF!</v>
      </c>
      <c r="M205" s="210" t="e">
        <f ca="1">IF(MOD(ROW()-13,2)=0,IF(ISBLANK(OFFSET(#REF!,INT((ROW()-13)/2),0)),"",OFFSET(#REF!,INT((ROW()-13)/2),0)),IF(ISBLANK(OFFSET('9. METAS'!$X$20,INT((ROW()-14)/2),0)),"",OFFSET('9. METAS'!$X$20,INT((ROW()-14)/2),0)))</f>
        <v>#REF!</v>
      </c>
      <c r="N205" s="1002" t="str">
        <f t="shared" ref="N205" ca="1" si="188">IFERROR(J205/J206,"ND")</f>
        <v>ND</v>
      </c>
      <c r="O205" s="1004" t="str">
        <f t="shared" ref="O205" ca="1" si="189">IFERROR(((J205+K205)/H205),"ND")</f>
        <v>ND</v>
      </c>
      <c r="P205" s="1031"/>
    </row>
    <row r="206" spans="3:16">
      <c r="C206" s="981"/>
      <c r="D206" s="983"/>
      <c r="E206" s="983"/>
      <c r="F206" s="985"/>
      <c r="G206" s="987"/>
      <c r="H206" s="1027"/>
      <c r="I206" s="1033"/>
      <c r="J206" s="208">
        <f ca="1">IF(MOD(ROW()-13,2)=0,IF(ISBLANK(OFFSET(#REF!,INT((ROW()-13)/2),0)),"",OFFSET(#REF!,INT((ROW()-13)/2),0)),IF(ISBLANK(OFFSET('9. METAS'!$U$20,INT((ROW()-14)/2),0)),"",OFFSET('9. METAS'!$U$20,INT((ROW()-14)/2),0)))</f>
        <v>0</v>
      </c>
      <c r="K206" s="209">
        <f ca="1">IF(MOD(ROW()-13,2)=0,IF(ISBLANK(OFFSET(#REF!,INT((ROW()-13)/2),0)),"",OFFSET(#REF!,INT((ROW()-13)/2),0)),IF(ISBLANK(OFFSET('9. METAS'!$V$20,INT((ROW()-14)/2),0)),"",OFFSET('9. METAS'!$V$20,INT((ROW()-14)/2),0)))</f>
        <v>145</v>
      </c>
      <c r="L206" s="209">
        <f ca="1">IF(MOD(ROW()-13,2)=0,IF(ISBLANK(OFFSET(#REF!,INT((ROW()-13)/2),0)),"",OFFSET(#REF!,INT((ROW()-13)/2),0)),IF(ISBLANK(OFFSET('9. METAS'!$W$20,INT((ROW()-14)/2),0)),"",OFFSET('9. METAS'!$W$20,INT((ROW()-14)/2),0)))</f>
        <v>85</v>
      </c>
      <c r="M206" s="210">
        <f ca="1">IF(MOD(ROW()-13,2)=0,IF(ISBLANK(OFFSET(#REF!,INT((ROW()-13)/2),0)),"",OFFSET(#REF!,INT((ROW()-13)/2),0)),IF(ISBLANK(OFFSET('9. METAS'!$X$20,INT((ROW()-14)/2),0)),"",OFFSET('9. METAS'!$X$20,INT((ROW()-14)/2),0)))</f>
        <v>0</v>
      </c>
      <c r="N206" s="1003"/>
      <c r="O206" s="1005"/>
      <c r="P206" s="1034"/>
    </row>
    <row r="207" spans="3:16">
      <c r="C207" s="1008" t="str">
        <f ca="1">IF(ISBLANK(OFFSET('5. Pp (3 años)'!$C$46,INT((ROW()-13)/2),0)),"",OFFSET('5. Pp (3 años)'!$C$46,INT((ROW()-13)/2),0))</f>
        <v>Actividad</v>
      </c>
      <c r="D207" s="983" t="str">
        <f ca="1">IF(ISBLANK(OFFSET('5. Pp (3 años)'!$D$46,INT((ROW()-13)/2),0)),"",OFFSET('5. Pp (3 años)'!$D$46,INT((ROW()-13)/2),0))</f>
        <v>3.1.1.1.15.13 Implementación de operativos con motivo a los diversos fenómenos naturales y antrópicos</v>
      </c>
      <c r="E207" s="983" t="str">
        <f ca="1">IF(ISBLANK(OFFSET('5. Pp (3 años)'!$E$46,INT((ROW()-13)/2),0)),"",OFFSET('5. Pp (3 años)'!$E$46,INT((ROW()-13)/2),0))</f>
        <v>POI: Porcentaje de operativos implementados.</v>
      </c>
      <c r="F207" s="985" t="str">
        <f ca="1">IF(ISBLANK(OFFSET('5. Pp (3 años)'!$K$46,INT((ROW()-13)/2),0)),"",OFFSET('5. Pp (3 años)'!$K$46,INT((ROW()-13)/2),0))</f>
        <v>Ascendente</v>
      </c>
      <c r="G207" s="987" t="str">
        <f ca="1">IF(ISBLANK(OFFSET('5. Pp (3 años)'!$H$46,INT((ROW()-13)/2),0)),"",OFFSET('5. Pp (3 años)'!$H$46,INT((ROW()-13)/2),0))</f>
        <v>Trimestral</v>
      </c>
      <c r="H207" s="1027">
        <f ca="1">IF(ISBLANK(OFFSET('9. METAS'!$L$20,INT((ROW()-13)/2),0)),"",OFFSET('9. METAS'!$L$20,INT((ROW()-13)/2),0))</f>
        <v>26</v>
      </c>
      <c r="I207" s="1029"/>
      <c r="J207" s="208" t="e">
        <f ca="1">IF(MOD(ROW()-13,2)=0,IF(ISBLANK(OFFSET(#REF!,INT((ROW()-13)/2),0)),"",OFFSET(#REF!,INT((ROW()-13)/2),0)),IF(ISBLANK(OFFSET('9. METAS'!$U$20,INT((ROW()-14)/2),0)),"",OFFSET('9. METAS'!$U$20,INT((ROW()-14)/2),0)))</f>
        <v>#REF!</v>
      </c>
      <c r="K207" s="209" t="e">
        <f ca="1">IF(MOD(ROW()-13,2)=0,IF(ISBLANK(OFFSET(#REF!,INT((ROW()-13)/2),0)),"",OFFSET(#REF!,INT((ROW()-13)/2),0)),IF(ISBLANK(OFFSET('9. METAS'!$V$20,INT((ROW()-14)/2),0)),"",OFFSET('9. METAS'!$V$20,INT((ROW()-14)/2),0)))</f>
        <v>#REF!</v>
      </c>
      <c r="L207" s="209" t="e">
        <f ca="1">IF(MOD(ROW()-13,2)=0,IF(ISBLANK(OFFSET(#REF!,INT((ROW()-13)/2),0)),"",OFFSET(#REF!,INT((ROW()-13)/2),0)),IF(ISBLANK(OFFSET('9. METAS'!$W$20,INT((ROW()-14)/2),0)),"",OFFSET('9. METAS'!$W$20,INT((ROW()-14)/2),0)))</f>
        <v>#REF!</v>
      </c>
      <c r="M207" s="210" t="e">
        <f ca="1">IF(MOD(ROW()-13,2)=0,IF(ISBLANK(OFFSET(#REF!,INT((ROW()-13)/2),0)),"",OFFSET(#REF!,INT((ROW()-13)/2),0)),IF(ISBLANK(OFFSET('9. METAS'!$X$20,INT((ROW()-14)/2),0)),"",OFFSET('9. METAS'!$X$20,INT((ROW()-14)/2),0)))</f>
        <v>#REF!</v>
      </c>
      <c r="N207" s="1002" t="str">
        <f t="shared" ref="N207" ca="1" si="190">IFERROR(J207/J208,"ND")</f>
        <v>ND</v>
      </c>
      <c r="O207" s="1004" t="str">
        <f t="shared" ref="O207" ca="1" si="191">IFERROR(((J207+K207)/H207),"ND")</f>
        <v>ND</v>
      </c>
      <c r="P207" s="1031"/>
    </row>
    <row r="208" spans="3:16">
      <c r="C208" s="981"/>
      <c r="D208" s="983"/>
      <c r="E208" s="983"/>
      <c r="F208" s="985"/>
      <c r="G208" s="987"/>
      <c r="H208" s="1027"/>
      <c r="I208" s="1033"/>
      <c r="J208" s="208">
        <f ca="1">IF(MOD(ROW()-13,2)=0,IF(ISBLANK(OFFSET(#REF!,INT((ROW()-13)/2),0)),"",OFFSET(#REF!,INT((ROW()-13)/2),0)),IF(ISBLANK(OFFSET('9. METAS'!$U$20,INT((ROW()-14)/2),0)),"",OFFSET('9. METAS'!$U$20,INT((ROW()-14)/2),0)))</f>
        <v>4</v>
      </c>
      <c r="K208" s="209">
        <f ca="1">IF(MOD(ROW()-13,2)=0,IF(ISBLANK(OFFSET(#REF!,INT((ROW()-13)/2),0)),"",OFFSET(#REF!,INT((ROW()-13)/2),0)),IF(ISBLANK(OFFSET('9. METAS'!$V$20,INT((ROW()-14)/2),0)),"",OFFSET('9. METAS'!$V$20,INT((ROW()-14)/2),0)))</f>
        <v>7</v>
      </c>
      <c r="L208" s="209">
        <f ca="1">IF(MOD(ROW()-13,2)=0,IF(ISBLANK(OFFSET(#REF!,INT((ROW()-13)/2),0)),"",OFFSET(#REF!,INT((ROW()-13)/2),0)),IF(ISBLANK(OFFSET('9. METAS'!$W$20,INT((ROW()-14)/2),0)),"",OFFSET('9. METAS'!$W$20,INT((ROW()-14)/2),0)))</f>
        <v>7</v>
      </c>
      <c r="M208" s="210">
        <f ca="1">IF(MOD(ROW()-13,2)=0,IF(ISBLANK(OFFSET(#REF!,INT((ROW()-13)/2),0)),"",OFFSET(#REF!,INT((ROW()-13)/2),0)),IF(ISBLANK(OFFSET('9. METAS'!$X$20,INT((ROW()-14)/2),0)),"",OFFSET('9. METAS'!$X$20,INT((ROW()-14)/2),0)))</f>
        <v>8</v>
      </c>
      <c r="N208" s="1003"/>
      <c r="O208" s="1005"/>
      <c r="P208" s="1034"/>
    </row>
    <row r="209" spans="3:16">
      <c r="C209" s="1008" t="str">
        <f ca="1">IF(ISBLANK(OFFSET('5. Pp (3 años)'!$C$46,INT((ROW()-13)/2),0)),"",OFFSET('5. Pp (3 años)'!$C$46,INT((ROW()-13)/2),0))</f>
        <v>Actividad</v>
      </c>
      <c r="D209" s="983" t="str">
        <f ca="1">IF(ISBLANK(OFFSET('5. Pp (3 años)'!$D$46,INT((ROW()-13)/2),0)),"",OFFSET('5. Pp (3 años)'!$D$46,INT((ROW()-13)/2),0))</f>
        <v>3.1.1.1.15.14 Implementación de salvamentos, rescates y primeros auxilios en playas, cenotes y lagunas en el municipio.</v>
      </c>
      <c r="E209" s="983" t="str">
        <f ca="1">IF(ISBLANK(OFFSET('5. Pp (3 años)'!$E$46,INT((ROW()-13)/2),0)),"",OFFSET('5. Pp (3 años)'!$E$46,INT((ROW()-13)/2),0))</f>
        <v xml:space="preserve">PSRPI: Porcentaje de salvamentos, rescates y primeros auxilios implementados en las playas, cenotes y lagunas. </v>
      </c>
      <c r="F209" s="985" t="str">
        <f ca="1">IF(ISBLANK(OFFSET('5. Pp (3 años)'!$K$46,INT((ROW()-13)/2),0)),"",OFFSET('5. Pp (3 años)'!$K$46,INT((ROW()-13)/2),0))</f>
        <v>Ascendnete</v>
      </c>
      <c r="G209" s="987" t="str">
        <f ca="1">IF(ISBLANK(OFFSET('5. Pp (3 años)'!$H$46,INT((ROW()-13)/2),0)),"",OFFSET('5. Pp (3 años)'!$H$46,INT((ROW()-13)/2),0))</f>
        <v>Trimestral</v>
      </c>
      <c r="H209" s="1027">
        <f ca="1">IF(ISBLANK(OFFSET('9. METAS'!$L$20,INT((ROW()-13)/2),0)),"",OFFSET('9. METAS'!$L$20,INT((ROW()-13)/2),0))</f>
        <v>227</v>
      </c>
      <c r="I209" s="1029"/>
      <c r="J209" s="208" t="e">
        <f ca="1">IF(MOD(ROW()-13,2)=0,IF(ISBLANK(OFFSET(#REF!,INT((ROW()-13)/2),0)),"",OFFSET(#REF!,INT((ROW()-13)/2),0)),IF(ISBLANK(OFFSET('9. METAS'!$U$20,INT((ROW()-14)/2),0)),"",OFFSET('9. METAS'!$U$20,INT((ROW()-14)/2),0)))</f>
        <v>#REF!</v>
      </c>
      <c r="K209" s="209" t="e">
        <f ca="1">IF(MOD(ROW()-13,2)=0,IF(ISBLANK(OFFSET(#REF!,INT((ROW()-13)/2),0)),"",OFFSET(#REF!,INT((ROW()-13)/2),0)),IF(ISBLANK(OFFSET('9. METAS'!$V$20,INT((ROW()-14)/2),0)),"",OFFSET('9. METAS'!$V$20,INT((ROW()-14)/2),0)))</f>
        <v>#REF!</v>
      </c>
      <c r="L209" s="209" t="e">
        <f ca="1">IF(MOD(ROW()-13,2)=0,IF(ISBLANK(OFFSET(#REF!,INT((ROW()-13)/2),0)),"",OFFSET(#REF!,INT((ROW()-13)/2),0)),IF(ISBLANK(OFFSET('9. METAS'!$W$20,INT((ROW()-14)/2),0)),"",OFFSET('9. METAS'!$W$20,INT((ROW()-14)/2),0)))</f>
        <v>#REF!</v>
      </c>
      <c r="M209" s="210" t="e">
        <f ca="1">IF(MOD(ROW()-13,2)=0,IF(ISBLANK(OFFSET(#REF!,INT((ROW()-13)/2),0)),"",OFFSET(#REF!,INT((ROW()-13)/2),0)),IF(ISBLANK(OFFSET('9. METAS'!$X$20,INT((ROW()-14)/2),0)),"",OFFSET('9. METAS'!$X$20,INT((ROW()-14)/2),0)))</f>
        <v>#REF!</v>
      </c>
      <c r="N209" s="1002" t="str">
        <f t="shared" ref="N209" ca="1" si="192">IFERROR(J209/J210,"ND")</f>
        <v>ND</v>
      </c>
      <c r="O209" s="1004" t="str">
        <f t="shared" ref="O209" ca="1" si="193">IFERROR(((J209+K209)/H209),"ND")</f>
        <v>ND</v>
      </c>
      <c r="P209" s="1031"/>
    </row>
    <row r="210" spans="3:16">
      <c r="C210" s="981"/>
      <c r="D210" s="983"/>
      <c r="E210" s="983"/>
      <c r="F210" s="985"/>
      <c r="G210" s="987"/>
      <c r="H210" s="1027"/>
      <c r="I210" s="1033"/>
      <c r="J210" s="208">
        <f ca="1">IF(MOD(ROW()-13,2)=0,IF(ISBLANK(OFFSET(#REF!,INT((ROW()-13)/2),0)),"",OFFSET(#REF!,INT((ROW()-13)/2),0)),IF(ISBLANK(OFFSET('9. METAS'!$U$20,INT((ROW()-14)/2),0)),"",OFFSET('9. METAS'!$U$20,INT((ROW()-14)/2),0)))</f>
        <v>47</v>
      </c>
      <c r="K210" s="209">
        <f ca="1">IF(MOD(ROW()-13,2)=0,IF(ISBLANK(OFFSET(#REF!,INT((ROW()-13)/2),0)),"",OFFSET(#REF!,INT((ROW()-13)/2),0)),IF(ISBLANK(OFFSET('9. METAS'!$V$20,INT((ROW()-14)/2),0)),"",OFFSET('9. METAS'!$V$20,INT((ROW()-14)/2),0)))</f>
        <v>65</v>
      </c>
      <c r="L210" s="209">
        <f ca="1">IF(MOD(ROW()-13,2)=0,IF(ISBLANK(OFFSET(#REF!,INT((ROW()-13)/2),0)),"",OFFSET(#REF!,INT((ROW()-13)/2),0)),IF(ISBLANK(OFFSET('9. METAS'!$W$20,INT((ROW()-14)/2),0)),"",OFFSET('9. METAS'!$W$20,INT((ROW()-14)/2),0)))</f>
        <v>48</v>
      </c>
      <c r="M210" s="210">
        <f ca="1">IF(MOD(ROW()-13,2)=0,IF(ISBLANK(OFFSET(#REF!,INT((ROW()-13)/2),0)),"",OFFSET(#REF!,INT((ROW()-13)/2),0)),IF(ISBLANK(OFFSET('9. METAS'!$X$20,INT((ROW()-14)/2),0)),"",OFFSET('9. METAS'!$X$20,INT((ROW()-14)/2),0)))</f>
        <v>67</v>
      </c>
      <c r="N210" s="1003"/>
      <c r="O210" s="1005"/>
      <c r="P210" s="1034"/>
    </row>
    <row r="211" spans="3:16">
      <c r="C211" s="1008" t="str">
        <f ca="1">IF(ISBLANK(OFFSET('5. Pp (3 años)'!$C$46,INT((ROW()-13)/2),0)),"",OFFSET('5. Pp (3 años)'!$C$46,INT((ROW()-13)/2),0))</f>
        <v>Actividad</v>
      </c>
      <c r="D211" s="983" t="str">
        <f ca="1">IF(ISBLANK(OFFSET('5. Pp (3 años)'!$D$46,INT((ROW()-13)/2),0)),"",OFFSET('5. Pp (3 años)'!$D$46,INT((ROW()-13)/2),0))</f>
        <v>3.1.1.1.15.15 Ejecución de acciones preventivas de manera permanente en las diversas playas, en beneficio a la ciudadanía.</v>
      </c>
      <c r="E211" s="983" t="str">
        <f ca="1">IF(ISBLANK(OFFSET('5. Pp (3 años)'!$E$46,INT((ROW()-13)/2),0)),"",OFFSET('5. Pp (3 años)'!$E$46,INT((ROW()-13)/2),0))</f>
        <v>PAPB: Porcentaje acciones preventivas brindadas a la población benitojuarense y vacacionistas.</v>
      </c>
      <c r="F211" s="985" t="str">
        <f ca="1">IF(ISBLANK(OFFSET('5. Pp (3 años)'!$K$46,INT((ROW()-13)/2),0)),"",OFFSET('5. Pp (3 años)'!$K$46,INT((ROW()-13)/2),0))</f>
        <v>Ascendente</v>
      </c>
      <c r="G211" s="987" t="str">
        <f ca="1">IF(ISBLANK(OFFSET('5. Pp (3 años)'!$H$46,INT((ROW()-13)/2),0)),"",OFFSET('5. Pp (3 años)'!$H$46,INT((ROW()-13)/2),0))</f>
        <v>Trimestral</v>
      </c>
      <c r="H211" s="1027">
        <f ca="1">IF(ISBLANK(OFFSET('9. METAS'!$L$20,INT((ROW()-13)/2),0)),"",OFFSET('9. METAS'!$L$20,INT((ROW()-13)/2),0))</f>
        <v>1158840</v>
      </c>
      <c r="I211" s="1029"/>
      <c r="J211" s="208" t="e">
        <f ca="1">IF(MOD(ROW()-13,2)=0,IF(ISBLANK(OFFSET(#REF!,INT((ROW()-13)/2),0)),"",OFFSET(#REF!,INT((ROW()-13)/2),0)),IF(ISBLANK(OFFSET('9. METAS'!$U$20,INT((ROW()-14)/2),0)),"",OFFSET('9. METAS'!$U$20,INT((ROW()-14)/2),0)))</f>
        <v>#REF!</v>
      </c>
      <c r="K211" s="209" t="e">
        <f ca="1">IF(MOD(ROW()-13,2)=0,IF(ISBLANK(OFFSET(#REF!,INT((ROW()-13)/2),0)),"",OFFSET(#REF!,INT((ROW()-13)/2),0)),IF(ISBLANK(OFFSET('9. METAS'!$V$20,INT((ROW()-14)/2),0)),"",OFFSET('9. METAS'!$V$20,INT((ROW()-14)/2),0)))</f>
        <v>#REF!</v>
      </c>
      <c r="L211" s="209" t="e">
        <f ca="1">IF(MOD(ROW()-13,2)=0,IF(ISBLANK(OFFSET(#REF!,INT((ROW()-13)/2),0)),"",OFFSET(#REF!,INT((ROW()-13)/2),0)),IF(ISBLANK(OFFSET('9. METAS'!$W$20,INT((ROW()-14)/2),0)),"",OFFSET('9. METAS'!$W$20,INT((ROW()-14)/2),0)))</f>
        <v>#REF!</v>
      </c>
      <c r="M211" s="210" t="e">
        <f ca="1">IF(MOD(ROW()-13,2)=0,IF(ISBLANK(OFFSET(#REF!,INT((ROW()-13)/2),0)),"",OFFSET(#REF!,INT((ROW()-13)/2),0)),IF(ISBLANK(OFFSET('9. METAS'!$X$20,INT((ROW()-14)/2),0)),"",OFFSET('9. METAS'!$X$20,INT((ROW()-14)/2),0)))</f>
        <v>#REF!</v>
      </c>
      <c r="N211" s="1002" t="str">
        <f t="shared" ref="N211" ca="1" si="194">IFERROR(J211/J212,"ND")</f>
        <v>ND</v>
      </c>
      <c r="O211" s="1004" t="str">
        <f t="shared" ref="O211" ca="1" si="195">IFERROR(((J211+K211)/H211),"ND")</f>
        <v>ND</v>
      </c>
      <c r="P211" s="1031"/>
    </row>
    <row r="212" spans="3:16">
      <c r="C212" s="981"/>
      <c r="D212" s="983"/>
      <c r="E212" s="983"/>
      <c r="F212" s="985"/>
      <c r="G212" s="987"/>
      <c r="H212" s="1027"/>
      <c r="I212" s="1033"/>
      <c r="J212" s="208">
        <f ca="1">IF(MOD(ROW()-13,2)=0,IF(ISBLANK(OFFSET(#REF!,INT((ROW()-13)/2),0)),"",OFFSET(#REF!,INT((ROW()-13)/2),0)),IF(ISBLANK(OFFSET('9. METAS'!$U$20,INT((ROW()-14)/2),0)),"",OFFSET('9. METAS'!$U$20,INT((ROW()-14)/2),0)))</f>
        <v>289700</v>
      </c>
      <c r="K212" s="209">
        <f ca="1">IF(MOD(ROW()-13,2)=0,IF(ISBLANK(OFFSET(#REF!,INT((ROW()-13)/2),0)),"",OFFSET(#REF!,INT((ROW()-13)/2),0)),IF(ISBLANK(OFFSET('9. METAS'!$V$20,INT((ROW()-14)/2),0)),"",OFFSET('9. METAS'!$V$20,INT((ROW()-14)/2),0)))</f>
        <v>289810</v>
      </c>
      <c r="L212" s="209">
        <f ca="1">IF(MOD(ROW()-13,2)=0,IF(ISBLANK(OFFSET(#REF!,INT((ROW()-13)/2),0)),"",OFFSET(#REF!,INT((ROW()-13)/2),0)),IF(ISBLANK(OFFSET('9. METAS'!$W$20,INT((ROW()-14)/2),0)),"",OFFSET('9. METAS'!$W$20,INT((ROW()-14)/2),0)))</f>
        <v>289650</v>
      </c>
      <c r="M212" s="210">
        <f ca="1">IF(MOD(ROW()-13,2)=0,IF(ISBLANK(OFFSET(#REF!,INT((ROW()-13)/2),0)),"",OFFSET(#REF!,INT((ROW()-13)/2),0)),IF(ISBLANK(OFFSET('9. METAS'!$X$20,INT((ROW()-14)/2),0)),"",OFFSET('9. METAS'!$X$20,INT((ROW()-14)/2),0)))</f>
        <v>289680</v>
      </c>
      <c r="N212" s="1003"/>
      <c r="O212" s="1005"/>
      <c r="P212" s="1034"/>
    </row>
    <row r="213" spans="3:16">
      <c r="C213" s="1008" t="str">
        <f ca="1">IF(ISBLANK(OFFSET('5. Pp (3 años)'!$C$46,INT((ROW()-13)/2),0)),"",OFFSET('5. Pp (3 años)'!$C$46,INT((ROW()-13)/2),0))</f>
        <v>Actividad</v>
      </c>
      <c r="D213" s="983" t="str">
        <f ca="1">IF(ISBLANK(OFFSET('5. Pp (3 años)'!$D$46,INT((ROW()-13)/2),0)),"",OFFSET('5. Pp (3 años)'!$D$46,INT((ROW()-13)/2),0))</f>
        <v>3.1.1.1.15.16 Atención a quejas ciudadanas en materia de protección civil.</v>
      </c>
      <c r="E213" s="983" t="str">
        <f ca="1">IF(ISBLANK(OFFSET('5. Pp (3 años)'!$E$46,INT((ROW()-13)/2),0)),"",OFFSET('5. Pp (3 años)'!$E$46,INT((ROW()-13)/2),0))</f>
        <v>PQCA: Porcentaje de quejas ciudadanas atendidas.</v>
      </c>
      <c r="F213" s="985" t="str">
        <f ca="1">IF(ISBLANK(OFFSET('5. Pp (3 años)'!$K$46,INT((ROW()-13)/2),0)),"",OFFSET('5. Pp (3 años)'!$K$46,INT((ROW()-13)/2),0))</f>
        <v>Descendente</v>
      </c>
      <c r="G213" s="987" t="str">
        <f ca="1">IF(ISBLANK(OFFSET('5. Pp (3 años)'!$H$46,INT((ROW()-13)/2),0)),"",OFFSET('5. Pp (3 años)'!$H$46,INT((ROW()-13)/2),0))</f>
        <v>Trimestral</v>
      </c>
      <c r="H213" s="1027">
        <f ca="1">IF(ISBLANK(OFFSET('9. METAS'!$L$20,INT((ROW()-13)/2),0)),"",OFFSET('9. METAS'!$L$20,INT((ROW()-13)/2),0))</f>
        <v>135</v>
      </c>
      <c r="I213" s="1029"/>
      <c r="J213" s="208" t="e">
        <f ca="1">IF(MOD(ROW()-13,2)=0,IF(ISBLANK(OFFSET(#REF!,INT((ROW()-13)/2),0)),"",OFFSET(#REF!,INT((ROW()-13)/2),0)),IF(ISBLANK(OFFSET('9. METAS'!$U$20,INT((ROW()-14)/2),0)),"",OFFSET('9. METAS'!$U$20,INT((ROW()-14)/2),0)))</f>
        <v>#REF!</v>
      </c>
      <c r="K213" s="209" t="e">
        <f ca="1">IF(MOD(ROW()-13,2)=0,IF(ISBLANK(OFFSET(#REF!,INT((ROW()-13)/2),0)),"",OFFSET(#REF!,INT((ROW()-13)/2),0)),IF(ISBLANK(OFFSET('9. METAS'!$V$20,INT((ROW()-14)/2),0)),"",OFFSET('9. METAS'!$V$20,INT((ROW()-14)/2),0)))</f>
        <v>#REF!</v>
      </c>
      <c r="L213" s="209" t="e">
        <f ca="1">IF(MOD(ROW()-13,2)=0,IF(ISBLANK(OFFSET(#REF!,INT((ROW()-13)/2),0)),"",OFFSET(#REF!,INT((ROW()-13)/2),0)),IF(ISBLANK(OFFSET('9. METAS'!$W$20,INT((ROW()-14)/2),0)),"",OFFSET('9. METAS'!$W$20,INT((ROW()-14)/2),0)))</f>
        <v>#REF!</v>
      </c>
      <c r="M213" s="210" t="e">
        <f ca="1">IF(MOD(ROW()-13,2)=0,IF(ISBLANK(OFFSET(#REF!,INT((ROW()-13)/2),0)),"",OFFSET(#REF!,INT((ROW()-13)/2),0)),IF(ISBLANK(OFFSET('9. METAS'!$X$20,INT((ROW()-14)/2),0)),"",OFFSET('9. METAS'!$X$20,INT((ROW()-14)/2),0)))</f>
        <v>#REF!</v>
      </c>
      <c r="N213" s="1002" t="str">
        <f t="shared" ref="N213" ca="1" si="196">IFERROR(J213/J214,"ND")</f>
        <v>ND</v>
      </c>
      <c r="O213" s="1004" t="str">
        <f t="shared" ref="O213" ca="1" si="197">IFERROR(((J213+K213)/H213),"ND")</f>
        <v>ND</v>
      </c>
      <c r="P213" s="1031"/>
    </row>
    <row r="214" spans="3:16">
      <c r="C214" s="981"/>
      <c r="D214" s="983"/>
      <c r="E214" s="983"/>
      <c r="F214" s="985"/>
      <c r="G214" s="987"/>
      <c r="H214" s="1027"/>
      <c r="I214" s="1033"/>
      <c r="J214" s="208">
        <f ca="1">IF(MOD(ROW()-13,2)=0,IF(ISBLANK(OFFSET(#REF!,INT((ROW()-13)/2),0)),"",OFFSET(#REF!,INT((ROW()-13)/2),0)),IF(ISBLANK(OFFSET('9. METAS'!$U$20,INT((ROW()-14)/2),0)),"",OFFSET('9. METAS'!$U$20,INT((ROW()-14)/2),0)))</f>
        <v>32</v>
      </c>
      <c r="K214" s="209">
        <f ca="1">IF(MOD(ROW()-13,2)=0,IF(ISBLANK(OFFSET(#REF!,INT((ROW()-13)/2),0)),"",OFFSET(#REF!,INT((ROW()-13)/2),0)),IF(ISBLANK(OFFSET('9. METAS'!$V$20,INT((ROW()-14)/2),0)),"",OFFSET('9. METAS'!$V$20,INT((ROW()-14)/2),0)))</f>
        <v>35</v>
      </c>
      <c r="L214" s="209">
        <f ca="1">IF(MOD(ROW()-13,2)=0,IF(ISBLANK(OFFSET(#REF!,INT((ROW()-13)/2),0)),"",OFFSET(#REF!,INT((ROW()-13)/2),0)),IF(ISBLANK(OFFSET('9. METAS'!$W$20,INT((ROW()-14)/2),0)),"",OFFSET('9. METAS'!$W$20,INT((ROW()-14)/2),0)))</f>
        <v>30</v>
      </c>
      <c r="M214" s="210">
        <f ca="1">IF(MOD(ROW()-13,2)=0,IF(ISBLANK(OFFSET(#REF!,INT((ROW()-13)/2),0)),"",OFFSET(#REF!,INT((ROW()-13)/2),0)),IF(ISBLANK(OFFSET('9. METAS'!$X$20,INT((ROW()-14)/2),0)),"",OFFSET('9. METAS'!$X$20,INT((ROW()-14)/2),0)))</f>
        <v>38</v>
      </c>
      <c r="N214" s="1003"/>
      <c r="O214" s="1005"/>
      <c r="P214" s="1034"/>
    </row>
    <row r="215" spans="3:16">
      <c r="C215" s="1008" t="str">
        <f ca="1">IF(ISBLANK(OFFSET('5. Pp (3 años)'!$C$46,INT((ROW()-13)/2),0)),"",OFFSET('5. Pp (3 años)'!$C$46,INT((ROW()-13)/2),0))</f>
        <v>Actividad</v>
      </c>
      <c r="D215" s="983" t="str">
        <f ca="1">IF(ISBLANK(OFFSET('5. Pp (3 años)'!$D$46,INT((ROW()-13)/2),0)),"",OFFSET('5. Pp (3 años)'!$D$46,INT((ROW()-13)/2),0))</f>
        <v>3.1.1.1.15.17 Integración de los diversos Comités Operativos Especializados en Materia de Protección Civil</v>
      </c>
      <c r="E215" s="983" t="str">
        <f ca="1">IF(ISBLANK(OFFSET('5. Pp (3 años)'!$E$46,INT((ROW()-13)/2),0)),"",OFFSET('5. Pp (3 años)'!$E$46,INT((ROW()-13)/2),0))</f>
        <v>PDCI: Porcentaje de los diversos comités integrados</v>
      </c>
      <c r="F215" s="985" t="str">
        <f ca="1">IF(ISBLANK(OFFSET('5. Pp (3 años)'!$K$46,INT((ROW()-13)/2),0)),"",OFFSET('5. Pp (3 años)'!$K$46,INT((ROW()-13)/2),0))</f>
        <v>Ascendente</v>
      </c>
      <c r="G215" s="987" t="str">
        <f ca="1">IF(ISBLANK(OFFSET('5. Pp (3 años)'!$H$46,INT((ROW()-13)/2),0)),"",OFFSET('5. Pp (3 años)'!$H$46,INT((ROW()-13)/2),0))</f>
        <v>Trimestral</v>
      </c>
      <c r="H215" s="1027">
        <f ca="1">IF(ISBLANK(OFFSET('9. METAS'!$L$20,INT((ROW()-13)/2),0)),"",OFFSET('9. METAS'!$L$20,INT((ROW()-13)/2),0))</f>
        <v>4</v>
      </c>
      <c r="I215" s="1029"/>
      <c r="J215" s="208" t="e">
        <f ca="1">IF(MOD(ROW()-13,2)=0,IF(ISBLANK(OFFSET(#REF!,INT((ROW()-13)/2),0)),"",OFFSET(#REF!,INT((ROW()-13)/2),0)),IF(ISBLANK(OFFSET('9. METAS'!$U$20,INT((ROW()-14)/2),0)),"",OFFSET('9. METAS'!$U$20,INT((ROW()-14)/2),0)))</f>
        <v>#REF!</v>
      </c>
      <c r="K215" s="209" t="e">
        <f ca="1">IF(MOD(ROW()-13,2)=0,IF(ISBLANK(OFFSET(#REF!,INT((ROW()-13)/2),0)),"",OFFSET(#REF!,INT((ROW()-13)/2),0)),IF(ISBLANK(OFFSET('9. METAS'!$V$20,INT((ROW()-14)/2),0)),"",OFFSET('9. METAS'!$V$20,INT((ROW()-14)/2),0)))</f>
        <v>#REF!</v>
      </c>
      <c r="L215" s="209" t="e">
        <f ca="1">IF(MOD(ROW()-13,2)=0,IF(ISBLANK(OFFSET(#REF!,INT((ROW()-13)/2),0)),"",OFFSET(#REF!,INT((ROW()-13)/2),0)),IF(ISBLANK(OFFSET('9. METAS'!$W$20,INT((ROW()-14)/2),0)),"",OFFSET('9. METAS'!$W$20,INT((ROW()-14)/2),0)))</f>
        <v>#REF!</v>
      </c>
      <c r="M215" s="210" t="e">
        <f ca="1">IF(MOD(ROW()-13,2)=0,IF(ISBLANK(OFFSET(#REF!,INT((ROW()-13)/2),0)),"",OFFSET(#REF!,INT((ROW()-13)/2),0)),IF(ISBLANK(OFFSET('9. METAS'!$X$20,INT((ROW()-14)/2),0)),"",OFFSET('9. METAS'!$X$20,INT((ROW()-14)/2),0)))</f>
        <v>#REF!</v>
      </c>
      <c r="N215" s="1002" t="str">
        <f t="shared" ref="N215" ca="1" si="198">IFERROR(J215/J216,"ND")</f>
        <v>ND</v>
      </c>
      <c r="O215" s="1004" t="str">
        <f t="shared" ref="O215" ca="1" si="199">IFERROR(((J215+K215)/H215),"ND")</f>
        <v>ND</v>
      </c>
      <c r="P215" s="1031"/>
    </row>
    <row r="216" spans="3:16">
      <c r="C216" s="981"/>
      <c r="D216" s="983"/>
      <c r="E216" s="983"/>
      <c r="F216" s="985"/>
      <c r="G216" s="987"/>
      <c r="H216" s="1027"/>
      <c r="I216" s="1033"/>
      <c r="J216" s="208">
        <f ca="1">IF(MOD(ROW()-13,2)=0,IF(ISBLANK(OFFSET(#REF!,INT((ROW()-13)/2),0)),"",OFFSET(#REF!,INT((ROW()-13)/2),0)),IF(ISBLANK(OFFSET('9. METAS'!$U$20,INT((ROW()-14)/2),0)),"",OFFSET('9. METAS'!$U$20,INT((ROW()-14)/2),0)))</f>
        <v>1</v>
      </c>
      <c r="K216" s="209">
        <f ca="1">IF(MOD(ROW()-13,2)=0,IF(ISBLANK(OFFSET(#REF!,INT((ROW()-13)/2),0)),"",OFFSET(#REF!,INT((ROW()-13)/2),0)),IF(ISBLANK(OFFSET('9. METAS'!$V$20,INT((ROW()-14)/2),0)),"",OFFSET('9. METAS'!$V$20,INT((ROW()-14)/2),0)))</f>
        <v>1</v>
      </c>
      <c r="L216" s="209">
        <f ca="1">IF(MOD(ROW()-13,2)=0,IF(ISBLANK(OFFSET(#REF!,INT((ROW()-13)/2),0)),"",OFFSET(#REF!,INT((ROW()-13)/2),0)),IF(ISBLANK(OFFSET('9. METAS'!$W$20,INT((ROW()-14)/2),0)),"",OFFSET('9. METAS'!$W$20,INT((ROW()-14)/2),0)))</f>
        <v>2</v>
      </c>
      <c r="M216" s="210">
        <f ca="1">IF(MOD(ROW()-13,2)=0,IF(ISBLANK(OFFSET(#REF!,INT((ROW()-13)/2),0)),"",OFFSET(#REF!,INT((ROW()-13)/2),0)),IF(ISBLANK(OFFSET('9. METAS'!$X$20,INT((ROW()-14)/2),0)),"",OFFSET('9. METAS'!$X$20,INT((ROW()-14)/2),0)))</f>
        <v>0</v>
      </c>
      <c r="N216" s="1003"/>
      <c r="O216" s="1005"/>
      <c r="P216" s="1034"/>
    </row>
    <row r="217" spans="3:16">
      <c r="C217" s="1008" t="str">
        <f ca="1">IF(ISBLANK(OFFSET('5. Pp (3 años)'!$C$46,INT((ROW()-13)/2),0)),"",OFFSET('5. Pp (3 años)'!$C$46,INT((ROW()-13)/2),0))</f>
        <v/>
      </c>
      <c r="D217" s="983" t="str">
        <f ca="1">IF(ISBLANK(OFFSET('5. Pp (3 años)'!$D$46,INT((ROW()-13)/2),0)),"",OFFSET('5. Pp (3 años)'!$D$46,INT((ROW()-13)/2),0))</f>
        <v/>
      </c>
      <c r="E217" s="983" t="str">
        <f ca="1">IF(ISBLANK(OFFSET('5. Pp (3 años)'!$E$46,INT((ROW()-13)/2),0)),"",OFFSET('5. Pp (3 años)'!$E$46,INT((ROW()-13)/2),0))</f>
        <v/>
      </c>
      <c r="F217" s="985" t="str">
        <f ca="1">IF(ISBLANK(OFFSET('5. Pp (3 años)'!$K$46,INT((ROW()-13)/2),0)),"",OFFSET('5. Pp (3 años)'!$K$46,INT((ROW()-13)/2),0))</f>
        <v/>
      </c>
      <c r="G217" s="987" t="str">
        <f ca="1">IF(ISBLANK(OFFSET('5. Pp (3 años)'!$H$46,INT((ROW()-13)/2),0)),"",OFFSET('5. Pp (3 años)'!$H$46,INT((ROW()-13)/2),0))</f>
        <v/>
      </c>
      <c r="H217" s="1027" t="str">
        <f ca="1">IF(ISBLANK(OFFSET('9. METAS'!$L$20,INT((ROW()-13)/2),0)),"",OFFSET('9. METAS'!$L$20,INT((ROW()-13)/2),0))</f>
        <v/>
      </c>
      <c r="I217" s="1029"/>
      <c r="J217" s="208" t="e">
        <f ca="1">IF(MOD(ROW()-13,2)=0,IF(ISBLANK(OFFSET(#REF!,INT((ROW()-13)/2),0)),"",OFFSET(#REF!,INT((ROW()-13)/2),0)),IF(ISBLANK(OFFSET('9. METAS'!$U$20,INT((ROW()-14)/2),0)),"",OFFSET('9. METAS'!$U$20,INT((ROW()-14)/2),0)))</f>
        <v>#REF!</v>
      </c>
      <c r="K217" s="209" t="e">
        <f ca="1">IF(MOD(ROW()-13,2)=0,IF(ISBLANK(OFFSET(#REF!,INT((ROW()-13)/2),0)),"",OFFSET(#REF!,INT((ROW()-13)/2),0)),IF(ISBLANK(OFFSET('9. METAS'!$V$20,INT((ROW()-14)/2),0)),"",OFFSET('9. METAS'!$V$20,INT((ROW()-14)/2),0)))</f>
        <v>#REF!</v>
      </c>
      <c r="L217" s="209" t="e">
        <f ca="1">IF(MOD(ROW()-13,2)=0,IF(ISBLANK(OFFSET(#REF!,INT((ROW()-13)/2),0)),"",OFFSET(#REF!,INT((ROW()-13)/2),0)),IF(ISBLANK(OFFSET('9. METAS'!$W$20,INT((ROW()-14)/2),0)),"",OFFSET('9. METAS'!$W$20,INT((ROW()-14)/2),0)))</f>
        <v>#REF!</v>
      </c>
      <c r="M217" s="210" t="e">
        <f ca="1">IF(MOD(ROW()-13,2)=0,IF(ISBLANK(OFFSET(#REF!,INT((ROW()-13)/2),0)),"",OFFSET(#REF!,INT((ROW()-13)/2),0)),IF(ISBLANK(OFFSET('9. METAS'!$X$20,INT((ROW()-14)/2),0)),"",OFFSET('9. METAS'!$X$20,INT((ROW()-14)/2),0)))</f>
        <v>#REF!</v>
      </c>
      <c r="N217" s="1002" t="str">
        <f t="shared" ref="N217" ca="1" si="200">IFERROR(J217/J218,"ND")</f>
        <v>ND</v>
      </c>
      <c r="O217" s="1004" t="str">
        <f t="shared" ref="O217" ca="1" si="201">IFERROR(((J217+K217)/H217),"ND")</f>
        <v>ND</v>
      </c>
      <c r="P217" s="1031"/>
    </row>
    <row r="218" spans="3:16">
      <c r="C218" s="981"/>
      <c r="D218" s="983"/>
      <c r="E218" s="983"/>
      <c r="F218" s="985"/>
      <c r="G218" s="987"/>
      <c r="H218" s="1027"/>
      <c r="I218" s="1033"/>
      <c r="J218" s="208" t="str">
        <f ca="1">IF(MOD(ROW()-13,2)=0,IF(ISBLANK(OFFSET(#REF!,INT((ROW()-13)/2),0)),"",OFFSET(#REF!,INT((ROW()-13)/2),0)),IF(ISBLANK(OFFSET('9. METAS'!$U$20,INT((ROW()-14)/2),0)),"",OFFSET('9. METAS'!$U$20,INT((ROW()-14)/2),0)))</f>
        <v/>
      </c>
      <c r="K218" s="209" t="str">
        <f ca="1">IF(MOD(ROW()-13,2)=0,IF(ISBLANK(OFFSET(#REF!,INT((ROW()-13)/2),0)),"",OFFSET(#REF!,INT((ROW()-13)/2),0)),IF(ISBLANK(OFFSET('9. METAS'!$V$20,INT((ROW()-14)/2),0)),"",OFFSET('9. METAS'!$V$20,INT((ROW()-14)/2),0)))</f>
        <v/>
      </c>
      <c r="L218" s="209" t="str">
        <f ca="1">IF(MOD(ROW()-13,2)=0,IF(ISBLANK(OFFSET(#REF!,INT((ROW()-13)/2),0)),"",OFFSET(#REF!,INT((ROW()-13)/2),0)),IF(ISBLANK(OFFSET('9. METAS'!$W$20,INT((ROW()-14)/2),0)),"",OFFSET('9. METAS'!$W$20,INT((ROW()-14)/2),0)))</f>
        <v/>
      </c>
      <c r="M218" s="210" t="str">
        <f ca="1">IF(MOD(ROW()-13,2)=0,IF(ISBLANK(OFFSET(#REF!,INT((ROW()-13)/2),0)),"",OFFSET(#REF!,INT((ROW()-13)/2),0)),IF(ISBLANK(OFFSET('9. METAS'!$X$20,INT((ROW()-14)/2),0)),"",OFFSET('9. METAS'!$X$20,INT((ROW()-14)/2),0)))</f>
        <v/>
      </c>
      <c r="N218" s="1003"/>
      <c r="O218" s="1005"/>
      <c r="P218" s="1034"/>
    </row>
    <row r="219" spans="3:16">
      <c r="C219" s="1008" t="str">
        <f ca="1">IF(ISBLANK(OFFSET('5. Pp (3 años)'!$C$46,INT((ROW()-13)/2),0)),"",OFFSET('5. Pp (3 años)'!$C$46,INT((ROW()-13)/2),0))</f>
        <v/>
      </c>
      <c r="D219" s="983" t="str">
        <f ca="1">IF(ISBLANK(OFFSET('5. Pp (3 años)'!$D$46,INT((ROW()-13)/2),0)),"",OFFSET('5. Pp (3 años)'!$D$46,INT((ROW()-13)/2),0))</f>
        <v/>
      </c>
      <c r="E219" s="983" t="str">
        <f ca="1">IF(ISBLANK(OFFSET('5. Pp (3 años)'!$E$46,INT((ROW()-13)/2),0)),"",OFFSET('5. Pp (3 años)'!$E$46,INT((ROW()-13)/2),0))</f>
        <v/>
      </c>
      <c r="F219" s="985" t="str">
        <f ca="1">IF(ISBLANK(OFFSET('5. Pp (3 años)'!$K$46,INT((ROW()-13)/2),0)),"",OFFSET('5. Pp (3 años)'!$K$46,INT((ROW()-13)/2),0))</f>
        <v/>
      </c>
      <c r="G219" s="987" t="str">
        <f ca="1">IF(ISBLANK(OFFSET('5. Pp (3 años)'!$H$46,INT((ROW()-13)/2),0)),"",OFFSET('5. Pp (3 años)'!$H$46,INT((ROW()-13)/2),0))</f>
        <v/>
      </c>
      <c r="H219" s="1027" t="str">
        <f ca="1">IF(ISBLANK(OFFSET('9. METAS'!$L$20,INT((ROW()-13)/2),0)),"",OFFSET('9. METAS'!$L$20,INT((ROW()-13)/2),0))</f>
        <v/>
      </c>
      <c r="I219" s="1029"/>
      <c r="J219" s="208" t="e">
        <f ca="1">IF(MOD(ROW()-13,2)=0,IF(ISBLANK(OFFSET(#REF!,INT((ROW()-13)/2),0)),"",OFFSET(#REF!,INT((ROW()-13)/2),0)),IF(ISBLANK(OFFSET('9. METAS'!$U$20,INT((ROW()-14)/2),0)),"",OFFSET('9. METAS'!$U$20,INT((ROW()-14)/2),0)))</f>
        <v>#REF!</v>
      </c>
      <c r="K219" s="209" t="e">
        <f ca="1">IF(MOD(ROW()-13,2)=0,IF(ISBLANK(OFFSET(#REF!,INT((ROW()-13)/2),0)),"",OFFSET(#REF!,INT((ROW()-13)/2),0)),IF(ISBLANK(OFFSET('9. METAS'!$V$20,INT((ROW()-14)/2),0)),"",OFFSET('9. METAS'!$V$20,INT((ROW()-14)/2),0)))</f>
        <v>#REF!</v>
      </c>
      <c r="L219" s="209" t="e">
        <f ca="1">IF(MOD(ROW()-13,2)=0,IF(ISBLANK(OFFSET(#REF!,INT((ROW()-13)/2),0)),"",OFFSET(#REF!,INT((ROW()-13)/2),0)),IF(ISBLANK(OFFSET('9. METAS'!$W$20,INT((ROW()-14)/2),0)),"",OFFSET('9. METAS'!$W$20,INT((ROW()-14)/2),0)))</f>
        <v>#REF!</v>
      </c>
      <c r="M219" s="210" t="e">
        <f ca="1">IF(MOD(ROW()-13,2)=0,IF(ISBLANK(OFFSET(#REF!,INT((ROW()-13)/2),0)),"",OFFSET(#REF!,INT((ROW()-13)/2),0)),IF(ISBLANK(OFFSET('9. METAS'!$X$20,INT((ROW()-14)/2),0)),"",OFFSET('9. METAS'!$X$20,INT((ROW()-14)/2),0)))</f>
        <v>#REF!</v>
      </c>
      <c r="N219" s="1002" t="str">
        <f t="shared" ref="N219" ca="1" si="202">IFERROR(J219/J220,"ND")</f>
        <v>ND</v>
      </c>
      <c r="O219" s="1004" t="str">
        <f t="shared" ref="O219" ca="1" si="203">IFERROR(((J219+K219)/H219),"ND")</f>
        <v>ND</v>
      </c>
      <c r="P219" s="1031"/>
    </row>
    <row r="220" spans="3:16">
      <c r="C220" s="981"/>
      <c r="D220" s="983"/>
      <c r="E220" s="983"/>
      <c r="F220" s="985"/>
      <c r="G220" s="987"/>
      <c r="H220" s="1027"/>
      <c r="I220" s="1033"/>
      <c r="J220" s="208" t="str">
        <f ca="1">IF(MOD(ROW()-13,2)=0,IF(ISBLANK(OFFSET(#REF!,INT((ROW()-13)/2),0)),"",OFFSET(#REF!,INT((ROW()-13)/2),0)),IF(ISBLANK(OFFSET('9. METAS'!$U$20,INT((ROW()-14)/2),0)),"",OFFSET('9. METAS'!$U$20,INT((ROW()-14)/2),0)))</f>
        <v/>
      </c>
      <c r="K220" s="209" t="str">
        <f ca="1">IF(MOD(ROW()-13,2)=0,IF(ISBLANK(OFFSET(#REF!,INT((ROW()-13)/2),0)),"",OFFSET(#REF!,INT((ROW()-13)/2),0)),IF(ISBLANK(OFFSET('9. METAS'!$V$20,INT((ROW()-14)/2),0)),"",OFFSET('9. METAS'!$V$20,INT((ROW()-14)/2),0)))</f>
        <v/>
      </c>
      <c r="L220" s="209" t="str">
        <f ca="1">IF(MOD(ROW()-13,2)=0,IF(ISBLANK(OFFSET(#REF!,INT((ROW()-13)/2),0)),"",OFFSET(#REF!,INT((ROW()-13)/2),0)),IF(ISBLANK(OFFSET('9. METAS'!$W$20,INT((ROW()-14)/2),0)),"",OFFSET('9. METAS'!$W$20,INT((ROW()-14)/2),0)))</f>
        <v/>
      </c>
      <c r="M220" s="210" t="str">
        <f ca="1">IF(MOD(ROW()-13,2)=0,IF(ISBLANK(OFFSET(#REF!,INT((ROW()-13)/2),0)),"",OFFSET(#REF!,INT((ROW()-13)/2),0)),IF(ISBLANK(OFFSET('9. METAS'!$X$20,INT((ROW()-14)/2),0)),"",OFFSET('9. METAS'!$X$20,INT((ROW()-14)/2),0)))</f>
        <v/>
      </c>
      <c r="N220" s="1003"/>
      <c r="O220" s="1005"/>
      <c r="P220" s="1034"/>
    </row>
    <row r="221" spans="3:16">
      <c r="C221" s="1008" t="str">
        <f ca="1">IF(ISBLANK(OFFSET('5. Pp (3 años)'!$C$46,INT((ROW()-13)/2),0)),"",OFFSET('5. Pp (3 años)'!$C$46,INT((ROW()-13)/2),0))</f>
        <v/>
      </c>
      <c r="D221" s="983" t="str">
        <f ca="1">IF(ISBLANK(OFFSET('5. Pp (3 años)'!$D$46,INT((ROW()-13)/2),0)),"",OFFSET('5. Pp (3 años)'!$D$46,INT((ROW()-13)/2),0))</f>
        <v/>
      </c>
      <c r="E221" s="983" t="str">
        <f ca="1">IF(ISBLANK(OFFSET('5. Pp (3 años)'!$E$46,INT((ROW()-13)/2),0)),"",OFFSET('5. Pp (3 años)'!$E$46,INT((ROW()-13)/2),0))</f>
        <v/>
      </c>
      <c r="F221" s="985" t="str">
        <f ca="1">IF(ISBLANK(OFFSET('5. Pp (3 años)'!$K$46,INT((ROW()-13)/2),0)),"",OFFSET('5. Pp (3 años)'!$K$46,INT((ROW()-13)/2),0))</f>
        <v/>
      </c>
      <c r="G221" s="987" t="str">
        <f ca="1">IF(ISBLANK(OFFSET('5. Pp (3 años)'!$H$46,INT((ROW()-13)/2),0)),"",OFFSET('5. Pp (3 años)'!$H$46,INT((ROW()-13)/2),0))</f>
        <v/>
      </c>
      <c r="H221" s="1027" t="str">
        <f ca="1">IF(ISBLANK(OFFSET('9. METAS'!$L$20,INT((ROW()-13)/2),0)),"",OFFSET('9. METAS'!$L$20,INT((ROW()-13)/2),0))</f>
        <v/>
      </c>
      <c r="I221" s="1029"/>
      <c r="J221" s="208" t="e">
        <f ca="1">IF(MOD(ROW()-13,2)=0,IF(ISBLANK(OFFSET(#REF!,INT((ROW()-13)/2),0)),"",OFFSET(#REF!,INT((ROW()-13)/2),0)),IF(ISBLANK(OFFSET('9. METAS'!$U$20,INT((ROW()-14)/2),0)),"",OFFSET('9. METAS'!$U$20,INT((ROW()-14)/2),0)))</f>
        <v>#REF!</v>
      </c>
      <c r="K221" s="209" t="e">
        <f ca="1">IF(MOD(ROW()-13,2)=0,IF(ISBLANK(OFFSET(#REF!,INT((ROW()-13)/2),0)),"",OFFSET(#REF!,INT((ROW()-13)/2),0)),IF(ISBLANK(OFFSET('9. METAS'!$V$20,INT((ROW()-14)/2),0)),"",OFFSET('9. METAS'!$V$20,INT((ROW()-14)/2),0)))</f>
        <v>#REF!</v>
      </c>
      <c r="L221" s="209" t="e">
        <f ca="1">IF(MOD(ROW()-13,2)=0,IF(ISBLANK(OFFSET(#REF!,INT((ROW()-13)/2),0)),"",OFFSET(#REF!,INT((ROW()-13)/2),0)),IF(ISBLANK(OFFSET('9. METAS'!$W$20,INT((ROW()-14)/2),0)),"",OFFSET('9. METAS'!$W$20,INT((ROW()-14)/2),0)))</f>
        <v>#REF!</v>
      </c>
      <c r="M221" s="210" t="e">
        <f ca="1">IF(MOD(ROW()-13,2)=0,IF(ISBLANK(OFFSET(#REF!,INT((ROW()-13)/2),0)),"",OFFSET(#REF!,INT((ROW()-13)/2),0)),IF(ISBLANK(OFFSET('9. METAS'!$X$20,INT((ROW()-14)/2),0)),"",OFFSET('9. METAS'!$X$20,INT((ROW()-14)/2),0)))</f>
        <v>#REF!</v>
      </c>
      <c r="N221" s="1002" t="str">
        <f t="shared" ref="N221" ca="1" si="204">IFERROR(J221/J222,"ND")</f>
        <v>ND</v>
      </c>
      <c r="O221" s="1004" t="str">
        <f t="shared" ref="O221" ca="1" si="205">IFERROR(((J221+K221)/H221),"ND")</f>
        <v>ND</v>
      </c>
      <c r="P221" s="1031"/>
    </row>
    <row r="222" spans="3:16">
      <c r="C222" s="981"/>
      <c r="D222" s="983"/>
      <c r="E222" s="983"/>
      <c r="F222" s="985"/>
      <c r="G222" s="987"/>
      <c r="H222" s="1027"/>
      <c r="I222" s="1033"/>
      <c r="J222" s="208" t="str">
        <f ca="1">IF(MOD(ROW()-13,2)=0,IF(ISBLANK(OFFSET(#REF!,INT((ROW()-13)/2),0)),"",OFFSET(#REF!,INT((ROW()-13)/2),0)),IF(ISBLANK(OFFSET('9. METAS'!$U$20,INT((ROW()-14)/2),0)),"",OFFSET('9. METAS'!$U$20,INT((ROW()-14)/2),0)))</f>
        <v/>
      </c>
      <c r="K222" s="209" t="str">
        <f ca="1">IF(MOD(ROW()-13,2)=0,IF(ISBLANK(OFFSET(#REF!,INT((ROW()-13)/2),0)),"",OFFSET(#REF!,INT((ROW()-13)/2),0)),IF(ISBLANK(OFFSET('9. METAS'!$V$20,INT((ROW()-14)/2),0)),"",OFFSET('9. METAS'!$V$20,INT((ROW()-14)/2),0)))</f>
        <v/>
      </c>
      <c r="L222" s="209" t="str">
        <f ca="1">IF(MOD(ROW()-13,2)=0,IF(ISBLANK(OFFSET(#REF!,INT((ROW()-13)/2),0)),"",OFFSET(#REF!,INT((ROW()-13)/2),0)),IF(ISBLANK(OFFSET('9. METAS'!$W$20,INT((ROW()-14)/2),0)),"",OFFSET('9. METAS'!$W$20,INT((ROW()-14)/2),0)))</f>
        <v/>
      </c>
      <c r="M222" s="210" t="str">
        <f ca="1">IF(MOD(ROW()-13,2)=0,IF(ISBLANK(OFFSET(#REF!,INT((ROW()-13)/2),0)),"",OFFSET(#REF!,INT((ROW()-13)/2),0)),IF(ISBLANK(OFFSET('9. METAS'!$X$20,INT((ROW()-14)/2),0)),"",OFFSET('9. METAS'!$X$20,INT((ROW()-14)/2),0)))</f>
        <v/>
      </c>
      <c r="N222" s="1003"/>
      <c r="O222" s="1005"/>
      <c r="P222" s="1034"/>
    </row>
    <row r="223" spans="3:16">
      <c r="C223" s="1008" t="str">
        <f ca="1">IF(ISBLANK(OFFSET('5. Pp (3 años)'!$C$46,INT((ROW()-13)/2),0)),"",OFFSET('5. Pp (3 años)'!$C$46,INT((ROW()-13)/2),0))</f>
        <v/>
      </c>
      <c r="D223" s="983" t="str">
        <f ca="1">IF(ISBLANK(OFFSET('5. Pp (3 años)'!$D$46,INT((ROW()-13)/2),0)),"",OFFSET('5. Pp (3 años)'!$D$46,INT((ROW()-13)/2),0))</f>
        <v/>
      </c>
      <c r="E223" s="983" t="str">
        <f ca="1">IF(ISBLANK(OFFSET('5. Pp (3 años)'!$E$46,INT((ROW()-13)/2),0)),"",OFFSET('5. Pp (3 años)'!$E$46,INT((ROW()-13)/2),0))</f>
        <v/>
      </c>
      <c r="F223" s="985" t="str">
        <f ca="1">IF(ISBLANK(OFFSET('5. Pp (3 años)'!$K$46,INT((ROW()-13)/2),0)),"",OFFSET('5. Pp (3 años)'!$K$46,INT((ROW()-13)/2),0))</f>
        <v/>
      </c>
      <c r="G223" s="987" t="str">
        <f ca="1">IF(ISBLANK(OFFSET('5. Pp (3 años)'!$H$46,INT((ROW()-13)/2),0)),"",OFFSET('5. Pp (3 años)'!$H$46,INT((ROW()-13)/2),0))</f>
        <v/>
      </c>
      <c r="H223" s="1027" t="str">
        <f ca="1">IF(ISBLANK(OFFSET('9. METAS'!$L$20,INT((ROW()-13)/2),0)),"",OFFSET('9. METAS'!$L$20,INT((ROW()-13)/2),0))</f>
        <v/>
      </c>
      <c r="I223" s="1029"/>
      <c r="J223" s="208" t="e">
        <f ca="1">IF(MOD(ROW()-13,2)=0,IF(ISBLANK(OFFSET(#REF!,INT((ROW()-13)/2),0)),"",OFFSET(#REF!,INT((ROW()-13)/2),0)),IF(ISBLANK(OFFSET('9. METAS'!$U$20,INT((ROW()-14)/2),0)),"",OFFSET('9. METAS'!$U$20,INT((ROW()-14)/2),0)))</f>
        <v>#REF!</v>
      </c>
      <c r="K223" s="209" t="e">
        <f ca="1">IF(MOD(ROW()-13,2)=0,IF(ISBLANK(OFFSET(#REF!,INT((ROW()-13)/2),0)),"",OFFSET(#REF!,INT((ROW()-13)/2),0)),IF(ISBLANK(OFFSET('9. METAS'!$V$20,INT((ROW()-14)/2),0)),"",OFFSET('9. METAS'!$V$20,INT((ROW()-14)/2),0)))</f>
        <v>#REF!</v>
      </c>
      <c r="L223" s="209" t="e">
        <f ca="1">IF(MOD(ROW()-13,2)=0,IF(ISBLANK(OFFSET(#REF!,INT((ROW()-13)/2),0)),"",OFFSET(#REF!,INT((ROW()-13)/2),0)),IF(ISBLANK(OFFSET('9. METAS'!$W$20,INT((ROW()-14)/2),0)),"",OFFSET('9. METAS'!$W$20,INT((ROW()-14)/2),0)))</f>
        <v>#REF!</v>
      </c>
      <c r="M223" s="210" t="e">
        <f ca="1">IF(MOD(ROW()-13,2)=0,IF(ISBLANK(OFFSET(#REF!,INT((ROW()-13)/2),0)),"",OFFSET(#REF!,INT((ROW()-13)/2),0)),IF(ISBLANK(OFFSET('9. METAS'!$X$20,INT((ROW()-14)/2),0)),"",OFFSET('9. METAS'!$X$20,INT((ROW()-14)/2),0)))</f>
        <v>#REF!</v>
      </c>
      <c r="N223" s="1002" t="str">
        <f t="shared" ref="N223" ca="1" si="206">IFERROR(J223/J224,"ND")</f>
        <v>ND</v>
      </c>
      <c r="O223" s="1004" t="str">
        <f t="shared" ref="O223" ca="1" si="207">IFERROR(((J223+K223)/H223),"ND")</f>
        <v>ND</v>
      </c>
      <c r="P223" s="1031"/>
    </row>
    <row r="224" spans="3:16">
      <c r="C224" s="981"/>
      <c r="D224" s="983"/>
      <c r="E224" s="983"/>
      <c r="F224" s="985"/>
      <c r="G224" s="987"/>
      <c r="H224" s="1027"/>
      <c r="I224" s="1033"/>
      <c r="J224" s="208" t="str">
        <f ca="1">IF(MOD(ROW()-13,2)=0,IF(ISBLANK(OFFSET(#REF!,INT((ROW()-13)/2),0)),"",OFFSET(#REF!,INT((ROW()-13)/2),0)),IF(ISBLANK(OFFSET('9. METAS'!$U$20,INT((ROW()-14)/2),0)),"",OFFSET('9. METAS'!$U$20,INT((ROW()-14)/2),0)))</f>
        <v/>
      </c>
      <c r="K224" s="209" t="str">
        <f ca="1">IF(MOD(ROW()-13,2)=0,IF(ISBLANK(OFFSET(#REF!,INT((ROW()-13)/2),0)),"",OFFSET(#REF!,INT((ROW()-13)/2),0)),IF(ISBLANK(OFFSET('9. METAS'!$V$20,INT((ROW()-14)/2),0)),"",OFFSET('9. METAS'!$V$20,INT((ROW()-14)/2),0)))</f>
        <v/>
      </c>
      <c r="L224" s="209" t="str">
        <f ca="1">IF(MOD(ROW()-13,2)=0,IF(ISBLANK(OFFSET(#REF!,INT((ROW()-13)/2),0)),"",OFFSET(#REF!,INT((ROW()-13)/2),0)),IF(ISBLANK(OFFSET('9. METAS'!$W$20,INT((ROW()-14)/2),0)),"",OFFSET('9. METAS'!$W$20,INT((ROW()-14)/2),0)))</f>
        <v/>
      </c>
      <c r="M224" s="210" t="str">
        <f ca="1">IF(MOD(ROW()-13,2)=0,IF(ISBLANK(OFFSET(#REF!,INT((ROW()-13)/2),0)),"",OFFSET(#REF!,INT((ROW()-13)/2),0)),IF(ISBLANK(OFFSET('9. METAS'!$X$20,INT((ROW()-14)/2),0)),"",OFFSET('9. METAS'!$X$20,INT((ROW()-14)/2),0)))</f>
        <v/>
      </c>
      <c r="N224" s="1003"/>
      <c r="O224" s="1005"/>
      <c r="P224" s="1034"/>
    </row>
    <row r="225" spans="3:16">
      <c r="C225" s="1008" t="str">
        <f ca="1">IF(ISBLANK(OFFSET('5. Pp (3 años)'!$C$46,INT((ROW()-13)/2),0)),"",OFFSET('5. Pp (3 años)'!$C$46,INT((ROW()-13)/2),0))</f>
        <v/>
      </c>
      <c r="D225" s="983" t="str">
        <f ca="1">IF(ISBLANK(OFFSET('5. Pp (3 años)'!$D$46,INT((ROW()-13)/2),0)),"",OFFSET('5. Pp (3 años)'!$D$46,INT((ROW()-13)/2),0))</f>
        <v/>
      </c>
      <c r="E225" s="983" t="str">
        <f ca="1">IF(ISBLANK(OFFSET('5. Pp (3 años)'!$E$46,INT((ROW()-13)/2),0)),"",OFFSET('5. Pp (3 años)'!$E$46,INT((ROW()-13)/2),0))</f>
        <v/>
      </c>
      <c r="F225" s="985" t="str">
        <f ca="1">IF(ISBLANK(OFFSET('5. Pp (3 años)'!$K$46,INT((ROW()-13)/2),0)),"",OFFSET('5. Pp (3 años)'!$K$46,INT((ROW()-13)/2),0))</f>
        <v/>
      </c>
      <c r="G225" s="987" t="str">
        <f ca="1">IF(ISBLANK(OFFSET('5. Pp (3 años)'!$H$46,INT((ROW()-13)/2),0)),"",OFFSET('5. Pp (3 años)'!$H$46,INT((ROW()-13)/2),0))</f>
        <v/>
      </c>
      <c r="H225" s="1027" t="str">
        <f ca="1">IF(ISBLANK(OFFSET('9. METAS'!$L$20,INT((ROW()-13)/2),0)),"",OFFSET('9. METAS'!$L$20,INT((ROW()-13)/2),0))</f>
        <v/>
      </c>
      <c r="I225" s="1029"/>
      <c r="J225" s="208" t="e">
        <f ca="1">IF(MOD(ROW()-13,2)=0,IF(ISBLANK(OFFSET(#REF!,INT((ROW()-13)/2),0)),"",OFFSET(#REF!,INT((ROW()-13)/2),0)),IF(ISBLANK(OFFSET('9. METAS'!$U$20,INT((ROW()-14)/2),0)),"",OFFSET('9. METAS'!$U$20,INT((ROW()-14)/2),0)))</f>
        <v>#REF!</v>
      </c>
      <c r="K225" s="209" t="e">
        <f ca="1">IF(MOD(ROW()-13,2)=0,IF(ISBLANK(OFFSET(#REF!,INT((ROW()-13)/2),0)),"",OFFSET(#REF!,INT((ROW()-13)/2),0)),IF(ISBLANK(OFFSET('9. METAS'!$V$20,INT((ROW()-14)/2),0)),"",OFFSET('9. METAS'!$V$20,INT((ROW()-14)/2),0)))</f>
        <v>#REF!</v>
      </c>
      <c r="L225" s="209" t="e">
        <f ca="1">IF(MOD(ROW()-13,2)=0,IF(ISBLANK(OFFSET(#REF!,INT((ROW()-13)/2),0)),"",OFFSET(#REF!,INT((ROW()-13)/2),0)),IF(ISBLANK(OFFSET('9. METAS'!$W$20,INT((ROW()-14)/2),0)),"",OFFSET('9. METAS'!$W$20,INT((ROW()-14)/2),0)))</f>
        <v>#REF!</v>
      </c>
      <c r="M225" s="210" t="e">
        <f ca="1">IF(MOD(ROW()-13,2)=0,IF(ISBLANK(OFFSET(#REF!,INT((ROW()-13)/2),0)),"",OFFSET(#REF!,INT((ROW()-13)/2),0)),IF(ISBLANK(OFFSET('9. METAS'!$X$20,INT((ROW()-14)/2),0)),"",OFFSET('9. METAS'!$X$20,INT((ROW()-14)/2),0)))</f>
        <v>#REF!</v>
      </c>
      <c r="N225" s="1002" t="str">
        <f t="shared" ref="N225" ca="1" si="208">IFERROR(J225/J226,"ND")</f>
        <v>ND</v>
      </c>
      <c r="O225" s="1004" t="str">
        <f t="shared" ref="O225" ca="1" si="209">IFERROR(((J225+K225)/H225),"ND")</f>
        <v>ND</v>
      </c>
      <c r="P225" s="1031"/>
    </row>
    <row r="226" spans="3:16">
      <c r="C226" s="981"/>
      <c r="D226" s="983"/>
      <c r="E226" s="983"/>
      <c r="F226" s="985"/>
      <c r="G226" s="987"/>
      <c r="H226" s="1027"/>
      <c r="I226" s="1033"/>
      <c r="J226" s="208" t="str">
        <f ca="1">IF(MOD(ROW()-13,2)=0,IF(ISBLANK(OFFSET(#REF!,INT((ROW()-13)/2),0)),"",OFFSET(#REF!,INT((ROW()-13)/2),0)),IF(ISBLANK(OFFSET('9. METAS'!$U$20,INT((ROW()-14)/2),0)),"",OFFSET('9. METAS'!$U$20,INT((ROW()-14)/2),0)))</f>
        <v/>
      </c>
      <c r="K226" s="209" t="str">
        <f ca="1">IF(MOD(ROW()-13,2)=0,IF(ISBLANK(OFFSET(#REF!,INT((ROW()-13)/2),0)),"",OFFSET(#REF!,INT((ROW()-13)/2),0)),IF(ISBLANK(OFFSET('9. METAS'!$V$20,INT((ROW()-14)/2),0)),"",OFFSET('9. METAS'!$V$20,INT((ROW()-14)/2),0)))</f>
        <v/>
      </c>
      <c r="L226" s="209" t="str">
        <f ca="1">IF(MOD(ROW()-13,2)=0,IF(ISBLANK(OFFSET(#REF!,INT((ROW()-13)/2),0)),"",OFFSET(#REF!,INT((ROW()-13)/2),0)),IF(ISBLANK(OFFSET('9. METAS'!$W$20,INT((ROW()-14)/2),0)),"",OFFSET('9. METAS'!$W$20,INT((ROW()-14)/2),0)))</f>
        <v/>
      </c>
      <c r="M226" s="210" t="str">
        <f ca="1">IF(MOD(ROW()-13,2)=0,IF(ISBLANK(OFFSET(#REF!,INT((ROW()-13)/2),0)),"",OFFSET(#REF!,INT((ROW()-13)/2),0)),IF(ISBLANK(OFFSET('9. METAS'!$X$20,INT((ROW()-14)/2),0)),"",OFFSET('9. METAS'!$X$20,INT((ROW()-14)/2),0)))</f>
        <v/>
      </c>
      <c r="N226" s="1003"/>
      <c r="O226" s="1005"/>
      <c r="P226" s="1034"/>
    </row>
    <row r="227" spans="3:16">
      <c r="C227" s="1008" t="str">
        <f ca="1">IF(ISBLANK(OFFSET('5. Pp (3 años)'!$C$46,INT((ROW()-13)/2),0)),"",OFFSET('5. Pp (3 años)'!$C$46,INT((ROW()-13)/2),0))</f>
        <v/>
      </c>
      <c r="D227" s="983" t="str">
        <f ca="1">IF(ISBLANK(OFFSET('5. Pp (3 años)'!$D$46,INT((ROW()-13)/2),0)),"",OFFSET('5. Pp (3 años)'!$D$46,INT((ROW()-13)/2),0))</f>
        <v/>
      </c>
      <c r="E227" s="983" t="str">
        <f ca="1">IF(ISBLANK(OFFSET('5. Pp (3 años)'!$E$46,INT((ROW()-13)/2),0)),"",OFFSET('5. Pp (3 años)'!$E$46,INT((ROW()-13)/2),0))</f>
        <v/>
      </c>
      <c r="F227" s="985" t="str">
        <f ca="1">IF(ISBLANK(OFFSET('5. Pp (3 años)'!$K$46,INT((ROW()-13)/2),0)),"",OFFSET('5. Pp (3 años)'!$K$46,INT((ROW()-13)/2),0))</f>
        <v/>
      </c>
      <c r="G227" s="987" t="str">
        <f ca="1">IF(ISBLANK(OFFSET('5. Pp (3 años)'!$H$46,INT((ROW()-13)/2),0)),"",OFFSET('5. Pp (3 años)'!$H$46,INT((ROW()-13)/2),0))</f>
        <v/>
      </c>
      <c r="H227" s="1027" t="str">
        <f ca="1">IF(ISBLANK(OFFSET('9. METAS'!$L$20,INT((ROW()-13)/2),0)),"",OFFSET('9. METAS'!$L$20,INT((ROW()-13)/2),0))</f>
        <v/>
      </c>
      <c r="I227" s="1029"/>
      <c r="J227" s="208" t="e">
        <f ca="1">IF(MOD(ROW()-13,2)=0,IF(ISBLANK(OFFSET(#REF!,INT((ROW()-13)/2),0)),"",OFFSET(#REF!,INT((ROW()-13)/2),0)),IF(ISBLANK(OFFSET('9. METAS'!$U$20,INT((ROW()-14)/2),0)),"",OFFSET('9. METAS'!$U$20,INT((ROW()-14)/2),0)))</f>
        <v>#REF!</v>
      </c>
      <c r="K227" s="209" t="e">
        <f ca="1">IF(MOD(ROW()-13,2)=0,IF(ISBLANK(OFFSET(#REF!,INT((ROW()-13)/2),0)),"",OFFSET(#REF!,INT((ROW()-13)/2),0)),IF(ISBLANK(OFFSET('9. METAS'!$V$20,INT((ROW()-14)/2),0)),"",OFFSET('9. METAS'!$V$20,INT((ROW()-14)/2),0)))</f>
        <v>#REF!</v>
      </c>
      <c r="L227" s="209" t="e">
        <f ca="1">IF(MOD(ROW()-13,2)=0,IF(ISBLANK(OFFSET(#REF!,INT((ROW()-13)/2),0)),"",OFFSET(#REF!,INT((ROW()-13)/2),0)),IF(ISBLANK(OFFSET('9. METAS'!$W$20,INT((ROW()-14)/2),0)),"",OFFSET('9. METAS'!$W$20,INT((ROW()-14)/2),0)))</f>
        <v>#REF!</v>
      </c>
      <c r="M227" s="210" t="e">
        <f ca="1">IF(MOD(ROW()-13,2)=0,IF(ISBLANK(OFFSET(#REF!,INT((ROW()-13)/2),0)),"",OFFSET(#REF!,INT((ROW()-13)/2),0)),IF(ISBLANK(OFFSET('9. METAS'!$X$20,INT((ROW()-14)/2),0)),"",OFFSET('9. METAS'!$X$20,INT((ROW()-14)/2),0)))</f>
        <v>#REF!</v>
      </c>
      <c r="N227" s="1002" t="str">
        <f t="shared" ref="N227" ca="1" si="210">IFERROR(J227/J228,"ND")</f>
        <v>ND</v>
      </c>
      <c r="O227" s="1004" t="str">
        <f t="shared" ref="O227" ca="1" si="211">IFERROR(((J227+K227)/H227),"ND")</f>
        <v>ND</v>
      </c>
      <c r="P227" s="1031"/>
    </row>
    <row r="228" spans="3:16">
      <c r="C228" s="981"/>
      <c r="D228" s="983"/>
      <c r="E228" s="983"/>
      <c r="F228" s="985"/>
      <c r="G228" s="987"/>
      <c r="H228" s="1027"/>
      <c r="I228" s="1033"/>
      <c r="J228" s="208" t="str">
        <f ca="1">IF(MOD(ROW()-13,2)=0,IF(ISBLANK(OFFSET(#REF!,INT((ROW()-13)/2),0)),"",OFFSET(#REF!,INT((ROW()-13)/2),0)),IF(ISBLANK(OFFSET('9. METAS'!$U$20,INT((ROW()-14)/2),0)),"",OFFSET('9. METAS'!$U$20,INT((ROW()-14)/2),0)))</f>
        <v/>
      </c>
      <c r="K228" s="209" t="str">
        <f ca="1">IF(MOD(ROW()-13,2)=0,IF(ISBLANK(OFFSET(#REF!,INT((ROW()-13)/2),0)),"",OFFSET(#REF!,INT((ROW()-13)/2),0)),IF(ISBLANK(OFFSET('9. METAS'!$V$20,INT((ROW()-14)/2),0)),"",OFFSET('9. METAS'!$V$20,INT((ROW()-14)/2),0)))</f>
        <v/>
      </c>
      <c r="L228" s="209" t="str">
        <f ca="1">IF(MOD(ROW()-13,2)=0,IF(ISBLANK(OFFSET(#REF!,INT((ROW()-13)/2),0)),"",OFFSET(#REF!,INT((ROW()-13)/2),0)),IF(ISBLANK(OFFSET('9. METAS'!$W$20,INT((ROW()-14)/2),0)),"",OFFSET('9. METAS'!$W$20,INT((ROW()-14)/2),0)))</f>
        <v/>
      </c>
      <c r="M228" s="210" t="str">
        <f ca="1">IF(MOD(ROW()-13,2)=0,IF(ISBLANK(OFFSET(#REF!,INT((ROW()-13)/2),0)),"",OFFSET(#REF!,INT((ROW()-13)/2),0)),IF(ISBLANK(OFFSET('9. METAS'!$X$20,INT((ROW()-14)/2),0)),"",OFFSET('9. METAS'!$X$20,INT((ROW()-14)/2),0)))</f>
        <v/>
      </c>
      <c r="N228" s="1003"/>
      <c r="O228" s="1005"/>
      <c r="P228" s="1034"/>
    </row>
    <row r="229" spans="3:16">
      <c r="C229" s="1008" t="str">
        <f ca="1">IF(ISBLANK(OFFSET('5. Pp (3 años)'!$C$46,INT((ROW()-13)/2),0)),"",OFFSET('5. Pp (3 años)'!$C$46,INT((ROW()-13)/2),0))</f>
        <v/>
      </c>
      <c r="D229" s="983" t="str">
        <f ca="1">IF(ISBLANK(OFFSET('5. Pp (3 años)'!$D$46,INT((ROW()-13)/2),0)),"",OFFSET('5. Pp (3 años)'!$D$46,INT((ROW()-13)/2),0))</f>
        <v/>
      </c>
      <c r="E229" s="983" t="str">
        <f ca="1">IF(ISBLANK(OFFSET('5. Pp (3 años)'!$E$46,INT((ROW()-13)/2),0)),"",OFFSET('5. Pp (3 años)'!$E$46,INT((ROW()-13)/2),0))</f>
        <v/>
      </c>
      <c r="F229" s="985" t="str">
        <f ca="1">IF(ISBLANK(OFFSET('5. Pp (3 años)'!$K$46,INT((ROW()-13)/2),0)),"",OFFSET('5. Pp (3 años)'!$K$46,INT((ROW()-13)/2),0))</f>
        <v/>
      </c>
      <c r="G229" s="987" t="str">
        <f ca="1">IF(ISBLANK(OFFSET('5. Pp (3 años)'!$H$46,INT((ROW()-13)/2),0)),"",OFFSET('5. Pp (3 años)'!$H$46,INT((ROW()-13)/2),0))</f>
        <v/>
      </c>
      <c r="H229" s="1027" t="str">
        <f ca="1">IF(ISBLANK(OFFSET('9. METAS'!$L$20,INT((ROW()-13)/2),0)),"",OFFSET('9. METAS'!$L$20,INT((ROW()-13)/2),0))</f>
        <v/>
      </c>
      <c r="I229" s="1029"/>
      <c r="J229" s="208" t="e">
        <f ca="1">IF(MOD(ROW()-13,2)=0,IF(ISBLANK(OFFSET(#REF!,INT((ROW()-13)/2),0)),"",OFFSET(#REF!,INT((ROW()-13)/2),0)),IF(ISBLANK(OFFSET('9. METAS'!$U$20,INT((ROW()-14)/2),0)),"",OFFSET('9. METAS'!$U$20,INT((ROW()-14)/2),0)))</f>
        <v>#REF!</v>
      </c>
      <c r="K229" s="209" t="e">
        <f ca="1">IF(MOD(ROW()-13,2)=0,IF(ISBLANK(OFFSET(#REF!,INT((ROW()-13)/2),0)),"",OFFSET(#REF!,INT((ROW()-13)/2),0)),IF(ISBLANK(OFFSET('9. METAS'!$V$20,INT((ROW()-14)/2),0)),"",OFFSET('9. METAS'!$V$20,INT((ROW()-14)/2),0)))</f>
        <v>#REF!</v>
      </c>
      <c r="L229" s="209" t="e">
        <f ca="1">IF(MOD(ROW()-13,2)=0,IF(ISBLANK(OFFSET(#REF!,INT((ROW()-13)/2),0)),"",OFFSET(#REF!,INT((ROW()-13)/2),0)),IF(ISBLANK(OFFSET('9. METAS'!$W$20,INT((ROW()-14)/2),0)),"",OFFSET('9. METAS'!$W$20,INT((ROW()-14)/2),0)))</f>
        <v>#REF!</v>
      </c>
      <c r="M229" s="210" t="e">
        <f ca="1">IF(MOD(ROW()-13,2)=0,IF(ISBLANK(OFFSET(#REF!,INT((ROW()-13)/2),0)),"",OFFSET(#REF!,INT((ROW()-13)/2),0)),IF(ISBLANK(OFFSET('9. METAS'!$X$20,INT((ROW()-14)/2),0)),"",OFFSET('9. METAS'!$X$20,INT((ROW()-14)/2),0)))</f>
        <v>#REF!</v>
      </c>
      <c r="N229" s="1002" t="str">
        <f t="shared" ref="N229" ca="1" si="212">IFERROR(J229/J230,"ND")</f>
        <v>ND</v>
      </c>
      <c r="O229" s="1004" t="str">
        <f t="shared" ref="O229" ca="1" si="213">IFERROR(((J229+K229)/H229),"ND")</f>
        <v>ND</v>
      </c>
      <c r="P229" s="1031"/>
    </row>
    <row r="230" spans="3:16">
      <c r="C230" s="981"/>
      <c r="D230" s="983"/>
      <c r="E230" s="983"/>
      <c r="F230" s="985"/>
      <c r="G230" s="987"/>
      <c r="H230" s="1027"/>
      <c r="I230" s="1033"/>
      <c r="J230" s="208" t="str">
        <f ca="1">IF(MOD(ROW()-13,2)=0,IF(ISBLANK(OFFSET(#REF!,INT((ROW()-13)/2),0)),"",OFFSET(#REF!,INT((ROW()-13)/2),0)),IF(ISBLANK(OFFSET('9. METAS'!$U$20,INT((ROW()-14)/2),0)),"",OFFSET('9. METAS'!$U$20,INT((ROW()-14)/2),0)))</f>
        <v/>
      </c>
      <c r="K230" s="209" t="str">
        <f ca="1">IF(MOD(ROW()-13,2)=0,IF(ISBLANK(OFFSET(#REF!,INT((ROW()-13)/2),0)),"",OFFSET(#REF!,INT((ROW()-13)/2),0)),IF(ISBLANK(OFFSET('9. METAS'!$V$20,INT((ROW()-14)/2),0)),"",OFFSET('9. METAS'!$V$20,INT((ROW()-14)/2),0)))</f>
        <v/>
      </c>
      <c r="L230" s="209" t="str">
        <f ca="1">IF(MOD(ROW()-13,2)=0,IF(ISBLANK(OFFSET(#REF!,INT((ROW()-13)/2),0)),"",OFFSET(#REF!,INT((ROW()-13)/2),0)),IF(ISBLANK(OFFSET('9. METAS'!$W$20,INT((ROW()-14)/2),0)),"",OFFSET('9. METAS'!$W$20,INT((ROW()-14)/2),0)))</f>
        <v/>
      </c>
      <c r="M230" s="210" t="str">
        <f ca="1">IF(MOD(ROW()-13,2)=0,IF(ISBLANK(OFFSET(#REF!,INT((ROW()-13)/2),0)),"",OFFSET(#REF!,INT((ROW()-13)/2),0)),IF(ISBLANK(OFFSET('9. METAS'!$X$20,INT((ROW()-14)/2),0)),"",OFFSET('9. METAS'!$X$20,INT((ROW()-14)/2),0)))</f>
        <v/>
      </c>
      <c r="N230" s="1003"/>
      <c r="O230" s="1005"/>
      <c r="P230" s="1034"/>
    </row>
    <row r="231" spans="3:16">
      <c r="C231" s="1008" t="str">
        <f ca="1">IF(ISBLANK(OFFSET('5. Pp (3 años)'!$C$46,INT((ROW()-13)/2),0)),"",OFFSET('5. Pp (3 años)'!$C$46,INT((ROW()-13)/2),0))</f>
        <v/>
      </c>
      <c r="D231" s="983" t="str">
        <f ca="1">IF(ISBLANK(OFFSET('5. Pp (3 años)'!$D$46,INT((ROW()-13)/2),0)),"",OFFSET('5. Pp (3 años)'!$D$46,INT((ROW()-13)/2),0))</f>
        <v/>
      </c>
      <c r="E231" s="983" t="str">
        <f ca="1">IF(ISBLANK(OFFSET('5. Pp (3 años)'!$E$46,INT((ROW()-13)/2),0)),"",OFFSET('5. Pp (3 años)'!$E$46,INT((ROW()-13)/2),0))</f>
        <v/>
      </c>
      <c r="F231" s="985" t="str">
        <f ca="1">IF(ISBLANK(OFFSET('5. Pp (3 años)'!$K$46,INT((ROW()-13)/2),0)),"",OFFSET('5. Pp (3 años)'!$K$46,INT((ROW()-13)/2),0))</f>
        <v/>
      </c>
      <c r="G231" s="987" t="str">
        <f ca="1">IF(ISBLANK(OFFSET('5. Pp (3 años)'!$H$46,INT((ROW()-13)/2),0)),"",OFFSET('5. Pp (3 años)'!$H$46,INT((ROW()-13)/2),0))</f>
        <v/>
      </c>
      <c r="H231" s="1027" t="str">
        <f ca="1">IF(ISBLANK(OFFSET('9. METAS'!$L$20,INT((ROW()-13)/2),0)),"",OFFSET('9. METAS'!$L$20,INT((ROW()-13)/2),0))</f>
        <v/>
      </c>
      <c r="I231" s="1029"/>
      <c r="J231" s="208" t="e">
        <f ca="1">IF(MOD(ROW()-13,2)=0,IF(ISBLANK(OFFSET(#REF!,INT((ROW()-13)/2),0)),"",OFFSET(#REF!,INT((ROW()-13)/2),0)),IF(ISBLANK(OFFSET('9. METAS'!$U$20,INT((ROW()-14)/2),0)),"",OFFSET('9. METAS'!$U$20,INT((ROW()-14)/2),0)))</f>
        <v>#REF!</v>
      </c>
      <c r="K231" s="209" t="e">
        <f ca="1">IF(MOD(ROW()-13,2)=0,IF(ISBLANK(OFFSET(#REF!,INT((ROW()-13)/2),0)),"",OFFSET(#REF!,INT((ROW()-13)/2),0)),IF(ISBLANK(OFFSET('9. METAS'!$V$20,INT((ROW()-14)/2),0)),"",OFFSET('9. METAS'!$V$20,INT((ROW()-14)/2),0)))</f>
        <v>#REF!</v>
      </c>
      <c r="L231" s="209" t="e">
        <f ca="1">IF(MOD(ROW()-13,2)=0,IF(ISBLANK(OFFSET(#REF!,INT((ROW()-13)/2),0)),"",OFFSET(#REF!,INT((ROW()-13)/2),0)),IF(ISBLANK(OFFSET('9. METAS'!$W$20,INT((ROW()-14)/2),0)),"",OFFSET('9. METAS'!$W$20,INT((ROW()-14)/2),0)))</f>
        <v>#REF!</v>
      </c>
      <c r="M231" s="210" t="e">
        <f ca="1">IF(MOD(ROW()-13,2)=0,IF(ISBLANK(OFFSET(#REF!,INT((ROW()-13)/2),0)),"",OFFSET(#REF!,INT((ROW()-13)/2),0)),IF(ISBLANK(OFFSET('9. METAS'!$X$20,INT((ROW()-14)/2),0)),"",OFFSET('9. METAS'!$X$20,INT((ROW()-14)/2),0)))</f>
        <v>#REF!</v>
      </c>
      <c r="N231" s="1002" t="str">
        <f t="shared" ref="N231" ca="1" si="214">IFERROR(J231/J232,"ND")</f>
        <v>ND</v>
      </c>
      <c r="O231" s="1004" t="str">
        <f t="shared" ref="O231" ca="1" si="215">IFERROR(((J231+K231)/H231),"ND")</f>
        <v>ND</v>
      </c>
      <c r="P231" s="1031"/>
    </row>
    <row r="232" spans="3:16">
      <c r="C232" s="981"/>
      <c r="D232" s="983"/>
      <c r="E232" s="983"/>
      <c r="F232" s="985"/>
      <c r="G232" s="987"/>
      <c r="H232" s="1027"/>
      <c r="I232" s="1033"/>
      <c r="J232" s="208" t="str">
        <f ca="1">IF(MOD(ROW()-13,2)=0,IF(ISBLANK(OFFSET(#REF!,INT((ROW()-13)/2),0)),"",OFFSET(#REF!,INT((ROW()-13)/2),0)),IF(ISBLANK(OFFSET('9. METAS'!$U$20,INT((ROW()-14)/2),0)),"",OFFSET('9. METAS'!$U$20,INT((ROW()-14)/2),0)))</f>
        <v/>
      </c>
      <c r="K232" s="209" t="str">
        <f ca="1">IF(MOD(ROW()-13,2)=0,IF(ISBLANK(OFFSET(#REF!,INT((ROW()-13)/2),0)),"",OFFSET(#REF!,INT((ROW()-13)/2),0)),IF(ISBLANK(OFFSET('9. METAS'!$V$20,INT((ROW()-14)/2),0)),"",OFFSET('9. METAS'!$V$20,INT((ROW()-14)/2),0)))</f>
        <v/>
      </c>
      <c r="L232" s="209" t="str">
        <f ca="1">IF(MOD(ROW()-13,2)=0,IF(ISBLANK(OFFSET(#REF!,INT((ROW()-13)/2),0)),"",OFFSET(#REF!,INT((ROW()-13)/2),0)),IF(ISBLANK(OFFSET('9. METAS'!$W$20,INT((ROW()-14)/2),0)),"",OFFSET('9. METAS'!$W$20,INT((ROW()-14)/2),0)))</f>
        <v/>
      </c>
      <c r="M232" s="210" t="str">
        <f ca="1">IF(MOD(ROW()-13,2)=0,IF(ISBLANK(OFFSET(#REF!,INT((ROW()-13)/2),0)),"",OFFSET(#REF!,INT((ROW()-13)/2),0)),IF(ISBLANK(OFFSET('9. METAS'!$X$20,INT((ROW()-14)/2),0)),"",OFFSET('9. METAS'!$X$20,INT((ROW()-14)/2),0)))</f>
        <v/>
      </c>
      <c r="N232" s="1003"/>
      <c r="O232" s="1005"/>
      <c r="P232" s="1034"/>
    </row>
    <row r="233" spans="3:16">
      <c r="C233" s="1008" t="str">
        <f ca="1">IF(ISBLANK(OFFSET('5. Pp (3 años)'!$C$46,INT((ROW()-13)/2),0)),"",OFFSET('5. Pp (3 años)'!$C$46,INT((ROW()-13)/2),0))</f>
        <v/>
      </c>
      <c r="D233" s="983" t="str">
        <f ca="1">IF(ISBLANK(OFFSET('5. Pp (3 años)'!$D$46,INT((ROW()-13)/2),0)),"",OFFSET('5. Pp (3 años)'!$D$46,INT((ROW()-13)/2),0))</f>
        <v/>
      </c>
      <c r="E233" s="983" t="str">
        <f ca="1">IF(ISBLANK(OFFSET('5. Pp (3 años)'!$E$46,INT((ROW()-13)/2),0)),"",OFFSET('5. Pp (3 años)'!$E$46,INT((ROW()-13)/2),0))</f>
        <v/>
      </c>
      <c r="F233" s="985" t="str">
        <f ca="1">IF(ISBLANK(OFFSET('5. Pp (3 años)'!$K$46,INT((ROW()-13)/2),0)),"",OFFSET('5. Pp (3 años)'!$K$46,INT((ROW()-13)/2),0))</f>
        <v/>
      </c>
      <c r="G233" s="987" t="str">
        <f ca="1">IF(ISBLANK(OFFSET('5. Pp (3 años)'!$H$46,INT((ROW()-13)/2),0)),"",OFFSET('5. Pp (3 años)'!$H$46,INT((ROW()-13)/2),0))</f>
        <v/>
      </c>
      <c r="H233" s="1027" t="str">
        <f ca="1">IF(ISBLANK(OFFSET('9. METAS'!$L$20,INT((ROW()-13)/2),0)),"",OFFSET('9. METAS'!$L$20,INT((ROW()-13)/2),0))</f>
        <v/>
      </c>
      <c r="I233" s="1029"/>
      <c r="J233" s="208" t="e">
        <f ca="1">IF(MOD(ROW()-13,2)=0,IF(ISBLANK(OFFSET(#REF!,INT((ROW()-13)/2),0)),"",OFFSET(#REF!,INT((ROW()-13)/2),0)),IF(ISBLANK(OFFSET('9. METAS'!$U$20,INT((ROW()-14)/2),0)),"",OFFSET('9. METAS'!$U$20,INT((ROW()-14)/2),0)))</f>
        <v>#REF!</v>
      </c>
      <c r="K233" s="209" t="e">
        <f ca="1">IF(MOD(ROW()-13,2)=0,IF(ISBLANK(OFFSET(#REF!,INT((ROW()-13)/2),0)),"",OFFSET(#REF!,INT((ROW()-13)/2),0)),IF(ISBLANK(OFFSET('9. METAS'!$V$20,INT((ROW()-14)/2),0)),"",OFFSET('9. METAS'!$V$20,INT((ROW()-14)/2),0)))</f>
        <v>#REF!</v>
      </c>
      <c r="L233" s="209" t="e">
        <f ca="1">IF(MOD(ROW()-13,2)=0,IF(ISBLANK(OFFSET(#REF!,INT((ROW()-13)/2),0)),"",OFFSET(#REF!,INT((ROW()-13)/2),0)),IF(ISBLANK(OFFSET('9. METAS'!$W$20,INT((ROW()-14)/2),0)),"",OFFSET('9. METAS'!$W$20,INT((ROW()-14)/2),0)))</f>
        <v>#REF!</v>
      </c>
      <c r="M233" s="210" t="e">
        <f ca="1">IF(MOD(ROW()-13,2)=0,IF(ISBLANK(OFFSET(#REF!,INT((ROW()-13)/2),0)),"",OFFSET(#REF!,INT((ROW()-13)/2),0)),IF(ISBLANK(OFFSET('9. METAS'!$X$20,INT((ROW()-14)/2),0)),"",OFFSET('9. METAS'!$X$20,INT((ROW()-14)/2),0)))</f>
        <v>#REF!</v>
      </c>
      <c r="N233" s="1002" t="str">
        <f t="shared" ref="N233" ca="1" si="216">IFERROR(J233/J234,"ND")</f>
        <v>ND</v>
      </c>
      <c r="O233" s="1004" t="str">
        <f t="shared" ref="O233" ca="1" si="217">IFERROR(((J233+K233)/H233),"ND")</f>
        <v>ND</v>
      </c>
      <c r="P233" s="1031"/>
    </row>
    <row r="234" spans="3:16">
      <c r="C234" s="981"/>
      <c r="D234" s="983"/>
      <c r="E234" s="983"/>
      <c r="F234" s="985"/>
      <c r="G234" s="987"/>
      <c r="H234" s="1027"/>
      <c r="I234" s="1033"/>
      <c r="J234" s="208" t="str">
        <f ca="1">IF(MOD(ROW()-13,2)=0,IF(ISBLANK(OFFSET(#REF!,INT((ROW()-13)/2),0)),"",OFFSET(#REF!,INT((ROW()-13)/2),0)),IF(ISBLANK(OFFSET('9. METAS'!$U$20,INT((ROW()-14)/2),0)),"",OFFSET('9. METAS'!$U$20,INT((ROW()-14)/2),0)))</f>
        <v/>
      </c>
      <c r="K234" s="209" t="str">
        <f ca="1">IF(MOD(ROW()-13,2)=0,IF(ISBLANK(OFFSET(#REF!,INT((ROW()-13)/2),0)),"",OFFSET(#REF!,INT((ROW()-13)/2),0)),IF(ISBLANK(OFFSET('9. METAS'!$V$20,INT((ROW()-14)/2),0)),"",OFFSET('9. METAS'!$V$20,INT((ROW()-14)/2),0)))</f>
        <v/>
      </c>
      <c r="L234" s="209" t="str">
        <f ca="1">IF(MOD(ROW()-13,2)=0,IF(ISBLANK(OFFSET(#REF!,INT((ROW()-13)/2),0)),"",OFFSET(#REF!,INT((ROW()-13)/2),0)),IF(ISBLANK(OFFSET('9. METAS'!$W$20,INT((ROW()-14)/2),0)),"",OFFSET('9. METAS'!$W$20,INT((ROW()-14)/2),0)))</f>
        <v/>
      </c>
      <c r="M234" s="210" t="str">
        <f ca="1">IF(MOD(ROW()-13,2)=0,IF(ISBLANK(OFFSET(#REF!,INT((ROW()-13)/2),0)),"",OFFSET(#REF!,INT((ROW()-13)/2),0)),IF(ISBLANK(OFFSET('9. METAS'!$X$20,INT((ROW()-14)/2),0)),"",OFFSET('9. METAS'!$X$20,INT((ROW()-14)/2),0)))</f>
        <v/>
      </c>
      <c r="N234" s="1003"/>
      <c r="O234" s="1005"/>
      <c r="P234" s="1034"/>
    </row>
    <row r="235" spans="3:16">
      <c r="C235" s="1008" t="str">
        <f ca="1">IF(ISBLANK(OFFSET('5. Pp (3 años)'!$C$46,INT((ROW()-13)/2),0)),"",OFFSET('5. Pp (3 años)'!$C$46,INT((ROW()-13)/2),0))</f>
        <v/>
      </c>
      <c r="D235" s="983" t="str">
        <f ca="1">IF(ISBLANK(OFFSET('5. Pp (3 años)'!$D$46,INT((ROW()-13)/2),0)),"",OFFSET('5. Pp (3 años)'!$D$46,INT((ROW()-13)/2),0))</f>
        <v/>
      </c>
      <c r="E235" s="983" t="str">
        <f ca="1">IF(ISBLANK(OFFSET('5. Pp (3 años)'!$E$46,INT((ROW()-13)/2),0)),"",OFFSET('5. Pp (3 años)'!$E$46,INT((ROW()-13)/2),0))</f>
        <v/>
      </c>
      <c r="F235" s="985" t="str">
        <f ca="1">IF(ISBLANK(OFFSET('5. Pp (3 años)'!$K$46,INT((ROW()-13)/2),0)),"",OFFSET('5. Pp (3 años)'!$K$46,INT((ROW()-13)/2),0))</f>
        <v/>
      </c>
      <c r="G235" s="987" t="str">
        <f ca="1">IF(ISBLANK(OFFSET('5. Pp (3 años)'!$H$46,INT((ROW()-13)/2),0)),"",OFFSET('5. Pp (3 años)'!$H$46,INT((ROW()-13)/2),0))</f>
        <v/>
      </c>
      <c r="H235" s="1027" t="str">
        <f ca="1">IF(ISBLANK(OFFSET('9. METAS'!$L$20,INT((ROW()-13)/2),0)),"",OFFSET('9. METAS'!$L$20,INT((ROW()-13)/2),0))</f>
        <v/>
      </c>
      <c r="I235" s="1029"/>
      <c r="J235" s="208" t="e">
        <f ca="1">IF(MOD(ROW()-13,2)=0,IF(ISBLANK(OFFSET(#REF!,INT((ROW()-13)/2),0)),"",OFFSET(#REF!,INT((ROW()-13)/2),0)),IF(ISBLANK(OFFSET('9. METAS'!$U$20,INT((ROW()-14)/2),0)),"",OFFSET('9. METAS'!$U$20,INT((ROW()-14)/2),0)))</f>
        <v>#REF!</v>
      </c>
      <c r="K235" s="209" t="e">
        <f ca="1">IF(MOD(ROW()-13,2)=0,IF(ISBLANK(OFFSET(#REF!,INT((ROW()-13)/2),0)),"",OFFSET(#REF!,INT((ROW()-13)/2),0)),IF(ISBLANK(OFFSET('9. METAS'!$V$20,INT((ROW()-14)/2),0)),"",OFFSET('9. METAS'!$V$20,INT((ROW()-14)/2),0)))</f>
        <v>#REF!</v>
      </c>
      <c r="L235" s="209" t="e">
        <f ca="1">IF(MOD(ROW()-13,2)=0,IF(ISBLANK(OFFSET(#REF!,INT((ROW()-13)/2),0)),"",OFFSET(#REF!,INT((ROW()-13)/2),0)),IF(ISBLANK(OFFSET('9. METAS'!$W$20,INT((ROW()-14)/2),0)),"",OFFSET('9. METAS'!$W$20,INT((ROW()-14)/2),0)))</f>
        <v>#REF!</v>
      </c>
      <c r="M235" s="210" t="e">
        <f ca="1">IF(MOD(ROW()-13,2)=0,IF(ISBLANK(OFFSET(#REF!,INT((ROW()-13)/2),0)),"",OFFSET(#REF!,INT((ROW()-13)/2),0)),IF(ISBLANK(OFFSET('9. METAS'!$X$20,INT((ROW()-14)/2),0)),"",OFFSET('9. METAS'!$X$20,INT((ROW()-14)/2),0)))</f>
        <v>#REF!</v>
      </c>
      <c r="N235" s="1002" t="str">
        <f t="shared" ref="N235" ca="1" si="218">IFERROR(J235/J236,"ND")</f>
        <v>ND</v>
      </c>
      <c r="O235" s="1004" t="str">
        <f t="shared" ref="O235" ca="1" si="219">IFERROR(((J235+K235)/H235),"ND")</f>
        <v>ND</v>
      </c>
      <c r="P235" s="1031"/>
    </row>
    <row r="236" spans="3:16">
      <c r="C236" s="981"/>
      <c r="D236" s="983"/>
      <c r="E236" s="983"/>
      <c r="F236" s="985"/>
      <c r="G236" s="987"/>
      <c r="H236" s="1027"/>
      <c r="I236" s="1033"/>
      <c r="J236" s="208" t="str">
        <f ca="1">IF(MOD(ROW()-13,2)=0,IF(ISBLANK(OFFSET(#REF!,INT((ROW()-13)/2),0)),"",OFFSET(#REF!,INT((ROW()-13)/2),0)),IF(ISBLANK(OFFSET('9. METAS'!$U$20,INT((ROW()-14)/2),0)),"",OFFSET('9. METAS'!$U$20,INT((ROW()-14)/2),0)))</f>
        <v/>
      </c>
      <c r="K236" s="209" t="str">
        <f ca="1">IF(MOD(ROW()-13,2)=0,IF(ISBLANK(OFFSET(#REF!,INT((ROW()-13)/2),0)),"",OFFSET(#REF!,INT((ROW()-13)/2),0)),IF(ISBLANK(OFFSET('9. METAS'!$V$20,INT((ROW()-14)/2),0)),"",OFFSET('9. METAS'!$V$20,INT((ROW()-14)/2),0)))</f>
        <v/>
      </c>
      <c r="L236" s="209" t="str">
        <f ca="1">IF(MOD(ROW()-13,2)=0,IF(ISBLANK(OFFSET(#REF!,INT((ROW()-13)/2),0)),"",OFFSET(#REF!,INT((ROW()-13)/2),0)),IF(ISBLANK(OFFSET('9. METAS'!$W$20,INT((ROW()-14)/2),0)),"",OFFSET('9. METAS'!$W$20,INT((ROW()-14)/2),0)))</f>
        <v/>
      </c>
      <c r="M236" s="210" t="str">
        <f ca="1">IF(MOD(ROW()-13,2)=0,IF(ISBLANK(OFFSET(#REF!,INT((ROW()-13)/2),0)),"",OFFSET(#REF!,INT((ROW()-13)/2),0)),IF(ISBLANK(OFFSET('9. METAS'!$X$20,INT((ROW()-14)/2),0)),"",OFFSET('9. METAS'!$X$20,INT((ROW()-14)/2),0)))</f>
        <v/>
      </c>
      <c r="N236" s="1003"/>
      <c r="O236" s="1005"/>
      <c r="P236" s="1034"/>
    </row>
    <row r="237" spans="3:16">
      <c r="C237" s="1008" t="str">
        <f ca="1">IF(ISBLANK(OFFSET('5. Pp (3 años)'!$C$46,INT((ROW()-13)/2),0)),"",OFFSET('5. Pp (3 años)'!$C$46,INT((ROW()-13)/2),0))</f>
        <v/>
      </c>
      <c r="D237" s="983" t="str">
        <f ca="1">IF(ISBLANK(OFFSET('5. Pp (3 años)'!$D$46,INT((ROW()-13)/2),0)),"",OFFSET('5. Pp (3 años)'!$D$46,INT((ROW()-13)/2),0))</f>
        <v/>
      </c>
      <c r="E237" s="983" t="str">
        <f ca="1">IF(ISBLANK(OFFSET('5. Pp (3 años)'!$E$46,INT((ROW()-13)/2),0)),"",OFFSET('5. Pp (3 años)'!$E$46,INT((ROW()-13)/2),0))</f>
        <v/>
      </c>
      <c r="F237" s="985" t="str">
        <f ca="1">IF(ISBLANK(OFFSET('5. Pp (3 años)'!$K$46,INT((ROW()-13)/2),0)),"",OFFSET('5. Pp (3 años)'!$K$46,INT((ROW()-13)/2),0))</f>
        <v/>
      </c>
      <c r="G237" s="987" t="str">
        <f ca="1">IF(ISBLANK(OFFSET('5. Pp (3 años)'!$H$46,INT((ROW()-13)/2),0)),"",OFFSET('5. Pp (3 años)'!$H$46,INT((ROW()-13)/2),0))</f>
        <v/>
      </c>
      <c r="H237" s="1027" t="str">
        <f ca="1">IF(ISBLANK(OFFSET('9. METAS'!$L$20,INT((ROW()-13)/2),0)),"",OFFSET('9. METAS'!$L$20,INT((ROW()-13)/2),0))</f>
        <v/>
      </c>
      <c r="I237" s="1029"/>
      <c r="J237" s="208" t="e">
        <f ca="1">IF(MOD(ROW()-13,2)=0,IF(ISBLANK(OFFSET(#REF!,INT((ROW()-13)/2),0)),"",OFFSET(#REF!,INT((ROW()-13)/2),0)),IF(ISBLANK(OFFSET('9. METAS'!$U$20,INT((ROW()-14)/2),0)),"",OFFSET('9. METAS'!$U$20,INT((ROW()-14)/2),0)))</f>
        <v>#REF!</v>
      </c>
      <c r="K237" s="209" t="e">
        <f ca="1">IF(MOD(ROW()-13,2)=0,IF(ISBLANK(OFFSET(#REF!,INT((ROW()-13)/2),0)),"",OFFSET(#REF!,INT((ROW()-13)/2),0)),IF(ISBLANK(OFFSET('9. METAS'!$V$20,INT((ROW()-14)/2),0)),"",OFFSET('9. METAS'!$V$20,INT((ROW()-14)/2),0)))</f>
        <v>#REF!</v>
      </c>
      <c r="L237" s="209" t="e">
        <f ca="1">IF(MOD(ROW()-13,2)=0,IF(ISBLANK(OFFSET(#REF!,INT((ROW()-13)/2),0)),"",OFFSET(#REF!,INT((ROW()-13)/2),0)),IF(ISBLANK(OFFSET('9. METAS'!$W$20,INT((ROW()-14)/2),0)),"",OFFSET('9. METAS'!$W$20,INT((ROW()-14)/2),0)))</f>
        <v>#REF!</v>
      </c>
      <c r="M237" s="210" t="e">
        <f ca="1">IF(MOD(ROW()-13,2)=0,IF(ISBLANK(OFFSET(#REF!,INT((ROW()-13)/2),0)),"",OFFSET(#REF!,INT((ROW()-13)/2),0)),IF(ISBLANK(OFFSET('9. METAS'!$X$20,INT((ROW()-14)/2),0)),"",OFFSET('9. METAS'!$X$20,INT((ROW()-14)/2),0)))</f>
        <v>#REF!</v>
      </c>
      <c r="N237" s="1002" t="str">
        <f t="shared" ref="N237" ca="1" si="220">IFERROR(J237/J238,"ND")</f>
        <v>ND</v>
      </c>
      <c r="O237" s="1004" t="str">
        <f t="shared" ref="O237" ca="1" si="221">IFERROR(((J237+K237)/H237),"ND")</f>
        <v>ND</v>
      </c>
      <c r="P237" s="1031"/>
    </row>
    <row r="238" spans="3:16">
      <c r="C238" s="981"/>
      <c r="D238" s="983"/>
      <c r="E238" s="983"/>
      <c r="F238" s="985"/>
      <c r="G238" s="987"/>
      <c r="H238" s="1027"/>
      <c r="I238" s="1033"/>
      <c r="J238" s="208" t="str">
        <f ca="1">IF(MOD(ROW()-13,2)=0,IF(ISBLANK(OFFSET(#REF!,INT((ROW()-13)/2),0)),"",OFFSET(#REF!,INT((ROW()-13)/2),0)),IF(ISBLANK(OFFSET('9. METAS'!$U$20,INT((ROW()-14)/2),0)),"",OFFSET('9. METAS'!$U$20,INT((ROW()-14)/2),0)))</f>
        <v/>
      </c>
      <c r="K238" s="209" t="str">
        <f ca="1">IF(MOD(ROW()-13,2)=0,IF(ISBLANK(OFFSET(#REF!,INT((ROW()-13)/2),0)),"",OFFSET(#REF!,INT((ROW()-13)/2),0)),IF(ISBLANK(OFFSET('9. METAS'!$V$20,INT((ROW()-14)/2),0)),"",OFFSET('9. METAS'!$V$20,INT((ROW()-14)/2),0)))</f>
        <v/>
      </c>
      <c r="L238" s="209" t="str">
        <f ca="1">IF(MOD(ROW()-13,2)=0,IF(ISBLANK(OFFSET(#REF!,INT((ROW()-13)/2),0)),"",OFFSET(#REF!,INT((ROW()-13)/2),0)),IF(ISBLANK(OFFSET('9. METAS'!$W$20,INT((ROW()-14)/2),0)),"",OFFSET('9. METAS'!$W$20,INT((ROW()-14)/2),0)))</f>
        <v/>
      </c>
      <c r="M238" s="210" t="str">
        <f ca="1">IF(MOD(ROW()-13,2)=0,IF(ISBLANK(OFFSET(#REF!,INT((ROW()-13)/2),0)),"",OFFSET(#REF!,INT((ROW()-13)/2),0)),IF(ISBLANK(OFFSET('9. METAS'!$X$20,INT((ROW()-14)/2),0)),"",OFFSET('9. METAS'!$X$20,INT((ROW()-14)/2),0)))</f>
        <v/>
      </c>
      <c r="N238" s="1003"/>
      <c r="O238" s="1005"/>
      <c r="P238" s="1034"/>
    </row>
    <row r="239" spans="3:16">
      <c r="C239" s="1008" t="str">
        <f ca="1">IF(ISBLANK(OFFSET('5. Pp (3 años)'!$C$46,INT((ROW()-13)/2),0)),"",OFFSET('5. Pp (3 años)'!$C$46,INT((ROW()-13)/2),0))</f>
        <v/>
      </c>
      <c r="D239" s="983" t="str">
        <f ca="1">IF(ISBLANK(OFFSET('5. Pp (3 años)'!$D$46,INT((ROW()-13)/2),0)),"",OFFSET('5. Pp (3 años)'!$D$46,INT((ROW()-13)/2),0))</f>
        <v/>
      </c>
      <c r="E239" s="983" t="str">
        <f ca="1">IF(ISBLANK(OFFSET('5. Pp (3 años)'!$E$46,INT((ROW()-13)/2),0)),"",OFFSET('5. Pp (3 años)'!$E$46,INT((ROW()-13)/2),0))</f>
        <v/>
      </c>
      <c r="F239" s="985" t="str">
        <f ca="1">IF(ISBLANK(OFFSET('5. Pp (3 años)'!$K$46,INT((ROW()-13)/2),0)),"",OFFSET('5. Pp (3 años)'!$K$46,INT((ROW()-13)/2),0))</f>
        <v/>
      </c>
      <c r="G239" s="987" t="str">
        <f ca="1">IF(ISBLANK(OFFSET('5. Pp (3 años)'!$H$46,INT((ROW()-13)/2),0)),"",OFFSET('5. Pp (3 años)'!$H$46,INT((ROW()-13)/2),0))</f>
        <v/>
      </c>
      <c r="H239" s="1027" t="str">
        <f ca="1">IF(ISBLANK(OFFSET('9. METAS'!$L$20,INT((ROW()-13)/2),0)),"",OFFSET('9. METAS'!$L$20,INT((ROW()-13)/2),0))</f>
        <v/>
      </c>
      <c r="I239" s="1029"/>
      <c r="J239" s="208" t="e">
        <f ca="1">IF(MOD(ROW()-13,2)=0,IF(ISBLANK(OFFSET(#REF!,INT((ROW()-13)/2),0)),"",OFFSET(#REF!,INT((ROW()-13)/2),0)),IF(ISBLANK(OFFSET('9. METAS'!$U$20,INT((ROW()-14)/2),0)),"",OFFSET('9. METAS'!$U$20,INT((ROW()-14)/2),0)))</f>
        <v>#REF!</v>
      </c>
      <c r="K239" s="209" t="e">
        <f ca="1">IF(MOD(ROW()-13,2)=0,IF(ISBLANK(OFFSET(#REF!,INT((ROW()-13)/2),0)),"",OFFSET(#REF!,INT((ROW()-13)/2),0)),IF(ISBLANK(OFFSET('9. METAS'!$V$20,INT((ROW()-14)/2),0)),"",OFFSET('9. METAS'!$V$20,INT((ROW()-14)/2),0)))</f>
        <v>#REF!</v>
      </c>
      <c r="L239" s="209" t="e">
        <f ca="1">IF(MOD(ROW()-13,2)=0,IF(ISBLANK(OFFSET(#REF!,INT((ROW()-13)/2),0)),"",OFFSET(#REF!,INT((ROW()-13)/2),0)),IF(ISBLANK(OFFSET('9. METAS'!$W$20,INT((ROW()-14)/2),0)),"",OFFSET('9. METAS'!$W$20,INT((ROW()-14)/2),0)))</f>
        <v>#REF!</v>
      </c>
      <c r="M239" s="210" t="e">
        <f ca="1">IF(MOD(ROW()-13,2)=0,IF(ISBLANK(OFFSET(#REF!,INT((ROW()-13)/2),0)),"",OFFSET(#REF!,INT((ROW()-13)/2),0)),IF(ISBLANK(OFFSET('9. METAS'!$X$20,INT((ROW()-14)/2),0)),"",OFFSET('9. METAS'!$X$20,INT((ROW()-14)/2),0)))</f>
        <v>#REF!</v>
      </c>
      <c r="N239" s="1002" t="str">
        <f t="shared" ref="N239" ca="1" si="222">IFERROR(J239/J240,"ND")</f>
        <v>ND</v>
      </c>
      <c r="O239" s="1004" t="str">
        <f t="shared" ref="O239" ca="1" si="223">IFERROR(((J239+K239)/H239),"ND")</f>
        <v>ND</v>
      </c>
      <c r="P239" s="1031"/>
    </row>
    <row r="240" spans="3:16">
      <c r="C240" s="981"/>
      <c r="D240" s="983"/>
      <c r="E240" s="983"/>
      <c r="F240" s="985"/>
      <c r="G240" s="987"/>
      <c r="H240" s="1027"/>
      <c r="I240" s="1033"/>
      <c r="J240" s="208" t="str">
        <f ca="1">IF(MOD(ROW()-13,2)=0,IF(ISBLANK(OFFSET(#REF!,INT((ROW()-13)/2),0)),"",OFFSET(#REF!,INT((ROW()-13)/2),0)),IF(ISBLANK(OFFSET('9. METAS'!$U$20,INT((ROW()-14)/2),0)),"",OFFSET('9. METAS'!$U$20,INT((ROW()-14)/2),0)))</f>
        <v/>
      </c>
      <c r="K240" s="209" t="str">
        <f ca="1">IF(MOD(ROW()-13,2)=0,IF(ISBLANK(OFFSET(#REF!,INT((ROW()-13)/2),0)),"",OFFSET(#REF!,INT((ROW()-13)/2),0)),IF(ISBLANK(OFFSET('9. METAS'!$V$20,INT((ROW()-14)/2),0)),"",OFFSET('9. METAS'!$V$20,INT((ROW()-14)/2),0)))</f>
        <v/>
      </c>
      <c r="L240" s="209" t="str">
        <f ca="1">IF(MOD(ROW()-13,2)=0,IF(ISBLANK(OFFSET(#REF!,INT((ROW()-13)/2),0)),"",OFFSET(#REF!,INT((ROW()-13)/2),0)),IF(ISBLANK(OFFSET('9. METAS'!$W$20,INT((ROW()-14)/2),0)),"",OFFSET('9. METAS'!$W$20,INT((ROW()-14)/2),0)))</f>
        <v/>
      </c>
      <c r="M240" s="210" t="str">
        <f ca="1">IF(MOD(ROW()-13,2)=0,IF(ISBLANK(OFFSET(#REF!,INT((ROW()-13)/2),0)),"",OFFSET(#REF!,INT((ROW()-13)/2),0)),IF(ISBLANK(OFFSET('9. METAS'!$X$20,INT((ROW()-14)/2),0)),"",OFFSET('9. METAS'!$X$20,INT((ROW()-14)/2),0)))</f>
        <v/>
      </c>
      <c r="N240" s="1003"/>
      <c r="O240" s="1005"/>
      <c r="P240" s="1034"/>
    </row>
    <row r="241" spans="3:16">
      <c r="C241" s="1008" t="str">
        <f ca="1">IF(ISBLANK(OFFSET('5. Pp (3 años)'!$C$46,INT((ROW()-13)/2),0)),"",OFFSET('5. Pp (3 años)'!$C$46,INT((ROW()-13)/2),0))</f>
        <v/>
      </c>
      <c r="D241" s="983" t="str">
        <f ca="1">IF(ISBLANK(OFFSET('5. Pp (3 años)'!$D$46,INT((ROW()-13)/2),0)),"",OFFSET('5. Pp (3 años)'!$D$46,INT((ROW()-13)/2),0))</f>
        <v/>
      </c>
      <c r="E241" s="983" t="str">
        <f ca="1">IF(ISBLANK(OFFSET('5. Pp (3 años)'!$E$46,INT((ROW()-13)/2),0)),"",OFFSET('5. Pp (3 años)'!$E$46,INT((ROW()-13)/2),0))</f>
        <v/>
      </c>
      <c r="F241" s="985" t="str">
        <f ca="1">IF(ISBLANK(OFFSET('5. Pp (3 años)'!$K$46,INT((ROW()-13)/2),0)),"",OFFSET('5. Pp (3 años)'!$K$46,INT((ROW()-13)/2),0))</f>
        <v/>
      </c>
      <c r="G241" s="987" t="str">
        <f ca="1">IF(ISBLANK(OFFSET('5. Pp (3 años)'!$H$46,INT((ROW()-13)/2),0)),"",OFFSET('5. Pp (3 años)'!$H$46,INT((ROW()-13)/2),0))</f>
        <v/>
      </c>
      <c r="H241" s="1027" t="str">
        <f ca="1">IF(ISBLANK(OFFSET('9. METAS'!$L$20,INT((ROW()-13)/2),0)),"",OFFSET('9. METAS'!$L$20,INT((ROW()-13)/2),0))</f>
        <v/>
      </c>
      <c r="I241" s="1029"/>
      <c r="J241" s="208" t="e">
        <f ca="1">IF(MOD(ROW()-13,2)=0,IF(ISBLANK(OFFSET(#REF!,INT((ROW()-13)/2),0)),"",OFFSET(#REF!,INT((ROW()-13)/2),0)),IF(ISBLANK(OFFSET('9. METAS'!$U$20,INT((ROW()-14)/2),0)),"",OFFSET('9. METAS'!$U$20,INT((ROW()-14)/2),0)))</f>
        <v>#REF!</v>
      </c>
      <c r="K241" s="209" t="e">
        <f ca="1">IF(MOD(ROW()-13,2)=0,IF(ISBLANK(OFFSET(#REF!,INT((ROW()-13)/2),0)),"",OFFSET(#REF!,INT((ROW()-13)/2),0)),IF(ISBLANK(OFFSET('9. METAS'!$V$20,INT((ROW()-14)/2),0)),"",OFFSET('9. METAS'!$V$20,INT((ROW()-14)/2),0)))</f>
        <v>#REF!</v>
      </c>
      <c r="L241" s="209" t="e">
        <f ca="1">IF(MOD(ROW()-13,2)=0,IF(ISBLANK(OFFSET(#REF!,INT((ROW()-13)/2),0)),"",OFFSET(#REF!,INT((ROW()-13)/2),0)),IF(ISBLANK(OFFSET('9. METAS'!$W$20,INT((ROW()-14)/2),0)),"",OFFSET('9. METAS'!$W$20,INT((ROW()-14)/2),0)))</f>
        <v>#REF!</v>
      </c>
      <c r="M241" s="210" t="e">
        <f ca="1">IF(MOD(ROW()-13,2)=0,IF(ISBLANK(OFFSET(#REF!,INT((ROW()-13)/2),0)),"",OFFSET(#REF!,INT((ROW()-13)/2),0)),IF(ISBLANK(OFFSET('9. METAS'!$X$20,INT((ROW()-14)/2),0)),"",OFFSET('9. METAS'!$X$20,INT((ROW()-14)/2),0)))</f>
        <v>#REF!</v>
      </c>
      <c r="N241" s="1002" t="str">
        <f t="shared" ref="N241" ca="1" si="224">IFERROR(J241/J242,"ND")</f>
        <v>ND</v>
      </c>
      <c r="O241" s="1004" t="str">
        <f t="shared" ref="O241" ca="1" si="225">IFERROR(((J241+K241)/H241),"ND")</f>
        <v>ND</v>
      </c>
      <c r="P241" s="1031"/>
    </row>
    <row r="242" spans="3:16">
      <c r="C242" s="981"/>
      <c r="D242" s="983"/>
      <c r="E242" s="983"/>
      <c r="F242" s="985"/>
      <c r="G242" s="987"/>
      <c r="H242" s="1027"/>
      <c r="I242" s="1033"/>
      <c r="J242" s="208" t="str">
        <f ca="1">IF(MOD(ROW()-13,2)=0,IF(ISBLANK(OFFSET(#REF!,INT((ROW()-13)/2),0)),"",OFFSET(#REF!,INT((ROW()-13)/2),0)),IF(ISBLANK(OFFSET('9. METAS'!$U$20,INT((ROW()-14)/2),0)),"",OFFSET('9. METAS'!$U$20,INT((ROW()-14)/2),0)))</f>
        <v/>
      </c>
      <c r="K242" s="209" t="str">
        <f ca="1">IF(MOD(ROW()-13,2)=0,IF(ISBLANK(OFFSET(#REF!,INT((ROW()-13)/2),0)),"",OFFSET(#REF!,INT((ROW()-13)/2),0)),IF(ISBLANK(OFFSET('9. METAS'!$V$20,INT((ROW()-14)/2),0)),"",OFFSET('9. METAS'!$V$20,INT((ROW()-14)/2),0)))</f>
        <v/>
      </c>
      <c r="L242" s="209" t="str">
        <f ca="1">IF(MOD(ROW()-13,2)=0,IF(ISBLANK(OFFSET(#REF!,INT((ROW()-13)/2),0)),"",OFFSET(#REF!,INT((ROW()-13)/2),0)),IF(ISBLANK(OFFSET('9. METAS'!$W$20,INT((ROW()-14)/2),0)),"",OFFSET('9. METAS'!$W$20,INT((ROW()-14)/2),0)))</f>
        <v/>
      </c>
      <c r="M242" s="210" t="str">
        <f ca="1">IF(MOD(ROW()-13,2)=0,IF(ISBLANK(OFFSET(#REF!,INT((ROW()-13)/2),0)),"",OFFSET(#REF!,INT((ROW()-13)/2),0)),IF(ISBLANK(OFFSET('9. METAS'!$X$20,INT((ROW()-14)/2),0)),"",OFFSET('9. METAS'!$X$20,INT((ROW()-14)/2),0)))</f>
        <v/>
      </c>
      <c r="N242" s="1003"/>
      <c r="O242" s="1005"/>
      <c r="P242" s="1034"/>
    </row>
    <row r="243" spans="3:16">
      <c r="C243" s="1008" t="str">
        <f ca="1">IF(ISBLANK(OFFSET('5. Pp (3 años)'!$C$46,INT((ROW()-13)/2),0)),"",OFFSET('5. Pp (3 años)'!$C$46,INT((ROW()-13)/2),0))</f>
        <v/>
      </c>
      <c r="D243" s="983" t="str">
        <f ca="1">IF(ISBLANK(OFFSET('5. Pp (3 años)'!$D$46,INT((ROW()-13)/2),0)),"",OFFSET('5. Pp (3 años)'!$D$46,INT((ROW()-13)/2),0))</f>
        <v/>
      </c>
      <c r="E243" s="983" t="str">
        <f ca="1">IF(ISBLANK(OFFSET('5. Pp (3 años)'!$E$46,INT((ROW()-13)/2),0)),"",OFFSET('5. Pp (3 años)'!$E$46,INT((ROW()-13)/2),0))</f>
        <v/>
      </c>
      <c r="F243" s="985" t="str">
        <f ca="1">IF(ISBLANK(OFFSET('5. Pp (3 años)'!$K$46,INT((ROW()-13)/2),0)),"",OFFSET('5. Pp (3 años)'!$K$46,INT((ROW()-13)/2),0))</f>
        <v/>
      </c>
      <c r="G243" s="987" t="str">
        <f ca="1">IF(ISBLANK(OFFSET('5. Pp (3 años)'!$H$46,INT((ROW()-13)/2),0)),"",OFFSET('5. Pp (3 años)'!$H$46,INT((ROW()-13)/2),0))</f>
        <v/>
      </c>
      <c r="H243" s="1027" t="str">
        <f ca="1">IF(ISBLANK(OFFSET('9. METAS'!$L$20,INT((ROW()-13)/2),0)),"",OFFSET('9. METAS'!$L$20,INT((ROW()-13)/2),0))</f>
        <v/>
      </c>
      <c r="I243" s="1029"/>
      <c r="J243" s="208" t="e">
        <f ca="1">IF(MOD(ROW()-13,2)=0,IF(ISBLANK(OFFSET(#REF!,INT((ROW()-13)/2),0)),"",OFFSET(#REF!,INT((ROW()-13)/2),0)),IF(ISBLANK(OFFSET('9. METAS'!$U$20,INT((ROW()-14)/2),0)),"",OFFSET('9. METAS'!$U$20,INT((ROW()-14)/2),0)))</f>
        <v>#REF!</v>
      </c>
      <c r="K243" s="209" t="e">
        <f ca="1">IF(MOD(ROW()-13,2)=0,IF(ISBLANK(OFFSET(#REF!,INT((ROW()-13)/2),0)),"",OFFSET(#REF!,INT((ROW()-13)/2),0)),IF(ISBLANK(OFFSET('9. METAS'!$V$20,INT((ROW()-14)/2),0)),"",OFFSET('9. METAS'!$V$20,INT((ROW()-14)/2),0)))</f>
        <v>#REF!</v>
      </c>
      <c r="L243" s="209" t="e">
        <f ca="1">IF(MOD(ROW()-13,2)=0,IF(ISBLANK(OFFSET(#REF!,INT((ROW()-13)/2),0)),"",OFFSET(#REF!,INT((ROW()-13)/2),0)),IF(ISBLANK(OFFSET('9. METAS'!$W$20,INT((ROW()-14)/2),0)),"",OFFSET('9. METAS'!$W$20,INT((ROW()-14)/2),0)))</f>
        <v>#REF!</v>
      </c>
      <c r="M243" s="210" t="e">
        <f ca="1">IF(MOD(ROW()-13,2)=0,IF(ISBLANK(OFFSET(#REF!,INT((ROW()-13)/2),0)),"",OFFSET(#REF!,INT((ROW()-13)/2),0)),IF(ISBLANK(OFFSET('9. METAS'!$X$20,INT((ROW()-14)/2),0)),"",OFFSET('9. METAS'!$X$20,INT((ROW()-14)/2),0)))</f>
        <v>#REF!</v>
      </c>
      <c r="N243" s="1002" t="str">
        <f t="shared" ref="N243" ca="1" si="226">IFERROR(J243/J244,"ND")</f>
        <v>ND</v>
      </c>
      <c r="O243" s="1004" t="str">
        <f t="shared" ref="O243" ca="1" si="227">IFERROR(((J243+K243)/H243),"ND")</f>
        <v>ND</v>
      </c>
      <c r="P243" s="1031"/>
    </row>
    <row r="244" spans="3:16">
      <c r="C244" s="981"/>
      <c r="D244" s="983"/>
      <c r="E244" s="983"/>
      <c r="F244" s="985"/>
      <c r="G244" s="987"/>
      <c r="H244" s="1027"/>
      <c r="I244" s="1033"/>
      <c r="J244" s="208" t="str">
        <f ca="1">IF(MOD(ROW()-13,2)=0,IF(ISBLANK(OFFSET(#REF!,INT((ROW()-13)/2),0)),"",OFFSET(#REF!,INT((ROW()-13)/2),0)),IF(ISBLANK(OFFSET('9. METAS'!$U$20,INT((ROW()-14)/2),0)),"",OFFSET('9. METAS'!$U$20,INT((ROW()-14)/2),0)))</f>
        <v/>
      </c>
      <c r="K244" s="209" t="str">
        <f ca="1">IF(MOD(ROW()-13,2)=0,IF(ISBLANK(OFFSET(#REF!,INT((ROW()-13)/2),0)),"",OFFSET(#REF!,INT((ROW()-13)/2),0)),IF(ISBLANK(OFFSET('9. METAS'!$V$20,INT((ROW()-14)/2),0)),"",OFFSET('9. METAS'!$V$20,INT((ROW()-14)/2),0)))</f>
        <v/>
      </c>
      <c r="L244" s="209" t="str">
        <f ca="1">IF(MOD(ROW()-13,2)=0,IF(ISBLANK(OFFSET(#REF!,INT((ROW()-13)/2),0)),"",OFFSET(#REF!,INT((ROW()-13)/2),0)),IF(ISBLANK(OFFSET('9. METAS'!$W$20,INT((ROW()-14)/2),0)),"",OFFSET('9. METAS'!$W$20,INT((ROW()-14)/2),0)))</f>
        <v/>
      </c>
      <c r="M244" s="210" t="str">
        <f ca="1">IF(MOD(ROW()-13,2)=0,IF(ISBLANK(OFFSET(#REF!,INT((ROW()-13)/2),0)),"",OFFSET(#REF!,INT((ROW()-13)/2),0)),IF(ISBLANK(OFFSET('9. METAS'!$X$20,INT((ROW()-14)/2),0)),"",OFFSET('9. METAS'!$X$20,INT((ROW()-14)/2),0)))</f>
        <v/>
      </c>
      <c r="N244" s="1003"/>
      <c r="O244" s="1005"/>
      <c r="P244" s="1034"/>
    </row>
    <row r="245" spans="3:16">
      <c r="C245" s="1008" t="str">
        <f ca="1">IF(ISBLANK(OFFSET('5. Pp (3 años)'!$C$46,INT((ROW()-13)/2),0)),"",OFFSET('5. Pp (3 años)'!$C$46,INT((ROW()-13)/2),0))</f>
        <v/>
      </c>
      <c r="D245" s="983" t="str">
        <f ca="1">IF(ISBLANK(OFFSET('5. Pp (3 años)'!$D$46,INT((ROW()-13)/2),0)),"",OFFSET('5. Pp (3 años)'!$D$46,INT((ROW()-13)/2),0))</f>
        <v/>
      </c>
      <c r="E245" s="983" t="str">
        <f ca="1">IF(ISBLANK(OFFSET('5. Pp (3 años)'!$E$46,INT((ROW()-13)/2),0)),"",OFFSET('5. Pp (3 años)'!$E$46,INT((ROW()-13)/2),0))</f>
        <v/>
      </c>
      <c r="F245" s="985" t="str">
        <f ca="1">IF(ISBLANK(OFFSET('5. Pp (3 años)'!$K$46,INT((ROW()-13)/2),0)),"",OFFSET('5. Pp (3 años)'!$K$46,INT((ROW()-13)/2),0))</f>
        <v/>
      </c>
      <c r="G245" s="987" t="str">
        <f ca="1">IF(ISBLANK(OFFSET('5. Pp (3 años)'!$H$46,INT((ROW()-13)/2),0)),"",OFFSET('5. Pp (3 años)'!$H$46,INT((ROW()-13)/2),0))</f>
        <v/>
      </c>
      <c r="H245" s="1027" t="str">
        <f ca="1">IF(ISBLANK(OFFSET('9. METAS'!$L$20,INT((ROW()-13)/2),0)),"",OFFSET('9. METAS'!$L$20,INT((ROW()-13)/2),0))</f>
        <v/>
      </c>
      <c r="I245" s="1029"/>
      <c r="J245" s="208" t="e">
        <f ca="1">IF(MOD(ROW()-13,2)=0,IF(ISBLANK(OFFSET(#REF!,INT((ROW()-13)/2),0)),"",OFFSET(#REF!,INT((ROW()-13)/2),0)),IF(ISBLANK(OFFSET('9. METAS'!$U$20,INT((ROW()-14)/2),0)),"",OFFSET('9. METAS'!$U$20,INT((ROW()-14)/2),0)))</f>
        <v>#REF!</v>
      </c>
      <c r="K245" s="209" t="e">
        <f ca="1">IF(MOD(ROW()-13,2)=0,IF(ISBLANK(OFFSET(#REF!,INT((ROW()-13)/2),0)),"",OFFSET(#REF!,INT((ROW()-13)/2),0)),IF(ISBLANK(OFFSET('9. METAS'!$V$20,INT((ROW()-14)/2),0)),"",OFFSET('9. METAS'!$V$20,INT((ROW()-14)/2),0)))</f>
        <v>#REF!</v>
      </c>
      <c r="L245" s="209" t="e">
        <f ca="1">IF(MOD(ROW()-13,2)=0,IF(ISBLANK(OFFSET(#REF!,INT((ROW()-13)/2),0)),"",OFFSET(#REF!,INT((ROW()-13)/2),0)),IF(ISBLANK(OFFSET('9. METAS'!$W$20,INT((ROW()-14)/2),0)),"",OFFSET('9. METAS'!$W$20,INT((ROW()-14)/2),0)))</f>
        <v>#REF!</v>
      </c>
      <c r="M245" s="210" t="e">
        <f ca="1">IF(MOD(ROW()-13,2)=0,IF(ISBLANK(OFFSET(#REF!,INT((ROW()-13)/2),0)),"",OFFSET(#REF!,INT((ROW()-13)/2),0)),IF(ISBLANK(OFFSET('9. METAS'!$X$20,INT((ROW()-14)/2),0)),"",OFFSET('9. METAS'!$X$20,INT((ROW()-14)/2),0)))</f>
        <v>#REF!</v>
      </c>
      <c r="N245" s="1002" t="str">
        <f t="shared" ref="N245" ca="1" si="228">IFERROR(J245/J246,"ND")</f>
        <v>ND</v>
      </c>
      <c r="O245" s="1004" t="str">
        <f t="shared" ref="O245" ca="1" si="229">IFERROR(((J245+K245)/H245),"ND")</f>
        <v>ND</v>
      </c>
      <c r="P245" s="1031"/>
    </row>
    <row r="246" spans="3:16">
      <c r="C246" s="981"/>
      <c r="D246" s="983"/>
      <c r="E246" s="983"/>
      <c r="F246" s="985"/>
      <c r="G246" s="987"/>
      <c r="H246" s="1027"/>
      <c r="I246" s="1033"/>
      <c r="J246" s="208" t="str">
        <f ca="1">IF(MOD(ROW()-13,2)=0,IF(ISBLANK(OFFSET(#REF!,INT((ROW()-13)/2),0)),"",OFFSET(#REF!,INT((ROW()-13)/2),0)),IF(ISBLANK(OFFSET('9. METAS'!$U$20,INT((ROW()-14)/2),0)),"",OFFSET('9. METAS'!$U$20,INT((ROW()-14)/2),0)))</f>
        <v/>
      </c>
      <c r="K246" s="209" t="str">
        <f ca="1">IF(MOD(ROW()-13,2)=0,IF(ISBLANK(OFFSET(#REF!,INT((ROW()-13)/2),0)),"",OFFSET(#REF!,INT((ROW()-13)/2),0)),IF(ISBLANK(OFFSET('9. METAS'!$V$20,INT((ROW()-14)/2),0)),"",OFFSET('9. METAS'!$V$20,INT((ROW()-14)/2),0)))</f>
        <v/>
      </c>
      <c r="L246" s="209" t="str">
        <f ca="1">IF(MOD(ROW()-13,2)=0,IF(ISBLANK(OFFSET(#REF!,INT((ROW()-13)/2),0)),"",OFFSET(#REF!,INT((ROW()-13)/2),0)),IF(ISBLANK(OFFSET('9. METAS'!$W$20,INT((ROW()-14)/2),0)),"",OFFSET('9. METAS'!$W$20,INT((ROW()-14)/2),0)))</f>
        <v/>
      </c>
      <c r="M246" s="210" t="str">
        <f ca="1">IF(MOD(ROW()-13,2)=0,IF(ISBLANK(OFFSET(#REF!,INT((ROW()-13)/2),0)),"",OFFSET(#REF!,INT((ROW()-13)/2),0)),IF(ISBLANK(OFFSET('9. METAS'!$X$20,INT((ROW()-14)/2),0)),"",OFFSET('9. METAS'!$X$20,INT((ROW()-14)/2),0)))</f>
        <v/>
      </c>
      <c r="N246" s="1003"/>
      <c r="O246" s="1005"/>
      <c r="P246" s="1034"/>
    </row>
    <row r="247" spans="3:16">
      <c r="C247" s="1008" t="str">
        <f ca="1">IF(ISBLANK(OFFSET('5. Pp (3 años)'!$C$46,INT((ROW()-13)/2),0)),"",OFFSET('5. Pp (3 años)'!$C$46,INT((ROW()-13)/2),0))</f>
        <v/>
      </c>
      <c r="D247" s="983" t="str">
        <f ca="1">IF(ISBLANK(OFFSET('5. Pp (3 años)'!$D$46,INT((ROW()-13)/2),0)),"",OFFSET('5. Pp (3 años)'!$D$46,INT((ROW()-13)/2),0))</f>
        <v/>
      </c>
      <c r="E247" s="983" t="str">
        <f ca="1">IF(ISBLANK(OFFSET('5. Pp (3 años)'!$E$46,INT((ROW()-13)/2),0)),"",OFFSET('5. Pp (3 años)'!$E$46,INT((ROW()-13)/2),0))</f>
        <v/>
      </c>
      <c r="F247" s="985" t="str">
        <f ca="1">IF(ISBLANK(OFFSET('5. Pp (3 años)'!$K$46,INT((ROW()-13)/2),0)),"",OFFSET('5. Pp (3 años)'!$K$46,INT((ROW()-13)/2),0))</f>
        <v/>
      </c>
      <c r="G247" s="987" t="str">
        <f ca="1">IF(ISBLANK(OFFSET('5. Pp (3 años)'!$H$46,INT((ROW()-13)/2),0)),"",OFFSET('5. Pp (3 años)'!$H$46,INT((ROW()-13)/2),0))</f>
        <v/>
      </c>
      <c r="H247" s="1027" t="str">
        <f ca="1">IF(ISBLANK(OFFSET('9. METAS'!$L$20,INT((ROW()-13)/2),0)),"",OFFSET('9. METAS'!$L$20,INT((ROW()-13)/2),0))</f>
        <v/>
      </c>
      <c r="I247" s="1029"/>
      <c r="J247" s="208" t="e">
        <f ca="1">IF(MOD(ROW()-13,2)=0,IF(ISBLANK(OFFSET(#REF!,INT((ROW()-13)/2),0)),"",OFFSET(#REF!,INT((ROW()-13)/2),0)),IF(ISBLANK(OFFSET('9. METAS'!$U$20,INT((ROW()-14)/2),0)),"",OFFSET('9. METAS'!$U$20,INT((ROW()-14)/2),0)))</f>
        <v>#REF!</v>
      </c>
      <c r="K247" s="209" t="e">
        <f ca="1">IF(MOD(ROW()-13,2)=0,IF(ISBLANK(OFFSET(#REF!,INT((ROW()-13)/2),0)),"",OFFSET(#REF!,INT((ROW()-13)/2),0)),IF(ISBLANK(OFFSET('9. METAS'!$V$20,INT((ROW()-14)/2),0)),"",OFFSET('9. METAS'!$V$20,INT((ROW()-14)/2),0)))</f>
        <v>#REF!</v>
      </c>
      <c r="L247" s="209" t="e">
        <f ca="1">IF(MOD(ROW()-13,2)=0,IF(ISBLANK(OFFSET(#REF!,INT((ROW()-13)/2),0)),"",OFFSET(#REF!,INT((ROW()-13)/2),0)),IF(ISBLANK(OFFSET('9. METAS'!$W$20,INT((ROW()-14)/2),0)),"",OFFSET('9. METAS'!$W$20,INT((ROW()-14)/2),0)))</f>
        <v>#REF!</v>
      </c>
      <c r="M247" s="210" t="e">
        <f ca="1">IF(MOD(ROW()-13,2)=0,IF(ISBLANK(OFFSET(#REF!,INT((ROW()-13)/2),0)),"",OFFSET(#REF!,INT((ROW()-13)/2),0)),IF(ISBLANK(OFFSET('9. METAS'!$X$20,INT((ROW()-14)/2),0)),"",OFFSET('9. METAS'!$X$20,INT((ROW()-14)/2),0)))</f>
        <v>#REF!</v>
      </c>
      <c r="N247" s="1002" t="str">
        <f t="shared" ref="N247" ca="1" si="230">IFERROR(J247/J248,"ND")</f>
        <v>ND</v>
      </c>
      <c r="O247" s="1004" t="str">
        <f t="shared" ref="O247" ca="1" si="231">IFERROR(((J247+K247)/H247),"ND")</f>
        <v>ND</v>
      </c>
      <c r="P247" s="1031"/>
    </row>
    <row r="248" spans="3:16">
      <c r="C248" s="981"/>
      <c r="D248" s="983"/>
      <c r="E248" s="983"/>
      <c r="F248" s="985"/>
      <c r="G248" s="987"/>
      <c r="H248" s="1027"/>
      <c r="I248" s="1033"/>
      <c r="J248" s="208" t="str">
        <f ca="1">IF(MOD(ROW()-13,2)=0,IF(ISBLANK(OFFSET(#REF!,INT((ROW()-13)/2),0)),"",OFFSET(#REF!,INT((ROW()-13)/2),0)),IF(ISBLANK(OFFSET('9. METAS'!$U$20,INT((ROW()-14)/2),0)),"",OFFSET('9. METAS'!$U$20,INT((ROW()-14)/2),0)))</f>
        <v/>
      </c>
      <c r="K248" s="209" t="str">
        <f ca="1">IF(MOD(ROW()-13,2)=0,IF(ISBLANK(OFFSET(#REF!,INT((ROW()-13)/2),0)),"",OFFSET(#REF!,INT((ROW()-13)/2),0)),IF(ISBLANK(OFFSET('9. METAS'!$V$20,INT((ROW()-14)/2),0)),"",OFFSET('9. METAS'!$V$20,INT((ROW()-14)/2),0)))</f>
        <v/>
      </c>
      <c r="L248" s="209" t="str">
        <f ca="1">IF(MOD(ROW()-13,2)=0,IF(ISBLANK(OFFSET(#REF!,INT((ROW()-13)/2),0)),"",OFFSET(#REF!,INT((ROW()-13)/2),0)),IF(ISBLANK(OFFSET('9. METAS'!$W$20,INT((ROW()-14)/2),0)),"",OFFSET('9. METAS'!$W$20,INT((ROW()-14)/2),0)))</f>
        <v/>
      </c>
      <c r="M248" s="210" t="str">
        <f ca="1">IF(MOD(ROW()-13,2)=0,IF(ISBLANK(OFFSET(#REF!,INT((ROW()-13)/2),0)),"",OFFSET(#REF!,INT((ROW()-13)/2),0)),IF(ISBLANK(OFFSET('9. METAS'!$X$20,INT((ROW()-14)/2),0)),"",OFFSET('9. METAS'!$X$20,INT((ROW()-14)/2),0)))</f>
        <v/>
      </c>
      <c r="N248" s="1003"/>
      <c r="O248" s="1005"/>
      <c r="P248" s="1034"/>
    </row>
    <row r="249" spans="3:16">
      <c r="C249" s="1008" t="str">
        <f ca="1">IF(ISBLANK(OFFSET('5. Pp (3 años)'!$C$46,INT((ROW()-13)/2),0)),"",OFFSET('5. Pp (3 años)'!$C$46,INT((ROW()-13)/2),0))</f>
        <v/>
      </c>
      <c r="D249" s="983" t="str">
        <f ca="1">IF(ISBLANK(OFFSET('5. Pp (3 años)'!$D$46,INT((ROW()-13)/2),0)),"",OFFSET('5. Pp (3 años)'!$D$46,INT((ROW()-13)/2),0))</f>
        <v/>
      </c>
      <c r="E249" s="983" t="str">
        <f ca="1">IF(ISBLANK(OFFSET('5. Pp (3 años)'!$E$46,INT((ROW()-13)/2),0)),"",OFFSET('5. Pp (3 años)'!$E$46,INT((ROW()-13)/2),0))</f>
        <v/>
      </c>
      <c r="F249" s="985" t="str">
        <f ca="1">IF(ISBLANK(OFFSET('5. Pp (3 años)'!$K$46,INT((ROW()-13)/2),0)),"",OFFSET('5. Pp (3 años)'!$K$46,INT((ROW()-13)/2),0))</f>
        <v/>
      </c>
      <c r="G249" s="987" t="str">
        <f ca="1">IF(ISBLANK(OFFSET('5. Pp (3 años)'!$H$46,INT((ROW()-13)/2),0)),"",OFFSET('5. Pp (3 años)'!$H$46,INT((ROW()-13)/2),0))</f>
        <v/>
      </c>
      <c r="H249" s="1027" t="str">
        <f ca="1">IF(ISBLANK(OFFSET('9. METAS'!$L$20,INT((ROW()-13)/2),0)),"",OFFSET('9. METAS'!$L$20,INT((ROW()-13)/2),0))</f>
        <v/>
      </c>
      <c r="I249" s="1029"/>
      <c r="J249" s="208" t="e">
        <f ca="1">IF(MOD(ROW()-13,2)=0,IF(ISBLANK(OFFSET(#REF!,INT((ROW()-13)/2),0)),"",OFFSET(#REF!,INT((ROW()-13)/2),0)),IF(ISBLANK(OFFSET('9. METAS'!$U$20,INT((ROW()-14)/2),0)),"",OFFSET('9. METAS'!$U$20,INT((ROW()-14)/2),0)))</f>
        <v>#REF!</v>
      </c>
      <c r="K249" s="209" t="e">
        <f ca="1">IF(MOD(ROW()-13,2)=0,IF(ISBLANK(OFFSET(#REF!,INT((ROW()-13)/2),0)),"",OFFSET(#REF!,INT((ROW()-13)/2),0)),IF(ISBLANK(OFFSET('9. METAS'!$V$20,INT((ROW()-14)/2),0)),"",OFFSET('9. METAS'!$V$20,INT((ROW()-14)/2),0)))</f>
        <v>#REF!</v>
      </c>
      <c r="L249" s="209" t="e">
        <f ca="1">IF(MOD(ROW()-13,2)=0,IF(ISBLANK(OFFSET(#REF!,INT((ROW()-13)/2),0)),"",OFFSET(#REF!,INT((ROW()-13)/2),0)),IF(ISBLANK(OFFSET('9. METAS'!$W$20,INT((ROW()-14)/2),0)),"",OFFSET('9. METAS'!$W$20,INT((ROW()-14)/2),0)))</f>
        <v>#REF!</v>
      </c>
      <c r="M249" s="210" t="e">
        <f ca="1">IF(MOD(ROW()-13,2)=0,IF(ISBLANK(OFFSET(#REF!,INT((ROW()-13)/2),0)),"",OFFSET(#REF!,INT((ROW()-13)/2),0)),IF(ISBLANK(OFFSET('9. METAS'!$X$20,INT((ROW()-14)/2),0)),"",OFFSET('9. METAS'!$X$20,INT((ROW()-14)/2),0)))</f>
        <v>#REF!</v>
      </c>
      <c r="N249" s="1002" t="str">
        <f t="shared" ref="N249" ca="1" si="232">IFERROR(J249/J250,"ND")</f>
        <v>ND</v>
      </c>
      <c r="O249" s="1004" t="str">
        <f t="shared" ref="O249" ca="1" si="233">IFERROR(((J249+K249)/H249),"ND")</f>
        <v>ND</v>
      </c>
      <c r="P249" s="1031"/>
    </row>
    <row r="250" spans="3:16">
      <c r="C250" s="981"/>
      <c r="D250" s="983"/>
      <c r="E250" s="983"/>
      <c r="F250" s="985"/>
      <c r="G250" s="987"/>
      <c r="H250" s="1027"/>
      <c r="I250" s="1033"/>
      <c r="J250" s="208" t="str">
        <f ca="1">IF(MOD(ROW()-13,2)=0,IF(ISBLANK(OFFSET(#REF!,INT((ROW()-13)/2),0)),"",OFFSET(#REF!,INT((ROW()-13)/2),0)),IF(ISBLANK(OFFSET('9. METAS'!$U$20,INT((ROW()-14)/2),0)),"",OFFSET('9. METAS'!$U$20,INT((ROW()-14)/2),0)))</f>
        <v/>
      </c>
      <c r="K250" s="209" t="str">
        <f ca="1">IF(MOD(ROW()-13,2)=0,IF(ISBLANK(OFFSET(#REF!,INT((ROW()-13)/2),0)),"",OFFSET(#REF!,INT((ROW()-13)/2),0)),IF(ISBLANK(OFFSET('9. METAS'!$V$20,INT((ROW()-14)/2),0)),"",OFFSET('9. METAS'!$V$20,INT((ROW()-14)/2),0)))</f>
        <v/>
      </c>
      <c r="L250" s="209" t="str">
        <f ca="1">IF(MOD(ROW()-13,2)=0,IF(ISBLANK(OFFSET(#REF!,INT((ROW()-13)/2),0)),"",OFFSET(#REF!,INT((ROW()-13)/2),0)),IF(ISBLANK(OFFSET('9. METAS'!$W$20,INT((ROW()-14)/2),0)),"",OFFSET('9. METAS'!$W$20,INT((ROW()-14)/2),0)))</f>
        <v/>
      </c>
      <c r="M250" s="210" t="str">
        <f ca="1">IF(MOD(ROW()-13,2)=0,IF(ISBLANK(OFFSET(#REF!,INT((ROW()-13)/2),0)),"",OFFSET(#REF!,INT((ROW()-13)/2),0)),IF(ISBLANK(OFFSET('9. METAS'!$X$20,INT((ROW()-14)/2),0)),"",OFFSET('9. METAS'!$X$20,INT((ROW()-14)/2),0)))</f>
        <v/>
      </c>
      <c r="N250" s="1003"/>
      <c r="O250" s="1005"/>
      <c r="P250" s="1034"/>
    </row>
    <row r="251" spans="3:16">
      <c r="C251" s="1008" t="str">
        <f ca="1">IF(ISBLANK(OFFSET('5. Pp (3 años)'!$C$46,INT((ROW()-13)/2),0)),"",OFFSET('5. Pp (3 años)'!$C$46,INT((ROW()-13)/2),0))</f>
        <v/>
      </c>
      <c r="D251" s="983" t="str">
        <f ca="1">IF(ISBLANK(OFFSET('5. Pp (3 años)'!$D$46,INT((ROW()-13)/2),0)),"",OFFSET('5. Pp (3 años)'!$D$46,INT((ROW()-13)/2),0))</f>
        <v/>
      </c>
      <c r="E251" s="983" t="str">
        <f ca="1">IF(ISBLANK(OFFSET('5. Pp (3 años)'!$E$46,INT((ROW()-13)/2),0)),"",OFFSET('5. Pp (3 años)'!$E$46,INT((ROW()-13)/2),0))</f>
        <v/>
      </c>
      <c r="F251" s="985" t="str">
        <f ca="1">IF(ISBLANK(OFFSET('5. Pp (3 años)'!$K$46,INT((ROW()-13)/2),0)),"",OFFSET('5. Pp (3 años)'!$K$46,INT((ROW()-13)/2),0))</f>
        <v/>
      </c>
      <c r="G251" s="987" t="str">
        <f ca="1">IF(ISBLANK(OFFSET('5. Pp (3 años)'!$H$46,INT((ROW()-13)/2),0)),"",OFFSET('5. Pp (3 años)'!$H$46,INT((ROW()-13)/2),0))</f>
        <v/>
      </c>
      <c r="H251" s="1027" t="str">
        <f ca="1">IF(ISBLANK(OFFSET('9. METAS'!$L$20,INT((ROW()-13)/2),0)),"",OFFSET('9. METAS'!$L$20,INT((ROW()-13)/2),0))</f>
        <v/>
      </c>
      <c r="I251" s="1029"/>
      <c r="J251" s="208" t="e">
        <f ca="1">IF(MOD(ROW()-13,2)=0,IF(ISBLANK(OFFSET(#REF!,INT((ROW()-13)/2),0)),"",OFFSET(#REF!,INT((ROW()-13)/2),0)),IF(ISBLANK(OFFSET('9. METAS'!$U$20,INT((ROW()-14)/2),0)),"",OFFSET('9. METAS'!$U$20,INT((ROW()-14)/2),0)))</f>
        <v>#REF!</v>
      </c>
      <c r="K251" s="209" t="e">
        <f ca="1">IF(MOD(ROW()-13,2)=0,IF(ISBLANK(OFFSET(#REF!,INT((ROW()-13)/2),0)),"",OFFSET(#REF!,INT((ROW()-13)/2),0)),IF(ISBLANK(OFFSET('9. METAS'!$V$20,INT((ROW()-14)/2),0)),"",OFFSET('9. METAS'!$V$20,INT((ROW()-14)/2),0)))</f>
        <v>#REF!</v>
      </c>
      <c r="L251" s="209" t="e">
        <f ca="1">IF(MOD(ROW()-13,2)=0,IF(ISBLANK(OFFSET(#REF!,INT((ROW()-13)/2),0)),"",OFFSET(#REF!,INT((ROW()-13)/2),0)),IF(ISBLANK(OFFSET('9. METAS'!$W$20,INT((ROW()-14)/2),0)),"",OFFSET('9. METAS'!$W$20,INT((ROW()-14)/2),0)))</f>
        <v>#REF!</v>
      </c>
      <c r="M251" s="210" t="e">
        <f ca="1">IF(MOD(ROW()-13,2)=0,IF(ISBLANK(OFFSET(#REF!,INT((ROW()-13)/2),0)),"",OFFSET(#REF!,INT((ROW()-13)/2),0)),IF(ISBLANK(OFFSET('9. METAS'!$X$20,INT((ROW()-14)/2),0)),"",OFFSET('9. METAS'!$X$20,INT((ROW()-14)/2),0)))</f>
        <v>#REF!</v>
      </c>
      <c r="N251" s="1002" t="str">
        <f t="shared" ref="N251" ca="1" si="234">IFERROR(J251/J252,"ND")</f>
        <v>ND</v>
      </c>
      <c r="O251" s="1004" t="str">
        <f t="shared" ref="O251" ca="1" si="235">IFERROR(((J251+K251)/H251),"ND")</f>
        <v>ND</v>
      </c>
      <c r="P251" s="1031"/>
    </row>
    <row r="252" spans="3:16">
      <c r="C252" s="981"/>
      <c r="D252" s="983"/>
      <c r="E252" s="983"/>
      <c r="F252" s="985"/>
      <c r="G252" s="987"/>
      <c r="H252" s="1027"/>
      <c r="I252" s="1033"/>
      <c r="J252" s="208" t="str">
        <f ca="1">IF(MOD(ROW()-13,2)=0,IF(ISBLANK(OFFSET(#REF!,INT((ROW()-13)/2),0)),"",OFFSET(#REF!,INT((ROW()-13)/2),0)),IF(ISBLANK(OFFSET('9. METAS'!$U$20,INT((ROW()-14)/2),0)),"",OFFSET('9. METAS'!$U$20,INT((ROW()-14)/2),0)))</f>
        <v/>
      </c>
      <c r="K252" s="209" t="str">
        <f ca="1">IF(MOD(ROW()-13,2)=0,IF(ISBLANK(OFFSET(#REF!,INT((ROW()-13)/2),0)),"",OFFSET(#REF!,INT((ROW()-13)/2),0)),IF(ISBLANK(OFFSET('9. METAS'!$V$20,INT((ROW()-14)/2),0)),"",OFFSET('9. METAS'!$V$20,INT((ROW()-14)/2),0)))</f>
        <v/>
      </c>
      <c r="L252" s="209" t="str">
        <f ca="1">IF(MOD(ROW()-13,2)=0,IF(ISBLANK(OFFSET(#REF!,INT((ROW()-13)/2),0)),"",OFFSET(#REF!,INT((ROW()-13)/2),0)),IF(ISBLANK(OFFSET('9. METAS'!$W$20,INT((ROW()-14)/2),0)),"",OFFSET('9. METAS'!$W$20,INT((ROW()-14)/2),0)))</f>
        <v/>
      </c>
      <c r="M252" s="210" t="str">
        <f ca="1">IF(MOD(ROW()-13,2)=0,IF(ISBLANK(OFFSET(#REF!,INT((ROW()-13)/2),0)),"",OFFSET(#REF!,INT((ROW()-13)/2),0)),IF(ISBLANK(OFFSET('9. METAS'!$X$20,INT((ROW()-14)/2),0)),"",OFFSET('9. METAS'!$X$20,INT((ROW()-14)/2),0)))</f>
        <v/>
      </c>
      <c r="N252" s="1003"/>
      <c r="O252" s="1005"/>
      <c r="P252" s="1034"/>
    </row>
    <row r="253" spans="3:16">
      <c r="C253" s="1008" t="str">
        <f ca="1">IF(ISBLANK(OFFSET('5. Pp (3 años)'!$C$46,INT((ROW()-13)/2),0)),"",OFFSET('5. Pp (3 años)'!$C$46,INT((ROW()-13)/2),0))</f>
        <v/>
      </c>
      <c r="D253" s="983" t="str">
        <f ca="1">IF(ISBLANK(OFFSET('5. Pp (3 años)'!$D$46,INT((ROW()-13)/2),0)),"",OFFSET('5. Pp (3 años)'!$D$46,INT((ROW()-13)/2),0))</f>
        <v/>
      </c>
      <c r="E253" s="983" t="str">
        <f ca="1">IF(ISBLANK(OFFSET('5. Pp (3 años)'!$E$46,INT((ROW()-13)/2),0)),"",OFFSET('5. Pp (3 años)'!$E$46,INT((ROW()-13)/2),0))</f>
        <v/>
      </c>
      <c r="F253" s="985" t="str">
        <f ca="1">IF(ISBLANK(OFFSET('5. Pp (3 años)'!$K$46,INT((ROW()-13)/2),0)),"",OFFSET('5. Pp (3 años)'!$K$46,INT((ROW()-13)/2),0))</f>
        <v/>
      </c>
      <c r="G253" s="987" t="str">
        <f ca="1">IF(ISBLANK(OFFSET('5. Pp (3 años)'!$H$46,INT((ROW()-13)/2),0)),"",OFFSET('5. Pp (3 años)'!$H$46,INT((ROW()-13)/2),0))</f>
        <v/>
      </c>
      <c r="H253" s="1027" t="str">
        <f ca="1">IF(ISBLANK(OFFSET('9. METAS'!$L$20,INT((ROW()-13)/2),0)),"",OFFSET('9. METAS'!$L$20,INT((ROW()-13)/2),0))</f>
        <v/>
      </c>
      <c r="I253" s="1029"/>
      <c r="J253" s="208" t="e">
        <f ca="1">IF(MOD(ROW()-13,2)=0,IF(ISBLANK(OFFSET(#REF!,INT((ROW()-13)/2),0)),"",OFFSET(#REF!,INT((ROW()-13)/2),0)),IF(ISBLANK(OFFSET('9. METAS'!$U$20,INT((ROW()-14)/2),0)),"",OFFSET('9. METAS'!$U$20,INT((ROW()-14)/2),0)))</f>
        <v>#REF!</v>
      </c>
      <c r="K253" s="209" t="e">
        <f ca="1">IF(MOD(ROW()-13,2)=0,IF(ISBLANK(OFFSET(#REF!,INT((ROW()-13)/2),0)),"",OFFSET(#REF!,INT((ROW()-13)/2),0)),IF(ISBLANK(OFFSET('9. METAS'!$V$20,INT((ROW()-14)/2),0)),"",OFFSET('9. METAS'!$V$20,INT((ROW()-14)/2),0)))</f>
        <v>#REF!</v>
      </c>
      <c r="L253" s="209" t="e">
        <f ca="1">IF(MOD(ROW()-13,2)=0,IF(ISBLANK(OFFSET(#REF!,INT((ROW()-13)/2),0)),"",OFFSET(#REF!,INT((ROW()-13)/2),0)),IF(ISBLANK(OFFSET('9. METAS'!$W$20,INT((ROW()-14)/2),0)),"",OFFSET('9. METAS'!$W$20,INT((ROW()-14)/2),0)))</f>
        <v>#REF!</v>
      </c>
      <c r="M253" s="210" t="e">
        <f ca="1">IF(MOD(ROW()-13,2)=0,IF(ISBLANK(OFFSET(#REF!,INT((ROW()-13)/2),0)),"",OFFSET(#REF!,INT((ROW()-13)/2),0)),IF(ISBLANK(OFFSET('9. METAS'!$X$20,INT((ROW()-14)/2),0)),"",OFFSET('9. METAS'!$X$20,INT((ROW()-14)/2),0)))</f>
        <v>#REF!</v>
      </c>
      <c r="N253" s="1002" t="str">
        <f t="shared" ref="N253" ca="1" si="236">IFERROR(J253/J254,"ND")</f>
        <v>ND</v>
      </c>
      <c r="O253" s="1004" t="str">
        <f t="shared" ref="O253" ca="1" si="237">IFERROR(((J253+K253)/H253),"ND")</f>
        <v>ND</v>
      </c>
      <c r="P253" s="1031"/>
    </row>
    <row r="254" spans="3:16">
      <c r="C254" s="981"/>
      <c r="D254" s="983"/>
      <c r="E254" s="983"/>
      <c r="F254" s="985"/>
      <c r="G254" s="987"/>
      <c r="H254" s="1027"/>
      <c r="I254" s="1033"/>
      <c r="J254" s="208" t="str">
        <f ca="1">IF(MOD(ROW()-13,2)=0,IF(ISBLANK(OFFSET(#REF!,INT((ROW()-13)/2),0)),"",OFFSET(#REF!,INT((ROW()-13)/2),0)),IF(ISBLANK(OFFSET('9. METAS'!$U$20,INT((ROW()-14)/2),0)),"",OFFSET('9. METAS'!$U$20,INT((ROW()-14)/2),0)))</f>
        <v/>
      </c>
      <c r="K254" s="209" t="str">
        <f ca="1">IF(MOD(ROW()-13,2)=0,IF(ISBLANK(OFFSET(#REF!,INT((ROW()-13)/2),0)),"",OFFSET(#REF!,INT((ROW()-13)/2),0)),IF(ISBLANK(OFFSET('9. METAS'!$V$20,INT((ROW()-14)/2),0)),"",OFFSET('9. METAS'!$V$20,INT((ROW()-14)/2),0)))</f>
        <v/>
      </c>
      <c r="L254" s="209" t="str">
        <f ca="1">IF(MOD(ROW()-13,2)=0,IF(ISBLANK(OFFSET(#REF!,INT((ROW()-13)/2),0)),"",OFFSET(#REF!,INT((ROW()-13)/2),0)),IF(ISBLANK(OFFSET('9. METAS'!$W$20,INT((ROW()-14)/2),0)),"",OFFSET('9. METAS'!$W$20,INT((ROW()-14)/2),0)))</f>
        <v/>
      </c>
      <c r="M254" s="210" t="str">
        <f ca="1">IF(MOD(ROW()-13,2)=0,IF(ISBLANK(OFFSET(#REF!,INT((ROW()-13)/2),0)),"",OFFSET(#REF!,INT((ROW()-13)/2),0)),IF(ISBLANK(OFFSET('9. METAS'!$X$20,INT((ROW()-14)/2),0)),"",OFFSET('9. METAS'!$X$20,INT((ROW()-14)/2),0)))</f>
        <v/>
      </c>
      <c r="N254" s="1003"/>
      <c r="O254" s="1005"/>
      <c r="P254" s="1034"/>
    </row>
    <row r="255" spans="3:16">
      <c r="C255" s="1008" t="str">
        <f ca="1">IF(ISBLANK(OFFSET('5. Pp (3 años)'!$C$46,INT((ROW()-13)/2),0)),"",OFFSET('5. Pp (3 años)'!$C$46,INT((ROW()-13)/2),0))</f>
        <v/>
      </c>
      <c r="D255" s="983" t="str">
        <f ca="1">IF(ISBLANK(OFFSET('5. Pp (3 años)'!$D$46,INT((ROW()-13)/2),0)),"",OFFSET('5. Pp (3 años)'!$D$46,INT((ROW()-13)/2),0))</f>
        <v/>
      </c>
      <c r="E255" s="983" t="str">
        <f ca="1">IF(ISBLANK(OFFSET('5. Pp (3 años)'!$E$46,INT((ROW()-13)/2),0)),"",OFFSET('5. Pp (3 años)'!$E$46,INT((ROW()-13)/2),0))</f>
        <v/>
      </c>
      <c r="F255" s="985" t="str">
        <f ca="1">IF(ISBLANK(OFFSET('5. Pp (3 años)'!$K$46,INT((ROW()-13)/2),0)),"",OFFSET('5. Pp (3 años)'!$K$46,INT((ROW()-13)/2),0))</f>
        <v/>
      </c>
      <c r="G255" s="987" t="str">
        <f ca="1">IF(ISBLANK(OFFSET('5. Pp (3 años)'!$H$46,INT((ROW()-13)/2),0)),"",OFFSET('5. Pp (3 años)'!$H$46,INT((ROW()-13)/2),0))</f>
        <v/>
      </c>
      <c r="H255" s="1027" t="str">
        <f ca="1">IF(ISBLANK(OFFSET('9. METAS'!$L$20,INT((ROW()-13)/2),0)),"",OFFSET('9. METAS'!$L$20,INT((ROW()-13)/2),0))</f>
        <v/>
      </c>
      <c r="I255" s="1029"/>
      <c r="J255" s="208" t="e">
        <f ca="1">IF(MOD(ROW()-13,2)=0,IF(ISBLANK(OFFSET(#REF!,INT((ROW()-13)/2),0)),"",OFFSET(#REF!,INT((ROW()-13)/2),0)),IF(ISBLANK(OFFSET('9. METAS'!$U$20,INT((ROW()-14)/2),0)),"",OFFSET('9. METAS'!$U$20,INT((ROW()-14)/2),0)))</f>
        <v>#REF!</v>
      </c>
      <c r="K255" s="209" t="e">
        <f ca="1">IF(MOD(ROW()-13,2)=0,IF(ISBLANK(OFFSET(#REF!,INT((ROW()-13)/2),0)),"",OFFSET(#REF!,INT((ROW()-13)/2),0)),IF(ISBLANK(OFFSET('9. METAS'!$V$20,INT((ROW()-14)/2),0)),"",OFFSET('9. METAS'!$V$20,INT((ROW()-14)/2),0)))</f>
        <v>#REF!</v>
      </c>
      <c r="L255" s="209" t="e">
        <f ca="1">IF(MOD(ROW()-13,2)=0,IF(ISBLANK(OFFSET(#REF!,INT((ROW()-13)/2),0)),"",OFFSET(#REF!,INT((ROW()-13)/2),0)),IF(ISBLANK(OFFSET('9. METAS'!$W$20,INT((ROW()-14)/2),0)),"",OFFSET('9. METAS'!$W$20,INT((ROW()-14)/2),0)))</f>
        <v>#REF!</v>
      </c>
      <c r="M255" s="210" t="e">
        <f ca="1">IF(MOD(ROW()-13,2)=0,IF(ISBLANK(OFFSET(#REF!,INT((ROW()-13)/2),0)),"",OFFSET(#REF!,INT((ROW()-13)/2),0)),IF(ISBLANK(OFFSET('9. METAS'!$X$20,INT((ROW()-14)/2),0)),"",OFFSET('9. METAS'!$X$20,INT((ROW()-14)/2),0)))</f>
        <v>#REF!</v>
      </c>
      <c r="N255" s="1002" t="str">
        <f t="shared" ref="N255" ca="1" si="238">IFERROR(J255/J256,"ND")</f>
        <v>ND</v>
      </c>
      <c r="O255" s="1004" t="str">
        <f t="shared" ref="O255" ca="1" si="239">IFERROR(((J255+K255)/H255),"ND")</f>
        <v>ND</v>
      </c>
      <c r="P255" s="1031"/>
    </row>
    <row r="256" spans="3:16">
      <c r="C256" s="981"/>
      <c r="D256" s="983"/>
      <c r="E256" s="983"/>
      <c r="F256" s="985"/>
      <c r="G256" s="987"/>
      <c r="H256" s="1027"/>
      <c r="I256" s="1033"/>
      <c r="J256" s="208" t="str">
        <f ca="1">IF(MOD(ROW()-13,2)=0,IF(ISBLANK(OFFSET(#REF!,INT((ROW()-13)/2),0)),"",OFFSET(#REF!,INT((ROW()-13)/2),0)),IF(ISBLANK(OFFSET('9. METAS'!$U$20,INT((ROW()-14)/2),0)),"",OFFSET('9. METAS'!$U$20,INT((ROW()-14)/2),0)))</f>
        <v/>
      </c>
      <c r="K256" s="209" t="str">
        <f ca="1">IF(MOD(ROW()-13,2)=0,IF(ISBLANK(OFFSET(#REF!,INT((ROW()-13)/2),0)),"",OFFSET(#REF!,INT((ROW()-13)/2),0)),IF(ISBLANK(OFFSET('9. METAS'!$V$20,INT((ROW()-14)/2),0)),"",OFFSET('9. METAS'!$V$20,INT((ROW()-14)/2),0)))</f>
        <v/>
      </c>
      <c r="L256" s="209" t="str">
        <f ca="1">IF(MOD(ROW()-13,2)=0,IF(ISBLANK(OFFSET(#REF!,INT((ROW()-13)/2),0)),"",OFFSET(#REF!,INT((ROW()-13)/2),0)),IF(ISBLANK(OFFSET('9. METAS'!$W$20,INT((ROW()-14)/2),0)),"",OFFSET('9. METAS'!$W$20,INT((ROW()-14)/2),0)))</f>
        <v/>
      </c>
      <c r="M256" s="210" t="str">
        <f ca="1">IF(MOD(ROW()-13,2)=0,IF(ISBLANK(OFFSET(#REF!,INT((ROW()-13)/2),0)),"",OFFSET(#REF!,INT((ROW()-13)/2),0)),IF(ISBLANK(OFFSET('9. METAS'!$X$20,INT((ROW()-14)/2),0)),"",OFFSET('9. METAS'!$X$20,INT((ROW()-14)/2),0)))</f>
        <v/>
      </c>
      <c r="N256" s="1003"/>
      <c r="O256" s="1005"/>
      <c r="P256" s="1034"/>
    </row>
    <row r="257" spans="3:16">
      <c r="C257" s="1008" t="str">
        <f ca="1">IF(ISBLANK(OFFSET('5. Pp (3 años)'!$C$46,INT((ROW()-13)/2),0)),"",OFFSET('5. Pp (3 años)'!$C$46,INT((ROW()-13)/2),0))</f>
        <v/>
      </c>
      <c r="D257" s="983" t="str">
        <f ca="1">IF(ISBLANK(OFFSET('5. Pp (3 años)'!$D$46,INT((ROW()-13)/2),0)),"",OFFSET('5. Pp (3 años)'!$D$46,INT((ROW()-13)/2),0))</f>
        <v/>
      </c>
      <c r="E257" s="983" t="str">
        <f ca="1">IF(ISBLANK(OFFSET('5. Pp (3 años)'!$E$46,INT((ROW()-13)/2),0)),"",OFFSET('5. Pp (3 años)'!$E$46,INT((ROW()-13)/2),0))</f>
        <v/>
      </c>
      <c r="F257" s="985" t="str">
        <f ca="1">IF(ISBLANK(OFFSET('5. Pp (3 años)'!$K$46,INT((ROW()-13)/2),0)),"",OFFSET('5. Pp (3 años)'!$K$46,INT((ROW()-13)/2),0))</f>
        <v/>
      </c>
      <c r="G257" s="987" t="str">
        <f ca="1">IF(ISBLANK(OFFSET('5. Pp (3 años)'!$H$46,INT((ROW()-13)/2),0)),"",OFFSET('5. Pp (3 años)'!$H$46,INT((ROW()-13)/2),0))</f>
        <v/>
      </c>
      <c r="H257" s="1027" t="str">
        <f ca="1">IF(ISBLANK(OFFSET('9. METAS'!$L$20,INT((ROW()-13)/2),0)),"",OFFSET('9. METAS'!$L$20,INT((ROW()-13)/2),0))</f>
        <v/>
      </c>
      <c r="I257" s="1029"/>
      <c r="J257" s="208" t="e">
        <f ca="1">IF(MOD(ROW()-13,2)=0,IF(ISBLANK(OFFSET(#REF!,INT((ROW()-13)/2),0)),"",OFFSET(#REF!,INT((ROW()-13)/2),0)),IF(ISBLANK(OFFSET('9. METAS'!$U$20,INT((ROW()-14)/2),0)),"",OFFSET('9. METAS'!$U$20,INT((ROW()-14)/2),0)))</f>
        <v>#REF!</v>
      </c>
      <c r="K257" s="209" t="e">
        <f ca="1">IF(MOD(ROW()-13,2)=0,IF(ISBLANK(OFFSET(#REF!,INT((ROW()-13)/2),0)),"",OFFSET(#REF!,INT((ROW()-13)/2),0)),IF(ISBLANK(OFFSET('9. METAS'!$V$20,INT((ROW()-14)/2),0)),"",OFFSET('9. METAS'!$V$20,INT((ROW()-14)/2),0)))</f>
        <v>#REF!</v>
      </c>
      <c r="L257" s="209" t="e">
        <f ca="1">IF(MOD(ROW()-13,2)=0,IF(ISBLANK(OFFSET(#REF!,INT((ROW()-13)/2),0)),"",OFFSET(#REF!,INT((ROW()-13)/2),0)),IF(ISBLANK(OFFSET('9. METAS'!$W$20,INT((ROW()-14)/2),0)),"",OFFSET('9. METAS'!$W$20,INT((ROW()-14)/2),0)))</f>
        <v>#REF!</v>
      </c>
      <c r="M257" s="210" t="e">
        <f ca="1">IF(MOD(ROW()-13,2)=0,IF(ISBLANK(OFFSET(#REF!,INT((ROW()-13)/2),0)),"",OFFSET(#REF!,INT((ROW()-13)/2),0)),IF(ISBLANK(OFFSET('9. METAS'!$X$20,INT((ROW()-14)/2),0)),"",OFFSET('9. METAS'!$X$20,INT((ROW()-14)/2),0)))</f>
        <v>#REF!</v>
      </c>
      <c r="N257" s="1002" t="str">
        <f t="shared" ref="N257" ca="1" si="240">IFERROR(J257/J258,"ND")</f>
        <v>ND</v>
      </c>
      <c r="O257" s="1004" t="str">
        <f t="shared" ref="O257" ca="1" si="241">IFERROR(((J257+K257)/H257),"ND")</f>
        <v>ND</v>
      </c>
      <c r="P257" s="1031"/>
    </row>
    <row r="258" spans="3:16">
      <c r="C258" s="981"/>
      <c r="D258" s="983"/>
      <c r="E258" s="983"/>
      <c r="F258" s="985"/>
      <c r="G258" s="987"/>
      <c r="H258" s="1027"/>
      <c r="I258" s="1033"/>
      <c r="J258" s="208" t="str">
        <f ca="1">IF(MOD(ROW()-13,2)=0,IF(ISBLANK(OFFSET(#REF!,INT((ROW()-13)/2),0)),"",OFFSET(#REF!,INT((ROW()-13)/2),0)),IF(ISBLANK(OFFSET('9. METAS'!$U$20,INT((ROW()-14)/2),0)),"",OFFSET('9. METAS'!$U$20,INT((ROW()-14)/2),0)))</f>
        <v/>
      </c>
      <c r="K258" s="209" t="str">
        <f ca="1">IF(MOD(ROW()-13,2)=0,IF(ISBLANK(OFFSET(#REF!,INT((ROW()-13)/2),0)),"",OFFSET(#REF!,INT((ROW()-13)/2),0)),IF(ISBLANK(OFFSET('9. METAS'!$V$20,INT((ROW()-14)/2),0)),"",OFFSET('9. METAS'!$V$20,INT((ROW()-14)/2),0)))</f>
        <v/>
      </c>
      <c r="L258" s="209" t="str">
        <f ca="1">IF(MOD(ROW()-13,2)=0,IF(ISBLANK(OFFSET(#REF!,INT((ROW()-13)/2),0)),"",OFFSET(#REF!,INT((ROW()-13)/2),0)),IF(ISBLANK(OFFSET('9. METAS'!$W$20,INT((ROW()-14)/2),0)),"",OFFSET('9. METAS'!$W$20,INT((ROW()-14)/2),0)))</f>
        <v/>
      </c>
      <c r="M258" s="210" t="str">
        <f ca="1">IF(MOD(ROW()-13,2)=0,IF(ISBLANK(OFFSET(#REF!,INT((ROW()-13)/2),0)),"",OFFSET(#REF!,INT((ROW()-13)/2),0)),IF(ISBLANK(OFFSET('9. METAS'!$X$20,INT((ROW()-14)/2),0)),"",OFFSET('9. METAS'!$X$20,INT((ROW()-14)/2),0)))</f>
        <v/>
      </c>
      <c r="N258" s="1003"/>
      <c r="O258" s="1005"/>
      <c r="P258" s="1034"/>
    </row>
    <row r="259" spans="3:16">
      <c r="C259" s="1008" t="str">
        <f ca="1">IF(ISBLANK(OFFSET('5. Pp (3 años)'!$C$46,INT((ROW()-13)/2),0)),"",OFFSET('5. Pp (3 años)'!$C$46,INT((ROW()-13)/2),0))</f>
        <v/>
      </c>
      <c r="D259" s="983" t="str">
        <f ca="1">IF(ISBLANK(OFFSET('5. Pp (3 años)'!$D$46,INT((ROW()-13)/2),0)),"",OFFSET('5. Pp (3 años)'!$D$46,INT((ROW()-13)/2),0))</f>
        <v/>
      </c>
      <c r="E259" s="983" t="str">
        <f ca="1">IF(ISBLANK(OFFSET('5. Pp (3 años)'!$E$46,INT((ROW()-13)/2),0)),"",OFFSET('5. Pp (3 años)'!$E$46,INT((ROW()-13)/2),0))</f>
        <v/>
      </c>
      <c r="F259" s="985" t="str">
        <f ca="1">IF(ISBLANK(OFFSET('5. Pp (3 años)'!$K$46,INT((ROW()-13)/2),0)),"",OFFSET('5. Pp (3 años)'!$K$46,INT((ROW()-13)/2),0))</f>
        <v/>
      </c>
      <c r="G259" s="987" t="str">
        <f ca="1">IF(ISBLANK(OFFSET('5. Pp (3 años)'!$H$46,INT((ROW()-13)/2),0)),"",OFFSET('5. Pp (3 años)'!$H$46,INT((ROW()-13)/2),0))</f>
        <v/>
      </c>
      <c r="H259" s="1027" t="str">
        <f ca="1">IF(ISBLANK(OFFSET('9. METAS'!$L$20,INT((ROW()-13)/2),0)),"",OFFSET('9. METAS'!$L$20,INT((ROW()-13)/2),0))</f>
        <v/>
      </c>
      <c r="I259" s="1029"/>
      <c r="J259" s="208" t="e">
        <f ca="1">IF(MOD(ROW()-13,2)=0,IF(ISBLANK(OFFSET(#REF!,INT((ROW()-13)/2),0)),"",OFFSET(#REF!,INT((ROW()-13)/2),0)),IF(ISBLANK(OFFSET('9. METAS'!$U$20,INT((ROW()-14)/2),0)),"",OFFSET('9. METAS'!$U$20,INT((ROW()-14)/2),0)))</f>
        <v>#REF!</v>
      </c>
      <c r="K259" s="209" t="e">
        <f ca="1">IF(MOD(ROW()-13,2)=0,IF(ISBLANK(OFFSET(#REF!,INT((ROW()-13)/2),0)),"",OFFSET(#REF!,INT((ROW()-13)/2),0)),IF(ISBLANK(OFFSET('9. METAS'!$V$20,INT((ROW()-14)/2),0)),"",OFFSET('9. METAS'!$V$20,INT((ROW()-14)/2),0)))</f>
        <v>#REF!</v>
      </c>
      <c r="L259" s="209" t="e">
        <f ca="1">IF(MOD(ROW()-13,2)=0,IF(ISBLANK(OFFSET(#REF!,INT((ROW()-13)/2),0)),"",OFFSET(#REF!,INT((ROW()-13)/2),0)),IF(ISBLANK(OFFSET('9. METAS'!$W$20,INT((ROW()-14)/2),0)),"",OFFSET('9. METAS'!$W$20,INT((ROW()-14)/2),0)))</f>
        <v>#REF!</v>
      </c>
      <c r="M259" s="210" t="e">
        <f ca="1">IF(MOD(ROW()-13,2)=0,IF(ISBLANK(OFFSET(#REF!,INT((ROW()-13)/2),0)),"",OFFSET(#REF!,INT((ROW()-13)/2),0)),IF(ISBLANK(OFFSET('9. METAS'!$X$20,INT((ROW()-14)/2),0)),"",OFFSET('9. METAS'!$X$20,INT((ROW()-14)/2),0)))</f>
        <v>#REF!</v>
      </c>
      <c r="N259" s="1002" t="str">
        <f t="shared" ref="N259" ca="1" si="242">IFERROR(J259/J260,"ND")</f>
        <v>ND</v>
      </c>
      <c r="O259" s="1004" t="str">
        <f t="shared" ref="O259" ca="1" si="243">IFERROR(((J259+K259)/H259),"ND")</f>
        <v>ND</v>
      </c>
      <c r="P259" s="1031"/>
    </row>
    <row r="260" spans="3:16">
      <c r="C260" s="981"/>
      <c r="D260" s="983"/>
      <c r="E260" s="983"/>
      <c r="F260" s="985"/>
      <c r="G260" s="987"/>
      <c r="H260" s="1027"/>
      <c r="I260" s="1033"/>
      <c r="J260" s="208" t="str">
        <f ca="1">IF(MOD(ROW()-13,2)=0,IF(ISBLANK(OFFSET(#REF!,INT((ROW()-13)/2),0)),"",OFFSET(#REF!,INT((ROW()-13)/2),0)),IF(ISBLANK(OFFSET('9. METAS'!$U$20,INT((ROW()-14)/2),0)),"",OFFSET('9. METAS'!$U$20,INT((ROW()-14)/2),0)))</f>
        <v/>
      </c>
      <c r="K260" s="209" t="str">
        <f ca="1">IF(MOD(ROW()-13,2)=0,IF(ISBLANK(OFFSET(#REF!,INT((ROW()-13)/2),0)),"",OFFSET(#REF!,INT((ROW()-13)/2),0)),IF(ISBLANK(OFFSET('9. METAS'!$V$20,INT((ROW()-14)/2),0)),"",OFFSET('9. METAS'!$V$20,INT((ROW()-14)/2),0)))</f>
        <v/>
      </c>
      <c r="L260" s="209" t="str">
        <f ca="1">IF(MOD(ROW()-13,2)=0,IF(ISBLANK(OFFSET(#REF!,INT((ROW()-13)/2),0)),"",OFFSET(#REF!,INT((ROW()-13)/2),0)),IF(ISBLANK(OFFSET('9. METAS'!$W$20,INT((ROW()-14)/2),0)),"",OFFSET('9. METAS'!$W$20,INT((ROW()-14)/2),0)))</f>
        <v/>
      </c>
      <c r="M260" s="210" t="str">
        <f ca="1">IF(MOD(ROW()-13,2)=0,IF(ISBLANK(OFFSET(#REF!,INT((ROW()-13)/2),0)),"",OFFSET(#REF!,INT((ROW()-13)/2),0)),IF(ISBLANK(OFFSET('9. METAS'!$X$20,INT((ROW()-14)/2),0)),"",OFFSET('9. METAS'!$X$20,INT((ROW()-14)/2),0)))</f>
        <v/>
      </c>
      <c r="N260" s="1003"/>
      <c r="O260" s="1005"/>
      <c r="P260" s="1034"/>
    </row>
    <row r="261" spans="3:16">
      <c r="C261" s="1008" t="str">
        <f ca="1">IF(ISBLANK(OFFSET('5. Pp (3 años)'!$C$46,INT((ROW()-13)/2),0)),"",OFFSET('5. Pp (3 años)'!$C$46,INT((ROW()-13)/2),0))</f>
        <v/>
      </c>
      <c r="D261" s="983" t="str">
        <f ca="1">IF(ISBLANK(OFFSET('5. Pp (3 años)'!$D$46,INT((ROW()-13)/2),0)),"",OFFSET('5. Pp (3 años)'!$D$46,INT((ROW()-13)/2),0))</f>
        <v/>
      </c>
      <c r="E261" s="983" t="str">
        <f ca="1">IF(ISBLANK(OFFSET('5. Pp (3 años)'!$E$46,INT((ROW()-13)/2),0)),"",OFFSET('5. Pp (3 años)'!$E$46,INT((ROW()-13)/2),0))</f>
        <v/>
      </c>
      <c r="F261" s="985" t="str">
        <f ca="1">IF(ISBLANK(OFFSET('5. Pp (3 años)'!$K$46,INT((ROW()-13)/2),0)),"",OFFSET('5. Pp (3 años)'!$K$46,INT((ROW()-13)/2),0))</f>
        <v/>
      </c>
      <c r="G261" s="987" t="str">
        <f ca="1">IF(ISBLANK(OFFSET('5. Pp (3 años)'!$H$46,INT((ROW()-13)/2),0)),"",OFFSET('5. Pp (3 años)'!$H$46,INT((ROW()-13)/2),0))</f>
        <v/>
      </c>
      <c r="H261" s="1027" t="str">
        <f ca="1">IF(ISBLANK(OFFSET('9. METAS'!$L$20,INT((ROW()-13)/2),0)),"",OFFSET('9. METAS'!$L$20,INT((ROW()-13)/2),0))</f>
        <v/>
      </c>
      <c r="I261" s="1029"/>
      <c r="J261" s="208" t="e">
        <f ca="1">IF(MOD(ROW()-13,2)=0,IF(ISBLANK(OFFSET(#REF!,INT((ROW()-13)/2),0)),"",OFFSET(#REF!,INT((ROW()-13)/2),0)),IF(ISBLANK(OFFSET('9. METAS'!$U$20,INT((ROW()-14)/2),0)),"",OFFSET('9. METAS'!$U$20,INT((ROW()-14)/2),0)))</f>
        <v>#REF!</v>
      </c>
      <c r="K261" s="209" t="e">
        <f ca="1">IF(MOD(ROW()-13,2)=0,IF(ISBLANK(OFFSET(#REF!,INT((ROW()-13)/2),0)),"",OFFSET(#REF!,INT((ROW()-13)/2),0)),IF(ISBLANK(OFFSET('9. METAS'!$V$20,INT((ROW()-14)/2),0)),"",OFFSET('9. METAS'!$V$20,INT((ROW()-14)/2),0)))</f>
        <v>#REF!</v>
      </c>
      <c r="L261" s="209" t="e">
        <f ca="1">IF(MOD(ROW()-13,2)=0,IF(ISBLANK(OFFSET(#REF!,INT((ROW()-13)/2),0)),"",OFFSET(#REF!,INT((ROW()-13)/2),0)),IF(ISBLANK(OFFSET('9. METAS'!$W$20,INT((ROW()-14)/2),0)),"",OFFSET('9. METAS'!$W$20,INT((ROW()-14)/2),0)))</f>
        <v>#REF!</v>
      </c>
      <c r="M261" s="210" t="e">
        <f ca="1">IF(MOD(ROW()-13,2)=0,IF(ISBLANK(OFFSET(#REF!,INT((ROW()-13)/2),0)),"",OFFSET(#REF!,INT((ROW()-13)/2),0)),IF(ISBLANK(OFFSET('9. METAS'!$X$20,INT((ROW()-14)/2),0)),"",OFFSET('9. METAS'!$X$20,INT((ROW()-14)/2),0)))</f>
        <v>#REF!</v>
      </c>
      <c r="N261" s="1002" t="str">
        <f t="shared" ref="N261" ca="1" si="244">IFERROR(J261/J262,"ND")</f>
        <v>ND</v>
      </c>
      <c r="O261" s="1004" t="str">
        <f t="shared" ref="O261" ca="1" si="245">IFERROR(((J261+K261)/H261),"ND")</f>
        <v>ND</v>
      </c>
      <c r="P261" s="1031"/>
    </row>
    <row r="262" spans="3:16">
      <c r="C262" s="981"/>
      <c r="D262" s="983"/>
      <c r="E262" s="983"/>
      <c r="F262" s="985"/>
      <c r="G262" s="987"/>
      <c r="H262" s="1027"/>
      <c r="I262" s="1033"/>
      <c r="J262" s="208" t="str">
        <f ca="1">IF(MOD(ROW()-13,2)=0,IF(ISBLANK(OFFSET(#REF!,INT((ROW()-13)/2),0)),"",OFFSET(#REF!,INT((ROW()-13)/2),0)),IF(ISBLANK(OFFSET('9. METAS'!$U$20,INT((ROW()-14)/2),0)),"",OFFSET('9. METAS'!$U$20,INT((ROW()-14)/2),0)))</f>
        <v/>
      </c>
      <c r="K262" s="209" t="str">
        <f ca="1">IF(MOD(ROW()-13,2)=0,IF(ISBLANK(OFFSET(#REF!,INT((ROW()-13)/2),0)),"",OFFSET(#REF!,INT((ROW()-13)/2),0)),IF(ISBLANK(OFFSET('9. METAS'!$V$20,INT((ROW()-14)/2),0)),"",OFFSET('9. METAS'!$V$20,INT((ROW()-14)/2),0)))</f>
        <v/>
      </c>
      <c r="L262" s="209" t="str">
        <f ca="1">IF(MOD(ROW()-13,2)=0,IF(ISBLANK(OFFSET(#REF!,INT((ROW()-13)/2),0)),"",OFFSET(#REF!,INT((ROW()-13)/2),0)),IF(ISBLANK(OFFSET('9. METAS'!$W$20,INT((ROW()-14)/2),0)),"",OFFSET('9. METAS'!$W$20,INT((ROW()-14)/2),0)))</f>
        <v/>
      </c>
      <c r="M262" s="210" t="str">
        <f ca="1">IF(MOD(ROW()-13,2)=0,IF(ISBLANK(OFFSET(#REF!,INT((ROW()-13)/2),0)),"",OFFSET(#REF!,INT((ROW()-13)/2),0)),IF(ISBLANK(OFFSET('9. METAS'!$X$20,INT((ROW()-14)/2),0)),"",OFFSET('9. METAS'!$X$20,INT((ROW()-14)/2),0)))</f>
        <v/>
      </c>
      <c r="N262" s="1003"/>
      <c r="O262" s="1005"/>
      <c r="P262" s="1034"/>
    </row>
    <row r="263" spans="3:16">
      <c r="C263" s="1008" t="str">
        <f ca="1">IF(ISBLANK(OFFSET('5. Pp (3 años)'!$C$46,INT((ROW()-13)/2),0)),"",OFFSET('5. Pp (3 años)'!$C$46,INT((ROW()-13)/2),0))</f>
        <v/>
      </c>
      <c r="D263" s="983" t="str">
        <f ca="1">IF(ISBLANK(OFFSET('5. Pp (3 años)'!$D$46,INT((ROW()-13)/2),0)),"",OFFSET('5. Pp (3 años)'!$D$46,INT((ROW()-13)/2),0))</f>
        <v/>
      </c>
      <c r="E263" s="983" t="str">
        <f ca="1">IF(ISBLANK(OFFSET('5. Pp (3 años)'!$E$46,INT((ROW()-13)/2),0)),"",OFFSET('5. Pp (3 años)'!$E$46,INT((ROW()-13)/2),0))</f>
        <v/>
      </c>
      <c r="F263" s="985" t="str">
        <f ca="1">IF(ISBLANK(OFFSET('5. Pp (3 años)'!$K$46,INT((ROW()-13)/2),0)),"",OFFSET('5. Pp (3 años)'!$K$46,INT((ROW()-13)/2),0))</f>
        <v/>
      </c>
      <c r="G263" s="987" t="str">
        <f ca="1">IF(ISBLANK(OFFSET('5. Pp (3 años)'!$H$46,INT((ROW()-13)/2),0)),"",OFFSET('5. Pp (3 años)'!$H$46,INT((ROW()-13)/2),0))</f>
        <v/>
      </c>
      <c r="H263" s="1027" t="str">
        <f ca="1">IF(ISBLANK(OFFSET('9. METAS'!$L$20,INT((ROW()-13)/2),0)),"",OFFSET('9. METAS'!$L$20,INT((ROW()-13)/2),0))</f>
        <v/>
      </c>
      <c r="I263" s="1029"/>
      <c r="J263" s="208" t="e">
        <f ca="1">IF(MOD(ROW()-13,2)=0,IF(ISBLANK(OFFSET(#REF!,INT((ROW()-13)/2),0)),"",OFFSET(#REF!,INT((ROW()-13)/2),0)),IF(ISBLANK(OFFSET('9. METAS'!$U$20,INT((ROW()-14)/2),0)),"",OFFSET('9. METAS'!$U$20,INT((ROW()-14)/2),0)))</f>
        <v>#REF!</v>
      </c>
      <c r="K263" s="209" t="e">
        <f ca="1">IF(MOD(ROW()-13,2)=0,IF(ISBLANK(OFFSET(#REF!,INT((ROW()-13)/2),0)),"",OFFSET(#REF!,INT((ROW()-13)/2),0)),IF(ISBLANK(OFFSET('9. METAS'!$V$20,INT((ROW()-14)/2),0)),"",OFFSET('9. METAS'!$V$20,INT((ROW()-14)/2),0)))</f>
        <v>#REF!</v>
      </c>
      <c r="L263" s="209" t="e">
        <f ca="1">IF(MOD(ROW()-13,2)=0,IF(ISBLANK(OFFSET(#REF!,INT((ROW()-13)/2),0)),"",OFFSET(#REF!,INT((ROW()-13)/2),0)),IF(ISBLANK(OFFSET('9. METAS'!$W$20,INT((ROW()-14)/2),0)),"",OFFSET('9. METAS'!$W$20,INT((ROW()-14)/2),0)))</f>
        <v>#REF!</v>
      </c>
      <c r="M263" s="210" t="e">
        <f ca="1">IF(MOD(ROW()-13,2)=0,IF(ISBLANK(OFFSET(#REF!,INT((ROW()-13)/2),0)),"",OFFSET(#REF!,INT((ROW()-13)/2),0)),IF(ISBLANK(OFFSET('9. METAS'!$X$20,INT((ROW()-14)/2),0)),"",OFFSET('9. METAS'!$X$20,INT((ROW()-14)/2),0)))</f>
        <v>#REF!</v>
      </c>
      <c r="N263" s="1002" t="str">
        <f t="shared" ref="N263" ca="1" si="246">IFERROR(J263/J264,"ND")</f>
        <v>ND</v>
      </c>
      <c r="O263" s="1004" t="str">
        <f t="shared" ref="O263" ca="1" si="247">IFERROR(((J263+K263)/H263),"ND")</f>
        <v>ND</v>
      </c>
      <c r="P263" s="1031"/>
    </row>
    <row r="264" spans="3:16">
      <c r="C264" s="981"/>
      <c r="D264" s="983"/>
      <c r="E264" s="983"/>
      <c r="F264" s="985"/>
      <c r="G264" s="987"/>
      <c r="H264" s="1027"/>
      <c r="I264" s="1033"/>
      <c r="J264" s="208" t="str">
        <f ca="1">IF(MOD(ROW()-13,2)=0,IF(ISBLANK(OFFSET(#REF!,INT((ROW()-13)/2),0)),"",OFFSET(#REF!,INT((ROW()-13)/2),0)),IF(ISBLANK(OFFSET('9. METAS'!$U$20,INT((ROW()-14)/2),0)),"",OFFSET('9. METAS'!$U$20,INT((ROW()-14)/2),0)))</f>
        <v/>
      </c>
      <c r="K264" s="209" t="str">
        <f ca="1">IF(MOD(ROW()-13,2)=0,IF(ISBLANK(OFFSET(#REF!,INT((ROW()-13)/2),0)),"",OFFSET(#REF!,INT((ROW()-13)/2),0)),IF(ISBLANK(OFFSET('9. METAS'!$V$20,INT((ROW()-14)/2),0)),"",OFFSET('9. METAS'!$V$20,INT((ROW()-14)/2),0)))</f>
        <v/>
      </c>
      <c r="L264" s="209" t="str">
        <f ca="1">IF(MOD(ROW()-13,2)=0,IF(ISBLANK(OFFSET(#REF!,INT((ROW()-13)/2),0)),"",OFFSET(#REF!,INT((ROW()-13)/2),0)),IF(ISBLANK(OFFSET('9. METAS'!$W$20,INT((ROW()-14)/2),0)),"",OFFSET('9. METAS'!$W$20,INT((ROW()-14)/2),0)))</f>
        <v/>
      </c>
      <c r="M264" s="210" t="str">
        <f ca="1">IF(MOD(ROW()-13,2)=0,IF(ISBLANK(OFFSET(#REF!,INT((ROW()-13)/2),0)),"",OFFSET(#REF!,INT((ROW()-13)/2),0)),IF(ISBLANK(OFFSET('9. METAS'!$X$20,INT((ROW()-14)/2),0)),"",OFFSET('9. METAS'!$X$20,INT((ROW()-14)/2),0)))</f>
        <v/>
      </c>
      <c r="N264" s="1003"/>
      <c r="O264" s="1005"/>
      <c r="P264" s="1034"/>
    </row>
    <row r="265" spans="3:16">
      <c r="C265" s="1008" t="str">
        <f ca="1">IF(ISBLANK(OFFSET('5. Pp (3 años)'!$C$46,INT((ROW()-13)/2),0)),"",OFFSET('5. Pp (3 años)'!$C$46,INT((ROW()-13)/2),0))</f>
        <v/>
      </c>
      <c r="D265" s="983" t="str">
        <f ca="1">IF(ISBLANK(OFFSET('5. Pp (3 años)'!$D$46,INT((ROW()-13)/2),0)),"",OFFSET('5. Pp (3 años)'!$D$46,INT((ROW()-13)/2),0))</f>
        <v/>
      </c>
      <c r="E265" s="983" t="str">
        <f ca="1">IF(ISBLANK(OFFSET('5. Pp (3 años)'!$E$46,INT((ROW()-13)/2),0)),"",OFFSET('5. Pp (3 años)'!$E$46,INT((ROW()-13)/2),0))</f>
        <v/>
      </c>
      <c r="F265" s="985" t="str">
        <f ca="1">IF(ISBLANK(OFFSET('5. Pp (3 años)'!$K$46,INT((ROW()-13)/2),0)),"",OFFSET('5. Pp (3 años)'!$K$46,INT((ROW()-13)/2),0))</f>
        <v/>
      </c>
      <c r="G265" s="987" t="str">
        <f ca="1">IF(ISBLANK(OFFSET('5. Pp (3 años)'!$H$46,INT((ROW()-13)/2),0)),"",OFFSET('5. Pp (3 años)'!$H$46,INT((ROW()-13)/2),0))</f>
        <v/>
      </c>
      <c r="H265" s="1027" t="str">
        <f ca="1">IF(ISBLANK(OFFSET('9. METAS'!$L$20,INT((ROW()-13)/2),0)),"",OFFSET('9. METAS'!$L$20,INT((ROW()-13)/2),0))</f>
        <v/>
      </c>
      <c r="I265" s="1029"/>
      <c r="J265" s="208" t="e">
        <f ca="1">IF(MOD(ROW()-13,2)=0,IF(ISBLANK(OFFSET(#REF!,INT((ROW()-13)/2),0)),"",OFFSET(#REF!,INT((ROW()-13)/2),0)),IF(ISBLANK(OFFSET('9. METAS'!$U$20,INT((ROW()-14)/2),0)),"",OFFSET('9. METAS'!$U$20,INT((ROW()-14)/2),0)))</f>
        <v>#REF!</v>
      </c>
      <c r="K265" s="209" t="e">
        <f ca="1">IF(MOD(ROW()-13,2)=0,IF(ISBLANK(OFFSET(#REF!,INT((ROW()-13)/2),0)),"",OFFSET(#REF!,INT((ROW()-13)/2),0)),IF(ISBLANK(OFFSET('9. METAS'!$V$20,INT((ROW()-14)/2),0)),"",OFFSET('9. METAS'!$V$20,INT((ROW()-14)/2),0)))</f>
        <v>#REF!</v>
      </c>
      <c r="L265" s="209" t="e">
        <f ca="1">IF(MOD(ROW()-13,2)=0,IF(ISBLANK(OFFSET(#REF!,INT((ROW()-13)/2),0)),"",OFFSET(#REF!,INT((ROW()-13)/2),0)),IF(ISBLANK(OFFSET('9. METAS'!$W$20,INT((ROW()-14)/2),0)),"",OFFSET('9. METAS'!$W$20,INT((ROW()-14)/2),0)))</f>
        <v>#REF!</v>
      </c>
      <c r="M265" s="210" t="e">
        <f ca="1">IF(MOD(ROW()-13,2)=0,IF(ISBLANK(OFFSET(#REF!,INT((ROW()-13)/2),0)),"",OFFSET(#REF!,INT((ROW()-13)/2),0)),IF(ISBLANK(OFFSET('9. METAS'!$X$20,INT((ROW()-14)/2),0)),"",OFFSET('9. METAS'!$X$20,INT((ROW()-14)/2),0)))</f>
        <v>#REF!</v>
      </c>
      <c r="N265" s="1002" t="str">
        <f t="shared" ref="N265" ca="1" si="248">IFERROR(J265/J266,"ND")</f>
        <v>ND</v>
      </c>
      <c r="O265" s="1004" t="str">
        <f t="shared" ref="O265" ca="1" si="249">IFERROR(((J265+K265)/H265),"ND")</f>
        <v>ND</v>
      </c>
      <c r="P265" s="1031"/>
    </row>
    <row r="266" spans="3:16">
      <c r="C266" s="981"/>
      <c r="D266" s="983"/>
      <c r="E266" s="983"/>
      <c r="F266" s="985"/>
      <c r="G266" s="987"/>
      <c r="H266" s="1027"/>
      <c r="I266" s="1033"/>
      <c r="J266" s="208" t="str">
        <f ca="1">IF(MOD(ROW()-13,2)=0,IF(ISBLANK(OFFSET(#REF!,INT((ROW()-13)/2),0)),"",OFFSET(#REF!,INT((ROW()-13)/2),0)),IF(ISBLANK(OFFSET('9. METAS'!$U$20,INT((ROW()-14)/2),0)),"",OFFSET('9. METAS'!$U$20,INT((ROW()-14)/2),0)))</f>
        <v/>
      </c>
      <c r="K266" s="209" t="str">
        <f ca="1">IF(MOD(ROW()-13,2)=0,IF(ISBLANK(OFFSET(#REF!,INT((ROW()-13)/2),0)),"",OFFSET(#REF!,INT((ROW()-13)/2),0)),IF(ISBLANK(OFFSET('9. METAS'!$V$20,INT((ROW()-14)/2),0)),"",OFFSET('9. METAS'!$V$20,INT((ROW()-14)/2),0)))</f>
        <v/>
      </c>
      <c r="L266" s="209" t="str">
        <f ca="1">IF(MOD(ROW()-13,2)=0,IF(ISBLANK(OFFSET(#REF!,INT((ROW()-13)/2),0)),"",OFFSET(#REF!,INT((ROW()-13)/2),0)),IF(ISBLANK(OFFSET('9. METAS'!$W$20,INT((ROW()-14)/2),0)),"",OFFSET('9. METAS'!$W$20,INT((ROW()-14)/2),0)))</f>
        <v/>
      </c>
      <c r="M266" s="210" t="str">
        <f ca="1">IF(MOD(ROW()-13,2)=0,IF(ISBLANK(OFFSET(#REF!,INT((ROW()-13)/2),0)),"",OFFSET(#REF!,INT((ROW()-13)/2),0)),IF(ISBLANK(OFFSET('9. METAS'!$X$20,INT((ROW()-14)/2),0)),"",OFFSET('9. METAS'!$X$20,INT((ROW()-14)/2),0)))</f>
        <v/>
      </c>
      <c r="N266" s="1003"/>
      <c r="O266" s="1005"/>
      <c r="P266" s="1034"/>
    </row>
    <row r="267" spans="3:16">
      <c r="C267" s="1008" t="str">
        <f ca="1">IF(ISBLANK(OFFSET('5. Pp (3 años)'!$C$46,INT((ROW()-13)/2),0)),"",OFFSET('5. Pp (3 años)'!$C$46,INT((ROW()-13)/2),0))</f>
        <v/>
      </c>
      <c r="D267" s="983" t="str">
        <f ca="1">IF(ISBLANK(OFFSET('5. Pp (3 años)'!$D$46,INT((ROW()-13)/2),0)),"",OFFSET('5. Pp (3 años)'!$D$46,INT((ROW()-13)/2),0))</f>
        <v/>
      </c>
      <c r="E267" s="983" t="str">
        <f ca="1">IF(ISBLANK(OFFSET('5. Pp (3 años)'!$E$46,INT((ROW()-13)/2),0)),"",OFFSET('5. Pp (3 años)'!$E$46,INT((ROW()-13)/2),0))</f>
        <v/>
      </c>
      <c r="F267" s="985" t="str">
        <f ca="1">IF(ISBLANK(OFFSET('5. Pp (3 años)'!$K$46,INT((ROW()-13)/2),0)),"",OFFSET('5. Pp (3 años)'!$K$46,INT((ROW()-13)/2),0))</f>
        <v/>
      </c>
      <c r="G267" s="987" t="str">
        <f ca="1">IF(ISBLANK(OFFSET('5. Pp (3 años)'!$H$46,INT((ROW()-13)/2),0)),"",OFFSET('5. Pp (3 años)'!$H$46,INT((ROW()-13)/2),0))</f>
        <v/>
      </c>
      <c r="H267" s="1027" t="str">
        <f ca="1">IF(ISBLANK(OFFSET('9. METAS'!$L$20,INT((ROW()-13)/2),0)),"",OFFSET('9. METAS'!$L$20,INT((ROW()-13)/2),0))</f>
        <v/>
      </c>
      <c r="I267" s="1029"/>
      <c r="J267" s="208" t="e">
        <f ca="1">IF(MOD(ROW()-13,2)=0,IF(ISBLANK(OFFSET(#REF!,INT((ROW()-13)/2),0)),"",OFFSET(#REF!,INT((ROW()-13)/2),0)),IF(ISBLANK(OFFSET('9. METAS'!$U$20,INT((ROW()-14)/2),0)),"",OFFSET('9. METAS'!$U$20,INT((ROW()-14)/2),0)))</f>
        <v>#REF!</v>
      </c>
      <c r="K267" s="209" t="e">
        <f ca="1">IF(MOD(ROW()-13,2)=0,IF(ISBLANK(OFFSET(#REF!,INT((ROW()-13)/2),0)),"",OFFSET(#REF!,INT((ROW()-13)/2),0)),IF(ISBLANK(OFFSET('9. METAS'!$V$20,INT((ROW()-14)/2),0)),"",OFFSET('9. METAS'!$V$20,INT((ROW()-14)/2),0)))</f>
        <v>#REF!</v>
      </c>
      <c r="L267" s="209" t="e">
        <f ca="1">IF(MOD(ROW()-13,2)=0,IF(ISBLANK(OFFSET(#REF!,INT((ROW()-13)/2),0)),"",OFFSET(#REF!,INT((ROW()-13)/2),0)),IF(ISBLANK(OFFSET('9. METAS'!$W$20,INT((ROW()-14)/2),0)),"",OFFSET('9. METAS'!$W$20,INT((ROW()-14)/2),0)))</f>
        <v>#REF!</v>
      </c>
      <c r="M267" s="210" t="e">
        <f ca="1">IF(MOD(ROW()-13,2)=0,IF(ISBLANK(OFFSET(#REF!,INT((ROW()-13)/2),0)),"",OFFSET(#REF!,INT((ROW()-13)/2),0)),IF(ISBLANK(OFFSET('9. METAS'!$X$20,INT((ROW()-14)/2),0)),"",OFFSET('9. METAS'!$X$20,INT((ROW()-14)/2),0)))</f>
        <v>#REF!</v>
      </c>
      <c r="N267" s="1002" t="str">
        <f t="shared" ref="N267" ca="1" si="250">IFERROR(J267/J268,"ND")</f>
        <v>ND</v>
      </c>
      <c r="O267" s="1004" t="str">
        <f t="shared" ref="O267" ca="1" si="251">IFERROR(((J267+K267)/H267),"ND")</f>
        <v>ND</v>
      </c>
      <c r="P267" s="1031"/>
    </row>
    <row r="268" spans="3:16">
      <c r="C268" s="981"/>
      <c r="D268" s="983"/>
      <c r="E268" s="983"/>
      <c r="F268" s="985"/>
      <c r="G268" s="987"/>
      <c r="H268" s="1027"/>
      <c r="I268" s="1033"/>
      <c r="J268" s="208" t="str">
        <f ca="1">IF(MOD(ROW()-13,2)=0,IF(ISBLANK(OFFSET(#REF!,INT((ROW()-13)/2),0)),"",OFFSET(#REF!,INT((ROW()-13)/2),0)),IF(ISBLANK(OFFSET('9. METAS'!$U$20,INT((ROW()-14)/2),0)),"",OFFSET('9. METAS'!$U$20,INT((ROW()-14)/2),0)))</f>
        <v/>
      </c>
      <c r="K268" s="209" t="str">
        <f ca="1">IF(MOD(ROW()-13,2)=0,IF(ISBLANK(OFFSET(#REF!,INT((ROW()-13)/2),0)),"",OFFSET(#REF!,INT((ROW()-13)/2),0)),IF(ISBLANK(OFFSET('9. METAS'!$V$20,INT((ROW()-14)/2),0)),"",OFFSET('9. METAS'!$V$20,INT((ROW()-14)/2),0)))</f>
        <v/>
      </c>
      <c r="L268" s="209" t="str">
        <f ca="1">IF(MOD(ROW()-13,2)=0,IF(ISBLANK(OFFSET(#REF!,INT((ROW()-13)/2),0)),"",OFFSET(#REF!,INT((ROW()-13)/2),0)),IF(ISBLANK(OFFSET('9. METAS'!$W$20,INT((ROW()-14)/2),0)),"",OFFSET('9. METAS'!$W$20,INT((ROW()-14)/2),0)))</f>
        <v/>
      </c>
      <c r="M268" s="210" t="str">
        <f ca="1">IF(MOD(ROW()-13,2)=0,IF(ISBLANK(OFFSET(#REF!,INT((ROW()-13)/2),0)),"",OFFSET(#REF!,INT((ROW()-13)/2),0)),IF(ISBLANK(OFFSET('9. METAS'!$X$20,INT((ROW()-14)/2),0)),"",OFFSET('9. METAS'!$X$20,INT((ROW()-14)/2),0)))</f>
        <v/>
      </c>
      <c r="N268" s="1003"/>
      <c r="O268" s="1005"/>
      <c r="P268" s="1034"/>
    </row>
    <row r="269" spans="3:16">
      <c r="C269" s="1008" t="str">
        <f ca="1">IF(ISBLANK(OFFSET('5. Pp (3 años)'!$C$46,INT((ROW()-13)/2),0)),"",OFFSET('5. Pp (3 años)'!$C$46,INT((ROW()-13)/2),0))</f>
        <v/>
      </c>
      <c r="D269" s="983" t="str">
        <f ca="1">IF(ISBLANK(OFFSET('5. Pp (3 años)'!$D$46,INT((ROW()-13)/2),0)),"",OFFSET('5. Pp (3 años)'!$D$46,INT((ROW()-13)/2),0))</f>
        <v/>
      </c>
      <c r="E269" s="983" t="str">
        <f ca="1">IF(ISBLANK(OFFSET('5. Pp (3 años)'!$E$46,INT((ROW()-13)/2),0)),"",OFFSET('5. Pp (3 años)'!$E$46,INT((ROW()-13)/2),0))</f>
        <v/>
      </c>
      <c r="F269" s="985" t="str">
        <f ca="1">IF(ISBLANK(OFFSET('5. Pp (3 años)'!$K$46,INT((ROW()-13)/2),0)),"",OFFSET('5. Pp (3 años)'!$K$46,INT((ROW()-13)/2),0))</f>
        <v/>
      </c>
      <c r="G269" s="987" t="str">
        <f ca="1">IF(ISBLANK(OFFSET('5. Pp (3 años)'!$H$46,INT((ROW()-13)/2),0)),"",OFFSET('5. Pp (3 años)'!$H$46,INT((ROW()-13)/2),0))</f>
        <v/>
      </c>
      <c r="H269" s="1027" t="str">
        <f ca="1">IF(ISBLANK(OFFSET('9. METAS'!$L$20,INT((ROW()-13)/2),0)),"",OFFSET('9. METAS'!$L$20,INT((ROW()-13)/2),0))</f>
        <v/>
      </c>
      <c r="I269" s="1029"/>
      <c r="J269" s="208" t="e">
        <f ca="1">IF(MOD(ROW()-13,2)=0,IF(ISBLANK(OFFSET(#REF!,INT((ROW()-13)/2),0)),"",OFFSET(#REF!,INT((ROW()-13)/2),0)),IF(ISBLANK(OFFSET('9. METAS'!$U$20,INT((ROW()-14)/2),0)),"",OFFSET('9. METAS'!$U$20,INT((ROW()-14)/2),0)))</f>
        <v>#REF!</v>
      </c>
      <c r="K269" s="209" t="e">
        <f ca="1">IF(MOD(ROW()-13,2)=0,IF(ISBLANK(OFFSET(#REF!,INT((ROW()-13)/2),0)),"",OFFSET(#REF!,INT((ROW()-13)/2),0)),IF(ISBLANK(OFFSET('9. METAS'!$V$20,INT((ROW()-14)/2),0)),"",OFFSET('9. METAS'!$V$20,INT((ROW()-14)/2),0)))</f>
        <v>#REF!</v>
      </c>
      <c r="L269" s="209" t="e">
        <f ca="1">IF(MOD(ROW()-13,2)=0,IF(ISBLANK(OFFSET(#REF!,INT((ROW()-13)/2),0)),"",OFFSET(#REF!,INT((ROW()-13)/2),0)),IF(ISBLANK(OFFSET('9. METAS'!$W$20,INT((ROW()-14)/2),0)),"",OFFSET('9. METAS'!$W$20,INT((ROW()-14)/2),0)))</f>
        <v>#REF!</v>
      </c>
      <c r="M269" s="210" t="e">
        <f ca="1">IF(MOD(ROW()-13,2)=0,IF(ISBLANK(OFFSET(#REF!,INT((ROW()-13)/2),0)),"",OFFSET(#REF!,INT((ROW()-13)/2),0)),IF(ISBLANK(OFFSET('9. METAS'!$X$20,INT((ROW()-14)/2),0)),"",OFFSET('9. METAS'!$X$20,INT((ROW()-14)/2),0)))</f>
        <v>#REF!</v>
      </c>
      <c r="N269" s="1002" t="str">
        <f t="shared" ref="N269" ca="1" si="252">IFERROR(J269/J270,"ND")</f>
        <v>ND</v>
      </c>
      <c r="O269" s="1004" t="str">
        <f t="shared" ref="O269" ca="1" si="253">IFERROR(((J269+K269)/H269),"ND")</f>
        <v>ND</v>
      </c>
      <c r="P269" s="1031"/>
    </row>
    <row r="270" spans="3:16">
      <c r="C270" s="981"/>
      <c r="D270" s="983"/>
      <c r="E270" s="983"/>
      <c r="F270" s="985"/>
      <c r="G270" s="987"/>
      <c r="H270" s="1027"/>
      <c r="I270" s="1033"/>
      <c r="J270" s="208" t="str">
        <f ca="1">IF(MOD(ROW()-13,2)=0,IF(ISBLANK(OFFSET(#REF!,INT((ROW()-13)/2),0)),"",OFFSET(#REF!,INT((ROW()-13)/2),0)),IF(ISBLANK(OFFSET('9. METAS'!$U$20,INT((ROW()-14)/2),0)),"",OFFSET('9. METAS'!$U$20,INT((ROW()-14)/2),0)))</f>
        <v/>
      </c>
      <c r="K270" s="209" t="str">
        <f ca="1">IF(MOD(ROW()-13,2)=0,IF(ISBLANK(OFFSET(#REF!,INT((ROW()-13)/2),0)),"",OFFSET(#REF!,INT((ROW()-13)/2),0)),IF(ISBLANK(OFFSET('9. METAS'!$V$20,INT((ROW()-14)/2),0)),"",OFFSET('9. METAS'!$V$20,INT((ROW()-14)/2),0)))</f>
        <v/>
      </c>
      <c r="L270" s="209" t="str">
        <f ca="1">IF(MOD(ROW()-13,2)=0,IF(ISBLANK(OFFSET(#REF!,INT((ROW()-13)/2),0)),"",OFFSET(#REF!,INT((ROW()-13)/2),0)),IF(ISBLANK(OFFSET('9. METAS'!$W$20,INT((ROW()-14)/2),0)),"",OFFSET('9. METAS'!$W$20,INT((ROW()-14)/2),0)))</f>
        <v/>
      </c>
      <c r="M270" s="210" t="str">
        <f ca="1">IF(MOD(ROW()-13,2)=0,IF(ISBLANK(OFFSET(#REF!,INT((ROW()-13)/2),0)),"",OFFSET(#REF!,INT((ROW()-13)/2),0)),IF(ISBLANK(OFFSET('9. METAS'!$X$20,INT((ROW()-14)/2),0)),"",OFFSET('9. METAS'!$X$20,INT((ROW()-14)/2),0)))</f>
        <v/>
      </c>
      <c r="N270" s="1003"/>
      <c r="O270" s="1005"/>
      <c r="P270" s="1034"/>
    </row>
    <row r="271" spans="3:16">
      <c r="C271" s="1008" t="str">
        <f ca="1">IF(ISBLANK(OFFSET('5. Pp (3 años)'!$C$46,INT((ROW()-13)/2),0)),"",OFFSET('5. Pp (3 años)'!$C$46,INT((ROW()-13)/2),0))</f>
        <v/>
      </c>
      <c r="D271" s="983" t="str">
        <f ca="1">IF(ISBLANK(OFFSET('5. Pp (3 años)'!$D$46,INT((ROW()-13)/2),0)),"",OFFSET('5. Pp (3 años)'!$D$46,INT((ROW()-13)/2),0))</f>
        <v/>
      </c>
      <c r="E271" s="983" t="str">
        <f ca="1">IF(ISBLANK(OFFSET('5. Pp (3 años)'!$E$46,INT((ROW()-13)/2),0)),"",OFFSET('5. Pp (3 años)'!$E$46,INT((ROW()-13)/2),0))</f>
        <v/>
      </c>
      <c r="F271" s="985" t="str">
        <f ca="1">IF(ISBLANK(OFFSET('5. Pp (3 años)'!$K$46,INT((ROW()-13)/2),0)),"",OFFSET('5. Pp (3 años)'!$K$46,INT((ROW()-13)/2),0))</f>
        <v/>
      </c>
      <c r="G271" s="987" t="str">
        <f ca="1">IF(ISBLANK(OFFSET('5. Pp (3 años)'!$H$46,INT((ROW()-13)/2),0)),"",OFFSET('5. Pp (3 años)'!$H$46,INT((ROW()-13)/2),0))</f>
        <v/>
      </c>
      <c r="H271" s="1027" t="str">
        <f ca="1">IF(ISBLANK(OFFSET('9. METAS'!$L$20,INT((ROW()-13)/2),0)),"",OFFSET('9. METAS'!$L$20,INT((ROW()-13)/2),0))</f>
        <v/>
      </c>
      <c r="I271" s="1029"/>
      <c r="J271" s="208" t="e">
        <f ca="1">IF(MOD(ROW()-13,2)=0,IF(ISBLANK(OFFSET(#REF!,INT((ROW()-13)/2),0)),"",OFFSET(#REF!,INT((ROW()-13)/2),0)),IF(ISBLANK(OFFSET('9. METAS'!$U$20,INT((ROW()-14)/2),0)),"",OFFSET('9. METAS'!$U$20,INT((ROW()-14)/2),0)))</f>
        <v>#REF!</v>
      </c>
      <c r="K271" s="209" t="e">
        <f ca="1">IF(MOD(ROW()-13,2)=0,IF(ISBLANK(OFFSET(#REF!,INT((ROW()-13)/2),0)),"",OFFSET(#REF!,INT((ROW()-13)/2),0)),IF(ISBLANK(OFFSET('9. METAS'!$V$20,INT((ROW()-14)/2),0)),"",OFFSET('9. METAS'!$V$20,INT((ROW()-14)/2),0)))</f>
        <v>#REF!</v>
      </c>
      <c r="L271" s="209" t="e">
        <f ca="1">IF(MOD(ROW()-13,2)=0,IF(ISBLANK(OFFSET(#REF!,INT((ROW()-13)/2),0)),"",OFFSET(#REF!,INT((ROW()-13)/2),0)),IF(ISBLANK(OFFSET('9. METAS'!$W$20,INT((ROW()-14)/2),0)),"",OFFSET('9. METAS'!$W$20,INT((ROW()-14)/2),0)))</f>
        <v>#REF!</v>
      </c>
      <c r="M271" s="210" t="e">
        <f ca="1">IF(MOD(ROW()-13,2)=0,IF(ISBLANK(OFFSET(#REF!,INT((ROW()-13)/2),0)),"",OFFSET(#REF!,INT((ROW()-13)/2),0)),IF(ISBLANK(OFFSET('9. METAS'!$X$20,INT((ROW()-14)/2),0)),"",OFFSET('9. METAS'!$X$20,INT((ROW()-14)/2),0)))</f>
        <v>#REF!</v>
      </c>
      <c r="N271" s="1002" t="str">
        <f t="shared" ref="N271" ca="1" si="254">IFERROR(J271/J272,"ND")</f>
        <v>ND</v>
      </c>
      <c r="O271" s="1004" t="str">
        <f t="shared" ref="O271" ca="1" si="255">IFERROR(((J271+K271)/H271),"ND")</f>
        <v>ND</v>
      </c>
      <c r="P271" s="1031"/>
    </row>
    <row r="272" spans="3:16">
      <c r="C272" s="981"/>
      <c r="D272" s="983"/>
      <c r="E272" s="983"/>
      <c r="F272" s="985"/>
      <c r="G272" s="987"/>
      <c r="H272" s="1027"/>
      <c r="I272" s="1033"/>
      <c r="J272" s="208" t="str">
        <f ca="1">IF(MOD(ROW()-13,2)=0,IF(ISBLANK(OFFSET(#REF!,INT((ROW()-13)/2),0)),"",OFFSET(#REF!,INT((ROW()-13)/2),0)),IF(ISBLANK(OFFSET('9. METAS'!$U$20,INT((ROW()-14)/2),0)),"",OFFSET('9. METAS'!$U$20,INT((ROW()-14)/2),0)))</f>
        <v/>
      </c>
      <c r="K272" s="209" t="str">
        <f ca="1">IF(MOD(ROW()-13,2)=0,IF(ISBLANK(OFFSET(#REF!,INT((ROW()-13)/2),0)),"",OFFSET(#REF!,INT((ROW()-13)/2),0)),IF(ISBLANK(OFFSET('9. METAS'!$V$20,INT((ROW()-14)/2),0)),"",OFFSET('9. METAS'!$V$20,INT((ROW()-14)/2),0)))</f>
        <v/>
      </c>
      <c r="L272" s="209" t="str">
        <f ca="1">IF(MOD(ROW()-13,2)=0,IF(ISBLANK(OFFSET(#REF!,INT((ROW()-13)/2),0)),"",OFFSET(#REF!,INT((ROW()-13)/2),0)),IF(ISBLANK(OFFSET('9. METAS'!$W$20,INT((ROW()-14)/2),0)),"",OFFSET('9. METAS'!$W$20,INT((ROW()-14)/2),0)))</f>
        <v/>
      </c>
      <c r="M272" s="210" t="str">
        <f ca="1">IF(MOD(ROW()-13,2)=0,IF(ISBLANK(OFFSET(#REF!,INT((ROW()-13)/2),0)),"",OFFSET(#REF!,INT((ROW()-13)/2),0)),IF(ISBLANK(OFFSET('9. METAS'!$X$20,INT((ROW()-14)/2),0)),"",OFFSET('9. METAS'!$X$20,INT((ROW()-14)/2),0)))</f>
        <v/>
      </c>
      <c r="N272" s="1003"/>
      <c r="O272" s="1005"/>
      <c r="P272" s="1034"/>
    </row>
    <row r="273" spans="3:16">
      <c r="C273" s="1008" t="str">
        <f ca="1">IF(ISBLANK(OFFSET('5. Pp (3 años)'!$C$46,INT((ROW()-13)/2),0)),"",OFFSET('5. Pp (3 años)'!$C$46,INT((ROW()-13)/2),0))</f>
        <v/>
      </c>
      <c r="D273" s="983" t="str">
        <f ca="1">IF(ISBLANK(OFFSET('5. Pp (3 años)'!$D$46,INT((ROW()-13)/2),0)),"",OFFSET('5. Pp (3 años)'!$D$46,INT((ROW()-13)/2),0))</f>
        <v/>
      </c>
      <c r="E273" s="983" t="str">
        <f ca="1">IF(ISBLANK(OFFSET('5. Pp (3 años)'!$E$46,INT((ROW()-13)/2),0)),"",OFFSET('5. Pp (3 años)'!$E$46,INT((ROW()-13)/2),0))</f>
        <v/>
      </c>
      <c r="F273" s="985" t="str">
        <f ca="1">IF(ISBLANK(OFFSET('5. Pp (3 años)'!$K$46,INT((ROW()-13)/2),0)),"",OFFSET('5. Pp (3 años)'!$K$46,INT((ROW()-13)/2),0))</f>
        <v/>
      </c>
      <c r="G273" s="987" t="str">
        <f ca="1">IF(ISBLANK(OFFSET('5. Pp (3 años)'!$H$46,INT((ROW()-13)/2),0)),"",OFFSET('5. Pp (3 años)'!$H$46,INT((ROW()-13)/2),0))</f>
        <v/>
      </c>
      <c r="H273" s="1027" t="str">
        <f ca="1">IF(ISBLANK(OFFSET('9. METAS'!$L$20,INT((ROW()-13)/2),0)),"",OFFSET('9. METAS'!$L$20,INT((ROW()-13)/2),0))</f>
        <v/>
      </c>
      <c r="I273" s="1029"/>
      <c r="J273" s="208" t="e">
        <f ca="1">IF(MOD(ROW()-13,2)=0,IF(ISBLANK(OFFSET(#REF!,INT((ROW()-13)/2),0)),"",OFFSET(#REF!,INT((ROW()-13)/2),0)),IF(ISBLANK(OFFSET('9. METAS'!$U$20,INT((ROW()-14)/2),0)),"",OFFSET('9. METAS'!$U$20,INT((ROW()-14)/2),0)))</f>
        <v>#REF!</v>
      </c>
      <c r="K273" s="209" t="e">
        <f ca="1">IF(MOD(ROW()-13,2)=0,IF(ISBLANK(OFFSET(#REF!,INT((ROW()-13)/2),0)),"",OFFSET(#REF!,INT((ROW()-13)/2),0)),IF(ISBLANK(OFFSET('9. METAS'!$V$20,INT((ROW()-14)/2),0)),"",OFFSET('9. METAS'!$V$20,INT((ROW()-14)/2),0)))</f>
        <v>#REF!</v>
      </c>
      <c r="L273" s="209" t="e">
        <f ca="1">IF(MOD(ROW()-13,2)=0,IF(ISBLANK(OFFSET(#REF!,INT((ROW()-13)/2),0)),"",OFFSET(#REF!,INT((ROW()-13)/2),0)),IF(ISBLANK(OFFSET('9. METAS'!$W$20,INT((ROW()-14)/2),0)),"",OFFSET('9. METAS'!$W$20,INT((ROW()-14)/2),0)))</f>
        <v>#REF!</v>
      </c>
      <c r="M273" s="210" t="e">
        <f ca="1">IF(MOD(ROW()-13,2)=0,IF(ISBLANK(OFFSET(#REF!,INT((ROW()-13)/2),0)),"",OFFSET(#REF!,INT((ROW()-13)/2),0)),IF(ISBLANK(OFFSET('9. METAS'!$X$20,INT((ROW()-14)/2),0)),"",OFFSET('9. METAS'!$X$20,INT((ROW()-14)/2),0)))</f>
        <v>#REF!</v>
      </c>
      <c r="N273" s="1002" t="str">
        <f t="shared" ref="N273" ca="1" si="256">IFERROR(J273/J274,"ND")</f>
        <v>ND</v>
      </c>
      <c r="O273" s="1004" t="str">
        <f t="shared" ref="O273" ca="1" si="257">IFERROR(((J273+K273)/H273),"ND")</f>
        <v>ND</v>
      </c>
      <c r="P273" s="1031"/>
    </row>
    <row r="274" spans="3:16">
      <c r="C274" s="981"/>
      <c r="D274" s="983"/>
      <c r="E274" s="983"/>
      <c r="F274" s="985"/>
      <c r="G274" s="987"/>
      <c r="H274" s="1027"/>
      <c r="I274" s="1033"/>
      <c r="J274" s="208" t="str">
        <f ca="1">IF(MOD(ROW()-13,2)=0,IF(ISBLANK(OFFSET(#REF!,INT((ROW()-13)/2),0)),"",OFFSET(#REF!,INT((ROW()-13)/2),0)),IF(ISBLANK(OFFSET('9. METAS'!$U$20,INT((ROW()-14)/2),0)),"",OFFSET('9. METAS'!$U$20,INT((ROW()-14)/2),0)))</f>
        <v/>
      </c>
      <c r="K274" s="209" t="str">
        <f ca="1">IF(MOD(ROW()-13,2)=0,IF(ISBLANK(OFFSET(#REF!,INT((ROW()-13)/2),0)),"",OFFSET(#REF!,INT((ROW()-13)/2),0)),IF(ISBLANK(OFFSET('9. METAS'!$V$20,INT((ROW()-14)/2),0)),"",OFFSET('9. METAS'!$V$20,INT((ROW()-14)/2),0)))</f>
        <v/>
      </c>
      <c r="L274" s="209" t="str">
        <f ca="1">IF(MOD(ROW()-13,2)=0,IF(ISBLANK(OFFSET(#REF!,INT((ROW()-13)/2),0)),"",OFFSET(#REF!,INT((ROW()-13)/2),0)),IF(ISBLANK(OFFSET('9. METAS'!$W$20,INT((ROW()-14)/2),0)),"",OFFSET('9. METAS'!$W$20,INT((ROW()-14)/2),0)))</f>
        <v/>
      </c>
      <c r="M274" s="210" t="str">
        <f ca="1">IF(MOD(ROW()-13,2)=0,IF(ISBLANK(OFFSET(#REF!,INT((ROW()-13)/2),0)),"",OFFSET(#REF!,INT((ROW()-13)/2),0)),IF(ISBLANK(OFFSET('9. METAS'!$X$20,INT((ROW()-14)/2),0)),"",OFFSET('9. METAS'!$X$20,INT((ROW()-14)/2),0)))</f>
        <v/>
      </c>
      <c r="N274" s="1003"/>
      <c r="O274" s="1005"/>
      <c r="P274" s="1034"/>
    </row>
    <row r="275" spans="3:16">
      <c r="C275" s="1008" t="str">
        <f ca="1">IF(ISBLANK(OFFSET('5. Pp (3 años)'!$C$46,INT((ROW()-13)/2),0)),"",OFFSET('5. Pp (3 años)'!$C$46,INT((ROW()-13)/2),0))</f>
        <v/>
      </c>
      <c r="D275" s="983" t="str">
        <f ca="1">IF(ISBLANK(OFFSET('5. Pp (3 años)'!$D$46,INT((ROW()-13)/2),0)),"",OFFSET('5. Pp (3 años)'!$D$46,INT((ROW()-13)/2),0))</f>
        <v/>
      </c>
      <c r="E275" s="983" t="str">
        <f ca="1">IF(ISBLANK(OFFSET('5. Pp (3 años)'!$E$46,INT((ROW()-13)/2),0)),"",OFFSET('5. Pp (3 años)'!$E$46,INT((ROW()-13)/2),0))</f>
        <v/>
      </c>
      <c r="F275" s="985" t="str">
        <f ca="1">IF(ISBLANK(OFFSET('5. Pp (3 años)'!$K$46,INT((ROW()-13)/2),0)),"",OFFSET('5. Pp (3 años)'!$K$46,INT((ROW()-13)/2),0))</f>
        <v/>
      </c>
      <c r="G275" s="987" t="str">
        <f ca="1">IF(ISBLANK(OFFSET('5. Pp (3 años)'!$H$46,INT((ROW()-13)/2),0)),"",OFFSET('5. Pp (3 años)'!$H$46,INT((ROW()-13)/2),0))</f>
        <v/>
      </c>
      <c r="H275" s="1027" t="str">
        <f ca="1">IF(ISBLANK(OFFSET('9. METAS'!$L$20,INT((ROW()-13)/2),0)),"",OFFSET('9. METAS'!$L$20,INT((ROW()-13)/2),0))</f>
        <v/>
      </c>
      <c r="I275" s="1029"/>
      <c r="J275" s="208" t="e">
        <f ca="1">IF(MOD(ROW()-13,2)=0,IF(ISBLANK(OFFSET(#REF!,INT((ROW()-13)/2),0)),"",OFFSET(#REF!,INT((ROW()-13)/2),0)),IF(ISBLANK(OFFSET('9. METAS'!$U$20,INT((ROW()-14)/2),0)),"",OFFSET('9. METAS'!$U$20,INT((ROW()-14)/2),0)))</f>
        <v>#REF!</v>
      </c>
      <c r="K275" s="209" t="e">
        <f ca="1">IF(MOD(ROW()-13,2)=0,IF(ISBLANK(OFFSET(#REF!,INT((ROW()-13)/2),0)),"",OFFSET(#REF!,INT((ROW()-13)/2),0)),IF(ISBLANK(OFFSET('9. METAS'!$V$20,INT((ROW()-14)/2),0)),"",OFFSET('9. METAS'!$V$20,INT((ROW()-14)/2),0)))</f>
        <v>#REF!</v>
      </c>
      <c r="L275" s="209" t="e">
        <f ca="1">IF(MOD(ROW()-13,2)=0,IF(ISBLANK(OFFSET(#REF!,INT((ROW()-13)/2),0)),"",OFFSET(#REF!,INT((ROW()-13)/2),0)),IF(ISBLANK(OFFSET('9. METAS'!$W$20,INT((ROW()-14)/2),0)),"",OFFSET('9. METAS'!$W$20,INT((ROW()-14)/2),0)))</f>
        <v>#REF!</v>
      </c>
      <c r="M275" s="210" t="e">
        <f ca="1">IF(MOD(ROW()-13,2)=0,IF(ISBLANK(OFFSET(#REF!,INT((ROW()-13)/2),0)),"",OFFSET(#REF!,INT((ROW()-13)/2),0)),IF(ISBLANK(OFFSET('9. METAS'!$X$20,INT((ROW()-14)/2),0)),"",OFFSET('9. METAS'!$X$20,INT((ROW()-14)/2),0)))</f>
        <v>#REF!</v>
      </c>
      <c r="N275" s="1002" t="str">
        <f t="shared" ref="N275" ca="1" si="258">IFERROR(J275/J276,"ND")</f>
        <v>ND</v>
      </c>
      <c r="O275" s="1004" t="str">
        <f t="shared" ref="O275" ca="1" si="259">IFERROR(((J275+K275)/H275),"ND")</f>
        <v>ND</v>
      </c>
      <c r="P275" s="1031"/>
    </row>
    <row r="276" spans="3:16">
      <c r="C276" s="981"/>
      <c r="D276" s="983"/>
      <c r="E276" s="983"/>
      <c r="F276" s="985"/>
      <c r="G276" s="987"/>
      <c r="H276" s="1027"/>
      <c r="I276" s="1033"/>
      <c r="J276" s="208" t="str">
        <f ca="1">IF(MOD(ROW()-13,2)=0,IF(ISBLANK(OFFSET(#REF!,INT((ROW()-13)/2),0)),"",OFFSET(#REF!,INT((ROW()-13)/2),0)),IF(ISBLANK(OFFSET('9. METAS'!$U$20,INT((ROW()-14)/2),0)),"",OFFSET('9. METAS'!$U$20,INT((ROW()-14)/2),0)))</f>
        <v/>
      </c>
      <c r="K276" s="209" t="str">
        <f ca="1">IF(MOD(ROW()-13,2)=0,IF(ISBLANK(OFFSET(#REF!,INT((ROW()-13)/2),0)),"",OFFSET(#REF!,INT((ROW()-13)/2),0)),IF(ISBLANK(OFFSET('9. METAS'!$V$20,INT((ROW()-14)/2),0)),"",OFFSET('9. METAS'!$V$20,INT((ROW()-14)/2),0)))</f>
        <v/>
      </c>
      <c r="L276" s="209" t="str">
        <f ca="1">IF(MOD(ROW()-13,2)=0,IF(ISBLANK(OFFSET(#REF!,INT((ROW()-13)/2),0)),"",OFFSET(#REF!,INT((ROW()-13)/2),0)),IF(ISBLANK(OFFSET('9. METAS'!$W$20,INT((ROW()-14)/2),0)),"",OFFSET('9. METAS'!$W$20,INT((ROW()-14)/2),0)))</f>
        <v/>
      </c>
      <c r="M276" s="210" t="str">
        <f ca="1">IF(MOD(ROW()-13,2)=0,IF(ISBLANK(OFFSET(#REF!,INT((ROW()-13)/2),0)),"",OFFSET(#REF!,INT((ROW()-13)/2),0)),IF(ISBLANK(OFFSET('9. METAS'!$X$20,INT((ROW()-14)/2),0)),"",OFFSET('9. METAS'!$X$20,INT((ROW()-14)/2),0)))</f>
        <v/>
      </c>
      <c r="N276" s="1003"/>
      <c r="O276" s="1005"/>
      <c r="P276" s="1034"/>
    </row>
    <row r="277" spans="3:16">
      <c r="C277" s="1008" t="str">
        <f ca="1">IF(ISBLANK(OFFSET('5. Pp (3 años)'!$C$46,INT((ROW()-13)/2),0)),"",OFFSET('5. Pp (3 años)'!$C$46,INT((ROW()-13)/2),0))</f>
        <v/>
      </c>
      <c r="D277" s="983" t="str">
        <f ca="1">IF(ISBLANK(OFFSET('5. Pp (3 años)'!$D$46,INT((ROW()-13)/2),0)),"",OFFSET('5. Pp (3 años)'!$D$46,INT((ROW()-13)/2),0))</f>
        <v/>
      </c>
      <c r="E277" s="983" t="str">
        <f ca="1">IF(ISBLANK(OFFSET('5. Pp (3 años)'!$E$46,INT((ROW()-13)/2),0)),"",OFFSET('5. Pp (3 años)'!$E$46,INT((ROW()-13)/2),0))</f>
        <v/>
      </c>
      <c r="F277" s="985" t="str">
        <f ca="1">IF(ISBLANK(OFFSET('5. Pp (3 años)'!$K$46,INT((ROW()-13)/2),0)),"",OFFSET('5. Pp (3 años)'!$K$46,INT((ROW()-13)/2),0))</f>
        <v/>
      </c>
      <c r="G277" s="987" t="str">
        <f ca="1">IF(ISBLANK(OFFSET('5. Pp (3 años)'!$H$46,INT((ROW()-13)/2),0)),"",OFFSET('5. Pp (3 años)'!$H$46,INT((ROW()-13)/2),0))</f>
        <v/>
      </c>
      <c r="H277" s="1027" t="str">
        <f ca="1">IF(ISBLANK(OFFSET('9. METAS'!$L$20,INT((ROW()-13)/2),0)),"",OFFSET('9. METAS'!$L$20,INT((ROW()-13)/2),0))</f>
        <v/>
      </c>
      <c r="I277" s="1029"/>
      <c r="J277" s="208" t="e">
        <f ca="1">IF(MOD(ROW()-13,2)=0,IF(ISBLANK(OFFSET(#REF!,INT((ROW()-13)/2),0)),"",OFFSET(#REF!,INT((ROW()-13)/2),0)),IF(ISBLANK(OFFSET('9. METAS'!$U$20,INT((ROW()-14)/2),0)),"",OFFSET('9. METAS'!$U$20,INT((ROW()-14)/2),0)))</f>
        <v>#REF!</v>
      </c>
      <c r="K277" s="209" t="e">
        <f ca="1">IF(MOD(ROW()-13,2)=0,IF(ISBLANK(OFFSET(#REF!,INT((ROW()-13)/2),0)),"",OFFSET(#REF!,INT((ROW()-13)/2),0)),IF(ISBLANK(OFFSET('9. METAS'!$V$20,INT((ROW()-14)/2),0)),"",OFFSET('9. METAS'!$V$20,INT((ROW()-14)/2),0)))</f>
        <v>#REF!</v>
      </c>
      <c r="L277" s="209" t="e">
        <f ca="1">IF(MOD(ROW()-13,2)=0,IF(ISBLANK(OFFSET(#REF!,INT((ROW()-13)/2),0)),"",OFFSET(#REF!,INT((ROW()-13)/2),0)),IF(ISBLANK(OFFSET('9. METAS'!$W$20,INT((ROW()-14)/2),0)),"",OFFSET('9. METAS'!$W$20,INT((ROW()-14)/2),0)))</f>
        <v>#REF!</v>
      </c>
      <c r="M277" s="210" t="e">
        <f ca="1">IF(MOD(ROW()-13,2)=0,IF(ISBLANK(OFFSET(#REF!,INT((ROW()-13)/2),0)),"",OFFSET(#REF!,INT((ROW()-13)/2),0)),IF(ISBLANK(OFFSET('9. METAS'!$X$20,INT((ROW()-14)/2),0)),"",OFFSET('9. METAS'!$X$20,INT((ROW()-14)/2),0)))</f>
        <v>#REF!</v>
      </c>
      <c r="N277" s="1002" t="str">
        <f t="shared" ref="N277" ca="1" si="260">IFERROR(J277/J278,"ND")</f>
        <v>ND</v>
      </c>
      <c r="O277" s="1004" t="str">
        <f t="shared" ref="O277" ca="1" si="261">IFERROR(((J277+K277)/H277),"ND")</f>
        <v>ND</v>
      </c>
      <c r="P277" s="1031"/>
    </row>
    <row r="278" spans="3:16">
      <c r="C278" s="981"/>
      <c r="D278" s="983"/>
      <c r="E278" s="983"/>
      <c r="F278" s="985"/>
      <c r="G278" s="987"/>
      <c r="H278" s="1027"/>
      <c r="I278" s="1033"/>
      <c r="J278" s="208" t="str">
        <f ca="1">IF(MOD(ROW()-13,2)=0,IF(ISBLANK(OFFSET(#REF!,INT((ROW()-13)/2),0)),"",OFFSET(#REF!,INT((ROW()-13)/2),0)),IF(ISBLANK(OFFSET('9. METAS'!$U$20,INT((ROW()-14)/2),0)),"",OFFSET('9. METAS'!$U$20,INT((ROW()-14)/2),0)))</f>
        <v/>
      </c>
      <c r="K278" s="209" t="str">
        <f ca="1">IF(MOD(ROW()-13,2)=0,IF(ISBLANK(OFFSET(#REF!,INT((ROW()-13)/2),0)),"",OFFSET(#REF!,INT((ROW()-13)/2),0)),IF(ISBLANK(OFFSET('9. METAS'!$V$20,INT((ROW()-14)/2),0)),"",OFFSET('9. METAS'!$V$20,INT((ROW()-14)/2),0)))</f>
        <v/>
      </c>
      <c r="L278" s="209" t="str">
        <f ca="1">IF(MOD(ROW()-13,2)=0,IF(ISBLANK(OFFSET(#REF!,INT((ROW()-13)/2),0)),"",OFFSET(#REF!,INT((ROW()-13)/2),0)),IF(ISBLANK(OFFSET('9. METAS'!$W$20,INT((ROW()-14)/2),0)),"",OFFSET('9. METAS'!$W$20,INT((ROW()-14)/2),0)))</f>
        <v/>
      </c>
      <c r="M278" s="210" t="str">
        <f ca="1">IF(MOD(ROW()-13,2)=0,IF(ISBLANK(OFFSET(#REF!,INT((ROW()-13)/2),0)),"",OFFSET(#REF!,INT((ROW()-13)/2),0)),IF(ISBLANK(OFFSET('9. METAS'!$X$20,INT((ROW()-14)/2),0)),"",OFFSET('9. METAS'!$X$20,INT((ROW()-14)/2),0)))</f>
        <v/>
      </c>
      <c r="N278" s="1003"/>
      <c r="O278" s="1005"/>
      <c r="P278" s="1034"/>
    </row>
    <row r="279" spans="3:16">
      <c r="C279" s="1008" t="str">
        <f ca="1">IF(ISBLANK(OFFSET('5. Pp (3 años)'!$C$46,INT((ROW()-13)/2),0)),"",OFFSET('5. Pp (3 años)'!$C$46,INT((ROW()-13)/2),0))</f>
        <v/>
      </c>
      <c r="D279" s="983" t="str">
        <f ca="1">IF(ISBLANK(OFFSET('5. Pp (3 años)'!$D$46,INT((ROW()-13)/2),0)),"",OFFSET('5. Pp (3 años)'!$D$46,INT((ROW()-13)/2),0))</f>
        <v/>
      </c>
      <c r="E279" s="983" t="str">
        <f ca="1">IF(ISBLANK(OFFSET('5. Pp (3 años)'!$E$46,INT((ROW()-13)/2),0)),"",OFFSET('5. Pp (3 años)'!$E$46,INT((ROW()-13)/2),0))</f>
        <v/>
      </c>
      <c r="F279" s="985" t="str">
        <f ca="1">IF(ISBLANK(OFFSET('5. Pp (3 años)'!$K$46,INT((ROW()-13)/2),0)),"",OFFSET('5. Pp (3 años)'!$K$46,INT((ROW()-13)/2),0))</f>
        <v/>
      </c>
      <c r="G279" s="987" t="str">
        <f ca="1">IF(ISBLANK(OFFSET('5. Pp (3 años)'!$H$46,INT((ROW()-13)/2),0)),"",OFFSET('5. Pp (3 años)'!$H$46,INT((ROW()-13)/2),0))</f>
        <v/>
      </c>
      <c r="H279" s="1027" t="str">
        <f ca="1">IF(ISBLANK(OFFSET('9. METAS'!$L$20,INT((ROW()-13)/2),0)),"",OFFSET('9. METAS'!$L$20,INT((ROW()-13)/2),0))</f>
        <v/>
      </c>
      <c r="I279" s="1029"/>
      <c r="J279" s="208" t="e">
        <f ca="1">IF(MOD(ROW()-13,2)=0,IF(ISBLANK(OFFSET(#REF!,INT((ROW()-13)/2),0)),"",OFFSET(#REF!,INT((ROW()-13)/2),0)),IF(ISBLANK(OFFSET('9. METAS'!$U$20,INT((ROW()-14)/2),0)),"",OFFSET('9. METAS'!$U$20,INT((ROW()-14)/2),0)))</f>
        <v>#REF!</v>
      </c>
      <c r="K279" s="209" t="e">
        <f ca="1">IF(MOD(ROW()-13,2)=0,IF(ISBLANK(OFFSET(#REF!,INT((ROW()-13)/2),0)),"",OFFSET(#REF!,INT((ROW()-13)/2),0)),IF(ISBLANK(OFFSET('9. METAS'!$V$20,INT((ROW()-14)/2),0)),"",OFFSET('9. METAS'!$V$20,INT((ROW()-14)/2),0)))</f>
        <v>#REF!</v>
      </c>
      <c r="L279" s="209" t="e">
        <f ca="1">IF(MOD(ROW()-13,2)=0,IF(ISBLANK(OFFSET(#REF!,INT((ROW()-13)/2),0)),"",OFFSET(#REF!,INT((ROW()-13)/2),0)),IF(ISBLANK(OFFSET('9. METAS'!$W$20,INT((ROW()-14)/2),0)),"",OFFSET('9. METAS'!$W$20,INT((ROW()-14)/2),0)))</f>
        <v>#REF!</v>
      </c>
      <c r="M279" s="210" t="e">
        <f ca="1">IF(MOD(ROW()-13,2)=0,IF(ISBLANK(OFFSET(#REF!,INT((ROW()-13)/2),0)),"",OFFSET(#REF!,INT((ROW()-13)/2),0)),IF(ISBLANK(OFFSET('9. METAS'!$X$20,INT((ROW()-14)/2),0)),"",OFFSET('9. METAS'!$X$20,INT((ROW()-14)/2),0)))</f>
        <v>#REF!</v>
      </c>
      <c r="N279" s="1002" t="str">
        <f t="shared" ref="N279" ca="1" si="262">IFERROR(J279/J280,"ND")</f>
        <v>ND</v>
      </c>
      <c r="O279" s="1004" t="str">
        <f t="shared" ref="O279" ca="1" si="263">IFERROR(((J279+K279)/H279),"ND")</f>
        <v>ND</v>
      </c>
      <c r="P279" s="1031"/>
    </row>
    <row r="280" spans="3:16">
      <c r="C280" s="981"/>
      <c r="D280" s="983"/>
      <c r="E280" s="983"/>
      <c r="F280" s="985"/>
      <c r="G280" s="987"/>
      <c r="H280" s="1027"/>
      <c r="I280" s="1033"/>
      <c r="J280" s="208" t="str">
        <f ca="1">IF(MOD(ROW()-13,2)=0,IF(ISBLANK(OFFSET(#REF!,INT((ROW()-13)/2),0)),"",OFFSET(#REF!,INT((ROW()-13)/2),0)),IF(ISBLANK(OFFSET('9. METAS'!$U$20,INT((ROW()-14)/2),0)),"",OFFSET('9. METAS'!$U$20,INT((ROW()-14)/2),0)))</f>
        <v/>
      </c>
      <c r="K280" s="209" t="str">
        <f ca="1">IF(MOD(ROW()-13,2)=0,IF(ISBLANK(OFFSET(#REF!,INT((ROW()-13)/2),0)),"",OFFSET(#REF!,INT((ROW()-13)/2),0)),IF(ISBLANK(OFFSET('9. METAS'!$V$20,INT((ROW()-14)/2),0)),"",OFFSET('9. METAS'!$V$20,INT((ROW()-14)/2),0)))</f>
        <v/>
      </c>
      <c r="L280" s="209" t="str">
        <f ca="1">IF(MOD(ROW()-13,2)=0,IF(ISBLANK(OFFSET(#REF!,INT((ROW()-13)/2),0)),"",OFFSET(#REF!,INT((ROW()-13)/2),0)),IF(ISBLANK(OFFSET('9. METAS'!$W$20,INT((ROW()-14)/2),0)),"",OFFSET('9. METAS'!$W$20,INT((ROW()-14)/2),0)))</f>
        <v/>
      </c>
      <c r="M280" s="210" t="str">
        <f ca="1">IF(MOD(ROW()-13,2)=0,IF(ISBLANK(OFFSET(#REF!,INT((ROW()-13)/2),0)),"",OFFSET(#REF!,INT((ROW()-13)/2),0)),IF(ISBLANK(OFFSET('9. METAS'!$X$20,INT((ROW()-14)/2),0)),"",OFFSET('9. METAS'!$X$20,INT((ROW()-14)/2),0)))</f>
        <v/>
      </c>
      <c r="N280" s="1003"/>
      <c r="O280" s="1005"/>
      <c r="P280" s="1034"/>
    </row>
    <row r="281" spans="3:16">
      <c r="C281" s="1008" t="str">
        <f ca="1">IF(ISBLANK(OFFSET('5. Pp (3 años)'!$C$46,INT((ROW()-13)/2),0)),"",OFFSET('5. Pp (3 años)'!$C$46,INT((ROW()-13)/2),0))</f>
        <v/>
      </c>
      <c r="D281" s="983" t="str">
        <f ca="1">IF(ISBLANK(OFFSET('5. Pp (3 años)'!$D$46,INT((ROW()-13)/2),0)),"",OFFSET('5. Pp (3 años)'!$D$46,INT((ROW()-13)/2),0))</f>
        <v/>
      </c>
      <c r="E281" s="983" t="str">
        <f ca="1">IF(ISBLANK(OFFSET('5. Pp (3 años)'!$E$46,INT((ROW()-13)/2),0)),"",OFFSET('5. Pp (3 años)'!$E$46,INT((ROW()-13)/2),0))</f>
        <v/>
      </c>
      <c r="F281" s="985" t="str">
        <f ca="1">IF(ISBLANK(OFFSET('5. Pp (3 años)'!$K$46,INT((ROW()-13)/2),0)),"",OFFSET('5. Pp (3 años)'!$K$46,INT((ROW()-13)/2),0))</f>
        <v/>
      </c>
      <c r="G281" s="987" t="str">
        <f ca="1">IF(ISBLANK(OFFSET('5. Pp (3 años)'!$H$46,INT((ROW()-13)/2),0)),"",OFFSET('5. Pp (3 años)'!$H$46,INT((ROW()-13)/2),0))</f>
        <v/>
      </c>
      <c r="H281" s="1027" t="str">
        <f ca="1">IF(ISBLANK(OFFSET('9. METAS'!$L$20,INT((ROW()-13)/2),0)),"",OFFSET('9. METAS'!$L$20,INT((ROW()-13)/2),0))</f>
        <v/>
      </c>
      <c r="I281" s="1029"/>
      <c r="J281" s="208" t="e">
        <f ca="1">IF(MOD(ROW()-13,2)=0,IF(ISBLANK(OFFSET(#REF!,INT((ROW()-13)/2),0)),"",OFFSET(#REF!,INT((ROW()-13)/2),0)),IF(ISBLANK(OFFSET('9. METAS'!$U$20,INT((ROW()-14)/2),0)),"",OFFSET('9. METAS'!$U$20,INT((ROW()-14)/2),0)))</f>
        <v>#REF!</v>
      </c>
      <c r="K281" s="209" t="e">
        <f ca="1">IF(MOD(ROW()-13,2)=0,IF(ISBLANK(OFFSET(#REF!,INT((ROW()-13)/2),0)),"",OFFSET(#REF!,INT((ROW()-13)/2),0)),IF(ISBLANK(OFFSET('9. METAS'!$V$20,INT((ROW()-14)/2),0)),"",OFFSET('9. METAS'!$V$20,INT((ROW()-14)/2),0)))</f>
        <v>#REF!</v>
      </c>
      <c r="L281" s="209" t="e">
        <f ca="1">IF(MOD(ROW()-13,2)=0,IF(ISBLANK(OFFSET(#REF!,INT((ROW()-13)/2),0)),"",OFFSET(#REF!,INT((ROW()-13)/2),0)),IF(ISBLANK(OFFSET('9. METAS'!$W$20,INT((ROW()-14)/2),0)),"",OFFSET('9. METAS'!$W$20,INT((ROW()-14)/2),0)))</f>
        <v>#REF!</v>
      </c>
      <c r="M281" s="210" t="e">
        <f ca="1">IF(MOD(ROW()-13,2)=0,IF(ISBLANK(OFFSET(#REF!,INT((ROW()-13)/2),0)),"",OFFSET(#REF!,INT((ROW()-13)/2),0)),IF(ISBLANK(OFFSET('9. METAS'!$X$20,INT((ROW()-14)/2),0)),"",OFFSET('9. METAS'!$X$20,INT((ROW()-14)/2),0)))</f>
        <v>#REF!</v>
      </c>
      <c r="N281" s="1002" t="str">
        <f t="shared" ref="N281" ca="1" si="264">IFERROR(J281/J282,"ND")</f>
        <v>ND</v>
      </c>
      <c r="O281" s="1004" t="str">
        <f t="shared" ref="O281" ca="1" si="265">IFERROR(((J281+K281)/H281),"ND")</f>
        <v>ND</v>
      </c>
      <c r="P281" s="1031"/>
    </row>
    <row r="282" spans="3:16">
      <c r="C282" s="981"/>
      <c r="D282" s="983"/>
      <c r="E282" s="983"/>
      <c r="F282" s="985"/>
      <c r="G282" s="987"/>
      <c r="H282" s="1027"/>
      <c r="I282" s="1033"/>
      <c r="J282" s="208" t="str">
        <f ca="1">IF(MOD(ROW()-13,2)=0,IF(ISBLANK(OFFSET(#REF!,INT((ROW()-13)/2),0)),"",OFFSET(#REF!,INT((ROW()-13)/2),0)),IF(ISBLANK(OFFSET('9. METAS'!$U$20,INT((ROW()-14)/2),0)),"",OFFSET('9. METAS'!$U$20,INT((ROW()-14)/2),0)))</f>
        <v/>
      </c>
      <c r="K282" s="209" t="str">
        <f ca="1">IF(MOD(ROW()-13,2)=0,IF(ISBLANK(OFFSET(#REF!,INT((ROW()-13)/2),0)),"",OFFSET(#REF!,INT((ROW()-13)/2),0)),IF(ISBLANK(OFFSET('9. METAS'!$V$20,INT((ROW()-14)/2),0)),"",OFFSET('9. METAS'!$V$20,INT((ROW()-14)/2),0)))</f>
        <v/>
      </c>
      <c r="L282" s="209" t="str">
        <f ca="1">IF(MOD(ROW()-13,2)=0,IF(ISBLANK(OFFSET(#REF!,INT((ROW()-13)/2),0)),"",OFFSET(#REF!,INT((ROW()-13)/2),0)),IF(ISBLANK(OFFSET('9. METAS'!$W$20,INT((ROW()-14)/2),0)),"",OFFSET('9. METAS'!$W$20,INT((ROW()-14)/2),0)))</f>
        <v/>
      </c>
      <c r="M282" s="210" t="str">
        <f ca="1">IF(MOD(ROW()-13,2)=0,IF(ISBLANK(OFFSET(#REF!,INT((ROW()-13)/2),0)),"",OFFSET(#REF!,INT((ROW()-13)/2),0)),IF(ISBLANK(OFFSET('9. METAS'!$X$20,INT((ROW()-14)/2),0)),"",OFFSET('9. METAS'!$X$20,INT((ROW()-14)/2),0)))</f>
        <v/>
      </c>
      <c r="N282" s="1003"/>
      <c r="O282" s="1005"/>
      <c r="P282" s="1034"/>
    </row>
    <row r="283" spans="3:16">
      <c r="C283" s="1008" t="str">
        <f ca="1">IF(ISBLANK(OFFSET('5. Pp (3 años)'!$C$46,INT((ROW()-13)/2),0)),"",OFFSET('5. Pp (3 años)'!$C$46,INT((ROW()-13)/2),0))</f>
        <v/>
      </c>
      <c r="D283" s="983" t="str">
        <f ca="1">IF(ISBLANK(OFFSET('5. Pp (3 años)'!$D$46,INT((ROW()-13)/2),0)),"",OFFSET('5. Pp (3 años)'!$D$46,INT((ROW()-13)/2),0))</f>
        <v/>
      </c>
      <c r="E283" s="983" t="str">
        <f ca="1">IF(ISBLANK(OFFSET('5. Pp (3 años)'!$E$46,INT((ROW()-13)/2),0)),"",OFFSET('5. Pp (3 años)'!$E$46,INT((ROW()-13)/2),0))</f>
        <v/>
      </c>
      <c r="F283" s="985" t="str">
        <f ca="1">IF(ISBLANK(OFFSET('5. Pp (3 años)'!$K$46,INT((ROW()-13)/2),0)),"",OFFSET('5. Pp (3 años)'!$K$46,INT((ROW()-13)/2),0))</f>
        <v/>
      </c>
      <c r="G283" s="987" t="str">
        <f ca="1">IF(ISBLANK(OFFSET('5. Pp (3 años)'!$H$46,INT((ROW()-13)/2),0)),"",OFFSET('5. Pp (3 años)'!$H$46,INT((ROW()-13)/2),0))</f>
        <v/>
      </c>
      <c r="H283" s="1027" t="str">
        <f ca="1">IF(ISBLANK(OFFSET('9. METAS'!$L$20,INT((ROW()-13)/2),0)),"",OFFSET('9. METAS'!$L$20,INT((ROW()-13)/2),0))</f>
        <v/>
      </c>
      <c r="I283" s="1029"/>
      <c r="J283" s="208" t="e">
        <f ca="1">IF(MOD(ROW()-13,2)=0,IF(ISBLANK(OFFSET(#REF!,INT((ROW()-13)/2),0)),"",OFFSET(#REF!,INT((ROW()-13)/2),0)),IF(ISBLANK(OFFSET('9. METAS'!$U$20,INT((ROW()-14)/2),0)),"",OFFSET('9. METAS'!$U$20,INT((ROW()-14)/2),0)))</f>
        <v>#REF!</v>
      </c>
      <c r="K283" s="209" t="e">
        <f ca="1">IF(MOD(ROW()-13,2)=0,IF(ISBLANK(OFFSET(#REF!,INT((ROW()-13)/2),0)),"",OFFSET(#REF!,INT((ROW()-13)/2),0)),IF(ISBLANK(OFFSET('9. METAS'!$V$20,INT((ROW()-14)/2),0)),"",OFFSET('9. METAS'!$V$20,INT((ROW()-14)/2),0)))</f>
        <v>#REF!</v>
      </c>
      <c r="L283" s="209" t="e">
        <f ca="1">IF(MOD(ROW()-13,2)=0,IF(ISBLANK(OFFSET(#REF!,INT((ROW()-13)/2),0)),"",OFFSET(#REF!,INT((ROW()-13)/2),0)),IF(ISBLANK(OFFSET('9. METAS'!$W$20,INT((ROW()-14)/2),0)),"",OFFSET('9. METAS'!$W$20,INT((ROW()-14)/2),0)))</f>
        <v>#REF!</v>
      </c>
      <c r="M283" s="210" t="e">
        <f ca="1">IF(MOD(ROW()-13,2)=0,IF(ISBLANK(OFFSET(#REF!,INT((ROW()-13)/2),0)),"",OFFSET(#REF!,INT((ROW()-13)/2),0)),IF(ISBLANK(OFFSET('9. METAS'!$X$20,INT((ROW()-14)/2),0)),"",OFFSET('9. METAS'!$X$20,INT((ROW()-14)/2),0)))</f>
        <v>#REF!</v>
      </c>
      <c r="N283" s="1002" t="str">
        <f t="shared" ref="N283" ca="1" si="266">IFERROR(J283/J284,"ND")</f>
        <v>ND</v>
      </c>
      <c r="O283" s="1004" t="str">
        <f t="shared" ref="O283" ca="1" si="267">IFERROR(((J283+K283)/H283),"ND")</f>
        <v>ND</v>
      </c>
      <c r="P283" s="1031"/>
    </row>
    <row r="284" spans="3:16">
      <c r="C284" s="981"/>
      <c r="D284" s="983"/>
      <c r="E284" s="983"/>
      <c r="F284" s="985"/>
      <c r="G284" s="987"/>
      <c r="H284" s="1027"/>
      <c r="I284" s="1033"/>
      <c r="J284" s="208" t="str">
        <f ca="1">IF(MOD(ROW()-13,2)=0,IF(ISBLANK(OFFSET(#REF!,INT((ROW()-13)/2),0)),"",OFFSET(#REF!,INT((ROW()-13)/2),0)),IF(ISBLANK(OFFSET('9. METAS'!$U$20,INT((ROW()-14)/2),0)),"",OFFSET('9. METAS'!$U$20,INT((ROW()-14)/2),0)))</f>
        <v/>
      </c>
      <c r="K284" s="209" t="str">
        <f ca="1">IF(MOD(ROW()-13,2)=0,IF(ISBLANK(OFFSET(#REF!,INT((ROW()-13)/2),0)),"",OFFSET(#REF!,INT((ROW()-13)/2),0)),IF(ISBLANK(OFFSET('9. METAS'!$V$20,INT((ROW()-14)/2),0)),"",OFFSET('9. METAS'!$V$20,INT((ROW()-14)/2),0)))</f>
        <v/>
      </c>
      <c r="L284" s="209" t="str">
        <f ca="1">IF(MOD(ROW()-13,2)=0,IF(ISBLANK(OFFSET(#REF!,INT((ROW()-13)/2),0)),"",OFFSET(#REF!,INT((ROW()-13)/2),0)),IF(ISBLANK(OFFSET('9. METAS'!$W$20,INT((ROW()-14)/2),0)),"",OFFSET('9. METAS'!$W$20,INT((ROW()-14)/2),0)))</f>
        <v/>
      </c>
      <c r="M284" s="210" t="str">
        <f ca="1">IF(MOD(ROW()-13,2)=0,IF(ISBLANK(OFFSET(#REF!,INT((ROW()-13)/2),0)),"",OFFSET(#REF!,INT((ROW()-13)/2),0)),IF(ISBLANK(OFFSET('9. METAS'!$X$20,INT((ROW()-14)/2),0)),"",OFFSET('9. METAS'!$X$20,INT((ROW()-14)/2),0)))</f>
        <v/>
      </c>
      <c r="N284" s="1003"/>
      <c r="O284" s="1005"/>
      <c r="P284" s="1034"/>
    </row>
    <row r="285" spans="3:16">
      <c r="C285" s="1008" t="str">
        <f ca="1">IF(ISBLANK(OFFSET('5. Pp (3 años)'!$C$46,INT((ROW()-13)/2),0)),"",OFFSET('5. Pp (3 años)'!$C$46,INT((ROW()-13)/2),0))</f>
        <v/>
      </c>
      <c r="D285" s="983" t="str">
        <f ca="1">IF(ISBLANK(OFFSET('5. Pp (3 años)'!$D$46,INT((ROW()-13)/2),0)),"",OFFSET('5. Pp (3 años)'!$D$46,INT((ROW()-13)/2),0))</f>
        <v/>
      </c>
      <c r="E285" s="983" t="str">
        <f ca="1">IF(ISBLANK(OFFSET('5. Pp (3 años)'!$E$46,INT((ROW()-13)/2),0)),"",OFFSET('5. Pp (3 años)'!$E$46,INT((ROW()-13)/2),0))</f>
        <v/>
      </c>
      <c r="F285" s="985" t="str">
        <f ca="1">IF(ISBLANK(OFFSET('5. Pp (3 años)'!$K$46,INT((ROW()-13)/2),0)),"",OFFSET('5. Pp (3 años)'!$K$46,INT((ROW()-13)/2),0))</f>
        <v/>
      </c>
      <c r="G285" s="987" t="str">
        <f ca="1">IF(ISBLANK(OFFSET('5. Pp (3 años)'!$H$46,INT((ROW()-13)/2),0)),"",OFFSET('5. Pp (3 años)'!$H$46,INT((ROW()-13)/2),0))</f>
        <v/>
      </c>
      <c r="H285" s="1027" t="str">
        <f ca="1">IF(ISBLANK(OFFSET('9. METAS'!$L$20,INT((ROW()-13)/2),0)),"",OFFSET('9. METAS'!$L$20,INT((ROW()-13)/2),0))</f>
        <v/>
      </c>
      <c r="I285" s="1029"/>
      <c r="J285" s="208" t="e">
        <f ca="1">IF(MOD(ROW()-13,2)=0,IF(ISBLANK(OFFSET(#REF!,INT((ROW()-13)/2),0)),"",OFFSET(#REF!,INT((ROW()-13)/2),0)),IF(ISBLANK(OFFSET('9. METAS'!$U$20,INT((ROW()-14)/2),0)),"",OFFSET('9. METAS'!$U$20,INT((ROW()-14)/2),0)))</f>
        <v>#REF!</v>
      </c>
      <c r="K285" s="209" t="e">
        <f ca="1">IF(MOD(ROW()-13,2)=0,IF(ISBLANK(OFFSET(#REF!,INT((ROW()-13)/2),0)),"",OFFSET(#REF!,INT((ROW()-13)/2),0)),IF(ISBLANK(OFFSET('9. METAS'!$V$20,INT((ROW()-14)/2),0)),"",OFFSET('9. METAS'!$V$20,INT((ROW()-14)/2),0)))</f>
        <v>#REF!</v>
      </c>
      <c r="L285" s="209" t="e">
        <f ca="1">IF(MOD(ROW()-13,2)=0,IF(ISBLANK(OFFSET(#REF!,INT((ROW()-13)/2),0)),"",OFFSET(#REF!,INT((ROW()-13)/2),0)),IF(ISBLANK(OFFSET('9. METAS'!$W$20,INT((ROW()-14)/2),0)),"",OFFSET('9. METAS'!$W$20,INT((ROW()-14)/2),0)))</f>
        <v>#REF!</v>
      </c>
      <c r="M285" s="210" t="e">
        <f ca="1">IF(MOD(ROW()-13,2)=0,IF(ISBLANK(OFFSET(#REF!,INT((ROW()-13)/2),0)),"",OFFSET(#REF!,INT((ROW()-13)/2),0)),IF(ISBLANK(OFFSET('9. METAS'!$X$20,INT((ROW()-14)/2),0)),"",OFFSET('9. METAS'!$X$20,INT((ROW()-14)/2),0)))</f>
        <v>#REF!</v>
      </c>
      <c r="N285" s="1002" t="str">
        <f t="shared" ref="N285" ca="1" si="268">IFERROR(J285/J286,"ND")</f>
        <v>ND</v>
      </c>
      <c r="O285" s="1004" t="str">
        <f t="shared" ref="O285" ca="1" si="269">IFERROR(((J285+K285)/H285),"ND")</f>
        <v>ND</v>
      </c>
      <c r="P285" s="1031"/>
    </row>
    <row r="286" spans="3:16">
      <c r="C286" s="981"/>
      <c r="D286" s="983"/>
      <c r="E286" s="983"/>
      <c r="F286" s="985"/>
      <c r="G286" s="987"/>
      <c r="H286" s="1027"/>
      <c r="I286" s="1033"/>
      <c r="J286" s="208" t="str">
        <f ca="1">IF(MOD(ROW()-13,2)=0,IF(ISBLANK(OFFSET(#REF!,INT((ROW()-13)/2),0)),"",OFFSET(#REF!,INT((ROW()-13)/2),0)),IF(ISBLANK(OFFSET('9. METAS'!$U$20,INT((ROW()-14)/2),0)),"",OFFSET('9. METAS'!$U$20,INT((ROW()-14)/2),0)))</f>
        <v/>
      </c>
      <c r="K286" s="209" t="str">
        <f ca="1">IF(MOD(ROW()-13,2)=0,IF(ISBLANK(OFFSET(#REF!,INT((ROW()-13)/2),0)),"",OFFSET(#REF!,INT((ROW()-13)/2),0)),IF(ISBLANK(OFFSET('9. METAS'!$V$20,INT((ROW()-14)/2),0)),"",OFFSET('9. METAS'!$V$20,INT((ROW()-14)/2),0)))</f>
        <v/>
      </c>
      <c r="L286" s="209" t="str">
        <f ca="1">IF(MOD(ROW()-13,2)=0,IF(ISBLANK(OFFSET(#REF!,INT((ROW()-13)/2),0)),"",OFFSET(#REF!,INT((ROW()-13)/2),0)),IF(ISBLANK(OFFSET('9. METAS'!$W$20,INT((ROW()-14)/2),0)),"",OFFSET('9. METAS'!$W$20,INT((ROW()-14)/2),0)))</f>
        <v/>
      </c>
      <c r="M286" s="210" t="str">
        <f ca="1">IF(MOD(ROW()-13,2)=0,IF(ISBLANK(OFFSET(#REF!,INT((ROW()-13)/2),0)),"",OFFSET(#REF!,INT((ROW()-13)/2),0)),IF(ISBLANK(OFFSET('9. METAS'!$X$20,INT((ROW()-14)/2),0)),"",OFFSET('9. METAS'!$X$20,INT((ROW()-14)/2),0)))</f>
        <v/>
      </c>
      <c r="N286" s="1003"/>
      <c r="O286" s="1005"/>
      <c r="P286" s="1034"/>
    </row>
    <row r="287" spans="3:16">
      <c r="C287" s="1008" t="str">
        <f ca="1">IF(ISBLANK(OFFSET('5. Pp (3 años)'!$C$46,INT((ROW()-13)/2),0)),"",OFFSET('5. Pp (3 años)'!$C$46,INT((ROW()-13)/2),0))</f>
        <v/>
      </c>
      <c r="D287" s="983" t="str">
        <f ca="1">IF(ISBLANK(OFFSET('5. Pp (3 años)'!$D$46,INT((ROW()-13)/2),0)),"",OFFSET('5. Pp (3 años)'!$D$46,INT((ROW()-13)/2),0))</f>
        <v/>
      </c>
      <c r="E287" s="983" t="str">
        <f ca="1">IF(ISBLANK(OFFSET('5. Pp (3 años)'!$E$46,INT((ROW()-13)/2),0)),"",OFFSET('5. Pp (3 años)'!$E$46,INT((ROW()-13)/2),0))</f>
        <v/>
      </c>
      <c r="F287" s="985" t="str">
        <f ca="1">IF(ISBLANK(OFFSET('5. Pp (3 años)'!$K$46,INT((ROW()-13)/2),0)),"",OFFSET('5. Pp (3 años)'!$K$46,INT((ROW()-13)/2),0))</f>
        <v/>
      </c>
      <c r="G287" s="987" t="str">
        <f ca="1">IF(ISBLANK(OFFSET('5. Pp (3 años)'!$H$46,INT((ROW()-13)/2),0)),"",OFFSET('5. Pp (3 años)'!$H$46,INT((ROW()-13)/2),0))</f>
        <v/>
      </c>
      <c r="H287" s="1027" t="str">
        <f ca="1">IF(ISBLANK(OFFSET('9. METAS'!$L$20,INT((ROW()-13)/2),0)),"",OFFSET('9. METAS'!$L$20,INT((ROW()-13)/2),0))</f>
        <v/>
      </c>
      <c r="I287" s="1029"/>
      <c r="J287" s="208" t="e">
        <f ca="1">IF(MOD(ROW()-13,2)=0,IF(ISBLANK(OFFSET(#REF!,INT((ROW()-13)/2),0)),"",OFFSET(#REF!,INT((ROW()-13)/2),0)),IF(ISBLANK(OFFSET('9. METAS'!$U$20,INT((ROW()-14)/2),0)),"",OFFSET('9. METAS'!$U$20,INT((ROW()-14)/2),0)))</f>
        <v>#REF!</v>
      </c>
      <c r="K287" s="209" t="e">
        <f ca="1">IF(MOD(ROW()-13,2)=0,IF(ISBLANK(OFFSET(#REF!,INT((ROW()-13)/2),0)),"",OFFSET(#REF!,INT((ROW()-13)/2),0)),IF(ISBLANK(OFFSET('9. METAS'!$V$20,INT((ROW()-14)/2),0)),"",OFFSET('9. METAS'!$V$20,INT((ROW()-14)/2),0)))</f>
        <v>#REF!</v>
      </c>
      <c r="L287" s="209" t="e">
        <f ca="1">IF(MOD(ROW()-13,2)=0,IF(ISBLANK(OFFSET(#REF!,INT((ROW()-13)/2),0)),"",OFFSET(#REF!,INT((ROW()-13)/2),0)),IF(ISBLANK(OFFSET('9. METAS'!$W$20,INT((ROW()-14)/2),0)),"",OFFSET('9. METAS'!$W$20,INT((ROW()-14)/2),0)))</f>
        <v>#REF!</v>
      </c>
      <c r="M287" s="210" t="e">
        <f ca="1">IF(MOD(ROW()-13,2)=0,IF(ISBLANK(OFFSET(#REF!,INT((ROW()-13)/2),0)),"",OFFSET(#REF!,INT((ROW()-13)/2),0)),IF(ISBLANK(OFFSET('9. METAS'!$X$20,INT((ROW()-14)/2),0)),"",OFFSET('9. METAS'!$X$20,INT((ROW()-14)/2),0)))</f>
        <v>#REF!</v>
      </c>
      <c r="N287" s="1002" t="str">
        <f t="shared" ref="N287" ca="1" si="270">IFERROR(J287/J288,"ND")</f>
        <v>ND</v>
      </c>
      <c r="O287" s="1004" t="str">
        <f t="shared" ref="O287" ca="1" si="271">IFERROR(((J287+K287)/H287),"ND")</f>
        <v>ND</v>
      </c>
      <c r="P287" s="1031"/>
    </row>
    <row r="288" spans="3:16">
      <c r="C288" s="981"/>
      <c r="D288" s="983"/>
      <c r="E288" s="983"/>
      <c r="F288" s="985"/>
      <c r="G288" s="987"/>
      <c r="H288" s="1027"/>
      <c r="I288" s="1033"/>
      <c r="J288" s="208" t="str">
        <f ca="1">IF(MOD(ROW()-13,2)=0,IF(ISBLANK(OFFSET(#REF!,INT((ROW()-13)/2),0)),"",OFFSET(#REF!,INT((ROW()-13)/2),0)),IF(ISBLANK(OFFSET('9. METAS'!$U$20,INT((ROW()-14)/2),0)),"",OFFSET('9. METAS'!$U$20,INT((ROW()-14)/2),0)))</f>
        <v/>
      </c>
      <c r="K288" s="209" t="str">
        <f ca="1">IF(MOD(ROW()-13,2)=0,IF(ISBLANK(OFFSET(#REF!,INT((ROW()-13)/2),0)),"",OFFSET(#REF!,INT((ROW()-13)/2),0)),IF(ISBLANK(OFFSET('9. METAS'!$V$20,INT((ROW()-14)/2),0)),"",OFFSET('9. METAS'!$V$20,INT((ROW()-14)/2),0)))</f>
        <v/>
      </c>
      <c r="L288" s="209" t="str">
        <f ca="1">IF(MOD(ROW()-13,2)=0,IF(ISBLANK(OFFSET(#REF!,INT((ROW()-13)/2),0)),"",OFFSET(#REF!,INT((ROW()-13)/2),0)),IF(ISBLANK(OFFSET('9. METAS'!$W$20,INT((ROW()-14)/2),0)),"",OFFSET('9. METAS'!$W$20,INT((ROW()-14)/2),0)))</f>
        <v/>
      </c>
      <c r="M288" s="210" t="str">
        <f ca="1">IF(MOD(ROW()-13,2)=0,IF(ISBLANK(OFFSET(#REF!,INT((ROW()-13)/2),0)),"",OFFSET(#REF!,INT((ROW()-13)/2),0)),IF(ISBLANK(OFFSET('9. METAS'!$X$20,INT((ROW()-14)/2),0)),"",OFFSET('9. METAS'!$X$20,INT((ROW()-14)/2),0)))</f>
        <v/>
      </c>
      <c r="N288" s="1003"/>
      <c r="O288" s="1005"/>
      <c r="P288" s="1034"/>
    </row>
    <row r="289" spans="3:16">
      <c r="C289" s="1008" t="str">
        <f ca="1">IF(ISBLANK(OFFSET('5. Pp (3 años)'!$C$46,INT((ROW()-13)/2),0)),"",OFFSET('5. Pp (3 años)'!$C$46,INT((ROW()-13)/2),0))</f>
        <v/>
      </c>
      <c r="D289" s="983" t="str">
        <f ca="1">IF(ISBLANK(OFFSET('5. Pp (3 años)'!$D$46,INT((ROW()-13)/2),0)),"",OFFSET('5. Pp (3 años)'!$D$46,INT((ROW()-13)/2),0))</f>
        <v/>
      </c>
      <c r="E289" s="983" t="str">
        <f ca="1">IF(ISBLANK(OFFSET('5. Pp (3 años)'!$E$46,INT((ROW()-13)/2),0)),"",OFFSET('5. Pp (3 años)'!$E$46,INT((ROW()-13)/2),0))</f>
        <v/>
      </c>
      <c r="F289" s="985" t="str">
        <f ca="1">IF(ISBLANK(OFFSET('5. Pp (3 años)'!$K$46,INT((ROW()-13)/2),0)),"",OFFSET('5. Pp (3 años)'!$K$46,INT((ROW()-13)/2),0))</f>
        <v/>
      </c>
      <c r="G289" s="987" t="str">
        <f ca="1">IF(ISBLANK(OFFSET('5. Pp (3 años)'!$H$46,INT((ROW()-13)/2),0)),"",OFFSET('5. Pp (3 años)'!$H$46,INT((ROW()-13)/2),0))</f>
        <v/>
      </c>
      <c r="H289" s="1027" t="str">
        <f ca="1">IF(ISBLANK(OFFSET('9. METAS'!$L$20,INT((ROW()-13)/2),0)),"",OFFSET('9. METAS'!$L$20,INT((ROW()-13)/2),0))</f>
        <v/>
      </c>
      <c r="I289" s="1029"/>
      <c r="J289" s="208" t="e">
        <f ca="1">IF(MOD(ROW()-13,2)=0,IF(ISBLANK(OFFSET(#REF!,INT((ROW()-13)/2),0)),"",OFFSET(#REF!,INT((ROW()-13)/2),0)),IF(ISBLANK(OFFSET('9. METAS'!$U$20,INT((ROW()-14)/2),0)),"",OFFSET('9. METAS'!$U$20,INT((ROW()-14)/2),0)))</f>
        <v>#REF!</v>
      </c>
      <c r="K289" s="209" t="e">
        <f ca="1">IF(MOD(ROW()-13,2)=0,IF(ISBLANK(OFFSET(#REF!,INT((ROW()-13)/2),0)),"",OFFSET(#REF!,INT((ROW()-13)/2),0)),IF(ISBLANK(OFFSET('9. METAS'!$V$20,INT((ROW()-14)/2),0)),"",OFFSET('9. METAS'!$V$20,INT((ROW()-14)/2),0)))</f>
        <v>#REF!</v>
      </c>
      <c r="L289" s="209" t="e">
        <f ca="1">IF(MOD(ROW()-13,2)=0,IF(ISBLANK(OFFSET(#REF!,INT((ROW()-13)/2),0)),"",OFFSET(#REF!,INT((ROW()-13)/2),0)),IF(ISBLANK(OFFSET('9. METAS'!$W$20,INT((ROW()-14)/2),0)),"",OFFSET('9. METAS'!$W$20,INT((ROW()-14)/2),0)))</f>
        <v>#REF!</v>
      </c>
      <c r="M289" s="210" t="e">
        <f ca="1">IF(MOD(ROW()-13,2)=0,IF(ISBLANK(OFFSET(#REF!,INT((ROW()-13)/2),0)),"",OFFSET(#REF!,INT((ROW()-13)/2),0)),IF(ISBLANK(OFFSET('9. METAS'!$X$20,INT((ROW()-14)/2),0)),"",OFFSET('9. METAS'!$X$20,INT((ROW()-14)/2),0)))</f>
        <v>#REF!</v>
      </c>
      <c r="N289" s="1002" t="str">
        <f t="shared" ref="N289" ca="1" si="272">IFERROR(J289/J290,"ND")</f>
        <v>ND</v>
      </c>
      <c r="O289" s="1004" t="str">
        <f t="shared" ref="O289" ca="1" si="273">IFERROR(((J289+K289)/H289),"ND")</f>
        <v>ND</v>
      </c>
      <c r="P289" s="1031"/>
    </row>
    <row r="290" spans="3:16">
      <c r="C290" s="981"/>
      <c r="D290" s="983"/>
      <c r="E290" s="983"/>
      <c r="F290" s="985"/>
      <c r="G290" s="987"/>
      <c r="H290" s="1027"/>
      <c r="I290" s="1033"/>
      <c r="J290" s="208" t="str">
        <f ca="1">IF(MOD(ROW()-13,2)=0,IF(ISBLANK(OFFSET(#REF!,INT((ROW()-13)/2),0)),"",OFFSET(#REF!,INT((ROW()-13)/2),0)),IF(ISBLANK(OFFSET('9. METAS'!$U$20,INT((ROW()-14)/2),0)),"",OFFSET('9. METAS'!$U$20,INT((ROW()-14)/2),0)))</f>
        <v/>
      </c>
      <c r="K290" s="209" t="str">
        <f ca="1">IF(MOD(ROW()-13,2)=0,IF(ISBLANK(OFFSET(#REF!,INT((ROW()-13)/2),0)),"",OFFSET(#REF!,INT((ROW()-13)/2),0)),IF(ISBLANK(OFFSET('9. METAS'!$V$20,INT((ROW()-14)/2),0)),"",OFFSET('9. METAS'!$V$20,INT((ROW()-14)/2),0)))</f>
        <v/>
      </c>
      <c r="L290" s="209" t="str">
        <f ca="1">IF(MOD(ROW()-13,2)=0,IF(ISBLANK(OFFSET(#REF!,INT((ROW()-13)/2),0)),"",OFFSET(#REF!,INT((ROW()-13)/2),0)),IF(ISBLANK(OFFSET('9. METAS'!$W$20,INT((ROW()-14)/2),0)),"",OFFSET('9. METAS'!$W$20,INT((ROW()-14)/2),0)))</f>
        <v/>
      </c>
      <c r="M290" s="210" t="str">
        <f ca="1">IF(MOD(ROW()-13,2)=0,IF(ISBLANK(OFFSET(#REF!,INT((ROW()-13)/2),0)),"",OFFSET(#REF!,INT((ROW()-13)/2),0)),IF(ISBLANK(OFFSET('9. METAS'!$X$20,INT((ROW()-14)/2),0)),"",OFFSET('9. METAS'!$X$20,INT((ROW()-14)/2),0)))</f>
        <v/>
      </c>
      <c r="N290" s="1003"/>
      <c r="O290" s="1005"/>
      <c r="P290" s="1034"/>
    </row>
    <row r="291" spans="3:16">
      <c r="C291" s="1008" t="str">
        <f ca="1">IF(ISBLANK(OFFSET('5. Pp (3 años)'!$C$46,INT((ROW()-13)/2),0)),"",OFFSET('5. Pp (3 años)'!$C$46,INT((ROW()-13)/2),0))</f>
        <v/>
      </c>
      <c r="D291" s="983" t="str">
        <f ca="1">IF(ISBLANK(OFFSET('5. Pp (3 años)'!$D$46,INT((ROW()-13)/2),0)),"",OFFSET('5. Pp (3 años)'!$D$46,INT((ROW()-13)/2),0))</f>
        <v/>
      </c>
      <c r="E291" s="983" t="str">
        <f ca="1">IF(ISBLANK(OFFSET('5. Pp (3 años)'!$E$46,INT((ROW()-13)/2),0)),"",OFFSET('5. Pp (3 años)'!$E$46,INT((ROW()-13)/2),0))</f>
        <v/>
      </c>
      <c r="F291" s="985" t="str">
        <f ca="1">IF(ISBLANK(OFFSET('5. Pp (3 años)'!$K$46,INT((ROW()-13)/2),0)),"",OFFSET('5. Pp (3 años)'!$K$46,INT((ROW()-13)/2),0))</f>
        <v/>
      </c>
      <c r="G291" s="987" t="str">
        <f ca="1">IF(ISBLANK(OFFSET('5. Pp (3 años)'!$H$46,INT((ROW()-13)/2),0)),"",OFFSET('5. Pp (3 años)'!$H$46,INT((ROW()-13)/2),0))</f>
        <v/>
      </c>
      <c r="H291" s="1027" t="str">
        <f ca="1">IF(ISBLANK(OFFSET('9. METAS'!$L$20,INT((ROW()-13)/2),0)),"",OFFSET('9. METAS'!$L$20,INT((ROW()-13)/2),0))</f>
        <v/>
      </c>
      <c r="I291" s="1029"/>
      <c r="J291" s="208" t="e">
        <f ca="1">IF(MOD(ROW()-13,2)=0,IF(ISBLANK(OFFSET(#REF!,INT((ROW()-13)/2),0)),"",OFFSET(#REF!,INT((ROW()-13)/2),0)),IF(ISBLANK(OFFSET('9. METAS'!$U$20,INT((ROW()-14)/2),0)),"",OFFSET('9. METAS'!$U$20,INT((ROW()-14)/2),0)))</f>
        <v>#REF!</v>
      </c>
      <c r="K291" s="209" t="e">
        <f ca="1">IF(MOD(ROW()-13,2)=0,IF(ISBLANK(OFFSET(#REF!,INT((ROW()-13)/2),0)),"",OFFSET(#REF!,INT((ROW()-13)/2),0)),IF(ISBLANK(OFFSET('9. METAS'!$V$20,INT((ROW()-14)/2),0)),"",OFFSET('9. METAS'!$V$20,INT((ROW()-14)/2),0)))</f>
        <v>#REF!</v>
      </c>
      <c r="L291" s="209" t="e">
        <f ca="1">IF(MOD(ROW()-13,2)=0,IF(ISBLANK(OFFSET(#REF!,INT((ROW()-13)/2),0)),"",OFFSET(#REF!,INT((ROW()-13)/2),0)),IF(ISBLANK(OFFSET('9. METAS'!$W$20,INT((ROW()-14)/2),0)),"",OFFSET('9. METAS'!$W$20,INT((ROW()-14)/2),0)))</f>
        <v>#REF!</v>
      </c>
      <c r="M291" s="210" t="e">
        <f ca="1">IF(MOD(ROW()-13,2)=0,IF(ISBLANK(OFFSET(#REF!,INT((ROW()-13)/2),0)),"",OFFSET(#REF!,INT((ROW()-13)/2),0)),IF(ISBLANK(OFFSET('9. METAS'!$X$20,INT((ROW()-14)/2),0)),"",OFFSET('9. METAS'!$X$20,INT((ROW()-14)/2),0)))</f>
        <v>#REF!</v>
      </c>
      <c r="N291" s="1002" t="str">
        <f t="shared" ref="N291" ca="1" si="274">IFERROR(J291/J292,"ND")</f>
        <v>ND</v>
      </c>
      <c r="O291" s="1004" t="str">
        <f t="shared" ref="O291" ca="1" si="275">IFERROR(((J291+K291)/H291),"ND")</f>
        <v>ND</v>
      </c>
      <c r="P291" s="1031"/>
    </row>
    <row r="292" spans="3:16">
      <c r="C292" s="981"/>
      <c r="D292" s="983"/>
      <c r="E292" s="983"/>
      <c r="F292" s="985"/>
      <c r="G292" s="987"/>
      <c r="H292" s="1027"/>
      <c r="I292" s="1033"/>
      <c r="J292" s="208" t="str">
        <f ca="1">IF(MOD(ROW()-13,2)=0,IF(ISBLANK(OFFSET(#REF!,INT((ROW()-13)/2),0)),"",OFFSET(#REF!,INT((ROW()-13)/2),0)),IF(ISBLANK(OFFSET('9. METAS'!$U$20,INT((ROW()-14)/2),0)),"",OFFSET('9. METAS'!$U$20,INT((ROW()-14)/2),0)))</f>
        <v/>
      </c>
      <c r="K292" s="209" t="str">
        <f ca="1">IF(MOD(ROW()-13,2)=0,IF(ISBLANK(OFFSET(#REF!,INT((ROW()-13)/2),0)),"",OFFSET(#REF!,INT((ROW()-13)/2),0)),IF(ISBLANK(OFFSET('9. METAS'!$V$20,INT((ROW()-14)/2),0)),"",OFFSET('9. METAS'!$V$20,INT((ROW()-14)/2),0)))</f>
        <v/>
      </c>
      <c r="L292" s="209" t="str">
        <f ca="1">IF(MOD(ROW()-13,2)=0,IF(ISBLANK(OFFSET(#REF!,INT((ROW()-13)/2),0)),"",OFFSET(#REF!,INT((ROW()-13)/2),0)),IF(ISBLANK(OFFSET('9. METAS'!$W$20,INT((ROW()-14)/2),0)),"",OFFSET('9. METAS'!$W$20,INT((ROW()-14)/2),0)))</f>
        <v/>
      </c>
      <c r="M292" s="210" t="str">
        <f ca="1">IF(MOD(ROW()-13,2)=0,IF(ISBLANK(OFFSET(#REF!,INT((ROW()-13)/2),0)),"",OFFSET(#REF!,INT((ROW()-13)/2),0)),IF(ISBLANK(OFFSET('9. METAS'!$X$20,INT((ROW()-14)/2),0)),"",OFFSET('9. METAS'!$X$20,INT((ROW()-14)/2),0)))</f>
        <v/>
      </c>
      <c r="N292" s="1003"/>
      <c r="O292" s="1005"/>
      <c r="P292" s="1034"/>
    </row>
    <row r="293" spans="3:16">
      <c r="C293" s="1008" t="str">
        <f ca="1">IF(ISBLANK(OFFSET('5. Pp (3 años)'!$C$46,INT((ROW()-13)/2),0)),"",OFFSET('5. Pp (3 años)'!$C$46,INT((ROW()-13)/2),0))</f>
        <v/>
      </c>
      <c r="D293" s="983" t="str">
        <f ca="1">IF(ISBLANK(OFFSET('5. Pp (3 años)'!$D$46,INT((ROW()-13)/2),0)),"",OFFSET('5. Pp (3 años)'!$D$46,INT((ROW()-13)/2),0))</f>
        <v/>
      </c>
      <c r="E293" s="983" t="str">
        <f ca="1">IF(ISBLANK(OFFSET('5. Pp (3 años)'!$E$46,INT((ROW()-13)/2),0)),"",OFFSET('5. Pp (3 años)'!$E$46,INT((ROW()-13)/2),0))</f>
        <v/>
      </c>
      <c r="F293" s="985" t="str">
        <f ca="1">IF(ISBLANK(OFFSET('5. Pp (3 años)'!$K$46,INT((ROW()-13)/2),0)),"",OFFSET('5. Pp (3 años)'!$K$46,INT((ROW()-13)/2),0))</f>
        <v/>
      </c>
      <c r="G293" s="987" t="str">
        <f ca="1">IF(ISBLANK(OFFSET('5. Pp (3 años)'!$H$46,INT((ROW()-13)/2),0)),"",OFFSET('5. Pp (3 años)'!$H$46,INT((ROW()-13)/2),0))</f>
        <v/>
      </c>
      <c r="H293" s="1027" t="str">
        <f ca="1">IF(ISBLANK(OFFSET('9. METAS'!$L$20,INT((ROW()-13)/2),0)),"",OFFSET('9. METAS'!$L$20,INT((ROW()-13)/2),0))</f>
        <v/>
      </c>
      <c r="I293" s="1029"/>
      <c r="J293" s="208" t="e">
        <f ca="1">IF(MOD(ROW()-13,2)=0,IF(ISBLANK(OFFSET(#REF!,INT((ROW()-13)/2),0)),"",OFFSET(#REF!,INT((ROW()-13)/2),0)),IF(ISBLANK(OFFSET('9. METAS'!$U$20,INT((ROW()-14)/2),0)),"",OFFSET('9. METAS'!$U$20,INT((ROW()-14)/2),0)))</f>
        <v>#REF!</v>
      </c>
      <c r="K293" s="209" t="e">
        <f ca="1">IF(MOD(ROW()-13,2)=0,IF(ISBLANK(OFFSET(#REF!,INT((ROW()-13)/2),0)),"",OFFSET(#REF!,INT((ROW()-13)/2),0)),IF(ISBLANK(OFFSET('9. METAS'!$V$20,INT((ROW()-14)/2),0)),"",OFFSET('9. METAS'!$V$20,INT((ROW()-14)/2),0)))</f>
        <v>#REF!</v>
      </c>
      <c r="L293" s="209" t="e">
        <f ca="1">IF(MOD(ROW()-13,2)=0,IF(ISBLANK(OFFSET(#REF!,INT((ROW()-13)/2),0)),"",OFFSET(#REF!,INT((ROW()-13)/2),0)),IF(ISBLANK(OFFSET('9. METAS'!$W$20,INT((ROW()-14)/2),0)),"",OFFSET('9. METAS'!$W$20,INT((ROW()-14)/2),0)))</f>
        <v>#REF!</v>
      </c>
      <c r="M293" s="210" t="e">
        <f ca="1">IF(MOD(ROW()-13,2)=0,IF(ISBLANK(OFFSET(#REF!,INT((ROW()-13)/2),0)),"",OFFSET(#REF!,INT((ROW()-13)/2),0)),IF(ISBLANK(OFFSET('9. METAS'!$X$20,INT((ROW()-14)/2),0)),"",OFFSET('9. METAS'!$X$20,INT((ROW()-14)/2),0)))</f>
        <v>#REF!</v>
      </c>
      <c r="N293" s="1002" t="str">
        <f t="shared" ref="N293" ca="1" si="276">IFERROR(J293/J294,"ND")</f>
        <v>ND</v>
      </c>
      <c r="O293" s="1004" t="str">
        <f t="shared" ref="O293" ca="1" si="277">IFERROR(((J293+K293)/H293),"ND")</f>
        <v>ND</v>
      </c>
      <c r="P293" s="1031"/>
    </row>
    <row r="294" spans="3:16">
      <c r="C294" s="981"/>
      <c r="D294" s="983"/>
      <c r="E294" s="983"/>
      <c r="F294" s="985"/>
      <c r="G294" s="987"/>
      <c r="H294" s="1027"/>
      <c r="I294" s="1033"/>
      <c r="J294" s="208" t="str">
        <f ca="1">IF(MOD(ROW()-13,2)=0,IF(ISBLANK(OFFSET(#REF!,INT((ROW()-13)/2),0)),"",OFFSET(#REF!,INT((ROW()-13)/2),0)),IF(ISBLANK(OFFSET('9. METAS'!$U$20,INT((ROW()-14)/2),0)),"",OFFSET('9. METAS'!$U$20,INT((ROW()-14)/2),0)))</f>
        <v/>
      </c>
      <c r="K294" s="209" t="str">
        <f ca="1">IF(MOD(ROW()-13,2)=0,IF(ISBLANK(OFFSET(#REF!,INT((ROW()-13)/2),0)),"",OFFSET(#REF!,INT((ROW()-13)/2),0)),IF(ISBLANK(OFFSET('9. METAS'!$V$20,INT((ROW()-14)/2),0)),"",OFFSET('9. METAS'!$V$20,INT((ROW()-14)/2),0)))</f>
        <v/>
      </c>
      <c r="L294" s="209" t="str">
        <f ca="1">IF(MOD(ROW()-13,2)=0,IF(ISBLANK(OFFSET(#REF!,INT((ROW()-13)/2),0)),"",OFFSET(#REF!,INT((ROW()-13)/2),0)),IF(ISBLANK(OFFSET('9. METAS'!$W$20,INT((ROW()-14)/2),0)),"",OFFSET('9. METAS'!$W$20,INT((ROW()-14)/2),0)))</f>
        <v/>
      </c>
      <c r="M294" s="210" t="str">
        <f ca="1">IF(MOD(ROW()-13,2)=0,IF(ISBLANK(OFFSET(#REF!,INT((ROW()-13)/2),0)),"",OFFSET(#REF!,INT((ROW()-13)/2),0)),IF(ISBLANK(OFFSET('9. METAS'!$X$20,INT((ROW()-14)/2),0)),"",OFFSET('9. METAS'!$X$20,INT((ROW()-14)/2),0)))</f>
        <v/>
      </c>
      <c r="N294" s="1003"/>
      <c r="O294" s="1005"/>
      <c r="P294" s="1034"/>
    </row>
    <row r="295" spans="3:16">
      <c r="C295" s="1008" t="str">
        <f ca="1">IF(ISBLANK(OFFSET('5. Pp (3 años)'!$C$46,INT((ROW()-13)/2),0)),"",OFFSET('5. Pp (3 años)'!$C$46,INT((ROW()-13)/2),0))</f>
        <v/>
      </c>
      <c r="D295" s="983" t="str">
        <f ca="1">IF(ISBLANK(OFFSET('5. Pp (3 años)'!$D$46,INT((ROW()-13)/2),0)),"",OFFSET('5. Pp (3 años)'!$D$46,INT((ROW()-13)/2),0))</f>
        <v/>
      </c>
      <c r="E295" s="983" t="str">
        <f ca="1">IF(ISBLANK(OFFSET('5. Pp (3 años)'!$E$46,INT((ROW()-13)/2),0)),"",OFFSET('5. Pp (3 años)'!$E$46,INT((ROW()-13)/2),0))</f>
        <v/>
      </c>
      <c r="F295" s="985" t="str">
        <f ca="1">IF(ISBLANK(OFFSET('5. Pp (3 años)'!$K$46,INT((ROW()-13)/2),0)),"",OFFSET('5. Pp (3 años)'!$K$46,INT((ROW()-13)/2),0))</f>
        <v/>
      </c>
      <c r="G295" s="987" t="str">
        <f ca="1">IF(ISBLANK(OFFSET('5. Pp (3 años)'!$H$46,INT((ROW()-13)/2),0)),"",OFFSET('5. Pp (3 años)'!$H$46,INT((ROW()-13)/2),0))</f>
        <v/>
      </c>
      <c r="H295" s="1027" t="str">
        <f ca="1">IF(ISBLANK(OFFSET('9. METAS'!$L$20,INT((ROW()-13)/2),0)),"",OFFSET('9. METAS'!$L$20,INT((ROW()-13)/2),0))</f>
        <v/>
      </c>
      <c r="I295" s="1029"/>
      <c r="J295" s="208" t="e">
        <f ca="1">IF(MOD(ROW()-13,2)=0,IF(ISBLANK(OFFSET(#REF!,INT((ROW()-13)/2),0)),"",OFFSET(#REF!,INT((ROW()-13)/2),0)),IF(ISBLANK(OFFSET('9. METAS'!$U$20,INT((ROW()-14)/2),0)),"",OFFSET('9. METAS'!$U$20,INT((ROW()-14)/2),0)))</f>
        <v>#REF!</v>
      </c>
      <c r="K295" s="209" t="e">
        <f ca="1">IF(MOD(ROW()-13,2)=0,IF(ISBLANK(OFFSET(#REF!,INT((ROW()-13)/2),0)),"",OFFSET(#REF!,INT((ROW()-13)/2),0)),IF(ISBLANK(OFFSET('9. METAS'!$V$20,INT((ROW()-14)/2),0)),"",OFFSET('9. METAS'!$V$20,INT((ROW()-14)/2),0)))</f>
        <v>#REF!</v>
      </c>
      <c r="L295" s="209" t="e">
        <f ca="1">IF(MOD(ROW()-13,2)=0,IF(ISBLANK(OFFSET(#REF!,INT((ROW()-13)/2),0)),"",OFFSET(#REF!,INT((ROW()-13)/2),0)),IF(ISBLANK(OFFSET('9. METAS'!$W$20,INT((ROW()-14)/2),0)),"",OFFSET('9. METAS'!$W$20,INT((ROW()-14)/2),0)))</f>
        <v>#REF!</v>
      </c>
      <c r="M295" s="210" t="e">
        <f ca="1">IF(MOD(ROW()-13,2)=0,IF(ISBLANK(OFFSET(#REF!,INT((ROW()-13)/2),0)),"",OFFSET(#REF!,INT((ROW()-13)/2),0)),IF(ISBLANK(OFFSET('9. METAS'!$X$20,INT((ROW()-14)/2),0)),"",OFFSET('9. METAS'!$X$20,INT((ROW()-14)/2),0)))</f>
        <v>#REF!</v>
      </c>
      <c r="N295" s="1002" t="str">
        <f t="shared" ref="N295" ca="1" si="278">IFERROR(J295/J296,"ND")</f>
        <v>ND</v>
      </c>
      <c r="O295" s="1004" t="str">
        <f t="shared" ref="O295" ca="1" si="279">IFERROR(((J295+K295)/H295),"ND")</f>
        <v>ND</v>
      </c>
      <c r="P295" s="1031"/>
    </row>
    <row r="296" spans="3:16">
      <c r="C296" s="981"/>
      <c r="D296" s="983"/>
      <c r="E296" s="983"/>
      <c r="F296" s="985"/>
      <c r="G296" s="987"/>
      <c r="H296" s="1027"/>
      <c r="I296" s="1033"/>
      <c r="J296" s="208" t="str">
        <f ca="1">IF(MOD(ROW()-13,2)=0,IF(ISBLANK(OFFSET(#REF!,INT((ROW()-13)/2),0)),"",OFFSET(#REF!,INT((ROW()-13)/2),0)),IF(ISBLANK(OFFSET('9. METAS'!$U$20,INT((ROW()-14)/2),0)),"",OFFSET('9. METAS'!$U$20,INT((ROW()-14)/2),0)))</f>
        <v/>
      </c>
      <c r="K296" s="209" t="str">
        <f ca="1">IF(MOD(ROW()-13,2)=0,IF(ISBLANK(OFFSET(#REF!,INT((ROW()-13)/2),0)),"",OFFSET(#REF!,INT((ROW()-13)/2),0)),IF(ISBLANK(OFFSET('9. METAS'!$V$20,INT((ROW()-14)/2),0)),"",OFFSET('9. METAS'!$V$20,INT((ROW()-14)/2),0)))</f>
        <v/>
      </c>
      <c r="L296" s="209" t="str">
        <f ca="1">IF(MOD(ROW()-13,2)=0,IF(ISBLANK(OFFSET(#REF!,INT((ROW()-13)/2),0)),"",OFFSET(#REF!,INT((ROW()-13)/2),0)),IF(ISBLANK(OFFSET('9. METAS'!$W$20,INT((ROW()-14)/2),0)),"",OFFSET('9. METAS'!$W$20,INT((ROW()-14)/2),0)))</f>
        <v/>
      </c>
      <c r="M296" s="210" t="str">
        <f ca="1">IF(MOD(ROW()-13,2)=0,IF(ISBLANK(OFFSET(#REF!,INT((ROW()-13)/2),0)),"",OFFSET(#REF!,INT((ROW()-13)/2),0)),IF(ISBLANK(OFFSET('9. METAS'!$X$20,INT((ROW()-14)/2),0)),"",OFFSET('9. METAS'!$X$20,INT((ROW()-14)/2),0)))</f>
        <v/>
      </c>
      <c r="N296" s="1003"/>
      <c r="O296" s="1005"/>
      <c r="P296" s="1034"/>
    </row>
    <row r="297" spans="3:16">
      <c r="C297" s="1008" t="str">
        <f ca="1">IF(ISBLANK(OFFSET('5. Pp (3 años)'!$C$46,INT((ROW()-13)/2),0)),"",OFFSET('5. Pp (3 años)'!$C$46,INT((ROW()-13)/2),0))</f>
        <v/>
      </c>
      <c r="D297" s="983" t="str">
        <f ca="1">IF(ISBLANK(OFFSET('5. Pp (3 años)'!$D$46,INT((ROW()-13)/2),0)),"",OFFSET('5. Pp (3 años)'!$D$46,INT((ROW()-13)/2),0))</f>
        <v/>
      </c>
      <c r="E297" s="983" t="str">
        <f ca="1">IF(ISBLANK(OFFSET('5. Pp (3 años)'!$E$46,INT((ROW()-13)/2),0)),"",OFFSET('5. Pp (3 años)'!$E$46,INT((ROW()-13)/2),0))</f>
        <v/>
      </c>
      <c r="F297" s="985" t="str">
        <f ca="1">IF(ISBLANK(OFFSET('5. Pp (3 años)'!$K$46,INT((ROW()-13)/2),0)),"",OFFSET('5. Pp (3 años)'!$K$46,INT((ROW()-13)/2),0))</f>
        <v/>
      </c>
      <c r="G297" s="987" t="str">
        <f ca="1">IF(ISBLANK(OFFSET('5. Pp (3 años)'!$H$46,INT((ROW()-13)/2),0)),"",OFFSET('5. Pp (3 años)'!$H$46,INT((ROW()-13)/2),0))</f>
        <v/>
      </c>
      <c r="H297" s="1027" t="str">
        <f ca="1">IF(ISBLANK(OFFSET('9. METAS'!$L$20,INT((ROW()-13)/2),0)),"",OFFSET('9. METAS'!$L$20,INT((ROW()-13)/2),0))</f>
        <v/>
      </c>
      <c r="I297" s="1029"/>
      <c r="J297" s="208" t="e">
        <f ca="1">IF(MOD(ROW()-13,2)=0,IF(ISBLANK(OFFSET(#REF!,INT((ROW()-13)/2),0)),"",OFFSET(#REF!,INT((ROW()-13)/2),0)),IF(ISBLANK(OFFSET('9. METAS'!$U$20,INT((ROW()-14)/2),0)),"",OFFSET('9. METAS'!$U$20,INT((ROW()-14)/2),0)))</f>
        <v>#REF!</v>
      </c>
      <c r="K297" s="209" t="e">
        <f ca="1">IF(MOD(ROW()-13,2)=0,IF(ISBLANK(OFFSET(#REF!,INT((ROW()-13)/2),0)),"",OFFSET(#REF!,INT((ROW()-13)/2),0)),IF(ISBLANK(OFFSET('9. METAS'!$V$20,INT((ROW()-14)/2),0)),"",OFFSET('9. METAS'!$V$20,INT((ROW()-14)/2),0)))</f>
        <v>#REF!</v>
      </c>
      <c r="L297" s="209" t="e">
        <f ca="1">IF(MOD(ROW()-13,2)=0,IF(ISBLANK(OFFSET(#REF!,INT((ROW()-13)/2),0)),"",OFFSET(#REF!,INT((ROW()-13)/2),0)),IF(ISBLANK(OFFSET('9. METAS'!$W$20,INT((ROW()-14)/2),0)),"",OFFSET('9. METAS'!$W$20,INT((ROW()-14)/2),0)))</f>
        <v>#REF!</v>
      </c>
      <c r="M297" s="210" t="e">
        <f ca="1">IF(MOD(ROW()-13,2)=0,IF(ISBLANK(OFFSET(#REF!,INT((ROW()-13)/2),0)),"",OFFSET(#REF!,INT((ROW()-13)/2),0)),IF(ISBLANK(OFFSET('9. METAS'!$X$20,INT((ROW()-14)/2),0)),"",OFFSET('9. METAS'!$X$20,INT((ROW()-14)/2),0)))</f>
        <v>#REF!</v>
      </c>
      <c r="N297" s="1002" t="str">
        <f t="shared" ref="N297" ca="1" si="280">IFERROR(J297/J298,"ND")</f>
        <v>ND</v>
      </c>
      <c r="O297" s="1004" t="str">
        <f t="shared" ref="O297" ca="1" si="281">IFERROR(((J297+K297)/H297),"ND")</f>
        <v>ND</v>
      </c>
      <c r="P297" s="1031"/>
    </row>
    <row r="298" spans="3:16">
      <c r="C298" s="981"/>
      <c r="D298" s="983"/>
      <c r="E298" s="983"/>
      <c r="F298" s="985"/>
      <c r="G298" s="987"/>
      <c r="H298" s="1027"/>
      <c r="I298" s="1033"/>
      <c r="J298" s="208" t="str">
        <f ca="1">IF(MOD(ROW()-13,2)=0,IF(ISBLANK(OFFSET(#REF!,INT((ROW()-13)/2),0)),"",OFFSET(#REF!,INT((ROW()-13)/2),0)),IF(ISBLANK(OFFSET('9. METAS'!$U$20,INT((ROW()-14)/2),0)),"",OFFSET('9. METAS'!$U$20,INT((ROW()-14)/2),0)))</f>
        <v/>
      </c>
      <c r="K298" s="209" t="str">
        <f ca="1">IF(MOD(ROW()-13,2)=0,IF(ISBLANK(OFFSET(#REF!,INT((ROW()-13)/2),0)),"",OFFSET(#REF!,INT((ROW()-13)/2),0)),IF(ISBLANK(OFFSET('9. METAS'!$V$20,INT((ROW()-14)/2),0)),"",OFFSET('9. METAS'!$V$20,INT((ROW()-14)/2),0)))</f>
        <v/>
      </c>
      <c r="L298" s="209" t="str">
        <f ca="1">IF(MOD(ROW()-13,2)=0,IF(ISBLANK(OFFSET(#REF!,INT((ROW()-13)/2),0)),"",OFFSET(#REF!,INT((ROW()-13)/2),0)),IF(ISBLANK(OFFSET('9. METAS'!$W$20,INT((ROW()-14)/2),0)),"",OFFSET('9. METAS'!$W$20,INT((ROW()-14)/2),0)))</f>
        <v/>
      </c>
      <c r="M298" s="210" t="str">
        <f ca="1">IF(MOD(ROW()-13,2)=0,IF(ISBLANK(OFFSET(#REF!,INT((ROW()-13)/2),0)),"",OFFSET(#REF!,INT((ROW()-13)/2),0)),IF(ISBLANK(OFFSET('9. METAS'!$X$20,INT((ROW()-14)/2),0)),"",OFFSET('9. METAS'!$X$20,INT((ROW()-14)/2),0)))</f>
        <v/>
      </c>
      <c r="N298" s="1003"/>
      <c r="O298" s="1005"/>
      <c r="P298" s="1034"/>
    </row>
    <row r="299" spans="3:16">
      <c r="C299" s="1008" t="str">
        <f ca="1">IF(ISBLANK(OFFSET('5. Pp (3 años)'!$C$46,INT((ROW()-13)/2),0)),"",OFFSET('5. Pp (3 años)'!$C$46,INT((ROW()-13)/2),0))</f>
        <v/>
      </c>
      <c r="D299" s="983" t="str">
        <f ca="1">IF(ISBLANK(OFFSET('5. Pp (3 años)'!$D$46,INT((ROW()-13)/2),0)),"",OFFSET('5. Pp (3 años)'!$D$46,INT((ROW()-13)/2),0))</f>
        <v/>
      </c>
      <c r="E299" s="983" t="str">
        <f ca="1">IF(ISBLANK(OFFSET('5. Pp (3 años)'!$E$46,INT((ROW()-13)/2),0)),"",OFFSET('5. Pp (3 años)'!$E$46,INT((ROW()-13)/2),0))</f>
        <v/>
      </c>
      <c r="F299" s="985" t="str">
        <f ca="1">IF(ISBLANK(OFFSET('5. Pp (3 años)'!$K$46,INT((ROW()-13)/2),0)),"",OFFSET('5. Pp (3 años)'!$K$46,INT((ROW()-13)/2),0))</f>
        <v/>
      </c>
      <c r="G299" s="987" t="str">
        <f ca="1">IF(ISBLANK(OFFSET('5. Pp (3 años)'!$H$46,INT((ROW()-13)/2),0)),"",OFFSET('5. Pp (3 años)'!$H$46,INT((ROW()-13)/2),0))</f>
        <v/>
      </c>
      <c r="H299" s="1027" t="str">
        <f ca="1">IF(ISBLANK(OFFSET('9. METAS'!$L$20,INT((ROW()-13)/2),0)),"",OFFSET('9. METAS'!$L$20,INT((ROW()-13)/2),0))</f>
        <v/>
      </c>
      <c r="I299" s="1029"/>
      <c r="J299" s="208" t="e">
        <f ca="1">IF(MOD(ROW()-13,2)=0,IF(ISBLANK(OFFSET(#REF!,INT((ROW()-13)/2),0)),"",OFFSET(#REF!,INT((ROW()-13)/2),0)),IF(ISBLANK(OFFSET('9. METAS'!$U$20,INT((ROW()-14)/2),0)),"",OFFSET('9. METAS'!$U$20,INT((ROW()-14)/2),0)))</f>
        <v>#REF!</v>
      </c>
      <c r="K299" s="209" t="e">
        <f ca="1">IF(MOD(ROW()-13,2)=0,IF(ISBLANK(OFFSET(#REF!,INT((ROW()-13)/2),0)),"",OFFSET(#REF!,INT((ROW()-13)/2),0)),IF(ISBLANK(OFFSET('9. METAS'!$V$20,INT((ROW()-14)/2),0)),"",OFFSET('9. METAS'!$V$20,INT((ROW()-14)/2),0)))</f>
        <v>#REF!</v>
      </c>
      <c r="L299" s="209" t="e">
        <f ca="1">IF(MOD(ROW()-13,2)=0,IF(ISBLANK(OFFSET(#REF!,INT((ROW()-13)/2),0)),"",OFFSET(#REF!,INT((ROW()-13)/2),0)),IF(ISBLANK(OFFSET('9. METAS'!$W$20,INT((ROW()-14)/2),0)),"",OFFSET('9. METAS'!$W$20,INT((ROW()-14)/2),0)))</f>
        <v>#REF!</v>
      </c>
      <c r="M299" s="210" t="e">
        <f ca="1">IF(MOD(ROW()-13,2)=0,IF(ISBLANK(OFFSET(#REF!,INT((ROW()-13)/2),0)),"",OFFSET(#REF!,INT((ROW()-13)/2),0)),IF(ISBLANK(OFFSET('9. METAS'!$X$20,INT((ROW()-14)/2),0)),"",OFFSET('9. METAS'!$X$20,INT((ROW()-14)/2),0)))</f>
        <v>#REF!</v>
      </c>
      <c r="N299" s="1002" t="str">
        <f t="shared" ref="N299" ca="1" si="282">IFERROR(J299/J300,"ND")</f>
        <v>ND</v>
      </c>
      <c r="O299" s="1004" t="str">
        <f t="shared" ref="O299" ca="1" si="283">IFERROR(((J299+K299)/H299),"ND")</f>
        <v>ND</v>
      </c>
      <c r="P299" s="1031"/>
    </row>
    <row r="300" spans="3:16">
      <c r="C300" s="981"/>
      <c r="D300" s="983"/>
      <c r="E300" s="983"/>
      <c r="F300" s="985"/>
      <c r="G300" s="987"/>
      <c r="H300" s="1027"/>
      <c r="I300" s="1033"/>
      <c r="J300" s="208" t="str">
        <f ca="1">IF(MOD(ROW()-13,2)=0,IF(ISBLANK(OFFSET(#REF!,INT((ROW()-13)/2),0)),"",OFFSET(#REF!,INT((ROW()-13)/2),0)),IF(ISBLANK(OFFSET('9. METAS'!$U$20,INT((ROW()-14)/2),0)),"",OFFSET('9. METAS'!$U$20,INT((ROW()-14)/2),0)))</f>
        <v/>
      </c>
      <c r="K300" s="209" t="str">
        <f ca="1">IF(MOD(ROW()-13,2)=0,IF(ISBLANK(OFFSET(#REF!,INT((ROW()-13)/2),0)),"",OFFSET(#REF!,INT((ROW()-13)/2),0)),IF(ISBLANK(OFFSET('9. METAS'!$V$20,INT((ROW()-14)/2),0)),"",OFFSET('9. METAS'!$V$20,INT((ROW()-14)/2),0)))</f>
        <v/>
      </c>
      <c r="L300" s="209" t="str">
        <f ca="1">IF(MOD(ROW()-13,2)=0,IF(ISBLANK(OFFSET(#REF!,INT((ROW()-13)/2),0)),"",OFFSET(#REF!,INT((ROW()-13)/2),0)),IF(ISBLANK(OFFSET('9. METAS'!$W$20,INT((ROW()-14)/2),0)),"",OFFSET('9. METAS'!$W$20,INT((ROW()-14)/2),0)))</f>
        <v/>
      </c>
      <c r="M300" s="210" t="str">
        <f ca="1">IF(MOD(ROW()-13,2)=0,IF(ISBLANK(OFFSET(#REF!,INT((ROW()-13)/2),0)),"",OFFSET(#REF!,INT((ROW()-13)/2),0)),IF(ISBLANK(OFFSET('9. METAS'!$X$20,INT((ROW()-14)/2),0)),"",OFFSET('9. METAS'!$X$20,INT((ROW()-14)/2),0)))</f>
        <v/>
      </c>
      <c r="N300" s="1003"/>
      <c r="O300" s="1005"/>
      <c r="P300" s="1034"/>
    </row>
    <row r="301" spans="3:16">
      <c r="C301" s="1008" t="str">
        <f ca="1">IF(ISBLANK(OFFSET('5. Pp (3 años)'!$C$46,INT((ROW()-13)/2),0)),"",OFFSET('5. Pp (3 años)'!$C$46,INT((ROW()-13)/2),0))</f>
        <v/>
      </c>
      <c r="D301" s="983" t="str">
        <f ca="1">IF(ISBLANK(OFFSET('5. Pp (3 años)'!$D$46,INT((ROW()-13)/2),0)),"",OFFSET('5. Pp (3 años)'!$D$46,INT((ROW()-13)/2),0))</f>
        <v/>
      </c>
      <c r="E301" s="983" t="str">
        <f ca="1">IF(ISBLANK(OFFSET('5. Pp (3 años)'!$E$46,INT((ROW()-13)/2),0)),"",OFFSET('5. Pp (3 años)'!$E$46,INT((ROW()-13)/2),0))</f>
        <v/>
      </c>
      <c r="F301" s="985" t="str">
        <f ca="1">IF(ISBLANK(OFFSET('5. Pp (3 años)'!$K$46,INT((ROW()-13)/2),0)),"",OFFSET('5. Pp (3 años)'!$K$46,INT((ROW()-13)/2),0))</f>
        <v/>
      </c>
      <c r="G301" s="987" t="str">
        <f ca="1">IF(ISBLANK(OFFSET('5. Pp (3 años)'!$H$46,INT((ROW()-13)/2),0)),"",OFFSET('5. Pp (3 años)'!$H$46,INT((ROW()-13)/2),0))</f>
        <v/>
      </c>
      <c r="H301" s="1027" t="str">
        <f ca="1">IF(ISBLANK(OFFSET('9. METAS'!$L$20,INT((ROW()-13)/2),0)),"",OFFSET('9. METAS'!$L$20,INT((ROW()-13)/2),0))</f>
        <v/>
      </c>
      <c r="I301" s="1029"/>
      <c r="J301" s="208" t="e">
        <f ca="1">IF(MOD(ROW()-13,2)=0,IF(ISBLANK(OFFSET(#REF!,INT((ROW()-13)/2),0)),"",OFFSET(#REF!,INT((ROW()-13)/2),0)),IF(ISBLANK(OFFSET('9. METAS'!$U$20,INT((ROW()-14)/2),0)),"",OFFSET('9. METAS'!$U$20,INT((ROW()-14)/2),0)))</f>
        <v>#REF!</v>
      </c>
      <c r="K301" s="209" t="e">
        <f ca="1">IF(MOD(ROW()-13,2)=0,IF(ISBLANK(OFFSET(#REF!,INT((ROW()-13)/2),0)),"",OFFSET(#REF!,INT((ROW()-13)/2),0)),IF(ISBLANK(OFFSET('9. METAS'!$V$20,INT((ROW()-14)/2),0)),"",OFFSET('9. METAS'!$V$20,INT((ROW()-14)/2),0)))</f>
        <v>#REF!</v>
      </c>
      <c r="L301" s="209" t="e">
        <f ca="1">IF(MOD(ROW()-13,2)=0,IF(ISBLANK(OFFSET(#REF!,INT((ROW()-13)/2),0)),"",OFFSET(#REF!,INT((ROW()-13)/2),0)),IF(ISBLANK(OFFSET('9. METAS'!$W$20,INT((ROW()-14)/2),0)),"",OFFSET('9. METAS'!$W$20,INT((ROW()-14)/2),0)))</f>
        <v>#REF!</v>
      </c>
      <c r="M301" s="210" t="e">
        <f ca="1">IF(MOD(ROW()-13,2)=0,IF(ISBLANK(OFFSET(#REF!,INT((ROW()-13)/2),0)),"",OFFSET(#REF!,INT((ROW()-13)/2),0)),IF(ISBLANK(OFFSET('9. METAS'!$X$20,INT((ROW()-14)/2),0)),"",OFFSET('9. METAS'!$X$20,INT((ROW()-14)/2),0)))</f>
        <v>#REF!</v>
      </c>
      <c r="N301" s="1002" t="str">
        <f t="shared" ref="N301" ca="1" si="284">IFERROR(J301/J302,"ND")</f>
        <v>ND</v>
      </c>
      <c r="O301" s="1004" t="str">
        <f t="shared" ref="O301" ca="1" si="285">IFERROR(((J301+K301)/H301),"ND")</f>
        <v>ND</v>
      </c>
      <c r="P301" s="1031"/>
    </row>
    <row r="302" spans="3:16">
      <c r="C302" s="981"/>
      <c r="D302" s="983"/>
      <c r="E302" s="983"/>
      <c r="F302" s="985"/>
      <c r="G302" s="987"/>
      <c r="H302" s="1027"/>
      <c r="I302" s="1033"/>
      <c r="J302" s="208" t="str">
        <f ca="1">IF(MOD(ROW()-13,2)=0,IF(ISBLANK(OFFSET(#REF!,INT((ROW()-13)/2),0)),"",OFFSET(#REF!,INT((ROW()-13)/2),0)),IF(ISBLANK(OFFSET('9. METAS'!$U$20,INT((ROW()-14)/2),0)),"",OFFSET('9. METAS'!$U$20,INT((ROW()-14)/2),0)))</f>
        <v/>
      </c>
      <c r="K302" s="209" t="str">
        <f ca="1">IF(MOD(ROW()-13,2)=0,IF(ISBLANK(OFFSET(#REF!,INT((ROW()-13)/2),0)),"",OFFSET(#REF!,INT((ROW()-13)/2),0)),IF(ISBLANK(OFFSET('9. METAS'!$V$20,INT((ROW()-14)/2),0)),"",OFFSET('9. METAS'!$V$20,INT((ROW()-14)/2),0)))</f>
        <v/>
      </c>
      <c r="L302" s="209" t="str">
        <f ca="1">IF(MOD(ROW()-13,2)=0,IF(ISBLANK(OFFSET(#REF!,INT((ROW()-13)/2),0)),"",OFFSET(#REF!,INT((ROW()-13)/2),0)),IF(ISBLANK(OFFSET('9. METAS'!$W$20,INT((ROW()-14)/2),0)),"",OFFSET('9. METAS'!$W$20,INT((ROW()-14)/2),0)))</f>
        <v/>
      </c>
      <c r="M302" s="210" t="str">
        <f ca="1">IF(MOD(ROW()-13,2)=0,IF(ISBLANK(OFFSET(#REF!,INT((ROW()-13)/2),0)),"",OFFSET(#REF!,INT((ROW()-13)/2),0)),IF(ISBLANK(OFFSET('9. METAS'!$X$20,INT((ROW()-14)/2),0)),"",OFFSET('9. METAS'!$X$20,INT((ROW()-14)/2),0)))</f>
        <v/>
      </c>
      <c r="N302" s="1003"/>
      <c r="O302" s="1005"/>
      <c r="P302" s="1034"/>
    </row>
    <row r="303" spans="3:16">
      <c r="C303" s="1008" t="str">
        <f ca="1">IF(ISBLANK(OFFSET('5. Pp (3 años)'!$C$46,INT((ROW()-13)/2),0)),"",OFFSET('5. Pp (3 años)'!$C$46,INT((ROW()-13)/2),0))</f>
        <v/>
      </c>
      <c r="D303" s="983" t="str">
        <f ca="1">IF(ISBLANK(OFFSET('5. Pp (3 años)'!$D$46,INT((ROW()-13)/2),0)),"",OFFSET('5. Pp (3 años)'!$D$46,INT((ROW()-13)/2),0))</f>
        <v/>
      </c>
      <c r="E303" s="983" t="str">
        <f ca="1">IF(ISBLANK(OFFSET('5. Pp (3 años)'!$E$46,INT((ROW()-13)/2),0)),"",OFFSET('5. Pp (3 años)'!$E$46,INT((ROW()-13)/2),0))</f>
        <v/>
      </c>
      <c r="F303" s="985" t="str">
        <f ca="1">IF(ISBLANK(OFFSET('5. Pp (3 años)'!$K$46,INT((ROW()-13)/2),0)),"",OFFSET('5. Pp (3 años)'!$K$46,INT((ROW()-13)/2),0))</f>
        <v/>
      </c>
      <c r="G303" s="987" t="str">
        <f ca="1">IF(ISBLANK(OFFSET('5. Pp (3 años)'!$H$46,INT((ROW()-13)/2),0)),"",OFFSET('5. Pp (3 años)'!$H$46,INT((ROW()-13)/2),0))</f>
        <v/>
      </c>
      <c r="H303" s="1027" t="str">
        <f ca="1">IF(ISBLANK(OFFSET('9. METAS'!$L$20,INT((ROW()-13)/2),0)),"",OFFSET('9. METAS'!$L$20,INT((ROW()-13)/2),0))</f>
        <v/>
      </c>
      <c r="I303" s="1029"/>
      <c r="J303" s="208" t="e">
        <f ca="1">IF(MOD(ROW()-13,2)=0,IF(ISBLANK(OFFSET(#REF!,INT((ROW()-13)/2),0)),"",OFFSET(#REF!,INT((ROW()-13)/2),0)),IF(ISBLANK(OFFSET('9. METAS'!$U$20,INT((ROW()-14)/2),0)),"",OFFSET('9. METAS'!$U$20,INT((ROW()-14)/2),0)))</f>
        <v>#REF!</v>
      </c>
      <c r="K303" s="209" t="e">
        <f ca="1">IF(MOD(ROW()-13,2)=0,IF(ISBLANK(OFFSET(#REF!,INT((ROW()-13)/2),0)),"",OFFSET(#REF!,INT((ROW()-13)/2),0)),IF(ISBLANK(OFFSET('9. METAS'!$V$20,INT((ROW()-14)/2),0)),"",OFFSET('9. METAS'!$V$20,INT((ROW()-14)/2),0)))</f>
        <v>#REF!</v>
      </c>
      <c r="L303" s="209" t="e">
        <f ca="1">IF(MOD(ROW()-13,2)=0,IF(ISBLANK(OFFSET(#REF!,INT((ROW()-13)/2),0)),"",OFFSET(#REF!,INT((ROW()-13)/2),0)),IF(ISBLANK(OFFSET('9. METAS'!$W$20,INT((ROW()-14)/2),0)),"",OFFSET('9. METAS'!$W$20,INT((ROW()-14)/2),0)))</f>
        <v>#REF!</v>
      </c>
      <c r="M303" s="210" t="e">
        <f ca="1">IF(MOD(ROW()-13,2)=0,IF(ISBLANK(OFFSET(#REF!,INT((ROW()-13)/2),0)),"",OFFSET(#REF!,INT((ROW()-13)/2),0)),IF(ISBLANK(OFFSET('9. METAS'!$X$20,INT((ROW()-14)/2),0)),"",OFFSET('9. METAS'!$X$20,INT((ROW()-14)/2),0)))</f>
        <v>#REF!</v>
      </c>
      <c r="N303" s="1002" t="str">
        <f t="shared" ref="N303" ca="1" si="286">IFERROR(J303/J304,"ND")</f>
        <v>ND</v>
      </c>
      <c r="O303" s="1004" t="str">
        <f t="shared" ref="O303" ca="1" si="287">IFERROR(((J303+K303)/H303),"ND")</f>
        <v>ND</v>
      </c>
      <c r="P303" s="1031"/>
    </row>
    <row r="304" spans="3:16">
      <c r="C304" s="981"/>
      <c r="D304" s="983"/>
      <c r="E304" s="983"/>
      <c r="F304" s="985"/>
      <c r="G304" s="987"/>
      <c r="H304" s="1027"/>
      <c r="I304" s="1033"/>
      <c r="J304" s="208" t="str">
        <f ca="1">IF(MOD(ROW()-13,2)=0,IF(ISBLANK(OFFSET(#REF!,INT((ROW()-13)/2),0)),"",OFFSET(#REF!,INT((ROW()-13)/2),0)),IF(ISBLANK(OFFSET('9. METAS'!$U$20,INT((ROW()-14)/2),0)),"",OFFSET('9. METAS'!$U$20,INT((ROW()-14)/2),0)))</f>
        <v/>
      </c>
      <c r="K304" s="209" t="str">
        <f ca="1">IF(MOD(ROW()-13,2)=0,IF(ISBLANK(OFFSET(#REF!,INT((ROW()-13)/2),0)),"",OFFSET(#REF!,INT((ROW()-13)/2),0)),IF(ISBLANK(OFFSET('9. METAS'!$V$20,INT((ROW()-14)/2),0)),"",OFFSET('9. METAS'!$V$20,INT((ROW()-14)/2),0)))</f>
        <v/>
      </c>
      <c r="L304" s="209" t="str">
        <f ca="1">IF(MOD(ROW()-13,2)=0,IF(ISBLANK(OFFSET(#REF!,INT((ROW()-13)/2),0)),"",OFFSET(#REF!,INT((ROW()-13)/2),0)),IF(ISBLANK(OFFSET('9. METAS'!$W$20,INT((ROW()-14)/2),0)),"",OFFSET('9. METAS'!$W$20,INT((ROW()-14)/2),0)))</f>
        <v/>
      </c>
      <c r="M304" s="210" t="str">
        <f ca="1">IF(MOD(ROW()-13,2)=0,IF(ISBLANK(OFFSET(#REF!,INT((ROW()-13)/2),0)),"",OFFSET(#REF!,INT((ROW()-13)/2),0)),IF(ISBLANK(OFFSET('9. METAS'!$X$20,INT((ROW()-14)/2),0)),"",OFFSET('9. METAS'!$X$20,INT((ROW()-14)/2),0)))</f>
        <v/>
      </c>
      <c r="N304" s="1003"/>
      <c r="O304" s="1005"/>
      <c r="P304" s="1034"/>
    </row>
    <row r="305" spans="3:16">
      <c r="C305" s="1008" t="str">
        <f ca="1">IF(ISBLANK(OFFSET('5. Pp (3 años)'!$C$46,INT((ROW()-13)/2),0)),"",OFFSET('5. Pp (3 años)'!$C$46,INT((ROW()-13)/2),0))</f>
        <v/>
      </c>
      <c r="D305" s="983" t="str">
        <f ca="1">IF(ISBLANK(OFFSET('5. Pp (3 años)'!$D$46,INT((ROW()-13)/2),0)),"",OFFSET('5. Pp (3 años)'!$D$46,INT((ROW()-13)/2),0))</f>
        <v/>
      </c>
      <c r="E305" s="983" t="str">
        <f ca="1">IF(ISBLANK(OFFSET('5. Pp (3 años)'!$E$46,INT((ROW()-13)/2),0)),"",OFFSET('5. Pp (3 años)'!$E$46,INT((ROW()-13)/2),0))</f>
        <v/>
      </c>
      <c r="F305" s="985" t="str">
        <f ca="1">IF(ISBLANK(OFFSET('5. Pp (3 años)'!$K$46,INT((ROW()-13)/2),0)),"",OFFSET('5. Pp (3 años)'!$K$46,INT((ROW()-13)/2),0))</f>
        <v/>
      </c>
      <c r="G305" s="987" t="str">
        <f ca="1">IF(ISBLANK(OFFSET('5. Pp (3 años)'!$H$46,INT((ROW()-13)/2),0)),"",OFFSET('5. Pp (3 años)'!$H$46,INT((ROW()-13)/2),0))</f>
        <v/>
      </c>
      <c r="H305" s="1027" t="str">
        <f ca="1">IF(ISBLANK(OFFSET('9. METAS'!$L$20,INT((ROW()-13)/2),0)),"",OFFSET('9. METAS'!$L$20,INT((ROW()-13)/2),0))</f>
        <v/>
      </c>
      <c r="I305" s="1029"/>
      <c r="J305" s="208" t="e">
        <f ca="1">IF(MOD(ROW()-13,2)=0,IF(ISBLANK(OFFSET(#REF!,INT((ROW()-13)/2),0)),"",OFFSET(#REF!,INT((ROW()-13)/2),0)),IF(ISBLANK(OFFSET('9. METAS'!$U$20,INT((ROW()-14)/2),0)),"",OFFSET('9. METAS'!$U$20,INT((ROW()-14)/2),0)))</f>
        <v>#REF!</v>
      </c>
      <c r="K305" s="209" t="e">
        <f ca="1">IF(MOD(ROW()-13,2)=0,IF(ISBLANK(OFFSET(#REF!,INT((ROW()-13)/2),0)),"",OFFSET(#REF!,INT((ROW()-13)/2),0)),IF(ISBLANK(OFFSET('9. METAS'!$V$20,INT((ROW()-14)/2),0)),"",OFFSET('9. METAS'!$V$20,INT((ROW()-14)/2),0)))</f>
        <v>#REF!</v>
      </c>
      <c r="L305" s="209" t="e">
        <f ca="1">IF(MOD(ROW()-13,2)=0,IF(ISBLANK(OFFSET(#REF!,INT((ROW()-13)/2),0)),"",OFFSET(#REF!,INT((ROW()-13)/2),0)),IF(ISBLANK(OFFSET('9. METAS'!$W$20,INT((ROW()-14)/2),0)),"",OFFSET('9. METAS'!$W$20,INT((ROW()-14)/2),0)))</f>
        <v>#REF!</v>
      </c>
      <c r="M305" s="210" t="e">
        <f ca="1">IF(MOD(ROW()-13,2)=0,IF(ISBLANK(OFFSET(#REF!,INT((ROW()-13)/2),0)),"",OFFSET(#REF!,INT((ROW()-13)/2),0)),IF(ISBLANK(OFFSET('9. METAS'!$X$20,INT((ROW()-14)/2),0)),"",OFFSET('9. METAS'!$X$20,INT((ROW()-14)/2),0)))</f>
        <v>#REF!</v>
      </c>
      <c r="N305" s="1002" t="str">
        <f t="shared" ref="N305" ca="1" si="288">IFERROR(J305/J306,"ND")</f>
        <v>ND</v>
      </c>
      <c r="O305" s="1004" t="str">
        <f t="shared" ref="O305" ca="1" si="289">IFERROR(((J305+K305)/H305),"ND")</f>
        <v>ND</v>
      </c>
      <c r="P305" s="1031"/>
    </row>
    <row r="306" spans="3:16">
      <c r="C306" s="981"/>
      <c r="D306" s="983"/>
      <c r="E306" s="983"/>
      <c r="F306" s="985"/>
      <c r="G306" s="987"/>
      <c r="H306" s="1027"/>
      <c r="I306" s="1033"/>
      <c r="J306" s="208" t="str">
        <f ca="1">IF(MOD(ROW()-13,2)=0,IF(ISBLANK(OFFSET(#REF!,INT((ROW()-13)/2),0)),"",OFFSET(#REF!,INT((ROW()-13)/2),0)),IF(ISBLANK(OFFSET('9. METAS'!$U$20,INT((ROW()-14)/2),0)),"",OFFSET('9. METAS'!$U$20,INT((ROW()-14)/2),0)))</f>
        <v/>
      </c>
      <c r="K306" s="209" t="str">
        <f ca="1">IF(MOD(ROW()-13,2)=0,IF(ISBLANK(OFFSET(#REF!,INT((ROW()-13)/2),0)),"",OFFSET(#REF!,INT((ROW()-13)/2),0)),IF(ISBLANK(OFFSET('9. METAS'!$V$20,INT((ROW()-14)/2),0)),"",OFFSET('9. METAS'!$V$20,INT((ROW()-14)/2),0)))</f>
        <v/>
      </c>
      <c r="L306" s="209" t="str">
        <f ca="1">IF(MOD(ROW()-13,2)=0,IF(ISBLANK(OFFSET(#REF!,INT((ROW()-13)/2),0)),"",OFFSET(#REF!,INT((ROW()-13)/2),0)),IF(ISBLANK(OFFSET('9. METAS'!$W$20,INT((ROW()-14)/2),0)),"",OFFSET('9. METAS'!$W$20,INT((ROW()-14)/2),0)))</f>
        <v/>
      </c>
      <c r="M306" s="210" t="str">
        <f ca="1">IF(MOD(ROW()-13,2)=0,IF(ISBLANK(OFFSET(#REF!,INT((ROW()-13)/2),0)),"",OFFSET(#REF!,INT((ROW()-13)/2),0)),IF(ISBLANK(OFFSET('9. METAS'!$X$20,INT((ROW()-14)/2),0)),"",OFFSET('9. METAS'!$X$20,INT((ROW()-14)/2),0)))</f>
        <v/>
      </c>
      <c r="N306" s="1003"/>
      <c r="O306" s="1005"/>
      <c r="P306" s="1034"/>
    </row>
    <row r="307" spans="3:16">
      <c r="C307" s="1008" t="str">
        <f ca="1">IF(ISBLANK(OFFSET('5. Pp (3 años)'!$C$46,INT((ROW()-13)/2),0)),"",OFFSET('5. Pp (3 años)'!$C$46,INT((ROW()-13)/2),0))</f>
        <v/>
      </c>
      <c r="D307" s="983" t="str">
        <f ca="1">IF(ISBLANK(OFFSET('5. Pp (3 años)'!$D$46,INT((ROW()-13)/2),0)),"",OFFSET('5. Pp (3 años)'!$D$46,INT((ROW()-13)/2),0))</f>
        <v/>
      </c>
      <c r="E307" s="983" t="str">
        <f ca="1">IF(ISBLANK(OFFSET('5. Pp (3 años)'!$E$46,INT((ROW()-13)/2),0)),"",OFFSET('5. Pp (3 años)'!$E$46,INT((ROW()-13)/2),0))</f>
        <v/>
      </c>
      <c r="F307" s="985" t="str">
        <f ca="1">IF(ISBLANK(OFFSET('5. Pp (3 años)'!$K$46,INT((ROW()-13)/2),0)),"",OFFSET('5. Pp (3 años)'!$K$46,INT((ROW()-13)/2),0))</f>
        <v/>
      </c>
      <c r="G307" s="987" t="str">
        <f ca="1">IF(ISBLANK(OFFSET('5. Pp (3 años)'!$H$46,INT((ROW()-13)/2),0)),"",OFFSET('5. Pp (3 años)'!$H$46,INT((ROW()-13)/2),0))</f>
        <v/>
      </c>
      <c r="H307" s="1027" t="str">
        <f ca="1">IF(ISBLANK(OFFSET('9. METAS'!$L$20,INT((ROW()-13)/2),0)),"",OFFSET('9. METAS'!$L$20,INT((ROW()-13)/2),0))</f>
        <v/>
      </c>
      <c r="I307" s="1029"/>
      <c r="J307" s="208" t="e">
        <f ca="1">IF(MOD(ROW()-13,2)=0,IF(ISBLANK(OFFSET(#REF!,INT((ROW()-13)/2),0)),"",OFFSET(#REF!,INT((ROW()-13)/2),0)),IF(ISBLANK(OFFSET('9. METAS'!$U$20,INT((ROW()-14)/2),0)),"",OFFSET('9. METAS'!$U$20,INT((ROW()-14)/2),0)))</f>
        <v>#REF!</v>
      </c>
      <c r="K307" s="209" t="e">
        <f ca="1">IF(MOD(ROW()-13,2)=0,IF(ISBLANK(OFFSET(#REF!,INT((ROW()-13)/2),0)),"",OFFSET(#REF!,INT((ROW()-13)/2),0)),IF(ISBLANK(OFFSET('9. METAS'!$V$20,INT((ROW()-14)/2),0)),"",OFFSET('9. METAS'!$V$20,INT((ROW()-14)/2),0)))</f>
        <v>#REF!</v>
      </c>
      <c r="L307" s="209" t="e">
        <f ca="1">IF(MOD(ROW()-13,2)=0,IF(ISBLANK(OFFSET(#REF!,INT((ROW()-13)/2),0)),"",OFFSET(#REF!,INT((ROW()-13)/2),0)),IF(ISBLANK(OFFSET('9. METAS'!$W$20,INT((ROW()-14)/2),0)),"",OFFSET('9. METAS'!$W$20,INT((ROW()-14)/2),0)))</f>
        <v>#REF!</v>
      </c>
      <c r="M307" s="210" t="e">
        <f ca="1">IF(MOD(ROW()-13,2)=0,IF(ISBLANK(OFFSET(#REF!,INT((ROW()-13)/2),0)),"",OFFSET(#REF!,INT((ROW()-13)/2),0)),IF(ISBLANK(OFFSET('9. METAS'!$X$20,INT((ROW()-14)/2),0)),"",OFFSET('9. METAS'!$X$20,INT((ROW()-14)/2),0)))</f>
        <v>#REF!</v>
      </c>
      <c r="N307" s="1002" t="str">
        <f t="shared" ref="N307" ca="1" si="290">IFERROR(J307/J308,"ND")</f>
        <v>ND</v>
      </c>
      <c r="O307" s="1004" t="str">
        <f t="shared" ref="O307" ca="1" si="291">IFERROR(((J307+K307)/H307),"ND")</f>
        <v>ND</v>
      </c>
      <c r="P307" s="1031"/>
    </row>
    <row r="308" spans="3:16">
      <c r="C308" s="981"/>
      <c r="D308" s="983"/>
      <c r="E308" s="983"/>
      <c r="F308" s="985"/>
      <c r="G308" s="987"/>
      <c r="H308" s="1027"/>
      <c r="I308" s="1033"/>
      <c r="J308" s="208" t="str">
        <f ca="1">IF(MOD(ROW()-13,2)=0,IF(ISBLANK(OFFSET(#REF!,INT((ROW()-13)/2),0)),"",OFFSET(#REF!,INT((ROW()-13)/2),0)),IF(ISBLANK(OFFSET('9. METAS'!$U$20,INT((ROW()-14)/2),0)),"",OFFSET('9. METAS'!$U$20,INT((ROW()-14)/2),0)))</f>
        <v/>
      </c>
      <c r="K308" s="209" t="str">
        <f ca="1">IF(MOD(ROW()-13,2)=0,IF(ISBLANK(OFFSET(#REF!,INT((ROW()-13)/2),0)),"",OFFSET(#REF!,INT((ROW()-13)/2),0)),IF(ISBLANK(OFFSET('9. METAS'!$V$20,INT((ROW()-14)/2),0)),"",OFFSET('9. METAS'!$V$20,INT((ROW()-14)/2),0)))</f>
        <v/>
      </c>
      <c r="L308" s="209" t="str">
        <f ca="1">IF(MOD(ROW()-13,2)=0,IF(ISBLANK(OFFSET(#REF!,INT((ROW()-13)/2),0)),"",OFFSET(#REF!,INT((ROW()-13)/2),0)),IF(ISBLANK(OFFSET('9. METAS'!$W$20,INT((ROW()-14)/2),0)),"",OFFSET('9. METAS'!$W$20,INT((ROW()-14)/2),0)))</f>
        <v/>
      </c>
      <c r="M308" s="210" t="str">
        <f ca="1">IF(MOD(ROW()-13,2)=0,IF(ISBLANK(OFFSET(#REF!,INT((ROW()-13)/2),0)),"",OFFSET(#REF!,INT((ROW()-13)/2),0)),IF(ISBLANK(OFFSET('9. METAS'!$X$20,INT((ROW()-14)/2),0)),"",OFFSET('9. METAS'!$X$20,INT((ROW()-14)/2),0)))</f>
        <v/>
      </c>
      <c r="N308" s="1003"/>
      <c r="O308" s="1005"/>
      <c r="P308" s="1034"/>
    </row>
    <row r="309" spans="3:16">
      <c r="C309" s="1008" t="str">
        <f ca="1">IF(ISBLANK(OFFSET('5. Pp (3 años)'!$C$46,INT((ROW()-13)/2),0)),"",OFFSET('5. Pp (3 años)'!$C$46,INT((ROW()-13)/2),0))</f>
        <v/>
      </c>
      <c r="D309" s="983" t="str">
        <f ca="1">IF(ISBLANK(OFFSET('5. Pp (3 años)'!$D$46,INT((ROW()-13)/2),0)),"",OFFSET('5. Pp (3 años)'!$D$46,INT((ROW()-13)/2),0))</f>
        <v/>
      </c>
      <c r="E309" s="983" t="str">
        <f ca="1">IF(ISBLANK(OFFSET('5. Pp (3 años)'!$E$46,INT((ROW()-13)/2),0)),"",OFFSET('5. Pp (3 años)'!$E$46,INT((ROW()-13)/2),0))</f>
        <v/>
      </c>
      <c r="F309" s="985" t="str">
        <f ca="1">IF(ISBLANK(OFFSET('5. Pp (3 años)'!$K$46,INT((ROW()-13)/2),0)),"",OFFSET('5. Pp (3 años)'!$K$46,INT((ROW()-13)/2),0))</f>
        <v/>
      </c>
      <c r="G309" s="987" t="str">
        <f ca="1">IF(ISBLANK(OFFSET('5. Pp (3 años)'!$H$46,INT((ROW()-13)/2),0)),"",OFFSET('5. Pp (3 años)'!$H$46,INT((ROW()-13)/2),0))</f>
        <v/>
      </c>
      <c r="H309" s="1027" t="str">
        <f ca="1">IF(ISBLANK(OFFSET('9. METAS'!$L$20,INT((ROW()-13)/2),0)),"",OFFSET('9. METAS'!$L$20,INT((ROW()-13)/2),0))</f>
        <v/>
      </c>
      <c r="I309" s="1029"/>
      <c r="J309" s="208" t="e">
        <f ca="1">IF(MOD(ROW()-13,2)=0,IF(ISBLANK(OFFSET(#REF!,INT((ROW()-13)/2),0)),"",OFFSET(#REF!,INT((ROW()-13)/2),0)),IF(ISBLANK(OFFSET('9. METAS'!$U$20,INT((ROW()-14)/2),0)),"",OFFSET('9. METAS'!$U$20,INT((ROW()-14)/2),0)))</f>
        <v>#REF!</v>
      </c>
      <c r="K309" s="209" t="e">
        <f ca="1">IF(MOD(ROW()-13,2)=0,IF(ISBLANK(OFFSET(#REF!,INT((ROW()-13)/2),0)),"",OFFSET(#REF!,INT((ROW()-13)/2),0)),IF(ISBLANK(OFFSET('9. METAS'!$V$20,INT((ROW()-14)/2),0)),"",OFFSET('9. METAS'!$V$20,INT((ROW()-14)/2),0)))</f>
        <v>#REF!</v>
      </c>
      <c r="L309" s="209" t="e">
        <f ca="1">IF(MOD(ROW()-13,2)=0,IF(ISBLANK(OFFSET(#REF!,INT((ROW()-13)/2),0)),"",OFFSET(#REF!,INT((ROW()-13)/2),0)),IF(ISBLANK(OFFSET('9. METAS'!$W$20,INT((ROW()-14)/2),0)),"",OFFSET('9. METAS'!$W$20,INT((ROW()-14)/2),0)))</f>
        <v>#REF!</v>
      </c>
      <c r="M309" s="210" t="e">
        <f ca="1">IF(MOD(ROW()-13,2)=0,IF(ISBLANK(OFFSET(#REF!,INT((ROW()-13)/2),0)),"",OFFSET(#REF!,INT((ROW()-13)/2),0)),IF(ISBLANK(OFFSET('9. METAS'!$X$20,INT((ROW()-14)/2),0)),"",OFFSET('9. METAS'!$X$20,INT((ROW()-14)/2),0)))</f>
        <v>#REF!</v>
      </c>
      <c r="N309" s="1002" t="str">
        <f t="shared" ref="N309" ca="1" si="292">IFERROR(J309/J310,"ND")</f>
        <v>ND</v>
      </c>
      <c r="O309" s="1004" t="str">
        <f t="shared" ref="O309" ca="1" si="293">IFERROR(((J309+K309)/H309),"ND")</f>
        <v>ND</v>
      </c>
      <c r="P309" s="1031"/>
    </row>
    <row r="310" spans="3:16">
      <c r="C310" s="981"/>
      <c r="D310" s="983"/>
      <c r="E310" s="983"/>
      <c r="F310" s="985"/>
      <c r="G310" s="987"/>
      <c r="H310" s="1027"/>
      <c r="I310" s="1033"/>
      <c r="J310" s="208" t="str">
        <f ca="1">IF(MOD(ROW()-13,2)=0,IF(ISBLANK(OFFSET(#REF!,INT((ROW()-13)/2),0)),"",OFFSET(#REF!,INT((ROW()-13)/2),0)),IF(ISBLANK(OFFSET('9. METAS'!$U$20,INT((ROW()-14)/2),0)),"",OFFSET('9. METAS'!$U$20,INT((ROW()-14)/2),0)))</f>
        <v/>
      </c>
      <c r="K310" s="209" t="str">
        <f ca="1">IF(MOD(ROW()-13,2)=0,IF(ISBLANK(OFFSET(#REF!,INT((ROW()-13)/2),0)),"",OFFSET(#REF!,INT((ROW()-13)/2),0)),IF(ISBLANK(OFFSET('9. METAS'!$V$20,INT((ROW()-14)/2),0)),"",OFFSET('9. METAS'!$V$20,INT((ROW()-14)/2),0)))</f>
        <v/>
      </c>
      <c r="L310" s="209" t="str">
        <f ca="1">IF(MOD(ROW()-13,2)=0,IF(ISBLANK(OFFSET(#REF!,INT((ROW()-13)/2),0)),"",OFFSET(#REF!,INT((ROW()-13)/2),0)),IF(ISBLANK(OFFSET('9. METAS'!$W$20,INT((ROW()-14)/2),0)),"",OFFSET('9. METAS'!$W$20,INT((ROW()-14)/2),0)))</f>
        <v/>
      </c>
      <c r="M310" s="210" t="str">
        <f ca="1">IF(MOD(ROW()-13,2)=0,IF(ISBLANK(OFFSET(#REF!,INT((ROW()-13)/2),0)),"",OFFSET(#REF!,INT((ROW()-13)/2),0)),IF(ISBLANK(OFFSET('9. METAS'!$X$20,INT((ROW()-14)/2),0)),"",OFFSET('9. METAS'!$X$20,INT((ROW()-14)/2),0)))</f>
        <v/>
      </c>
      <c r="N310" s="1003"/>
      <c r="O310" s="1005"/>
      <c r="P310" s="1034"/>
    </row>
    <row r="311" spans="3:16">
      <c r="C311" s="1008" t="str">
        <f ca="1">IF(ISBLANK(OFFSET('5. Pp (3 años)'!$C$46,INT((ROW()-13)/2),0)),"",OFFSET('5. Pp (3 años)'!$C$46,INT((ROW()-13)/2),0))</f>
        <v/>
      </c>
      <c r="D311" s="983" t="str">
        <f ca="1">IF(ISBLANK(OFFSET('5. Pp (3 años)'!$D$46,INT((ROW()-13)/2),0)),"",OFFSET('5. Pp (3 años)'!$D$46,INT((ROW()-13)/2),0))</f>
        <v/>
      </c>
      <c r="E311" s="983" t="str">
        <f ca="1">IF(ISBLANK(OFFSET('5. Pp (3 años)'!$E$46,INT((ROW()-13)/2),0)),"",OFFSET('5. Pp (3 años)'!$E$46,INT((ROW()-13)/2),0))</f>
        <v/>
      </c>
      <c r="F311" s="985" t="str">
        <f ca="1">IF(ISBLANK(OFFSET('5. Pp (3 años)'!$K$46,INT((ROW()-13)/2),0)),"",OFFSET('5. Pp (3 años)'!$K$46,INT((ROW()-13)/2),0))</f>
        <v/>
      </c>
      <c r="G311" s="987" t="str">
        <f ca="1">IF(ISBLANK(OFFSET('5. Pp (3 años)'!$H$46,INT((ROW()-13)/2),0)),"",OFFSET('5. Pp (3 años)'!$H$46,INT((ROW()-13)/2),0))</f>
        <v/>
      </c>
      <c r="H311" s="1027" t="str">
        <f ca="1">IF(ISBLANK(OFFSET('9. METAS'!$L$20,INT((ROW()-13)/2),0)),"",OFFSET('9. METAS'!$L$20,INT((ROW()-13)/2),0))</f>
        <v/>
      </c>
      <c r="I311" s="1029"/>
      <c r="J311" s="208" t="e">
        <f ca="1">IF(MOD(ROW()-13,2)=0,IF(ISBLANK(OFFSET(#REF!,INT((ROW()-13)/2),0)),"",OFFSET(#REF!,INT((ROW()-13)/2),0)),IF(ISBLANK(OFFSET('9. METAS'!$U$20,INT((ROW()-14)/2),0)),"",OFFSET('9. METAS'!$U$20,INT((ROW()-14)/2),0)))</f>
        <v>#REF!</v>
      </c>
      <c r="K311" s="209" t="e">
        <f ca="1">IF(MOD(ROW()-13,2)=0,IF(ISBLANK(OFFSET(#REF!,INT((ROW()-13)/2),0)),"",OFFSET(#REF!,INT((ROW()-13)/2),0)),IF(ISBLANK(OFFSET('9. METAS'!$V$20,INT((ROW()-14)/2),0)),"",OFFSET('9. METAS'!$V$20,INT((ROW()-14)/2),0)))</f>
        <v>#REF!</v>
      </c>
      <c r="L311" s="209" t="e">
        <f ca="1">IF(MOD(ROW()-13,2)=0,IF(ISBLANK(OFFSET(#REF!,INT((ROW()-13)/2),0)),"",OFFSET(#REF!,INT((ROW()-13)/2),0)),IF(ISBLANK(OFFSET('9. METAS'!$W$20,INT((ROW()-14)/2),0)),"",OFFSET('9. METAS'!$W$20,INT((ROW()-14)/2),0)))</f>
        <v>#REF!</v>
      </c>
      <c r="M311" s="210" t="e">
        <f ca="1">IF(MOD(ROW()-13,2)=0,IF(ISBLANK(OFFSET(#REF!,INT((ROW()-13)/2),0)),"",OFFSET(#REF!,INT((ROW()-13)/2),0)),IF(ISBLANK(OFFSET('9. METAS'!$X$20,INT((ROW()-14)/2),0)),"",OFFSET('9. METAS'!$X$20,INT((ROW()-14)/2),0)))</f>
        <v>#REF!</v>
      </c>
      <c r="N311" s="1002" t="str">
        <f t="shared" ref="N311" ca="1" si="294">IFERROR(J311/J312,"ND")</f>
        <v>ND</v>
      </c>
      <c r="O311" s="1004" t="str">
        <f t="shared" ref="O311" ca="1" si="295">IFERROR(((J311+K311)/H311),"ND")</f>
        <v>ND</v>
      </c>
      <c r="P311" s="1031"/>
    </row>
    <row r="312" spans="3:16">
      <c r="C312" s="981"/>
      <c r="D312" s="983"/>
      <c r="E312" s="983"/>
      <c r="F312" s="985"/>
      <c r="G312" s="987"/>
      <c r="H312" s="1027"/>
      <c r="I312" s="1033"/>
      <c r="J312" s="208" t="str">
        <f ca="1">IF(MOD(ROW()-13,2)=0,IF(ISBLANK(OFFSET(#REF!,INT((ROW()-13)/2),0)),"",OFFSET(#REF!,INT((ROW()-13)/2),0)),IF(ISBLANK(OFFSET('9. METAS'!$U$20,INT((ROW()-14)/2),0)),"",OFFSET('9. METAS'!$U$20,INT((ROW()-14)/2),0)))</f>
        <v/>
      </c>
      <c r="K312" s="209" t="str">
        <f ca="1">IF(MOD(ROW()-13,2)=0,IF(ISBLANK(OFFSET(#REF!,INT((ROW()-13)/2),0)),"",OFFSET(#REF!,INT((ROW()-13)/2),0)),IF(ISBLANK(OFFSET('9. METAS'!$V$20,INT((ROW()-14)/2),0)),"",OFFSET('9. METAS'!$V$20,INT((ROW()-14)/2),0)))</f>
        <v/>
      </c>
      <c r="L312" s="209" t="str">
        <f ca="1">IF(MOD(ROW()-13,2)=0,IF(ISBLANK(OFFSET(#REF!,INT((ROW()-13)/2),0)),"",OFFSET(#REF!,INT((ROW()-13)/2),0)),IF(ISBLANK(OFFSET('9. METAS'!$W$20,INT((ROW()-14)/2),0)),"",OFFSET('9. METAS'!$W$20,INT((ROW()-14)/2),0)))</f>
        <v/>
      </c>
      <c r="M312" s="210" t="str">
        <f ca="1">IF(MOD(ROW()-13,2)=0,IF(ISBLANK(OFFSET(#REF!,INT((ROW()-13)/2),0)),"",OFFSET(#REF!,INT((ROW()-13)/2),0)),IF(ISBLANK(OFFSET('9. METAS'!$X$20,INT((ROW()-14)/2),0)),"",OFFSET('9. METAS'!$X$20,INT((ROW()-14)/2),0)))</f>
        <v/>
      </c>
      <c r="N312" s="1003"/>
      <c r="O312" s="1005"/>
      <c r="P312" s="1034"/>
    </row>
    <row r="313" spans="3:16">
      <c r="C313" s="1008" t="str">
        <f ca="1">IF(ISBLANK(OFFSET('5. Pp (3 años)'!$C$46,INT((ROW()-13)/2),0)),"",OFFSET('5. Pp (3 años)'!$C$46,INT((ROW()-13)/2),0))</f>
        <v/>
      </c>
      <c r="D313" s="983" t="str">
        <f ca="1">IF(ISBLANK(OFFSET('5. Pp (3 años)'!$D$46,INT((ROW()-13)/2),0)),"",OFFSET('5. Pp (3 años)'!$D$46,INT((ROW()-13)/2),0))</f>
        <v/>
      </c>
      <c r="E313" s="983" t="str">
        <f ca="1">IF(ISBLANK(OFFSET('5. Pp (3 años)'!$E$46,INT((ROW()-13)/2),0)),"",OFFSET('5. Pp (3 años)'!$E$46,INT((ROW()-13)/2),0))</f>
        <v/>
      </c>
      <c r="F313" s="985" t="str">
        <f ca="1">IF(ISBLANK(OFFSET('5. Pp (3 años)'!$K$46,INT((ROW()-13)/2),0)),"",OFFSET('5. Pp (3 años)'!$K$46,INT((ROW()-13)/2),0))</f>
        <v/>
      </c>
      <c r="G313" s="987" t="str">
        <f ca="1">IF(ISBLANK(OFFSET('5. Pp (3 años)'!$H$46,INT((ROW()-13)/2),0)),"",OFFSET('5. Pp (3 años)'!$H$46,INT((ROW()-13)/2),0))</f>
        <v/>
      </c>
      <c r="H313" s="1027" t="str">
        <f ca="1">IF(ISBLANK(OFFSET('9. METAS'!$L$20,INT((ROW()-13)/2),0)),"",OFFSET('9. METAS'!$L$20,INT((ROW()-13)/2),0))</f>
        <v/>
      </c>
      <c r="I313" s="1029"/>
      <c r="J313" s="208" t="e">
        <f ca="1">IF(MOD(ROW()-13,2)=0,IF(ISBLANK(OFFSET(#REF!,INT((ROW()-13)/2),0)),"",OFFSET(#REF!,INT((ROW()-13)/2),0)),IF(ISBLANK(OFFSET('9. METAS'!$U$20,INT((ROW()-14)/2),0)),"",OFFSET('9. METAS'!$U$20,INT((ROW()-14)/2),0)))</f>
        <v>#REF!</v>
      </c>
      <c r="K313" s="209" t="e">
        <f ca="1">IF(MOD(ROW()-13,2)=0,IF(ISBLANK(OFFSET(#REF!,INT((ROW()-13)/2),0)),"",OFFSET(#REF!,INT((ROW()-13)/2),0)),IF(ISBLANK(OFFSET('9. METAS'!$V$20,INT((ROW()-14)/2),0)),"",OFFSET('9. METAS'!$V$20,INT((ROW()-14)/2),0)))</f>
        <v>#REF!</v>
      </c>
      <c r="L313" s="209" t="e">
        <f ca="1">IF(MOD(ROW()-13,2)=0,IF(ISBLANK(OFFSET(#REF!,INT((ROW()-13)/2),0)),"",OFFSET(#REF!,INT((ROW()-13)/2),0)),IF(ISBLANK(OFFSET('9. METAS'!$W$20,INT((ROW()-14)/2),0)),"",OFFSET('9. METAS'!$W$20,INT((ROW()-14)/2),0)))</f>
        <v>#REF!</v>
      </c>
      <c r="M313" s="210" t="e">
        <f ca="1">IF(MOD(ROW()-13,2)=0,IF(ISBLANK(OFFSET(#REF!,INT((ROW()-13)/2),0)),"",OFFSET(#REF!,INT((ROW()-13)/2),0)),IF(ISBLANK(OFFSET('9. METAS'!$X$20,INT((ROW()-14)/2),0)),"",OFFSET('9. METAS'!$X$20,INT((ROW()-14)/2),0)))</f>
        <v>#REF!</v>
      </c>
      <c r="N313" s="1002" t="str">
        <f t="shared" ref="N313" ca="1" si="296">IFERROR(J313/J314,"ND")</f>
        <v>ND</v>
      </c>
      <c r="O313" s="1004" t="str">
        <f t="shared" ref="O313" ca="1" si="297">IFERROR(((J313+K313)/H313),"ND")</f>
        <v>ND</v>
      </c>
      <c r="P313" s="1031"/>
    </row>
    <row r="314" spans="3:16">
      <c r="C314" s="981"/>
      <c r="D314" s="983"/>
      <c r="E314" s="983"/>
      <c r="F314" s="985"/>
      <c r="G314" s="987"/>
      <c r="H314" s="1027"/>
      <c r="I314" s="1033"/>
      <c r="J314" s="208" t="str">
        <f ca="1">IF(MOD(ROW()-13,2)=0,IF(ISBLANK(OFFSET(#REF!,INT((ROW()-13)/2),0)),"",OFFSET(#REF!,INT((ROW()-13)/2),0)),IF(ISBLANK(OFFSET('9. METAS'!$U$20,INT((ROW()-14)/2),0)),"",OFFSET('9. METAS'!$U$20,INT((ROW()-14)/2),0)))</f>
        <v/>
      </c>
      <c r="K314" s="209" t="str">
        <f ca="1">IF(MOD(ROW()-13,2)=0,IF(ISBLANK(OFFSET(#REF!,INT((ROW()-13)/2),0)),"",OFFSET(#REF!,INT((ROW()-13)/2),0)),IF(ISBLANK(OFFSET('9. METAS'!$V$20,INT((ROW()-14)/2),0)),"",OFFSET('9. METAS'!$V$20,INT((ROW()-14)/2),0)))</f>
        <v/>
      </c>
      <c r="L314" s="209" t="str">
        <f ca="1">IF(MOD(ROW()-13,2)=0,IF(ISBLANK(OFFSET(#REF!,INT((ROW()-13)/2),0)),"",OFFSET(#REF!,INT((ROW()-13)/2),0)),IF(ISBLANK(OFFSET('9. METAS'!$W$20,INT((ROW()-14)/2),0)),"",OFFSET('9. METAS'!$W$20,INT((ROW()-14)/2),0)))</f>
        <v/>
      </c>
      <c r="M314" s="210" t="str">
        <f ca="1">IF(MOD(ROW()-13,2)=0,IF(ISBLANK(OFFSET(#REF!,INT((ROW()-13)/2),0)),"",OFFSET(#REF!,INT((ROW()-13)/2),0)),IF(ISBLANK(OFFSET('9. METAS'!$X$20,INT((ROW()-14)/2),0)),"",OFFSET('9. METAS'!$X$20,INT((ROW()-14)/2),0)))</f>
        <v/>
      </c>
      <c r="N314" s="1003"/>
      <c r="O314" s="1005"/>
      <c r="P314" s="1034"/>
    </row>
    <row r="315" spans="3:16">
      <c r="C315" s="1008" t="str">
        <f ca="1">IF(ISBLANK(OFFSET('5. Pp (3 años)'!$C$46,INT((ROW()-13)/2),0)),"",OFFSET('5. Pp (3 años)'!$C$46,INT((ROW()-13)/2),0))</f>
        <v/>
      </c>
      <c r="D315" s="983" t="str">
        <f ca="1">IF(ISBLANK(OFFSET('5. Pp (3 años)'!$D$46,INT((ROW()-13)/2),0)),"",OFFSET('5. Pp (3 años)'!$D$46,INT((ROW()-13)/2),0))</f>
        <v/>
      </c>
      <c r="E315" s="983" t="str">
        <f ca="1">IF(ISBLANK(OFFSET('5. Pp (3 años)'!$E$46,INT((ROW()-13)/2),0)),"",OFFSET('5. Pp (3 años)'!$E$46,INT((ROW()-13)/2),0))</f>
        <v/>
      </c>
      <c r="F315" s="985" t="str">
        <f ca="1">IF(ISBLANK(OFFSET('5. Pp (3 años)'!$K$46,INT((ROW()-13)/2),0)),"",OFFSET('5. Pp (3 años)'!$K$46,INT((ROW()-13)/2),0))</f>
        <v/>
      </c>
      <c r="G315" s="987" t="str">
        <f ca="1">IF(ISBLANK(OFFSET('5. Pp (3 años)'!$H$46,INT((ROW()-13)/2),0)),"",OFFSET('5. Pp (3 años)'!$H$46,INT((ROW()-13)/2),0))</f>
        <v/>
      </c>
      <c r="H315" s="1027" t="str">
        <f ca="1">IF(ISBLANK(OFFSET('9. METAS'!$L$20,INT((ROW()-13)/2),0)),"",OFFSET('9. METAS'!$L$20,INT((ROW()-13)/2),0))</f>
        <v/>
      </c>
      <c r="I315" s="1029"/>
      <c r="J315" s="208" t="e">
        <f ca="1">IF(MOD(ROW()-13,2)=0,IF(ISBLANK(OFFSET(#REF!,INT((ROW()-13)/2),0)),"",OFFSET(#REF!,INT((ROW()-13)/2),0)),IF(ISBLANK(OFFSET('9. METAS'!$U$20,INT((ROW()-14)/2),0)),"",OFFSET('9. METAS'!$U$20,INT((ROW()-14)/2),0)))</f>
        <v>#REF!</v>
      </c>
      <c r="K315" s="209" t="e">
        <f ca="1">IF(MOD(ROW()-13,2)=0,IF(ISBLANK(OFFSET(#REF!,INT((ROW()-13)/2),0)),"",OFFSET(#REF!,INT((ROW()-13)/2),0)),IF(ISBLANK(OFFSET('9. METAS'!$V$20,INT((ROW()-14)/2),0)),"",OFFSET('9. METAS'!$V$20,INT((ROW()-14)/2),0)))</f>
        <v>#REF!</v>
      </c>
      <c r="L315" s="209" t="e">
        <f ca="1">IF(MOD(ROW()-13,2)=0,IF(ISBLANK(OFFSET(#REF!,INT((ROW()-13)/2),0)),"",OFFSET(#REF!,INT((ROW()-13)/2),0)),IF(ISBLANK(OFFSET('9. METAS'!$W$20,INT((ROW()-14)/2),0)),"",OFFSET('9. METAS'!$W$20,INT((ROW()-14)/2),0)))</f>
        <v>#REF!</v>
      </c>
      <c r="M315" s="210" t="e">
        <f ca="1">IF(MOD(ROW()-13,2)=0,IF(ISBLANK(OFFSET(#REF!,INT((ROW()-13)/2),0)),"",OFFSET(#REF!,INT((ROW()-13)/2),0)),IF(ISBLANK(OFFSET('9. METAS'!$X$20,INT((ROW()-14)/2),0)),"",OFFSET('9. METAS'!$X$20,INT((ROW()-14)/2),0)))</f>
        <v>#REF!</v>
      </c>
      <c r="N315" s="1002" t="str">
        <f t="shared" ref="N315" ca="1" si="298">IFERROR(J315/J316,"ND")</f>
        <v>ND</v>
      </c>
      <c r="O315" s="1004" t="str">
        <f t="shared" ref="O315" ca="1" si="299">IFERROR(((J315+K315)/H315),"ND")</f>
        <v>ND</v>
      </c>
      <c r="P315" s="1031"/>
    </row>
    <row r="316" spans="3:16">
      <c r="C316" s="981"/>
      <c r="D316" s="983"/>
      <c r="E316" s="983"/>
      <c r="F316" s="985"/>
      <c r="G316" s="987"/>
      <c r="H316" s="1027"/>
      <c r="I316" s="1033"/>
      <c r="J316" s="208" t="str">
        <f ca="1">IF(MOD(ROW()-13,2)=0,IF(ISBLANK(OFFSET(#REF!,INT((ROW()-13)/2),0)),"",OFFSET(#REF!,INT((ROW()-13)/2),0)),IF(ISBLANK(OFFSET('9. METAS'!$U$20,INT((ROW()-14)/2),0)),"",OFFSET('9. METAS'!$U$20,INT((ROW()-14)/2),0)))</f>
        <v/>
      </c>
      <c r="K316" s="209" t="str">
        <f ca="1">IF(MOD(ROW()-13,2)=0,IF(ISBLANK(OFFSET(#REF!,INT((ROW()-13)/2),0)),"",OFFSET(#REF!,INT((ROW()-13)/2),0)),IF(ISBLANK(OFFSET('9. METAS'!$V$20,INT((ROW()-14)/2),0)),"",OFFSET('9. METAS'!$V$20,INT((ROW()-14)/2),0)))</f>
        <v/>
      </c>
      <c r="L316" s="209" t="str">
        <f ca="1">IF(MOD(ROW()-13,2)=0,IF(ISBLANK(OFFSET(#REF!,INT((ROW()-13)/2),0)),"",OFFSET(#REF!,INT((ROW()-13)/2),0)),IF(ISBLANK(OFFSET('9. METAS'!$W$20,INT((ROW()-14)/2),0)),"",OFFSET('9. METAS'!$W$20,INT((ROW()-14)/2),0)))</f>
        <v/>
      </c>
      <c r="M316" s="210" t="str">
        <f ca="1">IF(MOD(ROW()-13,2)=0,IF(ISBLANK(OFFSET(#REF!,INT((ROW()-13)/2),0)),"",OFFSET(#REF!,INT((ROW()-13)/2),0)),IF(ISBLANK(OFFSET('9. METAS'!$X$20,INT((ROW()-14)/2),0)),"",OFFSET('9. METAS'!$X$20,INT((ROW()-14)/2),0)))</f>
        <v/>
      </c>
      <c r="N316" s="1003"/>
      <c r="O316" s="1005"/>
      <c r="P316" s="1034"/>
    </row>
    <row r="317" spans="3:16">
      <c r="C317" s="1008" t="str">
        <f ca="1">IF(ISBLANK(OFFSET('5. Pp (3 años)'!$C$46,INT((ROW()-13)/2),0)),"",OFFSET('5. Pp (3 años)'!$C$46,INT((ROW()-13)/2),0))</f>
        <v/>
      </c>
      <c r="D317" s="983" t="str">
        <f ca="1">IF(ISBLANK(OFFSET('5. Pp (3 años)'!$D$46,INT((ROW()-13)/2),0)),"",OFFSET('5. Pp (3 años)'!$D$46,INT((ROW()-13)/2),0))</f>
        <v/>
      </c>
      <c r="E317" s="983" t="str">
        <f ca="1">IF(ISBLANK(OFFSET('5. Pp (3 años)'!$E$46,INT((ROW()-13)/2),0)),"",OFFSET('5. Pp (3 años)'!$E$46,INT((ROW()-13)/2),0))</f>
        <v/>
      </c>
      <c r="F317" s="985" t="str">
        <f ca="1">IF(ISBLANK(OFFSET('5. Pp (3 años)'!$K$46,INT((ROW()-13)/2),0)),"",OFFSET('5. Pp (3 años)'!$K$46,INT((ROW()-13)/2),0))</f>
        <v/>
      </c>
      <c r="G317" s="987" t="str">
        <f ca="1">IF(ISBLANK(OFFSET('5. Pp (3 años)'!$H$46,INT((ROW()-13)/2),0)),"",OFFSET('5. Pp (3 años)'!$H$46,INT((ROW()-13)/2),0))</f>
        <v/>
      </c>
      <c r="H317" s="1027" t="str">
        <f ca="1">IF(ISBLANK(OFFSET('9. METAS'!$L$20,INT((ROW()-13)/2),0)),"",OFFSET('9. METAS'!$L$20,INT((ROW()-13)/2),0))</f>
        <v/>
      </c>
      <c r="I317" s="1029"/>
      <c r="J317" s="208" t="e">
        <f ca="1">IF(MOD(ROW()-13,2)=0,IF(ISBLANK(OFFSET(#REF!,INT((ROW()-13)/2),0)),"",OFFSET(#REF!,INT((ROW()-13)/2),0)),IF(ISBLANK(OFFSET('9. METAS'!$U$20,INT((ROW()-14)/2),0)),"",OFFSET('9. METAS'!$U$20,INT((ROW()-14)/2),0)))</f>
        <v>#REF!</v>
      </c>
      <c r="K317" s="209" t="e">
        <f ca="1">IF(MOD(ROW()-13,2)=0,IF(ISBLANK(OFFSET(#REF!,INT((ROW()-13)/2),0)),"",OFFSET(#REF!,INT((ROW()-13)/2),0)),IF(ISBLANK(OFFSET('9. METAS'!$V$20,INT((ROW()-14)/2),0)),"",OFFSET('9. METAS'!$V$20,INT((ROW()-14)/2),0)))</f>
        <v>#REF!</v>
      </c>
      <c r="L317" s="209" t="e">
        <f ca="1">IF(MOD(ROW()-13,2)=0,IF(ISBLANK(OFFSET(#REF!,INT((ROW()-13)/2),0)),"",OFFSET(#REF!,INT((ROW()-13)/2),0)),IF(ISBLANK(OFFSET('9. METAS'!$W$20,INT((ROW()-14)/2),0)),"",OFFSET('9. METAS'!$W$20,INT((ROW()-14)/2),0)))</f>
        <v>#REF!</v>
      </c>
      <c r="M317" s="210" t="e">
        <f ca="1">IF(MOD(ROW()-13,2)=0,IF(ISBLANK(OFFSET(#REF!,INT((ROW()-13)/2),0)),"",OFFSET(#REF!,INT((ROW()-13)/2),0)),IF(ISBLANK(OFFSET('9. METAS'!$X$20,INT((ROW()-14)/2),0)),"",OFFSET('9. METAS'!$X$20,INT((ROW()-14)/2),0)))</f>
        <v>#REF!</v>
      </c>
      <c r="N317" s="1002" t="str">
        <f t="shared" ref="N317" ca="1" si="300">IFERROR(J317/J318,"ND")</f>
        <v>ND</v>
      </c>
      <c r="O317" s="1004" t="str">
        <f t="shared" ref="O317" ca="1" si="301">IFERROR(((J317+K317)/H317),"ND")</f>
        <v>ND</v>
      </c>
      <c r="P317" s="1031"/>
    </row>
    <row r="318" spans="3:16">
      <c r="C318" s="981"/>
      <c r="D318" s="983"/>
      <c r="E318" s="983"/>
      <c r="F318" s="985"/>
      <c r="G318" s="987"/>
      <c r="H318" s="1027"/>
      <c r="I318" s="1033"/>
      <c r="J318" s="208" t="str">
        <f ca="1">IF(MOD(ROW()-13,2)=0,IF(ISBLANK(OFFSET(#REF!,INT((ROW()-13)/2),0)),"",OFFSET(#REF!,INT((ROW()-13)/2),0)),IF(ISBLANK(OFFSET('9. METAS'!$U$20,INT((ROW()-14)/2),0)),"",OFFSET('9. METAS'!$U$20,INT((ROW()-14)/2),0)))</f>
        <v/>
      </c>
      <c r="K318" s="209" t="str">
        <f ca="1">IF(MOD(ROW()-13,2)=0,IF(ISBLANK(OFFSET(#REF!,INT((ROW()-13)/2),0)),"",OFFSET(#REF!,INT((ROW()-13)/2),0)),IF(ISBLANK(OFFSET('9. METAS'!$V$20,INT((ROW()-14)/2),0)),"",OFFSET('9. METAS'!$V$20,INT((ROW()-14)/2),0)))</f>
        <v/>
      </c>
      <c r="L318" s="209" t="str">
        <f ca="1">IF(MOD(ROW()-13,2)=0,IF(ISBLANK(OFFSET(#REF!,INT((ROW()-13)/2),0)),"",OFFSET(#REF!,INT((ROW()-13)/2),0)),IF(ISBLANK(OFFSET('9. METAS'!$W$20,INT((ROW()-14)/2),0)),"",OFFSET('9. METAS'!$W$20,INT((ROW()-14)/2),0)))</f>
        <v/>
      </c>
      <c r="M318" s="210" t="str">
        <f ca="1">IF(MOD(ROW()-13,2)=0,IF(ISBLANK(OFFSET(#REF!,INT((ROW()-13)/2),0)),"",OFFSET(#REF!,INT((ROW()-13)/2),0)),IF(ISBLANK(OFFSET('9. METAS'!$X$20,INT((ROW()-14)/2),0)),"",OFFSET('9. METAS'!$X$20,INT((ROW()-14)/2),0)))</f>
        <v/>
      </c>
      <c r="N318" s="1003"/>
      <c r="O318" s="1005"/>
      <c r="P318" s="1034"/>
    </row>
    <row r="319" spans="3:16">
      <c r="C319" s="1008" t="str">
        <f ca="1">IF(ISBLANK(OFFSET('5. Pp (3 años)'!$C$46,INT((ROW()-13)/2),0)),"",OFFSET('5. Pp (3 años)'!$C$46,INT((ROW()-13)/2),0))</f>
        <v/>
      </c>
      <c r="D319" s="983" t="str">
        <f ca="1">IF(ISBLANK(OFFSET('5. Pp (3 años)'!$D$46,INT((ROW()-13)/2),0)),"",OFFSET('5. Pp (3 años)'!$D$46,INT((ROW()-13)/2),0))</f>
        <v/>
      </c>
      <c r="E319" s="983" t="str">
        <f ca="1">IF(ISBLANK(OFFSET('5. Pp (3 años)'!$E$46,INT((ROW()-13)/2),0)),"",OFFSET('5. Pp (3 años)'!$E$46,INT((ROW()-13)/2),0))</f>
        <v/>
      </c>
      <c r="F319" s="985" t="str">
        <f ca="1">IF(ISBLANK(OFFSET('5. Pp (3 años)'!$K$46,INT((ROW()-13)/2),0)),"",OFFSET('5. Pp (3 años)'!$K$46,INT((ROW()-13)/2),0))</f>
        <v/>
      </c>
      <c r="G319" s="987" t="str">
        <f ca="1">IF(ISBLANK(OFFSET('5. Pp (3 años)'!$H$46,INT((ROW()-13)/2),0)),"",OFFSET('5. Pp (3 años)'!$H$46,INT((ROW()-13)/2),0))</f>
        <v/>
      </c>
      <c r="H319" s="1027" t="str">
        <f ca="1">IF(ISBLANK(OFFSET('9. METAS'!$L$20,INT((ROW()-13)/2),0)),"",OFFSET('9. METAS'!$L$20,INT((ROW()-13)/2),0))</f>
        <v/>
      </c>
      <c r="I319" s="1029"/>
      <c r="J319" s="208" t="e">
        <f ca="1">IF(MOD(ROW()-13,2)=0,IF(ISBLANK(OFFSET(#REF!,INT((ROW()-13)/2),0)),"",OFFSET(#REF!,INT((ROW()-13)/2),0)),IF(ISBLANK(OFFSET('9. METAS'!$U$20,INT((ROW()-14)/2),0)),"",OFFSET('9. METAS'!$U$20,INT((ROW()-14)/2),0)))</f>
        <v>#REF!</v>
      </c>
      <c r="K319" s="209" t="e">
        <f ca="1">IF(MOD(ROW()-13,2)=0,IF(ISBLANK(OFFSET(#REF!,INT((ROW()-13)/2),0)),"",OFFSET(#REF!,INT((ROW()-13)/2),0)),IF(ISBLANK(OFFSET('9. METAS'!$V$20,INT((ROW()-14)/2),0)),"",OFFSET('9. METAS'!$V$20,INT((ROW()-14)/2),0)))</f>
        <v>#REF!</v>
      </c>
      <c r="L319" s="209" t="e">
        <f ca="1">IF(MOD(ROW()-13,2)=0,IF(ISBLANK(OFFSET(#REF!,INT((ROW()-13)/2),0)),"",OFFSET(#REF!,INT((ROW()-13)/2),0)),IF(ISBLANK(OFFSET('9. METAS'!$W$20,INT((ROW()-14)/2),0)),"",OFFSET('9. METAS'!$W$20,INT((ROW()-14)/2),0)))</f>
        <v>#REF!</v>
      </c>
      <c r="M319" s="210" t="e">
        <f ca="1">IF(MOD(ROW()-13,2)=0,IF(ISBLANK(OFFSET(#REF!,INT((ROW()-13)/2),0)),"",OFFSET(#REF!,INT((ROW()-13)/2),0)),IF(ISBLANK(OFFSET('9. METAS'!$X$20,INT((ROW()-14)/2),0)),"",OFFSET('9. METAS'!$X$20,INT((ROW()-14)/2),0)))</f>
        <v>#REF!</v>
      </c>
      <c r="N319" s="1002" t="str">
        <f t="shared" ref="N319" ca="1" si="302">IFERROR(J319/J320,"ND")</f>
        <v>ND</v>
      </c>
      <c r="O319" s="1004" t="str">
        <f t="shared" ref="O319" ca="1" si="303">IFERROR(((J319+K319)/H319),"ND")</f>
        <v>ND</v>
      </c>
      <c r="P319" s="1031"/>
    </row>
    <row r="320" spans="3:16">
      <c r="C320" s="981"/>
      <c r="D320" s="983"/>
      <c r="E320" s="983"/>
      <c r="F320" s="985"/>
      <c r="G320" s="987"/>
      <c r="H320" s="1027"/>
      <c r="I320" s="1033"/>
      <c r="J320" s="208" t="str">
        <f ca="1">IF(MOD(ROW()-13,2)=0,IF(ISBLANK(OFFSET(#REF!,INT((ROW()-13)/2),0)),"",OFFSET(#REF!,INT((ROW()-13)/2),0)),IF(ISBLANK(OFFSET('9. METAS'!$U$20,INT((ROW()-14)/2),0)),"",OFFSET('9. METAS'!$U$20,INT((ROW()-14)/2),0)))</f>
        <v/>
      </c>
      <c r="K320" s="209" t="str">
        <f ca="1">IF(MOD(ROW()-13,2)=0,IF(ISBLANK(OFFSET(#REF!,INT((ROW()-13)/2),0)),"",OFFSET(#REF!,INT((ROW()-13)/2),0)),IF(ISBLANK(OFFSET('9. METAS'!$V$20,INT((ROW()-14)/2),0)),"",OFFSET('9. METAS'!$V$20,INT((ROW()-14)/2),0)))</f>
        <v/>
      </c>
      <c r="L320" s="209" t="str">
        <f ca="1">IF(MOD(ROW()-13,2)=0,IF(ISBLANK(OFFSET(#REF!,INT((ROW()-13)/2),0)),"",OFFSET(#REF!,INT((ROW()-13)/2),0)),IF(ISBLANK(OFFSET('9. METAS'!$W$20,INT((ROW()-14)/2),0)),"",OFFSET('9. METAS'!$W$20,INT((ROW()-14)/2),0)))</f>
        <v/>
      </c>
      <c r="M320" s="210" t="str">
        <f ca="1">IF(MOD(ROW()-13,2)=0,IF(ISBLANK(OFFSET(#REF!,INT((ROW()-13)/2),0)),"",OFFSET(#REF!,INT((ROW()-13)/2),0)),IF(ISBLANK(OFFSET('9. METAS'!$X$20,INT((ROW()-14)/2),0)),"",OFFSET('9. METAS'!$X$20,INT((ROW()-14)/2),0)))</f>
        <v/>
      </c>
      <c r="N320" s="1003"/>
      <c r="O320" s="1005"/>
      <c r="P320" s="1034"/>
    </row>
    <row r="321" spans="3:16">
      <c r="C321" s="1008" t="str">
        <f ca="1">IF(ISBLANK(OFFSET('5. Pp (3 años)'!$C$46,INT((ROW()-13)/2),0)),"",OFFSET('5. Pp (3 años)'!$C$46,INT((ROW()-13)/2),0))</f>
        <v/>
      </c>
      <c r="D321" s="983" t="str">
        <f ca="1">IF(ISBLANK(OFFSET('5. Pp (3 años)'!$D$46,INT((ROW()-13)/2),0)),"",OFFSET('5. Pp (3 años)'!$D$46,INT((ROW()-13)/2),0))</f>
        <v/>
      </c>
      <c r="E321" s="983" t="str">
        <f ca="1">IF(ISBLANK(OFFSET('5. Pp (3 años)'!$E$46,INT((ROW()-13)/2),0)),"",OFFSET('5. Pp (3 años)'!$E$46,INT((ROW()-13)/2),0))</f>
        <v/>
      </c>
      <c r="F321" s="985" t="str">
        <f ca="1">IF(ISBLANK(OFFSET('5. Pp (3 años)'!$K$46,INT((ROW()-13)/2),0)),"",OFFSET('5. Pp (3 años)'!$K$46,INT((ROW()-13)/2),0))</f>
        <v/>
      </c>
      <c r="G321" s="987" t="str">
        <f ca="1">IF(ISBLANK(OFFSET('5. Pp (3 años)'!$H$46,INT((ROW()-13)/2),0)),"",OFFSET('5. Pp (3 años)'!$H$46,INT((ROW()-13)/2),0))</f>
        <v/>
      </c>
      <c r="H321" s="1027" t="str">
        <f ca="1">IF(ISBLANK(OFFSET('9. METAS'!$L$20,INT((ROW()-13)/2),0)),"",OFFSET('9. METAS'!$L$20,INT((ROW()-13)/2),0))</f>
        <v/>
      </c>
      <c r="I321" s="1029"/>
      <c r="J321" s="208" t="e">
        <f ca="1">IF(MOD(ROW()-13,2)=0,IF(ISBLANK(OFFSET(#REF!,INT((ROW()-13)/2),0)),"",OFFSET(#REF!,INT((ROW()-13)/2),0)),IF(ISBLANK(OFFSET('9. METAS'!$U$20,INT((ROW()-14)/2),0)),"",OFFSET('9. METAS'!$U$20,INT((ROW()-14)/2),0)))</f>
        <v>#REF!</v>
      </c>
      <c r="K321" s="209" t="e">
        <f ca="1">IF(MOD(ROW()-13,2)=0,IF(ISBLANK(OFFSET(#REF!,INT((ROW()-13)/2),0)),"",OFFSET(#REF!,INT((ROW()-13)/2),0)),IF(ISBLANK(OFFSET('9. METAS'!$V$20,INT((ROW()-14)/2),0)),"",OFFSET('9. METAS'!$V$20,INT((ROW()-14)/2),0)))</f>
        <v>#REF!</v>
      </c>
      <c r="L321" s="209" t="e">
        <f ca="1">IF(MOD(ROW()-13,2)=0,IF(ISBLANK(OFFSET(#REF!,INT((ROW()-13)/2),0)),"",OFFSET(#REF!,INT((ROW()-13)/2),0)),IF(ISBLANK(OFFSET('9. METAS'!$W$20,INT((ROW()-14)/2),0)),"",OFFSET('9. METAS'!$W$20,INT((ROW()-14)/2),0)))</f>
        <v>#REF!</v>
      </c>
      <c r="M321" s="210" t="e">
        <f ca="1">IF(MOD(ROW()-13,2)=0,IF(ISBLANK(OFFSET(#REF!,INT((ROW()-13)/2),0)),"",OFFSET(#REF!,INT((ROW()-13)/2),0)),IF(ISBLANK(OFFSET('9. METAS'!$X$20,INT((ROW()-14)/2),0)),"",OFFSET('9. METAS'!$X$20,INT((ROW()-14)/2),0)))</f>
        <v>#REF!</v>
      </c>
      <c r="N321" s="1002" t="str">
        <f t="shared" ref="N321" ca="1" si="304">IFERROR(J321/J322,"ND")</f>
        <v>ND</v>
      </c>
      <c r="O321" s="1004" t="str">
        <f t="shared" ref="O321" ca="1" si="305">IFERROR(((J321+K321)/H321),"ND")</f>
        <v>ND</v>
      </c>
      <c r="P321" s="1031"/>
    </row>
    <row r="322" spans="3:16">
      <c r="C322" s="981"/>
      <c r="D322" s="983"/>
      <c r="E322" s="983"/>
      <c r="F322" s="985"/>
      <c r="G322" s="987"/>
      <c r="H322" s="1027"/>
      <c r="I322" s="1033"/>
      <c r="J322" s="208" t="str">
        <f ca="1">IF(MOD(ROW()-13,2)=0,IF(ISBLANK(OFFSET(#REF!,INT((ROW()-13)/2),0)),"",OFFSET(#REF!,INT((ROW()-13)/2),0)),IF(ISBLANK(OFFSET('9. METAS'!$U$20,INT((ROW()-14)/2),0)),"",OFFSET('9. METAS'!$U$20,INT((ROW()-14)/2),0)))</f>
        <v/>
      </c>
      <c r="K322" s="209" t="str">
        <f ca="1">IF(MOD(ROW()-13,2)=0,IF(ISBLANK(OFFSET(#REF!,INT((ROW()-13)/2),0)),"",OFFSET(#REF!,INT((ROW()-13)/2),0)),IF(ISBLANK(OFFSET('9. METAS'!$V$20,INT((ROW()-14)/2),0)),"",OFFSET('9. METAS'!$V$20,INT((ROW()-14)/2),0)))</f>
        <v/>
      </c>
      <c r="L322" s="209" t="str">
        <f ca="1">IF(MOD(ROW()-13,2)=0,IF(ISBLANK(OFFSET(#REF!,INT((ROW()-13)/2),0)),"",OFFSET(#REF!,INT((ROW()-13)/2),0)),IF(ISBLANK(OFFSET('9. METAS'!$W$20,INT((ROW()-14)/2),0)),"",OFFSET('9. METAS'!$W$20,INT((ROW()-14)/2),0)))</f>
        <v/>
      </c>
      <c r="M322" s="210" t="str">
        <f ca="1">IF(MOD(ROW()-13,2)=0,IF(ISBLANK(OFFSET(#REF!,INT((ROW()-13)/2),0)),"",OFFSET(#REF!,INT((ROW()-13)/2),0)),IF(ISBLANK(OFFSET('9. METAS'!$X$20,INT((ROW()-14)/2),0)),"",OFFSET('9. METAS'!$X$20,INT((ROW()-14)/2),0)))</f>
        <v/>
      </c>
      <c r="N322" s="1003"/>
      <c r="O322" s="1005"/>
      <c r="P322" s="1034"/>
    </row>
    <row r="323" spans="3:16">
      <c r="C323" s="1008" t="str">
        <f ca="1">IF(ISBLANK(OFFSET('5. Pp (3 años)'!$C$46,INT((ROW()-13)/2),0)),"",OFFSET('5. Pp (3 años)'!$C$46,INT((ROW()-13)/2),0))</f>
        <v/>
      </c>
      <c r="D323" s="983" t="str">
        <f ca="1">IF(ISBLANK(OFFSET('5. Pp (3 años)'!$D$46,INT((ROW()-13)/2),0)),"",OFFSET('5. Pp (3 años)'!$D$46,INT((ROW()-13)/2),0))</f>
        <v/>
      </c>
      <c r="E323" s="983" t="str">
        <f ca="1">IF(ISBLANK(OFFSET('5. Pp (3 años)'!$E$46,INT((ROW()-13)/2),0)),"",OFFSET('5. Pp (3 años)'!$E$46,INT((ROW()-13)/2),0))</f>
        <v/>
      </c>
      <c r="F323" s="985" t="str">
        <f ca="1">IF(ISBLANK(OFFSET('5. Pp (3 años)'!$K$46,INT((ROW()-13)/2),0)),"",OFFSET('5. Pp (3 años)'!$K$46,INT((ROW()-13)/2),0))</f>
        <v/>
      </c>
      <c r="G323" s="987" t="str">
        <f ca="1">IF(ISBLANK(OFFSET('5. Pp (3 años)'!$H$46,INT((ROW()-13)/2),0)),"",OFFSET('5. Pp (3 años)'!$H$46,INT((ROW()-13)/2),0))</f>
        <v/>
      </c>
      <c r="H323" s="1027" t="str">
        <f ca="1">IF(ISBLANK(OFFSET('9. METAS'!$L$20,INT((ROW()-13)/2),0)),"",OFFSET('9. METAS'!$L$20,INT((ROW()-13)/2),0))</f>
        <v/>
      </c>
      <c r="I323" s="1029"/>
      <c r="J323" s="208" t="e">
        <f ca="1">IF(MOD(ROW()-13,2)=0,IF(ISBLANK(OFFSET(#REF!,INT((ROW()-13)/2),0)),"",OFFSET(#REF!,INT((ROW()-13)/2),0)),IF(ISBLANK(OFFSET('9. METAS'!$U$20,INT((ROW()-14)/2),0)),"",OFFSET('9. METAS'!$U$20,INT((ROW()-14)/2),0)))</f>
        <v>#REF!</v>
      </c>
      <c r="K323" s="209" t="e">
        <f ca="1">IF(MOD(ROW()-13,2)=0,IF(ISBLANK(OFFSET(#REF!,INT((ROW()-13)/2),0)),"",OFFSET(#REF!,INT((ROW()-13)/2),0)),IF(ISBLANK(OFFSET('9. METAS'!$V$20,INT((ROW()-14)/2),0)),"",OFFSET('9. METAS'!$V$20,INT((ROW()-14)/2),0)))</f>
        <v>#REF!</v>
      </c>
      <c r="L323" s="209" t="e">
        <f ca="1">IF(MOD(ROW()-13,2)=0,IF(ISBLANK(OFFSET(#REF!,INT((ROW()-13)/2),0)),"",OFFSET(#REF!,INT((ROW()-13)/2),0)),IF(ISBLANK(OFFSET('9. METAS'!$W$20,INT((ROW()-14)/2),0)),"",OFFSET('9. METAS'!$W$20,INT((ROW()-14)/2),0)))</f>
        <v>#REF!</v>
      </c>
      <c r="M323" s="210" t="e">
        <f ca="1">IF(MOD(ROW()-13,2)=0,IF(ISBLANK(OFFSET(#REF!,INT((ROW()-13)/2),0)),"",OFFSET(#REF!,INT((ROW()-13)/2),0)),IF(ISBLANK(OFFSET('9. METAS'!$X$20,INT((ROW()-14)/2),0)),"",OFFSET('9. METAS'!$X$20,INT((ROW()-14)/2),0)))</f>
        <v>#REF!</v>
      </c>
      <c r="N323" s="1002" t="str">
        <f t="shared" ref="N323" ca="1" si="306">IFERROR(J323/J324,"ND")</f>
        <v>ND</v>
      </c>
      <c r="O323" s="1004" t="str">
        <f t="shared" ref="O323" ca="1" si="307">IFERROR(((J323+K323)/H323),"ND")</f>
        <v>ND</v>
      </c>
      <c r="P323" s="1031"/>
    </row>
    <row r="324" spans="3:16">
      <c r="C324" s="981"/>
      <c r="D324" s="983"/>
      <c r="E324" s="983"/>
      <c r="F324" s="985"/>
      <c r="G324" s="987"/>
      <c r="H324" s="1027"/>
      <c r="I324" s="1033"/>
      <c r="J324" s="208" t="str">
        <f ca="1">IF(MOD(ROW()-13,2)=0,IF(ISBLANK(OFFSET(#REF!,INT((ROW()-13)/2),0)),"",OFFSET(#REF!,INT((ROW()-13)/2),0)),IF(ISBLANK(OFFSET('9. METAS'!$U$20,INT((ROW()-14)/2),0)),"",OFFSET('9. METAS'!$U$20,INT((ROW()-14)/2),0)))</f>
        <v/>
      </c>
      <c r="K324" s="209" t="str">
        <f ca="1">IF(MOD(ROW()-13,2)=0,IF(ISBLANK(OFFSET(#REF!,INT((ROW()-13)/2),0)),"",OFFSET(#REF!,INT((ROW()-13)/2),0)),IF(ISBLANK(OFFSET('9. METAS'!$V$20,INT((ROW()-14)/2),0)),"",OFFSET('9. METAS'!$V$20,INT((ROW()-14)/2),0)))</f>
        <v/>
      </c>
      <c r="L324" s="209" t="str">
        <f ca="1">IF(MOD(ROW()-13,2)=0,IF(ISBLANK(OFFSET(#REF!,INT((ROW()-13)/2),0)),"",OFFSET(#REF!,INT((ROW()-13)/2),0)),IF(ISBLANK(OFFSET('9. METAS'!$W$20,INT((ROW()-14)/2),0)),"",OFFSET('9. METAS'!$W$20,INT((ROW()-14)/2),0)))</f>
        <v/>
      </c>
      <c r="M324" s="210" t="str">
        <f ca="1">IF(MOD(ROW()-13,2)=0,IF(ISBLANK(OFFSET(#REF!,INT((ROW()-13)/2),0)),"",OFFSET(#REF!,INT((ROW()-13)/2),0)),IF(ISBLANK(OFFSET('9. METAS'!$X$20,INT((ROW()-14)/2),0)),"",OFFSET('9. METAS'!$X$20,INT((ROW()-14)/2),0)))</f>
        <v/>
      </c>
      <c r="N324" s="1003"/>
      <c r="O324" s="1005"/>
      <c r="P324" s="1034"/>
    </row>
    <row r="325" spans="3:16">
      <c r="C325" s="1008" t="str">
        <f ca="1">IF(ISBLANK(OFFSET('5. Pp (3 años)'!$C$46,INT((ROW()-13)/2),0)),"",OFFSET('5. Pp (3 años)'!$C$46,INT((ROW()-13)/2),0))</f>
        <v/>
      </c>
      <c r="D325" s="983" t="str">
        <f ca="1">IF(ISBLANK(OFFSET('5. Pp (3 años)'!$D$46,INT((ROW()-13)/2),0)),"",OFFSET('5. Pp (3 años)'!$D$46,INT((ROW()-13)/2),0))</f>
        <v/>
      </c>
      <c r="E325" s="983" t="str">
        <f ca="1">IF(ISBLANK(OFFSET('5. Pp (3 años)'!$E$46,INT((ROW()-13)/2),0)),"",OFFSET('5. Pp (3 años)'!$E$46,INT((ROW()-13)/2),0))</f>
        <v/>
      </c>
      <c r="F325" s="985" t="str">
        <f ca="1">IF(ISBLANK(OFFSET('5. Pp (3 años)'!$K$46,INT((ROW()-13)/2),0)),"",OFFSET('5. Pp (3 años)'!$K$46,INT((ROW()-13)/2),0))</f>
        <v/>
      </c>
      <c r="G325" s="987" t="str">
        <f ca="1">IF(ISBLANK(OFFSET('5. Pp (3 años)'!$H$46,INT((ROW()-13)/2),0)),"",OFFSET('5. Pp (3 años)'!$H$46,INT((ROW()-13)/2),0))</f>
        <v/>
      </c>
      <c r="H325" s="1027" t="str">
        <f ca="1">IF(ISBLANK(OFFSET('9. METAS'!$L$20,INT((ROW()-13)/2),0)),"",OFFSET('9. METAS'!$L$20,INT((ROW()-13)/2),0))</f>
        <v/>
      </c>
      <c r="I325" s="1029"/>
      <c r="J325" s="208" t="e">
        <f ca="1">IF(MOD(ROW()-13,2)=0,IF(ISBLANK(OFFSET(#REF!,INT((ROW()-13)/2),0)),"",OFFSET(#REF!,INT((ROW()-13)/2),0)),IF(ISBLANK(OFFSET('9. METAS'!$U$20,INT((ROW()-14)/2),0)),"",OFFSET('9. METAS'!$U$20,INT((ROW()-14)/2),0)))</f>
        <v>#REF!</v>
      </c>
      <c r="K325" s="209" t="e">
        <f ca="1">IF(MOD(ROW()-13,2)=0,IF(ISBLANK(OFFSET(#REF!,INT((ROW()-13)/2),0)),"",OFFSET(#REF!,INT((ROW()-13)/2),0)),IF(ISBLANK(OFFSET('9. METAS'!$V$20,INT((ROW()-14)/2),0)),"",OFFSET('9. METAS'!$V$20,INT((ROW()-14)/2),0)))</f>
        <v>#REF!</v>
      </c>
      <c r="L325" s="209" t="e">
        <f ca="1">IF(MOD(ROW()-13,2)=0,IF(ISBLANK(OFFSET(#REF!,INT((ROW()-13)/2),0)),"",OFFSET(#REF!,INT((ROW()-13)/2),0)),IF(ISBLANK(OFFSET('9. METAS'!$W$20,INT((ROW()-14)/2),0)),"",OFFSET('9. METAS'!$W$20,INT((ROW()-14)/2),0)))</f>
        <v>#REF!</v>
      </c>
      <c r="M325" s="210" t="e">
        <f ca="1">IF(MOD(ROW()-13,2)=0,IF(ISBLANK(OFFSET(#REF!,INT((ROW()-13)/2),0)),"",OFFSET(#REF!,INT((ROW()-13)/2),0)),IF(ISBLANK(OFFSET('9. METAS'!$X$20,INT((ROW()-14)/2),0)),"",OFFSET('9. METAS'!$X$20,INT((ROW()-14)/2),0)))</f>
        <v>#REF!</v>
      </c>
      <c r="N325" s="1002" t="str">
        <f t="shared" ref="N325" ca="1" si="308">IFERROR(J325/J326,"ND")</f>
        <v>ND</v>
      </c>
      <c r="O325" s="1004" t="str">
        <f t="shared" ref="O325" ca="1" si="309">IFERROR(((J325+K325)/H325),"ND")</f>
        <v>ND</v>
      </c>
      <c r="P325" s="1031"/>
    </row>
    <row r="326" spans="3:16">
      <c r="C326" s="981"/>
      <c r="D326" s="983"/>
      <c r="E326" s="983"/>
      <c r="F326" s="985"/>
      <c r="G326" s="987"/>
      <c r="H326" s="1027"/>
      <c r="I326" s="1033"/>
      <c r="J326" s="208" t="str">
        <f ca="1">IF(MOD(ROW()-13,2)=0,IF(ISBLANK(OFFSET(#REF!,INT((ROW()-13)/2),0)),"",OFFSET(#REF!,INT((ROW()-13)/2),0)),IF(ISBLANK(OFFSET('9. METAS'!$U$20,INT((ROW()-14)/2),0)),"",OFFSET('9. METAS'!$U$20,INT((ROW()-14)/2),0)))</f>
        <v/>
      </c>
      <c r="K326" s="209" t="str">
        <f ca="1">IF(MOD(ROW()-13,2)=0,IF(ISBLANK(OFFSET(#REF!,INT((ROW()-13)/2),0)),"",OFFSET(#REF!,INT((ROW()-13)/2),0)),IF(ISBLANK(OFFSET('9. METAS'!$V$20,INT((ROW()-14)/2),0)),"",OFFSET('9. METAS'!$V$20,INT((ROW()-14)/2),0)))</f>
        <v/>
      </c>
      <c r="L326" s="209" t="str">
        <f ca="1">IF(MOD(ROW()-13,2)=0,IF(ISBLANK(OFFSET(#REF!,INT((ROW()-13)/2),0)),"",OFFSET(#REF!,INT((ROW()-13)/2),0)),IF(ISBLANK(OFFSET('9. METAS'!$W$20,INT((ROW()-14)/2),0)),"",OFFSET('9. METAS'!$W$20,INT((ROW()-14)/2),0)))</f>
        <v/>
      </c>
      <c r="M326" s="210" t="str">
        <f ca="1">IF(MOD(ROW()-13,2)=0,IF(ISBLANK(OFFSET(#REF!,INT((ROW()-13)/2),0)),"",OFFSET(#REF!,INT((ROW()-13)/2),0)),IF(ISBLANK(OFFSET('9. METAS'!$X$20,INT((ROW()-14)/2),0)),"",OFFSET('9. METAS'!$X$20,INT((ROW()-14)/2),0)))</f>
        <v/>
      </c>
      <c r="N326" s="1003"/>
      <c r="O326" s="1005"/>
      <c r="P326" s="1034"/>
    </row>
    <row r="327" spans="3:16">
      <c r="C327" s="1008" t="str">
        <f ca="1">IF(ISBLANK(OFFSET('5. Pp (3 años)'!$C$46,INT((ROW()-13)/2),0)),"",OFFSET('5. Pp (3 años)'!$C$46,INT((ROW()-13)/2),0))</f>
        <v/>
      </c>
      <c r="D327" s="983" t="str">
        <f ca="1">IF(ISBLANK(OFFSET('5. Pp (3 años)'!$D$46,INT((ROW()-13)/2),0)),"",OFFSET('5. Pp (3 años)'!$D$46,INT((ROW()-13)/2),0))</f>
        <v/>
      </c>
      <c r="E327" s="983" t="str">
        <f ca="1">IF(ISBLANK(OFFSET('5. Pp (3 años)'!$E$46,INT((ROW()-13)/2),0)),"",OFFSET('5. Pp (3 años)'!$E$46,INT((ROW()-13)/2),0))</f>
        <v/>
      </c>
      <c r="F327" s="985" t="str">
        <f ca="1">IF(ISBLANK(OFFSET('5. Pp (3 años)'!$K$46,INT((ROW()-13)/2),0)),"",OFFSET('5. Pp (3 años)'!$K$46,INT((ROW()-13)/2),0))</f>
        <v/>
      </c>
      <c r="G327" s="987" t="str">
        <f ca="1">IF(ISBLANK(OFFSET('5. Pp (3 años)'!$H$46,INT((ROW()-13)/2),0)),"",OFFSET('5. Pp (3 años)'!$H$46,INT((ROW()-13)/2),0))</f>
        <v/>
      </c>
      <c r="H327" s="1027" t="str">
        <f ca="1">IF(ISBLANK(OFFSET('9. METAS'!$L$20,INT((ROW()-13)/2),0)),"",OFFSET('9. METAS'!$L$20,INT((ROW()-13)/2),0))</f>
        <v/>
      </c>
      <c r="I327" s="1029"/>
      <c r="J327" s="208" t="e">
        <f ca="1">IF(MOD(ROW()-13,2)=0,IF(ISBLANK(OFFSET(#REF!,INT((ROW()-13)/2),0)),"",OFFSET(#REF!,INT((ROW()-13)/2),0)),IF(ISBLANK(OFFSET('9. METAS'!$U$20,INT((ROW()-14)/2),0)),"",OFFSET('9. METAS'!$U$20,INT((ROW()-14)/2),0)))</f>
        <v>#REF!</v>
      </c>
      <c r="K327" s="209" t="e">
        <f ca="1">IF(MOD(ROW()-13,2)=0,IF(ISBLANK(OFFSET(#REF!,INT((ROW()-13)/2),0)),"",OFFSET(#REF!,INT((ROW()-13)/2),0)),IF(ISBLANK(OFFSET('9. METAS'!$V$20,INT((ROW()-14)/2),0)),"",OFFSET('9. METAS'!$V$20,INT((ROW()-14)/2),0)))</f>
        <v>#REF!</v>
      </c>
      <c r="L327" s="209" t="e">
        <f ca="1">IF(MOD(ROW()-13,2)=0,IF(ISBLANK(OFFSET(#REF!,INT((ROW()-13)/2),0)),"",OFFSET(#REF!,INT((ROW()-13)/2),0)),IF(ISBLANK(OFFSET('9. METAS'!$W$20,INT((ROW()-14)/2),0)),"",OFFSET('9. METAS'!$W$20,INT((ROW()-14)/2),0)))</f>
        <v>#REF!</v>
      </c>
      <c r="M327" s="210" t="e">
        <f ca="1">IF(MOD(ROW()-13,2)=0,IF(ISBLANK(OFFSET(#REF!,INT((ROW()-13)/2),0)),"",OFFSET(#REF!,INT((ROW()-13)/2),0)),IF(ISBLANK(OFFSET('9. METAS'!$X$20,INT((ROW()-14)/2),0)),"",OFFSET('9. METAS'!$X$20,INT((ROW()-14)/2),0)))</f>
        <v>#REF!</v>
      </c>
      <c r="N327" s="1002" t="str">
        <f t="shared" ref="N327" ca="1" si="310">IFERROR(J327/J328,"ND")</f>
        <v>ND</v>
      </c>
      <c r="O327" s="1004" t="str">
        <f t="shared" ref="O327" ca="1" si="311">IFERROR(((J327+K327)/H327),"ND")</f>
        <v>ND</v>
      </c>
      <c r="P327" s="1031"/>
    </row>
    <row r="328" spans="3:16">
      <c r="C328" s="981"/>
      <c r="D328" s="983"/>
      <c r="E328" s="983"/>
      <c r="F328" s="985"/>
      <c r="G328" s="987"/>
      <c r="H328" s="1027"/>
      <c r="I328" s="1033"/>
      <c r="J328" s="208" t="str">
        <f ca="1">IF(MOD(ROW()-13,2)=0,IF(ISBLANK(OFFSET(#REF!,INT((ROW()-13)/2),0)),"",OFFSET(#REF!,INT((ROW()-13)/2),0)),IF(ISBLANK(OFFSET('9. METAS'!$U$20,INT((ROW()-14)/2),0)),"",OFFSET('9. METAS'!$U$20,INT((ROW()-14)/2),0)))</f>
        <v/>
      </c>
      <c r="K328" s="209" t="str">
        <f ca="1">IF(MOD(ROW()-13,2)=0,IF(ISBLANK(OFFSET(#REF!,INT((ROW()-13)/2),0)),"",OFFSET(#REF!,INT((ROW()-13)/2),0)),IF(ISBLANK(OFFSET('9. METAS'!$V$20,INT((ROW()-14)/2),0)),"",OFFSET('9. METAS'!$V$20,INT((ROW()-14)/2),0)))</f>
        <v/>
      </c>
      <c r="L328" s="209" t="str">
        <f ca="1">IF(MOD(ROW()-13,2)=0,IF(ISBLANK(OFFSET(#REF!,INT((ROW()-13)/2),0)),"",OFFSET(#REF!,INT((ROW()-13)/2),0)),IF(ISBLANK(OFFSET('9. METAS'!$W$20,INT((ROW()-14)/2),0)),"",OFFSET('9. METAS'!$W$20,INT((ROW()-14)/2),0)))</f>
        <v/>
      </c>
      <c r="M328" s="210" t="str">
        <f ca="1">IF(MOD(ROW()-13,2)=0,IF(ISBLANK(OFFSET(#REF!,INT((ROW()-13)/2),0)),"",OFFSET(#REF!,INT((ROW()-13)/2),0)),IF(ISBLANK(OFFSET('9. METAS'!$X$20,INT((ROW()-14)/2),0)),"",OFFSET('9. METAS'!$X$20,INT((ROW()-14)/2),0)))</f>
        <v/>
      </c>
      <c r="N328" s="1003"/>
      <c r="O328" s="1005"/>
      <c r="P328" s="1034"/>
    </row>
    <row r="329" spans="3:16">
      <c r="C329" s="1008" t="str">
        <f ca="1">IF(ISBLANK(OFFSET('5. Pp (3 años)'!$C$46,INT((ROW()-13)/2),0)),"",OFFSET('5. Pp (3 años)'!$C$46,INT((ROW()-13)/2),0))</f>
        <v/>
      </c>
      <c r="D329" s="983" t="str">
        <f ca="1">IF(ISBLANK(OFFSET('5. Pp (3 años)'!$D$46,INT((ROW()-13)/2),0)),"",OFFSET('5. Pp (3 años)'!$D$46,INT((ROW()-13)/2),0))</f>
        <v/>
      </c>
      <c r="E329" s="983" t="str">
        <f ca="1">IF(ISBLANK(OFFSET('5. Pp (3 años)'!$E$46,INT((ROW()-13)/2),0)),"",OFFSET('5. Pp (3 años)'!$E$46,INT((ROW()-13)/2),0))</f>
        <v/>
      </c>
      <c r="F329" s="985" t="str">
        <f ca="1">IF(ISBLANK(OFFSET('5. Pp (3 años)'!$K$46,INT((ROW()-13)/2),0)),"",OFFSET('5. Pp (3 años)'!$K$46,INT((ROW()-13)/2),0))</f>
        <v/>
      </c>
      <c r="G329" s="987" t="str">
        <f ca="1">IF(ISBLANK(OFFSET('5. Pp (3 años)'!$H$46,INT((ROW()-13)/2),0)),"",OFFSET('5. Pp (3 años)'!$H$46,INT((ROW()-13)/2),0))</f>
        <v/>
      </c>
      <c r="H329" s="1027" t="str">
        <f ca="1">IF(ISBLANK(OFFSET('9. METAS'!$L$20,INT((ROW()-13)/2),0)),"",OFFSET('9. METAS'!$L$20,INT((ROW()-13)/2),0))</f>
        <v/>
      </c>
      <c r="I329" s="1029"/>
      <c r="J329" s="208" t="e">
        <f ca="1">IF(MOD(ROW()-13,2)=0,IF(ISBLANK(OFFSET(#REF!,INT((ROW()-13)/2),0)),"",OFFSET(#REF!,INT((ROW()-13)/2),0)),IF(ISBLANK(OFFSET('9. METAS'!$U$20,INT((ROW()-14)/2),0)),"",OFFSET('9. METAS'!$U$20,INT((ROW()-14)/2),0)))</f>
        <v>#REF!</v>
      </c>
      <c r="K329" s="209" t="e">
        <f ca="1">IF(MOD(ROW()-13,2)=0,IF(ISBLANK(OFFSET(#REF!,INT((ROW()-13)/2),0)),"",OFFSET(#REF!,INT((ROW()-13)/2),0)),IF(ISBLANK(OFFSET('9. METAS'!$V$20,INT((ROW()-14)/2),0)),"",OFFSET('9. METAS'!$V$20,INT((ROW()-14)/2),0)))</f>
        <v>#REF!</v>
      </c>
      <c r="L329" s="209" t="e">
        <f ca="1">IF(MOD(ROW()-13,2)=0,IF(ISBLANK(OFFSET(#REF!,INT((ROW()-13)/2),0)),"",OFFSET(#REF!,INT((ROW()-13)/2),0)),IF(ISBLANK(OFFSET('9. METAS'!$W$20,INT((ROW()-14)/2),0)),"",OFFSET('9. METAS'!$W$20,INT((ROW()-14)/2),0)))</f>
        <v>#REF!</v>
      </c>
      <c r="M329" s="210" t="e">
        <f ca="1">IF(MOD(ROW()-13,2)=0,IF(ISBLANK(OFFSET(#REF!,INT((ROW()-13)/2),0)),"",OFFSET(#REF!,INT((ROW()-13)/2),0)),IF(ISBLANK(OFFSET('9. METAS'!$X$20,INT((ROW()-14)/2),0)),"",OFFSET('9. METAS'!$X$20,INT((ROW()-14)/2),0)))</f>
        <v>#REF!</v>
      </c>
      <c r="N329" s="1002" t="str">
        <f t="shared" ref="N329" ca="1" si="312">IFERROR(J329/J330,"ND")</f>
        <v>ND</v>
      </c>
      <c r="O329" s="1004" t="str">
        <f t="shared" ref="O329" ca="1" si="313">IFERROR(((J329+K329)/H329),"ND")</f>
        <v>ND</v>
      </c>
      <c r="P329" s="1031"/>
    </row>
    <row r="330" spans="3:16">
      <c r="C330" s="981"/>
      <c r="D330" s="983"/>
      <c r="E330" s="983"/>
      <c r="F330" s="985"/>
      <c r="G330" s="987"/>
      <c r="H330" s="1027"/>
      <c r="I330" s="1033"/>
      <c r="J330" s="208" t="str">
        <f ca="1">IF(MOD(ROW()-13,2)=0,IF(ISBLANK(OFFSET(#REF!,INT((ROW()-13)/2),0)),"",OFFSET(#REF!,INT((ROW()-13)/2),0)),IF(ISBLANK(OFFSET('9. METAS'!$U$20,INT((ROW()-14)/2),0)),"",OFFSET('9. METAS'!$U$20,INT((ROW()-14)/2),0)))</f>
        <v/>
      </c>
      <c r="K330" s="209" t="str">
        <f ca="1">IF(MOD(ROW()-13,2)=0,IF(ISBLANK(OFFSET(#REF!,INT((ROW()-13)/2),0)),"",OFFSET(#REF!,INT((ROW()-13)/2),0)),IF(ISBLANK(OFFSET('9. METAS'!$V$20,INT((ROW()-14)/2),0)),"",OFFSET('9. METAS'!$V$20,INT((ROW()-14)/2),0)))</f>
        <v/>
      </c>
      <c r="L330" s="209" t="str">
        <f ca="1">IF(MOD(ROW()-13,2)=0,IF(ISBLANK(OFFSET(#REF!,INT((ROW()-13)/2),0)),"",OFFSET(#REF!,INT((ROW()-13)/2),0)),IF(ISBLANK(OFFSET('9. METAS'!$W$20,INT((ROW()-14)/2),0)),"",OFFSET('9. METAS'!$W$20,INT((ROW()-14)/2),0)))</f>
        <v/>
      </c>
      <c r="M330" s="210" t="str">
        <f ca="1">IF(MOD(ROW()-13,2)=0,IF(ISBLANK(OFFSET(#REF!,INT((ROW()-13)/2),0)),"",OFFSET(#REF!,INT((ROW()-13)/2),0)),IF(ISBLANK(OFFSET('9. METAS'!$X$20,INT((ROW()-14)/2),0)),"",OFFSET('9. METAS'!$X$20,INT((ROW()-14)/2),0)))</f>
        <v/>
      </c>
      <c r="N330" s="1003"/>
      <c r="O330" s="1005"/>
      <c r="P330" s="1034"/>
    </row>
    <row r="331" spans="3:16">
      <c r="C331" s="1008" t="str">
        <f ca="1">IF(ISBLANK(OFFSET('5. Pp (3 años)'!$C$46,INT((ROW()-13)/2),0)),"",OFFSET('5. Pp (3 años)'!$C$46,INT((ROW()-13)/2),0))</f>
        <v/>
      </c>
      <c r="D331" s="983" t="str">
        <f ca="1">IF(ISBLANK(OFFSET('5. Pp (3 años)'!$D$46,INT((ROW()-13)/2),0)),"",OFFSET('5. Pp (3 años)'!$D$46,INT((ROW()-13)/2),0))</f>
        <v/>
      </c>
      <c r="E331" s="983" t="str">
        <f ca="1">IF(ISBLANK(OFFSET('5. Pp (3 años)'!$E$46,INT((ROW()-13)/2),0)),"",OFFSET('5. Pp (3 años)'!$E$46,INT((ROW()-13)/2),0))</f>
        <v/>
      </c>
      <c r="F331" s="985" t="str">
        <f ca="1">IF(ISBLANK(OFFSET('5. Pp (3 años)'!$K$46,INT((ROW()-13)/2),0)),"",OFFSET('5. Pp (3 años)'!$K$46,INT((ROW()-13)/2),0))</f>
        <v/>
      </c>
      <c r="G331" s="987" t="str">
        <f ca="1">IF(ISBLANK(OFFSET('5. Pp (3 años)'!$H$46,INT((ROW()-13)/2),0)),"",OFFSET('5. Pp (3 años)'!$H$46,INT((ROW()-13)/2),0))</f>
        <v/>
      </c>
      <c r="H331" s="1027" t="str">
        <f ca="1">IF(ISBLANK(OFFSET('9. METAS'!$L$20,INT((ROW()-13)/2),0)),"",OFFSET('9. METAS'!$L$20,INT((ROW()-13)/2),0))</f>
        <v/>
      </c>
      <c r="I331" s="1029"/>
      <c r="J331" s="208" t="e">
        <f ca="1">IF(MOD(ROW()-13,2)=0,IF(ISBLANK(OFFSET(#REF!,INT((ROW()-13)/2),0)),"",OFFSET(#REF!,INT((ROW()-13)/2),0)),IF(ISBLANK(OFFSET('9. METAS'!$U$20,INT((ROW()-14)/2),0)),"",OFFSET('9. METAS'!$U$20,INT((ROW()-14)/2),0)))</f>
        <v>#REF!</v>
      </c>
      <c r="K331" s="209" t="e">
        <f ca="1">IF(MOD(ROW()-13,2)=0,IF(ISBLANK(OFFSET(#REF!,INT((ROW()-13)/2),0)),"",OFFSET(#REF!,INT((ROW()-13)/2),0)),IF(ISBLANK(OFFSET('9. METAS'!$V$20,INT((ROW()-14)/2),0)),"",OFFSET('9. METAS'!$V$20,INT((ROW()-14)/2),0)))</f>
        <v>#REF!</v>
      </c>
      <c r="L331" s="209" t="e">
        <f ca="1">IF(MOD(ROW()-13,2)=0,IF(ISBLANK(OFFSET(#REF!,INT((ROW()-13)/2),0)),"",OFFSET(#REF!,INT((ROW()-13)/2),0)),IF(ISBLANK(OFFSET('9. METAS'!$W$20,INT((ROW()-14)/2),0)),"",OFFSET('9. METAS'!$W$20,INT((ROW()-14)/2),0)))</f>
        <v>#REF!</v>
      </c>
      <c r="M331" s="210" t="e">
        <f ca="1">IF(MOD(ROW()-13,2)=0,IF(ISBLANK(OFFSET(#REF!,INT((ROW()-13)/2),0)),"",OFFSET(#REF!,INT((ROW()-13)/2),0)),IF(ISBLANK(OFFSET('9. METAS'!$X$20,INT((ROW()-14)/2),0)),"",OFFSET('9. METAS'!$X$20,INT((ROW()-14)/2),0)))</f>
        <v>#REF!</v>
      </c>
      <c r="N331" s="1002" t="str">
        <f t="shared" ref="N331" ca="1" si="314">IFERROR(J331/J332,"ND")</f>
        <v>ND</v>
      </c>
      <c r="O331" s="1004" t="str">
        <f t="shared" ref="O331" ca="1" si="315">IFERROR(((J331+K331)/H331),"ND")</f>
        <v>ND</v>
      </c>
      <c r="P331" s="1031"/>
    </row>
    <row r="332" spans="3:16">
      <c r="C332" s="981"/>
      <c r="D332" s="983"/>
      <c r="E332" s="983"/>
      <c r="F332" s="985"/>
      <c r="G332" s="987"/>
      <c r="H332" s="1027"/>
      <c r="I332" s="1033"/>
      <c r="J332" s="208" t="str">
        <f ca="1">IF(MOD(ROW()-13,2)=0,IF(ISBLANK(OFFSET(#REF!,INT((ROW()-13)/2),0)),"",OFFSET(#REF!,INT((ROW()-13)/2),0)),IF(ISBLANK(OFFSET('9. METAS'!$U$20,INT((ROW()-14)/2),0)),"",OFFSET('9. METAS'!$U$20,INT((ROW()-14)/2),0)))</f>
        <v/>
      </c>
      <c r="K332" s="209" t="str">
        <f ca="1">IF(MOD(ROW()-13,2)=0,IF(ISBLANK(OFFSET(#REF!,INT((ROW()-13)/2),0)),"",OFFSET(#REF!,INT((ROW()-13)/2),0)),IF(ISBLANK(OFFSET('9. METAS'!$V$20,INT((ROW()-14)/2),0)),"",OFFSET('9. METAS'!$V$20,INT((ROW()-14)/2),0)))</f>
        <v/>
      </c>
      <c r="L332" s="209" t="str">
        <f ca="1">IF(MOD(ROW()-13,2)=0,IF(ISBLANK(OFFSET(#REF!,INT((ROW()-13)/2),0)),"",OFFSET(#REF!,INT((ROW()-13)/2),0)),IF(ISBLANK(OFFSET('9. METAS'!$W$20,INT((ROW()-14)/2),0)),"",OFFSET('9. METAS'!$W$20,INT((ROW()-14)/2),0)))</f>
        <v/>
      </c>
      <c r="M332" s="210" t="str">
        <f ca="1">IF(MOD(ROW()-13,2)=0,IF(ISBLANK(OFFSET(#REF!,INT((ROW()-13)/2),0)),"",OFFSET(#REF!,INT((ROW()-13)/2),0)),IF(ISBLANK(OFFSET('9. METAS'!$X$20,INT((ROW()-14)/2),0)),"",OFFSET('9. METAS'!$X$20,INT((ROW()-14)/2),0)))</f>
        <v/>
      </c>
      <c r="N332" s="1003"/>
      <c r="O332" s="1005"/>
      <c r="P332" s="1034"/>
    </row>
    <row r="333" spans="3:16">
      <c r="C333" s="1008" t="str">
        <f ca="1">IF(ISBLANK(OFFSET('5. Pp (3 años)'!$C$46,INT((ROW()-13)/2),0)),"",OFFSET('5. Pp (3 años)'!$C$46,INT((ROW()-13)/2),0))</f>
        <v/>
      </c>
      <c r="D333" s="983" t="str">
        <f ca="1">IF(ISBLANK(OFFSET('5. Pp (3 años)'!$D$46,INT((ROW()-13)/2),0)),"",OFFSET('5. Pp (3 años)'!$D$46,INT((ROW()-13)/2),0))</f>
        <v/>
      </c>
      <c r="E333" s="983" t="str">
        <f ca="1">IF(ISBLANK(OFFSET('5. Pp (3 años)'!$E$46,INT((ROW()-13)/2),0)),"",OFFSET('5. Pp (3 años)'!$E$46,INT((ROW()-13)/2),0))</f>
        <v/>
      </c>
      <c r="F333" s="985" t="str">
        <f ca="1">IF(ISBLANK(OFFSET('5. Pp (3 años)'!$K$46,INT((ROW()-13)/2),0)),"",OFFSET('5. Pp (3 años)'!$K$46,INT((ROW()-13)/2),0))</f>
        <v/>
      </c>
      <c r="G333" s="987" t="str">
        <f ca="1">IF(ISBLANK(OFFSET('5. Pp (3 años)'!$H$46,INT((ROW()-13)/2),0)),"",OFFSET('5. Pp (3 años)'!$H$46,INT((ROW()-13)/2),0))</f>
        <v/>
      </c>
      <c r="H333" s="1027" t="str">
        <f ca="1">IF(ISBLANK(OFFSET('9. METAS'!$L$20,INT((ROW()-13)/2),0)),"",OFFSET('9. METAS'!$L$20,INT((ROW()-13)/2),0))</f>
        <v/>
      </c>
      <c r="I333" s="1029"/>
      <c r="J333" s="208" t="e">
        <f ca="1">IF(MOD(ROW()-13,2)=0,IF(ISBLANK(OFFSET(#REF!,INT((ROW()-13)/2),0)),"",OFFSET(#REF!,INT((ROW()-13)/2),0)),IF(ISBLANK(OFFSET('9. METAS'!$U$20,INT((ROW()-14)/2),0)),"",OFFSET('9. METAS'!$U$20,INT((ROW()-14)/2),0)))</f>
        <v>#REF!</v>
      </c>
      <c r="K333" s="209" t="e">
        <f ca="1">IF(MOD(ROW()-13,2)=0,IF(ISBLANK(OFFSET(#REF!,INT((ROW()-13)/2),0)),"",OFFSET(#REF!,INT((ROW()-13)/2),0)),IF(ISBLANK(OFFSET('9. METAS'!$V$20,INT((ROW()-14)/2),0)),"",OFFSET('9. METAS'!$V$20,INT((ROW()-14)/2),0)))</f>
        <v>#REF!</v>
      </c>
      <c r="L333" s="209" t="e">
        <f ca="1">IF(MOD(ROW()-13,2)=0,IF(ISBLANK(OFFSET(#REF!,INT((ROW()-13)/2),0)),"",OFFSET(#REF!,INT((ROW()-13)/2),0)),IF(ISBLANK(OFFSET('9. METAS'!$W$20,INT((ROW()-14)/2),0)),"",OFFSET('9. METAS'!$W$20,INT((ROW()-14)/2),0)))</f>
        <v>#REF!</v>
      </c>
      <c r="M333" s="210" t="e">
        <f ca="1">IF(MOD(ROW()-13,2)=0,IF(ISBLANK(OFFSET(#REF!,INT((ROW()-13)/2),0)),"",OFFSET(#REF!,INT((ROW()-13)/2),0)),IF(ISBLANK(OFFSET('9. METAS'!$X$20,INT((ROW()-14)/2),0)),"",OFFSET('9. METAS'!$X$20,INT((ROW()-14)/2),0)))</f>
        <v>#REF!</v>
      </c>
      <c r="N333" s="1002" t="str">
        <f t="shared" ref="N333" ca="1" si="316">IFERROR(J333/J334,"ND")</f>
        <v>ND</v>
      </c>
      <c r="O333" s="1004" t="str">
        <f t="shared" ref="O333" ca="1" si="317">IFERROR(((J333+K333)/H333),"ND")</f>
        <v>ND</v>
      </c>
      <c r="P333" s="1031"/>
    </row>
    <row r="334" spans="3:16">
      <c r="C334" s="981"/>
      <c r="D334" s="983"/>
      <c r="E334" s="983"/>
      <c r="F334" s="985"/>
      <c r="G334" s="987"/>
      <c r="H334" s="1027"/>
      <c r="I334" s="1033"/>
      <c r="J334" s="208" t="str">
        <f ca="1">IF(MOD(ROW()-13,2)=0,IF(ISBLANK(OFFSET(#REF!,INT((ROW()-13)/2),0)),"",OFFSET(#REF!,INT((ROW()-13)/2),0)),IF(ISBLANK(OFFSET('9. METAS'!$U$20,INT((ROW()-14)/2),0)),"",OFFSET('9. METAS'!$U$20,INT((ROW()-14)/2),0)))</f>
        <v/>
      </c>
      <c r="K334" s="209" t="str">
        <f ca="1">IF(MOD(ROW()-13,2)=0,IF(ISBLANK(OFFSET(#REF!,INT((ROW()-13)/2),0)),"",OFFSET(#REF!,INT((ROW()-13)/2),0)),IF(ISBLANK(OFFSET('9. METAS'!$V$20,INT((ROW()-14)/2),0)),"",OFFSET('9. METAS'!$V$20,INT((ROW()-14)/2),0)))</f>
        <v/>
      </c>
      <c r="L334" s="209" t="str">
        <f ca="1">IF(MOD(ROW()-13,2)=0,IF(ISBLANK(OFFSET(#REF!,INT((ROW()-13)/2),0)),"",OFFSET(#REF!,INT((ROW()-13)/2),0)),IF(ISBLANK(OFFSET('9. METAS'!$W$20,INT((ROW()-14)/2),0)),"",OFFSET('9. METAS'!$W$20,INT((ROW()-14)/2),0)))</f>
        <v/>
      </c>
      <c r="M334" s="210" t="str">
        <f ca="1">IF(MOD(ROW()-13,2)=0,IF(ISBLANK(OFFSET(#REF!,INT((ROW()-13)/2),0)),"",OFFSET(#REF!,INT((ROW()-13)/2),0)),IF(ISBLANK(OFFSET('9. METAS'!$X$20,INT((ROW()-14)/2),0)),"",OFFSET('9. METAS'!$X$20,INT((ROW()-14)/2),0)))</f>
        <v/>
      </c>
      <c r="N334" s="1003"/>
      <c r="O334" s="1005"/>
      <c r="P334" s="1034"/>
    </row>
    <row r="335" spans="3:16">
      <c r="C335" s="1008" t="str">
        <f ca="1">IF(ISBLANK(OFFSET('5. Pp (3 años)'!$C$46,INT((ROW()-13)/2),0)),"",OFFSET('5. Pp (3 años)'!$C$46,INT((ROW()-13)/2),0))</f>
        <v/>
      </c>
      <c r="D335" s="983" t="str">
        <f ca="1">IF(ISBLANK(OFFSET('5. Pp (3 años)'!$D$46,INT((ROW()-13)/2),0)),"",OFFSET('5. Pp (3 años)'!$D$46,INT((ROW()-13)/2),0))</f>
        <v/>
      </c>
      <c r="E335" s="983" t="str">
        <f ca="1">IF(ISBLANK(OFFSET('5. Pp (3 años)'!$E$46,INT((ROW()-13)/2),0)),"",OFFSET('5. Pp (3 años)'!$E$46,INT((ROW()-13)/2),0))</f>
        <v/>
      </c>
      <c r="F335" s="985" t="str">
        <f ca="1">IF(ISBLANK(OFFSET('5. Pp (3 años)'!$K$46,INT((ROW()-13)/2),0)),"",OFFSET('5. Pp (3 años)'!$K$46,INT((ROW()-13)/2),0))</f>
        <v/>
      </c>
      <c r="G335" s="987" t="str">
        <f ca="1">IF(ISBLANK(OFFSET('5. Pp (3 años)'!$H$46,INT((ROW()-13)/2),0)),"",OFFSET('5. Pp (3 años)'!$H$46,INT((ROW()-13)/2),0))</f>
        <v/>
      </c>
      <c r="H335" s="1027" t="str">
        <f ca="1">IF(ISBLANK(OFFSET('9. METAS'!$L$20,INT((ROW()-13)/2),0)),"",OFFSET('9. METAS'!$L$20,INT((ROW()-13)/2),0))</f>
        <v/>
      </c>
      <c r="I335" s="1029"/>
      <c r="J335" s="208" t="e">
        <f ca="1">IF(MOD(ROW()-13,2)=0,IF(ISBLANK(OFFSET(#REF!,INT((ROW()-13)/2),0)),"",OFFSET(#REF!,INT((ROW()-13)/2),0)),IF(ISBLANK(OFFSET('9. METAS'!$U$20,INT((ROW()-14)/2),0)),"",OFFSET('9. METAS'!$U$20,INT((ROW()-14)/2),0)))</f>
        <v>#REF!</v>
      </c>
      <c r="K335" s="209" t="e">
        <f ca="1">IF(MOD(ROW()-13,2)=0,IF(ISBLANK(OFFSET(#REF!,INT((ROW()-13)/2),0)),"",OFFSET(#REF!,INT((ROW()-13)/2),0)),IF(ISBLANK(OFFSET('9. METAS'!$V$20,INT((ROW()-14)/2),0)),"",OFFSET('9. METAS'!$V$20,INT((ROW()-14)/2),0)))</f>
        <v>#REF!</v>
      </c>
      <c r="L335" s="209" t="e">
        <f ca="1">IF(MOD(ROW()-13,2)=0,IF(ISBLANK(OFFSET(#REF!,INT((ROW()-13)/2),0)),"",OFFSET(#REF!,INT((ROW()-13)/2),0)),IF(ISBLANK(OFFSET('9. METAS'!$W$20,INT((ROW()-14)/2),0)),"",OFFSET('9. METAS'!$W$20,INT((ROW()-14)/2),0)))</f>
        <v>#REF!</v>
      </c>
      <c r="M335" s="210" t="e">
        <f ca="1">IF(MOD(ROW()-13,2)=0,IF(ISBLANK(OFFSET(#REF!,INT((ROW()-13)/2),0)),"",OFFSET(#REF!,INT((ROW()-13)/2),0)),IF(ISBLANK(OFFSET('9. METAS'!$X$20,INT((ROW()-14)/2),0)),"",OFFSET('9. METAS'!$X$20,INT((ROW()-14)/2),0)))</f>
        <v>#REF!</v>
      </c>
      <c r="N335" s="1002" t="str">
        <f t="shared" ref="N335" ca="1" si="318">IFERROR(J335/J336,"ND")</f>
        <v>ND</v>
      </c>
      <c r="O335" s="1004" t="str">
        <f t="shared" ref="O335" ca="1" si="319">IFERROR(((J335+K335)/H335),"ND")</f>
        <v>ND</v>
      </c>
      <c r="P335" s="1031"/>
    </row>
    <row r="336" spans="3:16">
      <c r="C336" s="981"/>
      <c r="D336" s="983"/>
      <c r="E336" s="983"/>
      <c r="F336" s="985"/>
      <c r="G336" s="987"/>
      <c r="H336" s="1027"/>
      <c r="I336" s="1033"/>
      <c r="J336" s="208" t="str">
        <f ca="1">IF(MOD(ROW()-13,2)=0,IF(ISBLANK(OFFSET(#REF!,INT((ROW()-13)/2),0)),"",OFFSET(#REF!,INT((ROW()-13)/2),0)),IF(ISBLANK(OFFSET('9. METAS'!$U$20,INT((ROW()-14)/2),0)),"",OFFSET('9. METAS'!$U$20,INT((ROW()-14)/2),0)))</f>
        <v/>
      </c>
      <c r="K336" s="209" t="str">
        <f ca="1">IF(MOD(ROW()-13,2)=0,IF(ISBLANK(OFFSET(#REF!,INT((ROW()-13)/2),0)),"",OFFSET(#REF!,INT((ROW()-13)/2),0)),IF(ISBLANK(OFFSET('9. METAS'!$V$20,INT((ROW()-14)/2),0)),"",OFFSET('9. METAS'!$V$20,INT((ROW()-14)/2),0)))</f>
        <v/>
      </c>
      <c r="L336" s="209" t="str">
        <f ca="1">IF(MOD(ROW()-13,2)=0,IF(ISBLANK(OFFSET(#REF!,INT((ROW()-13)/2),0)),"",OFFSET(#REF!,INT((ROW()-13)/2),0)),IF(ISBLANK(OFFSET('9. METAS'!$W$20,INT((ROW()-14)/2),0)),"",OFFSET('9. METAS'!$W$20,INT((ROW()-14)/2),0)))</f>
        <v/>
      </c>
      <c r="M336" s="210" t="str">
        <f ca="1">IF(MOD(ROW()-13,2)=0,IF(ISBLANK(OFFSET(#REF!,INT((ROW()-13)/2),0)),"",OFFSET(#REF!,INT((ROW()-13)/2),0)),IF(ISBLANK(OFFSET('9. METAS'!$X$20,INT((ROW()-14)/2),0)),"",OFFSET('9. METAS'!$X$20,INT((ROW()-14)/2),0)))</f>
        <v/>
      </c>
      <c r="N336" s="1003"/>
      <c r="O336" s="1005"/>
      <c r="P336" s="1034"/>
    </row>
    <row r="337" spans="3:16">
      <c r="C337" s="1008" t="str">
        <f ca="1">IF(ISBLANK(OFFSET('5. Pp (3 años)'!$C$46,INT((ROW()-13)/2),0)),"",OFFSET('5. Pp (3 años)'!$C$46,INT((ROW()-13)/2),0))</f>
        <v/>
      </c>
      <c r="D337" s="983" t="str">
        <f ca="1">IF(ISBLANK(OFFSET('5. Pp (3 años)'!$D$46,INT((ROW()-13)/2),0)),"",OFFSET('5. Pp (3 años)'!$D$46,INT((ROW()-13)/2),0))</f>
        <v/>
      </c>
      <c r="E337" s="983" t="str">
        <f ca="1">IF(ISBLANK(OFFSET('5. Pp (3 años)'!$E$46,INT((ROW()-13)/2),0)),"",OFFSET('5. Pp (3 años)'!$E$46,INT((ROW()-13)/2),0))</f>
        <v/>
      </c>
      <c r="F337" s="985" t="str">
        <f ca="1">IF(ISBLANK(OFFSET('5. Pp (3 años)'!$K$46,INT((ROW()-13)/2),0)),"",OFFSET('5. Pp (3 años)'!$K$46,INT((ROW()-13)/2),0))</f>
        <v/>
      </c>
      <c r="G337" s="987" t="str">
        <f ca="1">IF(ISBLANK(OFFSET('5. Pp (3 años)'!$H$46,INT((ROW()-13)/2),0)),"",OFFSET('5. Pp (3 años)'!$H$46,INT((ROW()-13)/2),0))</f>
        <v/>
      </c>
      <c r="H337" s="1027" t="str">
        <f ca="1">IF(ISBLANK(OFFSET('9. METAS'!$L$20,INT((ROW()-13)/2),0)),"",OFFSET('9. METAS'!$L$20,INT((ROW()-13)/2),0))</f>
        <v/>
      </c>
      <c r="I337" s="1029"/>
      <c r="J337" s="208" t="e">
        <f ca="1">IF(MOD(ROW()-13,2)=0,IF(ISBLANK(OFFSET(#REF!,INT((ROW()-13)/2),0)),"",OFFSET(#REF!,INT((ROW()-13)/2),0)),IF(ISBLANK(OFFSET('9. METAS'!$U$20,INT((ROW()-14)/2),0)),"",OFFSET('9. METAS'!$U$20,INT((ROW()-14)/2),0)))</f>
        <v>#REF!</v>
      </c>
      <c r="K337" s="209" t="e">
        <f ca="1">IF(MOD(ROW()-13,2)=0,IF(ISBLANK(OFFSET(#REF!,INT((ROW()-13)/2),0)),"",OFFSET(#REF!,INT((ROW()-13)/2),0)),IF(ISBLANK(OFFSET('9. METAS'!$V$20,INT((ROW()-14)/2),0)),"",OFFSET('9. METAS'!$V$20,INT((ROW()-14)/2),0)))</f>
        <v>#REF!</v>
      </c>
      <c r="L337" s="209" t="e">
        <f ca="1">IF(MOD(ROW()-13,2)=0,IF(ISBLANK(OFFSET(#REF!,INT((ROW()-13)/2),0)),"",OFFSET(#REF!,INT((ROW()-13)/2),0)),IF(ISBLANK(OFFSET('9. METAS'!$W$20,INT((ROW()-14)/2),0)),"",OFFSET('9. METAS'!$W$20,INT((ROW()-14)/2),0)))</f>
        <v>#REF!</v>
      </c>
      <c r="M337" s="210" t="e">
        <f ca="1">IF(MOD(ROW()-13,2)=0,IF(ISBLANK(OFFSET(#REF!,INT((ROW()-13)/2),0)),"",OFFSET(#REF!,INT((ROW()-13)/2),0)),IF(ISBLANK(OFFSET('9. METAS'!$X$20,INT((ROW()-14)/2),0)),"",OFFSET('9. METAS'!$X$20,INT((ROW()-14)/2),0)))</f>
        <v>#REF!</v>
      </c>
      <c r="N337" s="1002" t="str">
        <f t="shared" ref="N337" ca="1" si="320">IFERROR(J337/J338,"ND")</f>
        <v>ND</v>
      </c>
      <c r="O337" s="1004" t="str">
        <f t="shared" ref="O337" ca="1" si="321">IFERROR(((J337+K337)/H337),"ND")</f>
        <v>ND</v>
      </c>
      <c r="P337" s="1031"/>
    </row>
    <row r="338" spans="3:16">
      <c r="C338" s="981"/>
      <c r="D338" s="983"/>
      <c r="E338" s="983"/>
      <c r="F338" s="985"/>
      <c r="G338" s="987"/>
      <c r="H338" s="1027"/>
      <c r="I338" s="1033"/>
      <c r="J338" s="208" t="str">
        <f ca="1">IF(MOD(ROW()-13,2)=0,IF(ISBLANK(OFFSET(#REF!,INT((ROW()-13)/2),0)),"",OFFSET(#REF!,INT((ROW()-13)/2),0)),IF(ISBLANK(OFFSET('9. METAS'!$U$20,INT((ROW()-14)/2),0)),"",OFFSET('9. METAS'!$U$20,INT((ROW()-14)/2),0)))</f>
        <v/>
      </c>
      <c r="K338" s="209" t="str">
        <f ca="1">IF(MOD(ROW()-13,2)=0,IF(ISBLANK(OFFSET(#REF!,INT((ROW()-13)/2),0)),"",OFFSET(#REF!,INT((ROW()-13)/2),0)),IF(ISBLANK(OFFSET('9. METAS'!$V$20,INT((ROW()-14)/2),0)),"",OFFSET('9. METAS'!$V$20,INT((ROW()-14)/2),0)))</f>
        <v/>
      </c>
      <c r="L338" s="209" t="str">
        <f ca="1">IF(MOD(ROW()-13,2)=0,IF(ISBLANK(OFFSET(#REF!,INT((ROW()-13)/2),0)),"",OFFSET(#REF!,INT((ROW()-13)/2),0)),IF(ISBLANK(OFFSET('9. METAS'!$W$20,INT((ROW()-14)/2),0)),"",OFFSET('9. METAS'!$W$20,INT((ROW()-14)/2),0)))</f>
        <v/>
      </c>
      <c r="M338" s="210" t="str">
        <f ca="1">IF(MOD(ROW()-13,2)=0,IF(ISBLANK(OFFSET(#REF!,INT((ROW()-13)/2),0)),"",OFFSET(#REF!,INT((ROW()-13)/2),0)),IF(ISBLANK(OFFSET('9. METAS'!$X$20,INT((ROW()-14)/2),0)),"",OFFSET('9. METAS'!$X$20,INT((ROW()-14)/2),0)))</f>
        <v/>
      </c>
      <c r="N338" s="1003"/>
      <c r="O338" s="1005"/>
      <c r="P338" s="1034"/>
    </row>
    <row r="339" spans="3:16">
      <c r="C339" s="1008" t="str">
        <f ca="1">IF(ISBLANK(OFFSET('5. Pp (3 años)'!$C$46,INT((ROW()-13)/2),0)),"",OFFSET('5. Pp (3 años)'!$C$46,INT((ROW()-13)/2),0))</f>
        <v/>
      </c>
      <c r="D339" s="983" t="str">
        <f ca="1">IF(ISBLANK(OFFSET('5. Pp (3 años)'!$D$46,INT((ROW()-13)/2),0)),"",OFFSET('5. Pp (3 años)'!$D$46,INT((ROW()-13)/2),0))</f>
        <v/>
      </c>
      <c r="E339" s="983" t="str">
        <f ca="1">IF(ISBLANK(OFFSET('5. Pp (3 años)'!$E$46,INT((ROW()-13)/2),0)),"",OFFSET('5. Pp (3 años)'!$E$46,INT((ROW()-13)/2),0))</f>
        <v/>
      </c>
      <c r="F339" s="985" t="str">
        <f ca="1">IF(ISBLANK(OFFSET('5. Pp (3 años)'!$K$46,INT((ROW()-13)/2),0)),"",OFFSET('5. Pp (3 años)'!$K$46,INT((ROW()-13)/2),0))</f>
        <v/>
      </c>
      <c r="G339" s="987" t="str">
        <f ca="1">IF(ISBLANK(OFFSET('5. Pp (3 años)'!$H$46,INT((ROW()-13)/2),0)),"",OFFSET('5. Pp (3 años)'!$H$46,INT((ROW()-13)/2),0))</f>
        <v/>
      </c>
      <c r="H339" s="1027" t="str">
        <f ca="1">IF(ISBLANK(OFFSET('9. METAS'!$L$20,INT((ROW()-13)/2),0)),"",OFFSET('9. METAS'!$L$20,INT((ROW()-13)/2),0))</f>
        <v/>
      </c>
      <c r="I339" s="1029"/>
      <c r="J339" s="208" t="e">
        <f ca="1">IF(MOD(ROW()-13,2)=0,IF(ISBLANK(OFFSET(#REF!,INT((ROW()-13)/2),0)),"",OFFSET(#REF!,INT((ROW()-13)/2),0)),IF(ISBLANK(OFFSET('9. METAS'!$U$20,INT((ROW()-14)/2),0)),"",OFFSET('9. METAS'!$U$20,INT((ROW()-14)/2),0)))</f>
        <v>#REF!</v>
      </c>
      <c r="K339" s="209" t="e">
        <f ca="1">IF(MOD(ROW()-13,2)=0,IF(ISBLANK(OFFSET(#REF!,INT((ROW()-13)/2),0)),"",OFFSET(#REF!,INT((ROW()-13)/2),0)),IF(ISBLANK(OFFSET('9. METAS'!$V$20,INT((ROW()-14)/2),0)),"",OFFSET('9. METAS'!$V$20,INT((ROW()-14)/2),0)))</f>
        <v>#REF!</v>
      </c>
      <c r="L339" s="209" t="e">
        <f ca="1">IF(MOD(ROW()-13,2)=0,IF(ISBLANK(OFFSET(#REF!,INT((ROW()-13)/2),0)),"",OFFSET(#REF!,INT((ROW()-13)/2),0)),IF(ISBLANK(OFFSET('9. METAS'!$W$20,INT((ROW()-14)/2),0)),"",OFFSET('9. METAS'!$W$20,INT((ROW()-14)/2),0)))</f>
        <v>#REF!</v>
      </c>
      <c r="M339" s="210" t="e">
        <f ca="1">IF(MOD(ROW()-13,2)=0,IF(ISBLANK(OFFSET(#REF!,INT((ROW()-13)/2),0)),"",OFFSET(#REF!,INT((ROW()-13)/2),0)),IF(ISBLANK(OFFSET('9. METAS'!$X$20,INT((ROW()-14)/2),0)),"",OFFSET('9. METAS'!$X$20,INT((ROW()-14)/2),0)))</f>
        <v>#REF!</v>
      </c>
      <c r="N339" s="1002" t="str">
        <f t="shared" ref="N339" ca="1" si="322">IFERROR(J339/J340,"ND")</f>
        <v>ND</v>
      </c>
      <c r="O339" s="1004" t="str">
        <f t="shared" ref="O339" ca="1" si="323">IFERROR(((J339+K339)/H339),"ND")</f>
        <v>ND</v>
      </c>
      <c r="P339" s="1031"/>
    </row>
    <row r="340" spans="3:16">
      <c r="C340" s="981"/>
      <c r="D340" s="983"/>
      <c r="E340" s="983"/>
      <c r="F340" s="985"/>
      <c r="G340" s="987"/>
      <c r="H340" s="1027"/>
      <c r="I340" s="1033"/>
      <c r="J340" s="208" t="str">
        <f ca="1">IF(MOD(ROW()-13,2)=0,IF(ISBLANK(OFFSET(#REF!,INT((ROW()-13)/2),0)),"",OFFSET(#REF!,INT((ROW()-13)/2),0)),IF(ISBLANK(OFFSET('9. METAS'!$U$20,INT((ROW()-14)/2),0)),"",OFFSET('9. METAS'!$U$20,INT((ROW()-14)/2),0)))</f>
        <v/>
      </c>
      <c r="K340" s="209" t="str">
        <f ca="1">IF(MOD(ROW()-13,2)=0,IF(ISBLANK(OFFSET(#REF!,INT((ROW()-13)/2),0)),"",OFFSET(#REF!,INT((ROW()-13)/2),0)),IF(ISBLANK(OFFSET('9. METAS'!$V$20,INT((ROW()-14)/2),0)),"",OFFSET('9. METAS'!$V$20,INT((ROW()-14)/2),0)))</f>
        <v/>
      </c>
      <c r="L340" s="209" t="str">
        <f ca="1">IF(MOD(ROW()-13,2)=0,IF(ISBLANK(OFFSET(#REF!,INT((ROW()-13)/2),0)),"",OFFSET(#REF!,INT((ROW()-13)/2),0)),IF(ISBLANK(OFFSET('9. METAS'!$W$20,INT((ROW()-14)/2),0)),"",OFFSET('9. METAS'!$W$20,INT((ROW()-14)/2),0)))</f>
        <v/>
      </c>
      <c r="M340" s="210" t="str">
        <f ca="1">IF(MOD(ROW()-13,2)=0,IF(ISBLANK(OFFSET(#REF!,INT((ROW()-13)/2),0)),"",OFFSET(#REF!,INT((ROW()-13)/2),0)),IF(ISBLANK(OFFSET('9. METAS'!$X$20,INT((ROW()-14)/2),0)),"",OFFSET('9. METAS'!$X$20,INT((ROW()-14)/2),0)))</f>
        <v/>
      </c>
      <c r="N340" s="1003"/>
      <c r="O340" s="1005"/>
      <c r="P340" s="1034"/>
    </row>
    <row r="341" spans="3:16">
      <c r="C341" s="1008" t="str">
        <f ca="1">IF(ISBLANK(OFFSET('5. Pp (3 años)'!$C$46,INT((ROW()-13)/2),0)),"",OFFSET('5. Pp (3 años)'!$C$46,INT((ROW()-13)/2),0))</f>
        <v/>
      </c>
      <c r="D341" s="983" t="str">
        <f ca="1">IF(ISBLANK(OFFSET('5. Pp (3 años)'!$D$46,INT((ROW()-13)/2),0)),"",OFFSET('5. Pp (3 años)'!$D$46,INT((ROW()-13)/2),0))</f>
        <v/>
      </c>
      <c r="E341" s="983" t="str">
        <f ca="1">IF(ISBLANK(OFFSET('5. Pp (3 años)'!$E$46,INT((ROW()-13)/2),0)),"",OFFSET('5. Pp (3 años)'!$E$46,INT((ROW()-13)/2),0))</f>
        <v/>
      </c>
      <c r="F341" s="985" t="str">
        <f ca="1">IF(ISBLANK(OFFSET('5. Pp (3 años)'!$K$46,INT((ROW()-13)/2),0)),"",OFFSET('5. Pp (3 años)'!$K$46,INT((ROW()-13)/2),0))</f>
        <v/>
      </c>
      <c r="G341" s="987" t="str">
        <f ca="1">IF(ISBLANK(OFFSET('5. Pp (3 años)'!$H$46,INT((ROW()-13)/2),0)),"",OFFSET('5. Pp (3 años)'!$H$46,INT((ROW()-13)/2),0))</f>
        <v/>
      </c>
      <c r="H341" s="1027" t="str">
        <f ca="1">IF(ISBLANK(OFFSET('9. METAS'!$L$20,INT((ROW()-13)/2),0)),"",OFFSET('9. METAS'!$L$20,INT((ROW()-13)/2),0))</f>
        <v/>
      </c>
      <c r="I341" s="1029"/>
      <c r="J341" s="208" t="e">
        <f ca="1">IF(MOD(ROW()-13,2)=0,IF(ISBLANK(OFFSET(#REF!,INT((ROW()-13)/2),0)),"",OFFSET(#REF!,INT((ROW()-13)/2),0)),IF(ISBLANK(OFFSET('9. METAS'!$U$20,INT((ROW()-14)/2),0)),"",OFFSET('9. METAS'!$U$20,INT((ROW()-14)/2),0)))</f>
        <v>#REF!</v>
      </c>
      <c r="K341" s="209" t="e">
        <f ca="1">IF(MOD(ROW()-13,2)=0,IF(ISBLANK(OFFSET(#REF!,INT((ROW()-13)/2),0)),"",OFFSET(#REF!,INT((ROW()-13)/2),0)),IF(ISBLANK(OFFSET('9. METAS'!$V$20,INT((ROW()-14)/2),0)),"",OFFSET('9. METAS'!$V$20,INT((ROW()-14)/2),0)))</f>
        <v>#REF!</v>
      </c>
      <c r="L341" s="209" t="e">
        <f ca="1">IF(MOD(ROW()-13,2)=0,IF(ISBLANK(OFFSET(#REF!,INT((ROW()-13)/2),0)),"",OFFSET(#REF!,INT((ROW()-13)/2),0)),IF(ISBLANK(OFFSET('9. METAS'!$W$20,INT((ROW()-14)/2),0)),"",OFFSET('9. METAS'!$W$20,INT((ROW()-14)/2),0)))</f>
        <v>#REF!</v>
      </c>
      <c r="M341" s="210" t="e">
        <f ca="1">IF(MOD(ROW()-13,2)=0,IF(ISBLANK(OFFSET(#REF!,INT((ROW()-13)/2),0)),"",OFFSET(#REF!,INT((ROW()-13)/2),0)),IF(ISBLANK(OFFSET('9. METAS'!$X$20,INT((ROW()-14)/2),0)),"",OFFSET('9. METAS'!$X$20,INT((ROW()-14)/2),0)))</f>
        <v>#REF!</v>
      </c>
      <c r="N341" s="1002" t="str">
        <f t="shared" ref="N341" ca="1" si="324">IFERROR(J341/J342,"ND")</f>
        <v>ND</v>
      </c>
      <c r="O341" s="1004" t="str">
        <f t="shared" ref="O341" ca="1" si="325">IFERROR(((J341+K341)/H341),"ND")</f>
        <v>ND</v>
      </c>
      <c r="P341" s="1031"/>
    </row>
    <row r="342" spans="3:16">
      <c r="C342" s="981"/>
      <c r="D342" s="983"/>
      <c r="E342" s="983"/>
      <c r="F342" s="985"/>
      <c r="G342" s="987"/>
      <c r="H342" s="1027"/>
      <c r="I342" s="1033"/>
      <c r="J342" s="208" t="str">
        <f ca="1">IF(MOD(ROW()-13,2)=0,IF(ISBLANK(OFFSET(#REF!,INT((ROW()-13)/2),0)),"",OFFSET(#REF!,INT((ROW()-13)/2),0)),IF(ISBLANK(OFFSET('9. METAS'!$U$20,INT((ROW()-14)/2),0)),"",OFFSET('9. METAS'!$U$20,INT((ROW()-14)/2),0)))</f>
        <v/>
      </c>
      <c r="K342" s="209" t="str">
        <f ca="1">IF(MOD(ROW()-13,2)=0,IF(ISBLANK(OFFSET(#REF!,INT((ROW()-13)/2),0)),"",OFFSET(#REF!,INT((ROW()-13)/2),0)),IF(ISBLANK(OFFSET('9. METAS'!$V$20,INT((ROW()-14)/2),0)),"",OFFSET('9. METAS'!$V$20,INT((ROW()-14)/2),0)))</f>
        <v/>
      </c>
      <c r="L342" s="209" t="str">
        <f ca="1">IF(MOD(ROW()-13,2)=0,IF(ISBLANK(OFFSET(#REF!,INT((ROW()-13)/2),0)),"",OFFSET(#REF!,INT((ROW()-13)/2),0)),IF(ISBLANK(OFFSET('9. METAS'!$W$20,INT((ROW()-14)/2),0)),"",OFFSET('9. METAS'!$W$20,INT((ROW()-14)/2),0)))</f>
        <v/>
      </c>
      <c r="M342" s="210" t="str">
        <f ca="1">IF(MOD(ROW()-13,2)=0,IF(ISBLANK(OFFSET(#REF!,INT((ROW()-13)/2),0)),"",OFFSET(#REF!,INT((ROW()-13)/2),0)),IF(ISBLANK(OFFSET('9. METAS'!$X$20,INT((ROW()-14)/2),0)),"",OFFSET('9. METAS'!$X$20,INT((ROW()-14)/2),0)))</f>
        <v/>
      </c>
      <c r="N342" s="1003"/>
      <c r="O342" s="1005"/>
      <c r="P342" s="1034"/>
    </row>
    <row r="343" spans="3:16">
      <c r="C343" s="1008" t="str">
        <f ca="1">IF(ISBLANK(OFFSET('5. Pp (3 años)'!$C$46,INT((ROW()-13)/2),0)),"",OFFSET('5. Pp (3 años)'!$C$46,INT((ROW()-13)/2),0))</f>
        <v/>
      </c>
      <c r="D343" s="983" t="str">
        <f ca="1">IF(ISBLANK(OFFSET('5. Pp (3 años)'!$D$46,INT((ROW()-13)/2),0)),"",OFFSET('5. Pp (3 años)'!$D$46,INT((ROW()-13)/2),0))</f>
        <v/>
      </c>
      <c r="E343" s="983" t="str">
        <f ca="1">IF(ISBLANK(OFFSET('5. Pp (3 años)'!$E$46,INT((ROW()-13)/2),0)),"",OFFSET('5. Pp (3 años)'!$E$46,INT((ROW()-13)/2),0))</f>
        <v/>
      </c>
      <c r="F343" s="985" t="str">
        <f ca="1">IF(ISBLANK(OFFSET('5. Pp (3 años)'!$K$46,INT((ROW()-13)/2),0)),"",OFFSET('5. Pp (3 años)'!$K$46,INT((ROW()-13)/2),0))</f>
        <v/>
      </c>
      <c r="G343" s="987" t="str">
        <f ca="1">IF(ISBLANK(OFFSET('5. Pp (3 años)'!$H$46,INT((ROW()-13)/2),0)),"",OFFSET('5. Pp (3 años)'!$H$46,INT((ROW()-13)/2),0))</f>
        <v/>
      </c>
      <c r="H343" s="1027" t="str">
        <f ca="1">IF(ISBLANK(OFFSET('9. METAS'!$L$20,INT((ROW()-13)/2),0)),"",OFFSET('9. METAS'!$L$20,INT((ROW()-13)/2),0))</f>
        <v/>
      </c>
      <c r="I343" s="1029"/>
      <c r="J343" s="208" t="e">
        <f ca="1">IF(MOD(ROW()-13,2)=0,IF(ISBLANK(OFFSET(#REF!,INT((ROW()-13)/2),0)),"",OFFSET(#REF!,INT((ROW()-13)/2),0)),IF(ISBLANK(OFFSET('9. METAS'!$U$20,INT((ROW()-14)/2),0)),"",OFFSET('9. METAS'!$U$20,INT((ROW()-14)/2),0)))</f>
        <v>#REF!</v>
      </c>
      <c r="K343" s="209" t="e">
        <f ca="1">IF(MOD(ROW()-13,2)=0,IF(ISBLANK(OFFSET(#REF!,INT((ROW()-13)/2),0)),"",OFFSET(#REF!,INT((ROW()-13)/2),0)),IF(ISBLANK(OFFSET('9. METAS'!$V$20,INT((ROW()-14)/2),0)),"",OFFSET('9. METAS'!$V$20,INT((ROW()-14)/2),0)))</f>
        <v>#REF!</v>
      </c>
      <c r="L343" s="209" t="e">
        <f ca="1">IF(MOD(ROW()-13,2)=0,IF(ISBLANK(OFFSET(#REF!,INT((ROW()-13)/2),0)),"",OFFSET(#REF!,INT((ROW()-13)/2),0)),IF(ISBLANK(OFFSET('9. METAS'!$W$20,INT((ROW()-14)/2),0)),"",OFFSET('9. METAS'!$W$20,INT((ROW()-14)/2),0)))</f>
        <v>#REF!</v>
      </c>
      <c r="M343" s="210" t="e">
        <f ca="1">IF(MOD(ROW()-13,2)=0,IF(ISBLANK(OFFSET(#REF!,INT((ROW()-13)/2),0)),"",OFFSET(#REF!,INT((ROW()-13)/2),0)),IF(ISBLANK(OFFSET('9. METAS'!$X$20,INT((ROW()-14)/2),0)),"",OFFSET('9. METAS'!$X$20,INT((ROW()-14)/2),0)))</f>
        <v>#REF!</v>
      </c>
      <c r="N343" s="1002" t="str">
        <f t="shared" ref="N343" ca="1" si="326">IFERROR(J343/J344,"ND")</f>
        <v>ND</v>
      </c>
      <c r="O343" s="1004" t="str">
        <f t="shared" ref="O343" ca="1" si="327">IFERROR(((J343+K343)/H343),"ND")</f>
        <v>ND</v>
      </c>
      <c r="P343" s="1031"/>
    </row>
    <row r="344" spans="3:16">
      <c r="C344" s="981"/>
      <c r="D344" s="983"/>
      <c r="E344" s="983"/>
      <c r="F344" s="985"/>
      <c r="G344" s="987"/>
      <c r="H344" s="1027"/>
      <c r="I344" s="1033"/>
      <c r="J344" s="208" t="str">
        <f ca="1">IF(MOD(ROW()-13,2)=0,IF(ISBLANK(OFFSET(#REF!,INT((ROW()-13)/2),0)),"",OFFSET(#REF!,INT((ROW()-13)/2),0)),IF(ISBLANK(OFFSET('9. METAS'!$U$20,INT((ROW()-14)/2),0)),"",OFFSET('9. METAS'!$U$20,INT((ROW()-14)/2),0)))</f>
        <v/>
      </c>
      <c r="K344" s="209" t="str">
        <f ca="1">IF(MOD(ROW()-13,2)=0,IF(ISBLANK(OFFSET(#REF!,INT((ROW()-13)/2),0)),"",OFFSET(#REF!,INT((ROW()-13)/2),0)),IF(ISBLANK(OFFSET('9. METAS'!$V$20,INT((ROW()-14)/2),0)),"",OFFSET('9. METAS'!$V$20,INT((ROW()-14)/2),0)))</f>
        <v/>
      </c>
      <c r="L344" s="209" t="str">
        <f ca="1">IF(MOD(ROW()-13,2)=0,IF(ISBLANK(OFFSET(#REF!,INT((ROW()-13)/2),0)),"",OFFSET(#REF!,INT((ROW()-13)/2),0)),IF(ISBLANK(OFFSET('9. METAS'!$W$20,INT((ROW()-14)/2),0)),"",OFFSET('9. METAS'!$W$20,INT((ROW()-14)/2),0)))</f>
        <v/>
      </c>
      <c r="M344" s="210" t="str">
        <f ca="1">IF(MOD(ROW()-13,2)=0,IF(ISBLANK(OFFSET(#REF!,INT((ROW()-13)/2),0)),"",OFFSET(#REF!,INT((ROW()-13)/2),0)),IF(ISBLANK(OFFSET('9. METAS'!$X$20,INT((ROW()-14)/2),0)),"",OFFSET('9. METAS'!$X$20,INT((ROW()-14)/2),0)))</f>
        <v/>
      </c>
      <c r="N344" s="1003"/>
      <c r="O344" s="1005"/>
      <c r="P344" s="1034"/>
    </row>
    <row r="345" spans="3:16">
      <c r="C345" s="1008" t="str">
        <f ca="1">IF(ISBLANK(OFFSET('5. Pp (3 años)'!$C$46,INT((ROW()-13)/2),0)),"",OFFSET('5. Pp (3 años)'!$C$46,INT((ROW()-13)/2),0))</f>
        <v/>
      </c>
      <c r="D345" s="983" t="str">
        <f ca="1">IF(ISBLANK(OFFSET('5. Pp (3 años)'!$D$46,INT((ROW()-13)/2),0)),"",OFFSET('5. Pp (3 años)'!$D$46,INT((ROW()-13)/2),0))</f>
        <v/>
      </c>
      <c r="E345" s="983" t="str">
        <f ca="1">IF(ISBLANK(OFFSET('5. Pp (3 años)'!$E$46,INT((ROW()-13)/2),0)),"",OFFSET('5. Pp (3 años)'!$E$46,INT((ROW()-13)/2),0))</f>
        <v/>
      </c>
      <c r="F345" s="985" t="str">
        <f ca="1">IF(ISBLANK(OFFSET('5. Pp (3 años)'!$K$46,INT((ROW()-13)/2),0)),"",OFFSET('5. Pp (3 años)'!$K$46,INT((ROW()-13)/2),0))</f>
        <v/>
      </c>
      <c r="G345" s="987" t="str">
        <f ca="1">IF(ISBLANK(OFFSET('5. Pp (3 años)'!$H$46,INT((ROW()-13)/2),0)),"",OFFSET('5. Pp (3 años)'!$H$46,INT((ROW()-13)/2),0))</f>
        <v/>
      </c>
      <c r="H345" s="1027" t="str">
        <f ca="1">IF(ISBLANK(OFFSET('9. METAS'!$L$20,INT((ROW()-13)/2),0)),"",OFFSET('9. METAS'!$L$20,INT((ROW()-13)/2),0))</f>
        <v/>
      </c>
      <c r="I345" s="1029"/>
      <c r="J345" s="208" t="e">
        <f ca="1">IF(MOD(ROW()-13,2)=0,IF(ISBLANK(OFFSET(#REF!,INT((ROW()-13)/2),0)),"",OFFSET(#REF!,INT((ROW()-13)/2),0)),IF(ISBLANK(OFFSET('9. METAS'!$U$20,INT((ROW()-14)/2),0)),"",OFFSET('9. METAS'!$U$20,INT((ROW()-14)/2),0)))</f>
        <v>#REF!</v>
      </c>
      <c r="K345" s="209" t="e">
        <f ca="1">IF(MOD(ROW()-13,2)=0,IF(ISBLANK(OFFSET(#REF!,INT((ROW()-13)/2),0)),"",OFFSET(#REF!,INT((ROW()-13)/2),0)),IF(ISBLANK(OFFSET('9. METAS'!$V$20,INT((ROW()-14)/2),0)),"",OFFSET('9. METAS'!$V$20,INT((ROW()-14)/2),0)))</f>
        <v>#REF!</v>
      </c>
      <c r="L345" s="209" t="e">
        <f ca="1">IF(MOD(ROW()-13,2)=0,IF(ISBLANK(OFFSET(#REF!,INT((ROW()-13)/2),0)),"",OFFSET(#REF!,INT((ROW()-13)/2),0)),IF(ISBLANK(OFFSET('9. METAS'!$W$20,INT((ROW()-14)/2),0)),"",OFFSET('9. METAS'!$W$20,INT((ROW()-14)/2),0)))</f>
        <v>#REF!</v>
      </c>
      <c r="M345" s="210" t="e">
        <f ca="1">IF(MOD(ROW()-13,2)=0,IF(ISBLANK(OFFSET(#REF!,INT((ROW()-13)/2),0)),"",OFFSET(#REF!,INT((ROW()-13)/2),0)),IF(ISBLANK(OFFSET('9. METAS'!$X$20,INT((ROW()-14)/2),0)),"",OFFSET('9. METAS'!$X$20,INT((ROW()-14)/2),0)))</f>
        <v>#REF!</v>
      </c>
      <c r="N345" s="1002" t="str">
        <f t="shared" ref="N345" ca="1" si="328">IFERROR(J345/J346,"ND")</f>
        <v>ND</v>
      </c>
      <c r="O345" s="1004" t="str">
        <f t="shared" ref="O345" ca="1" si="329">IFERROR(((J345+K345)/H345),"ND")</f>
        <v>ND</v>
      </c>
      <c r="P345" s="1031"/>
    </row>
    <row r="346" spans="3:16">
      <c r="C346" s="981"/>
      <c r="D346" s="983"/>
      <c r="E346" s="983"/>
      <c r="F346" s="985"/>
      <c r="G346" s="987"/>
      <c r="H346" s="1027"/>
      <c r="I346" s="1033"/>
      <c r="J346" s="208" t="str">
        <f ca="1">IF(MOD(ROW()-13,2)=0,IF(ISBLANK(OFFSET(#REF!,INT((ROW()-13)/2),0)),"",OFFSET(#REF!,INT((ROW()-13)/2),0)),IF(ISBLANK(OFFSET('9. METAS'!$U$20,INT((ROW()-14)/2),0)),"",OFFSET('9. METAS'!$U$20,INT((ROW()-14)/2),0)))</f>
        <v/>
      </c>
      <c r="K346" s="209" t="str">
        <f ca="1">IF(MOD(ROW()-13,2)=0,IF(ISBLANK(OFFSET(#REF!,INT((ROW()-13)/2),0)),"",OFFSET(#REF!,INT((ROW()-13)/2),0)),IF(ISBLANK(OFFSET('9. METAS'!$V$20,INT((ROW()-14)/2),0)),"",OFFSET('9. METAS'!$V$20,INT((ROW()-14)/2),0)))</f>
        <v/>
      </c>
      <c r="L346" s="209" t="str">
        <f ca="1">IF(MOD(ROW()-13,2)=0,IF(ISBLANK(OFFSET(#REF!,INT((ROW()-13)/2),0)),"",OFFSET(#REF!,INT((ROW()-13)/2),0)),IF(ISBLANK(OFFSET('9. METAS'!$W$20,INT((ROW()-14)/2),0)),"",OFFSET('9. METAS'!$W$20,INT((ROW()-14)/2),0)))</f>
        <v/>
      </c>
      <c r="M346" s="210" t="str">
        <f ca="1">IF(MOD(ROW()-13,2)=0,IF(ISBLANK(OFFSET(#REF!,INT((ROW()-13)/2),0)),"",OFFSET(#REF!,INT((ROW()-13)/2),0)),IF(ISBLANK(OFFSET('9. METAS'!$X$20,INT((ROW()-14)/2),0)),"",OFFSET('9. METAS'!$X$20,INT((ROW()-14)/2),0)))</f>
        <v/>
      </c>
      <c r="N346" s="1003"/>
      <c r="O346" s="1005"/>
      <c r="P346" s="1034"/>
    </row>
    <row r="347" spans="3:16">
      <c r="C347" s="1008" t="str">
        <f ca="1">IF(ISBLANK(OFFSET('5. Pp (3 años)'!$C$46,INT((ROW()-13)/2),0)),"",OFFSET('5. Pp (3 años)'!$C$46,INT((ROW()-13)/2),0))</f>
        <v/>
      </c>
      <c r="D347" s="983" t="str">
        <f ca="1">IF(ISBLANK(OFFSET('5. Pp (3 años)'!$D$46,INT((ROW()-13)/2),0)),"",OFFSET('5. Pp (3 años)'!$D$46,INT((ROW()-13)/2),0))</f>
        <v/>
      </c>
      <c r="E347" s="983" t="str">
        <f ca="1">IF(ISBLANK(OFFSET('5. Pp (3 años)'!$E$46,INT((ROW()-13)/2),0)),"",OFFSET('5. Pp (3 años)'!$E$46,INT((ROW()-13)/2),0))</f>
        <v/>
      </c>
      <c r="F347" s="985" t="str">
        <f ca="1">IF(ISBLANK(OFFSET('5. Pp (3 años)'!$K$46,INT((ROW()-13)/2),0)),"",OFFSET('5. Pp (3 años)'!$K$46,INT((ROW()-13)/2),0))</f>
        <v/>
      </c>
      <c r="G347" s="987" t="str">
        <f ca="1">IF(ISBLANK(OFFSET('5. Pp (3 años)'!$H$46,INT((ROW()-13)/2),0)),"",OFFSET('5. Pp (3 años)'!$H$46,INT((ROW()-13)/2),0))</f>
        <v/>
      </c>
      <c r="H347" s="1027" t="str">
        <f ca="1">IF(ISBLANK(OFFSET('9. METAS'!$L$20,INT((ROW()-13)/2),0)),"",OFFSET('9. METAS'!$L$20,INT((ROW()-13)/2),0))</f>
        <v/>
      </c>
      <c r="I347" s="1029"/>
      <c r="J347" s="208" t="e">
        <f ca="1">IF(MOD(ROW()-13,2)=0,IF(ISBLANK(OFFSET(#REF!,INT((ROW()-13)/2),0)),"",OFFSET(#REF!,INT((ROW()-13)/2),0)),IF(ISBLANK(OFFSET('9. METAS'!$U$20,INT((ROW()-14)/2),0)),"",OFFSET('9. METAS'!$U$20,INT((ROW()-14)/2),0)))</f>
        <v>#REF!</v>
      </c>
      <c r="K347" s="209" t="e">
        <f ca="1">IF(MOD(ROW()-13,2)=0,IF(ISBLANK(OFFSET(#REF!,INT((ROW()-13)/2),0)),"",OFFSET(#REF!,INT((ROW()-13)/2),0)),IF(ISBLANK(OFFSET('9. METAS'!$V$20,INT((ROW()-14)/2),0)),"",OFFSET('9. METAS'!$V$20,INT((ROW()-14)/2),0)))</f>
        <v>#REF!</v>
      </c>
      <c r="L347" s="209" t="e">
        <f ca="1">IF(MOD(ROW()-13,2)=0,IF(ISBLANK(OFFSET(#REF!,INT((ROW()-13)/2),0)),"",OFFSET(#REF!,INT((ROW()-13)/2),0)),IF(ISBLANK(OFFSET('9. METAS'!$W$20,INT((ROW()-14)/2),0)),"",OFFSET('9. METAS'!$W$20,INT((ROW()-14)/2),0)))</f>
        <v>#REF!</v>
      </c>
      <c r="M347" s="210" t="e">
        <f ca="1">IF(MOD(ROW()-13,2)=0,IF(ISBLANK(OFFSET(#REF!,INT((ROW()-13)/2),0)),"",OFFSET(#REF!,INT((ROW()-13)/2),0)),IF(ISBLANK(OFFSET('9. METAS'!$X$20,INT((ROW()-14)/2),0)),"",OFFSET('9. METAS'!$X$20,INT((ROW()-14)/2),0)))</f>
        <v>#REF!</v>
      </c>
      <c r="N347" s="1002" t="str">
        <f t="shared" ref="N347" ca="1" si="330">IFERROR(J347/J348,"ND")</f>
        <v>ND</v>
      </c>
      <c r="O347" s="1004" t="str">
        <f t="shared" ref="O347" ca="1" si="331">IFERROR(((J347+K347)/H347),"ND")</f>
        <v>ND</v>
      </c>
      <c r="P347" s="1031"/>
    </row>
    <row r="348" spans="3:16">
      <c r="C348" s="981"/>
      <c r="D348" s="983"/>
      <c r="E348" s="983"/>
      <c r="F348" s="985"/>
      <c r="G348" s="987"/>
      <c r="H348" s="1027"/>
      <c r="I348" s="1033"/>
      <c r="J348" s="208" t="str">
        <f ca="1">IF(MOD(ROW()-13,2)=0,IF(ISBLANK(OFFSET(#REF!,INT((ROW()-13)/2),0)),"",OFFSET(#REF!,INT((ROW()-13)/2),0)),IF(ISBLANK(OFFSET('9. METAS'!$U$20,INT((ROW()-14)/2),0)),"",OFFSET('9. METAS'!$U$20,INT((ROW()-14)/2),0)))</f>
        <v/>
      </c>
      <c r="K348" s="209" t="str">
        <f ca="1">IF(MOD(ROW()-13,2)=0,IF(ISBLANK(OFFSET(#REF!,INT((ROW()-13)/2),0)),"",OFFSET(#REF!,INT((ROW()-13)/2),0)),IF(ISBLANK(OFFSET('9. METAS'!$V$20,INT((ROW()-14)/2),0)),"",OFFSET('9. METAS'!$V$20,INT((ROW()-14)/2),0)))</f>
        <v/>
      </c>
      <c r="L348" s="209" t="str">
        <f ca="1">IF(MOD(ROW()-13,2)=0,IF(ISBLANK(OFFSET(#REF!,INT((ROW()-13)/2),0)),"",OFFSET(#REF!,INT((ROW()-13)/2),0)),IF(ISBLANK(OFFSET('9. METAS'!$W$20,INT((ROW()-14)/2),0)),"",OFFSET('9. METAS'!$W$20,INT((ROW()-14)/2),0)))</f>
        <v/>
      </c>
      <c r="M348" s="210" t="str">
        <f ca="1">IF(MOD(ROW()-13,2)=0,IF(ISBLANK(OFFSET(#REF!,INT((ROW()-13)/2),0)),"",OFFSET(#REF!,INT((ROW()-13)/2),0)),IF(ISBLANK(OFFSET('9. METAS'!$X$20,INT((ROW()-14)/2),0)),"",OFFSET('9. METAS'!$X$20,INT((ROW()-14)/2),0)))</f>
        <v/>
      </c>
      <c r="N348" s="1003"/>
      <c r="O348" s="1005"/>
      <c r="P348" s="1034"/>
    </row>
    <row r="349" spans="3:16">
      <c r="C349" s="1008" t="str">
        <f ca="1">IF(ISBLANK(OFFSET('5. Pp (3 años)'!$C$46,INT((ROW()-13)/2),0)),"",OFFSET('5. Pp (3 años)'!$C$46,INT((ROW()-13)/2),0))</f>
        <v/>
      </c>
      <c r="D349" s="983" t="str">
        <f ca="1">IF(ISBLANK(OFFSET('5. Pp (3 años)'!$D$46,INT((ROW()-13)/2),0)),"",OFFSET('5. Pp (3 años)'!$D$46,INT((ROW()-13)/2),0))</f>
        <v/>
      </c>
      <c r="E349" s="983" t="str">
        <f ca="1">IF(ISBLANK(OFFSET('5. Pp (3 años)'!$E$46,INT((ROW()-13)/2),0)),"",OFFSET('5. Pp (3 años)'!$E$46,INT((ROW()-13)/2),0))</f>
        <v/>
      </c>
      <c r="F349" s="985" t="str">
        <f ca="1">IF(ISBLANK(OFFSET('5. Pp (3 años)'!$K$46,INT((ROW()-13)/2),0)),"",OFFSET('5. Pp (3 años)'!$K$46,INT((ROW()-13)/2),0))</f>
        <v/>
      </c>
      <c r="G349" s="987" t="str">
        <f ca="1">IF(ISBLANK(OFFSET('5. Pp (3 años)'!$H$46,INT((ROW()-13)/2),0)),"",OFFSET('5. Pp (3 años)'!$H$46,INT((ROW()-13)/2),0))</f>
        <v/>
      </c>
      <c r="H349" s="1027" t="str">
        <f ca="1">IF(ISBLANK(OFFSET('9. METAS'!$L$20,INT((ROW()-13)/2),0)),"",OFFSET('9. METAS'!$L$20,INT((ROW()-13)/2),0))</f>
        <v/>
      </c>
      <c r="I349" s="1029"/>
      <c r="J349" s="208" t="e">
        <f ca="1">IF(MOD(ROW()-13,2)=0,IF(ISBLANK(OFFSET(#REF!,INT((ROW()-13)/2),0)),"",OFFSET(#REF!,INT((ROW()-13)/2),0)),IF(ISBLANK(OFFSET('9. METAS'!$U$20,INT((ROW()-14)/2),0)),"",OFFSET('9. METAS'!$U$20,INT((ROW()-14)/2),0)))</f>
        <v>#REF!</v>
      </c>
      <c r="K349" s="209" t="e">
        <f ca="1">IF(MOD(ROW()-13,2)=0,IF(ISBLANK(OFFSET(#REF!,INT((ROW()-13)/2),0)),"",OFFSET(#REF!,INT((ROW()-13)/2),0)),IF(ISBLANK(OFFSET('9. METAS'!$V$20,INT((ROW()-14)/2),0)),"",OFFSET('9. METAS'!$V$20,INT((ROW()-14)/2),0)))</f>
        <v>#REF!</v>
      </c>
      <c r="L349" s="209" t="e">
        <f ca="1">IF(MOD(ROW()-13,2)=0,IF(ISBLANK(OFFSET(#REF!,INT((ROW()-13)/2),0)),"",OFFSET(#REF!,INT((ROW()-13)/2),0)),IF(ISBLANK(OFFSET('9. METAS'!$W$20,INT((ROW()-14)/2),0)),"",OFFSET('9. METAS'!$W$20,INT((ROW()-14)/2),0)))</f>
        <v>#REF!</v>
      </c>
      <c r="M349" s="210" t="e">
        <f ca="1">IF(MOD(ROW()-13,2)=0,IF(ISBLANK(OFFSET(#REF!,INT((ROW()-13)/2),0)),"",OFFSET(#REF!,INT((ROW()-13)/2),0)),IF(ISBLANK(OFFSET('9. METAS'!$X$20,INT((ROW()-14)/2),0)),"",OFFSET('9. METAS'!$X$20,INT((ROW()-14)/2),0)))</f>
        <v>#REF!</v>
      </c>
      <c r="N349" s="1002" t="str">
        <f t="shared" ref="N349" ca="1" si="332">IFERROR(J349/J350,"ND")</f>
        <v>ND</v>
      </c>
      <c r="O349" s="1004" t="str">
        <f t="shared" ref="O349" ca="1" si="333">IFERROR(((J349+K349)/H349),"ND")</f>
        <v>ND</v>
      </c>
      <c r="P349" s="1031"/>
    </row>
    <row r="350" spans="3:16">
      <c r="C350" s="981"/>
      <c r="D350" s="983"/>
      <c r="E350" s="983"/>
      <c r="F350" s="985"/>
      <c r="G350" s="987"/>
      <c r="H350" s="1027"/>
      <c r="I350" s="1033"/>
      <c r="J350" s="208" t="str">
        <f ca="1">IF(MOD(ROW()-13,2)=0,IF(ISBLANK(OFFSET(#REF!,INT((ROW()-13)/2),0)),"",OFFSET(#REF!,INT((ROW()-13)/2),0)),IF(ISBLANK(OFFSET('9. METAS'!$U$20,INT((ROW()-14)/2),0)),"",OFFSET('9. METAS'!$U$20,INT((ROW()-14)/2),0)))</f>
        <v/>
      </c>
      <c r="K350" s="209" t="str">
        <f ca="1">IF(MOD(ROW()-13,2)=0,IF(ISBLANK(OFFSET(#REF!,INT((ROW()-13)/2),0)),"",OFFSET(#REF!,INT((ROW()-13)/2),0)),IF(ISBLANK(OFFSET('9. METAS'!$V$20,INT((ROW()-14)/2),0)),"",OFFSET('9. METAS'!$V$20,INT((ROW()-14)/2),0)))</f>
        <v/>
      </c>
      <c r="L350" s="209" t="str">
        <f ca="1">IF(MOD(ROW()-13,2)=0,IF(ISBLANK(OFFSET(#REF!,INT((ROW()-13)/2),0)),"",OFFSET(#REF!,INT((ROW()-13)/2),0)),IF(ISBLANK(OFFSET('9. METAS'!$W$20,INT((ROW()-14)/2),0)),"",OFFSET('9. METAS'!$W$20,INT((ROW()-14)/2),0)))</f>
        <v/>
      </c>
      <c r="M350" s="210" t="str">
        <f ca="1">IF(MOD(ROW()-13,2)=0,IF(ISBLANK(OFFSET(#REF!,INT((ROW()-13)/2),0)),"",OFFSET(#REF!,INT((ROW()-13)/2),0)),IF(ISBLANK(OFFSET('9. METAS'!$X$20,INT((ROW()-14)/2),0)),"",OFFSET('9. METAS'!$X$20,INT((ROW()-14)/2),0)))</f>
        <v/>
      </c>
      <c r="N350" s="1003"/>
      <c r="O350" s="1005"/>
      <c r="P350" s="1034"/>
    </row>
    <row r="351" spans="3:16">
      <c r="C351" s="1008" t="str">
        <f ca="1">IF(ISBLANK(OFFSET('5. Pp (3 años)'!$C$46,INT((ROW()-13)/2),0)),"",OFFSET('5. Pp (3 años)'!$C$46,INT((ROW()-13)/2),0))</f>
        <v/>
      </c>
      <c r="D351" s="983" t="str">
        <f ca="1">IF(ISBLANK(OFFSET('5. Pp (3 años)'!$D$46,INT((ROW()-13)/2),0)),"",OFFSET('5. Pp (3 años)'!$D$46,INT((ROW()-13)/2),0))</f>
        <v/>
      </c>
      <c r="E351" s="983" t="str">
        <f ca="1">IF(ISBLANK(OFFSET('5. Pp (3 años)'!$E$46,INT((ROW()-13)/2),0)),"",OFFSET('5. Pp (3 años)'!$E$46,INT((ROW()-13)/2),0))</f>
        <v/>
      </c>
      <c r="F351" s="985" t="str">
        <f ca="1">IF(ISBLANK(OFFSET('5. Pp (3 años)'!$K$46,INT((ROW()-13)/2),0)),"",OFFSET('5. Pp (3 años)'!$K$46,INT((ROW()-13)/2),0))</f>
        <v/>
      </c>
      <c r="G351" s="987" t="str">
        <f ca="1">IF(ISBLANK(OFFSET('5. Pp (3 años)'!$H$46,INT((ROW()-13)/2),0)),"",OFFSET('5. Pp (3 años)'!$H$46,INT((ROW()-13)/2),0))</f>
        <v/>
      </c>
      <c r="H351" s="1027" t="str">
        <f ca="1">IF(ISBLANK(OFFSET('9. METAS'!$L$20,INT((ROW()-13)/2),0)),"",OFFSET('9. METAS'!$L$20,INT((ROW()-13)/2),0))</f>
        <v/>
      </c>
      <c r="I351" s="1029"/>
      <c r="J351" s="208" t="e">
        <f ca="1">IF(MOD(ROW()-13,2)=0,IF(ISBLANK(OFFSET(#REF!,INT((ROW()-13)/2),0)),"",OFFSET(#REF!,INT((ROW()-13)/2),0)),IF(ISBLANK(OFFSET('9. METAS'!$U$20,INT((ROW()-14)/2),0)),"",OFFSET('9. METAS'!$U$20,INT((ROW()-14)/2),0)))</f>
        <v>#REF!</v>
      </c>
      <c r="K351" s="209" t="e">
        <f ca="1">IF(MOD(ROW()-13,2)=0,IF(ISBLANK(OFFSET(#REF!,INT((ROW()-13)/2),0)),"",OFFSET(#REF!,INT((ROW()-13)/2),0)),IF(ISBLANK(OFFSET('9. METAS'!$V$20,INT((ROW()-14)/2),0)),"",OFFSET('9. METAS'!$V$20,INT((ROW()-14)/2),0)))</f>
        <v>#REF!</v>
      </c>
      <c r="L351" s="209" t="e">
        <f ca="1">IF(MOD(ROW()-13,2)=0,IF(ISBLANK(OFFSET(#REF!,INT((ROW()-13)/2),0)),"",OFFSET(#REF!,INT((ROW()-13)/2),0)),IF(ISBLANK(OFFSET('9. METAS'!$W$20,INT((ROW()-14)/2),0)),"",OFFSET('9. METAS'!$W$20,INT((ROW()-14)/2),0)))</f>
        <v>#REF!</v>
      </c>
      <c r="M351" s="210" t="e">
        <f ca="1">IF(MOD(ROW()-13,2)=0,IF(ISBLANK(OFFSET(#REF!,INT((ROW()-13)/2),0)),"",OFFSET(#REF!,INT((ROW()-13)/2),0)),IF(ISBLANK(OFFSET('9. METAS'!$X$20,INT((ROW()-14)/2),0)),"",OFFSET('9. METAS'!$X$20,INT((ROW()-14)/2),0)))</f>
        <v>#REF!</v>
      </c>
      <c r="N351" s="1002" t="str">
        <f t="shared" ref="N351" ca="1" si="334">IFERROR(J351/J352,"ND")</f>
        <v>ND</v>
      </c>
      <c r="O351" s="1004" t="str">
        <f t="shared" ref="O351" ca="1" si="335">IFERROR(((J351+K351)/H351),"ND")</f>
        <v>ND</v>
      </c>
      <c r="P351" s="1031"/>
    </row>
    <row r="352" spans="3:16">
      <c r="C352" s="981"/>
      <c r="D352" s="983"/>
      <c r="E352" s="983"/>
      <c r="F352" s="985"/>
      <c r="G352" s="987"/>
      <c r="H352" s="1027"/>
      <c r="I352" s="1033"/>
      <c r="J352" s="208" t="str">
        <f ca="1">IF(MOD(ROW()-13,2)=0,IF(ISBLANK(OFFSET(#REF!,INT((ROW()-13)/2),0)),"",OFFSET(#REF!,INT((ROW()-13)/2),0)),IF(ISBLANK(OFFSET('9. METAS'!$U$20,INT((ROW()-14)/2),0)),"",OFFSET('9. METAS'!$U$20,INT((ROW()-14)/2),0)))</f>
        <v/>
      </c>
      <c r="K352" s="209" t="str">
        <f ca="1">IF(MOD(ROW()-13,2)=0,IF(ISBLANK(OFFSET(#REF!,INT((ROW()-13)/2),0)),"",OFFSET(#REF!,INT((ROW()-13)/2),0)),IF(ISBLANK(OFFSET('9. METAS'!$V$20,INT((ROW()-14)/2),0)),"",OFFSET('9. METAS'!$V$20,INT((ROW()-14)/2),0)))</f>
        <v/>
      </c>
      <c r="L352" s="209" t="str">
        <f ca="1">IF(MOD(ROW()-13,2)=0,IF(ISBLANK(OFFSET(#REF!,INT((ROW()-13)/2),0)),"",OFFSET(#REF!,INT((ROW()-13)/2),0)),IF(ISBLANK(OFFSET('9. METAS'!$W$20,INT((ROW()-14)/2),0)),"",OFFSET('9. METAS'!$W$20,INT((ROW()-14)/2),0)))</f>
        <v/>
      </c>
      <c r="M352" s="210" t="str">
        <f ca="1">IF(MOD(ROW()-13,2)=0,IF(ISBLANK(OFFSET(#REF!,INT((ROW()-13)/2),0)),"",OFFSET(#REF!,INT((ROW()-13)/2),0)),IF(ISBLANK(OFFSET('9. METAS'!$X$20,INT((ROW()-14)/2),0)),"",OFFSET('9. METAS'!$X$20,INT((ROW()-14)/2),0)))</f>
        <v/>
      </c>
      <c r="N352" s="1003"/>
      <c r="O352" s="1005"/>
      <c r="P352" s="1034"/>
    </row>
    <row r="353" spans="3:16">
      <c r="C353" s="1008" t="str">
        <f ca="1">IF(ISBLANK(OFFSET('5. Pp (3 años)'!$C$46,INT((ROW()-13)/2),0)),"",OFFSET('5. Pp (3 años)'!$C$46,INT((ROW()-13)/2),0))</f>
        <v/>
      </c>
      <c r="D353" s="983" t="str">
        <f ca="1">IF(ISBLANK(OFFSET('5. Pp (3 años)'!$D$46,INT((ROW()-13)/2),0)),"",OFFSET('5. Pp (3 años)'!$D$46,INT((ROW()-13)/2),0))</f>
        <v/>
      </c>
      <c r="E353" s="983" t="str">
        <f ca="1">IF(ISBLANK(OFFSET('5. Pp (3 años)'!$E$46,INT((ROW()-13)/2),0)),"",OFFSET('5. Pp (3 años)'!$E$46,INT((ROW()-13)/2),0))</f>
        <v/>
      </c>
      <c r="F353" s="985" t="str">
        <f ca="1">IF(ISBLANK(OFFSET('5. Pp (3 años)'!$K$46,INT((ROW()-13)/2),0)),"",OFFSET('5. Pp (3 años)'!$K$46,INT((ROW()-13)/2),0))</f>
        <v/>
      </c>
      <c r="G353" s="987" t="str">
        <f ca="1">IF(ISBLANK(OFFSET('5. Pp (3 años)'!$H$46,INT((ROW()-13)/2),0)),"",OFFSET('5. Pp (3 años)'!$H$46,INT((ROW()-13)/2),0))</f>
        <v/>
      </c>
      <c r="H353" s="1027" t="str">
        <f ca="1">IF(ISBLANK(OFFSET('9. METAS'!$L$20,INT((ROW()-13)/2),0)),"",OFFSET('9. METAS'!$L$20,INT((ROW()-13)/2),0))</f>
        <v/>
      </c>
      <c r="I353" s="1029"/>
      <c r="J353" s="208" t="e">
        <f ca="1">IF(MOD(ROW()-13,2)=0,IF(ISBLANK(OFFSET(#REF!,INT((ROW()-13)/2),0)),"",OFFSET(#REF!,INT((ROW()-13)/2),0)),IF(ISBLANK(OFFSET('9. METAS'!$U$20,INT((ROW()-14)/2),0)),"",OFFSET('9. METAS'!$U$20,INT((ROW()-14)/2),0)))</f>
        <v>#REF!</v>
      </c>
      <c r="K353" s="209" t="e">
        <f ca="1">IF(MOD(ROW()-13,2)=0,IF(ISBLANK(OFFSET(#REF!,INT((ROW()-13)/2),0)),"",OFFSET(#REF!,INT((ROW()-13)/2),0)),IF(ISBLANK(OFFSET('9. METAS'!$V$20,INT((ROW()-14)/2),0)),"",OFFSET('9. METAS'!$V$20,INT((ROW()-14)/2),0)))</f>
        <v>#REF!</v>
      </c>
      <c r="L353" s="209" t="e">
        <f ca="1">IF(MOD(ROW()-13,2)=0,IF(ISBLANK(OFFSET(#REF!,INT((ROW()-13)/2),0)),"",OFFSET(#REF!,INT((ROW()-13)/2),0)),IF(ISBLANK(OFFSET('9. METAS'!$W$20,INT((ROW()-14)/2),0)),"",OFFSET('9. METAS'!$W$20,INT((ROW()-14)/2),0)))</f>
        <v>#REF!</v>
      </c>
      <c r="M353" s="210" t="e">
        <f ca="1">IF(MOD(ROW()-13,2)=0,IF(ISBLANK(OFFSET(#REF!,INT((ROW()-13)/2),0)),"",OFFSET(#REF!,INT((ROW()-13)/2),0)),IF(ISBLANK(OFFSET('9. METAS'!$X$20,INT((ROW()-14)/2),0)),"",OFFSET('9. METAS'!$X$20,INT((ROW()-14)/2),0)))</f>
        <v>#REF!</v>
      </c>
      <c r="N353" s="1002" t="str">
        <f t="shared" ref="N353" ca="1" si="336">IFERROR(J353/J354,"ND")</f>
        <v>ND</v>
      </c>
      <c r="O353" s="1004" t="str">
        <f t="shared" ref="O353" ca="1" si="337">IFERROR(((J353+K353)/H353),"ND")</f>
        <v>ND</v>
      </c>
      <c r="P353" s="1031"/>
    </row>
    <row r="354" spans="3:16">
      <c r="C354" s="981"/>
      <c r="D354" s="983"/>
      <c r="E354" s="983"/>
      <c r="F354" s="985"/>
      <c r="G354" s="987"/>
      <c r="H354" s="1027"/>
      <c r="I354" s="1033"/>
      <c r="J354" s="208" t="str">
        <f ca="1">IF(MOD(ROW()-13,2)=0,IF(ISBLANK(OFFSET(#REF!,INT((ROW()-13)/2),0)),"",OFFSET(#REF!,INT((ROW()-13)/2),0)),IF(ISBLANK(OFFSET('9. METAS'!$U$20,INT((ROW()-14)/2),0)),"",OFFSET('9. METAS'!$U$20,INT((ROW()-14)/2),0)))</f>
        <v/>
      </c>
      <c r="K354" s="209" t="str">
        <f ca="1">IF(MOD(ROW()-13,2)=0,IF(ISBLANK(OFFSET(#REF!,INT((ROW()-13)/2),0)),"",OFFSET(#REF!,INT((ROW()-13)/2),0)),IF(ISBLANK(OFFSET('9. METAS'!$V$20,INT((ROW()-14)/2),0)),"",OFFSET('9. METAS'!$V$20,INT((ROW()-14)/2),0)))</f>
        <v/>
      </c>
      <c r="L354" s="209" t="str">
        <f ca="1">IF(MOD(ROW()-13,2)=0,IF(ISBLANK(OFFSET(#REF!,INT((ROW()-13)/2),0)),"",OFFSET(#REF!,INT((ROW()-13)/2),0)),IF(ISBLANK(OFFSET('9. METAS'!$W$20,INT((ROW()-14)/2),0)),"",OFFSET('9. METAS'!$W$20,INT((ROW()-14)/2),0)))</f>
        <v/>
      </c>
      <c r="M354" s="210" t="str">
        <f ca="1">IF(MOD(ROW()-13,2)=0,IF(ISBLANK(OFFSET(#REF!,INT((ROW()-13)/2),0)),"",OFFSET(#REF!,INT((ROW()-13)/2),0)),IF(ISBLANK(OFFSET('9. METAS'!$X$20,INT((ROW()-14)/2),0)),"",OFFSET('9. METAS'!$X$20,INT((ROW()-14)/2),0)))</f>
        <v/>
      </c>
      <c r="N354" s="1003"/>
      <c r="O354" s="1005"/>
      <c r="P354" s="1034"/>
    </row>
    <row r="355" spans="3:16">
      <c r="C355" s="1008" t="str">
        <f ca="1">IF(ISBLANK(OFFSET('5. Pp (3 años)'!$C$46,INT((ROW()-13)/2),0)),"",OFFSET('5. Pp (3 años)'!$C$46,INT((ROW()-13)/2),0))</f>
        <v/>
      </c>
      <c r="D355" s="983" t="str">
        <f ca="1">IF(ISBLANK(OFFSET('5. Pp (3 años)'!$D$46,INT((ROW()-13)/2),0)),"",OFFSET('5. Pp (3 años)'!$D$46,INT((ROW()-13)/2),0))</f>
        <v/>
      </c>
      <c r="E355" s="983" t="str">
        <f ca="1">IF(ISBLANK(OFFSET('5. Pp (3 años)'!$E$46,INT((ROW()-13)/2),0)),"",OFFSET('5. Pp (3 años)'!$E$46,INT((ROW()-13)/2),0))</f>
        <v/>
      </c>
      <c r="F355" s="985" t="str">
        <f ca="1">IF(ISBLANK(OFFSET('5. Pp (3 años)'!$K$46,INT((ROW()-13)/2),0)),"",OFFSET('5. Pp (3 años)'!$K$46,INT((ROW()-13)/2),0))</f>
        <v/>
      </c>
      <c r="G355" s="987" t="str">
        <f ca="1">IF(ISBLANK(OFFSET('5. Pp (3 años)'!$H$46,INT((ROW()-13)/2),0)),"",OFFSET('5. Pp (3 años)'!$H$46,INT((ROW()-13)/2),0))</f>
        <v/>
      </c>
      <c r="H355" s="1027" t="str">
        <f ca="1">IF(ISBLANK(OFFSET('9. METAS'!$L$20,INT((ROW()-13)/2),0)),"",OFFSET('9. METAS'!$L$20,INT((ROW()-13)/2),0))</f>
        <v/>
      </c>
      <c r="I355" s="1029"/>
      <c r="J355" s="208" t="e">
        <f ca="1">IF(MOD(ROW()-13,2)=0,IF(ISBLANK(OFFSET(#REF!,INT((ROW()-13)/2),0)),"",OFFSET(#REF!,INT((ROW()-13)/2),0)),IF(ISBLANK(OFFSET('9. METAS'!$U$20,INT((ROW()-14)/2),0)),"",OFFSET('9. METAS'!$U$20,INT((ROW()-14)/2),0)))</f>
        <v>#REF!</v>
      </c>
      <c r="K355" s="209" t="e">
        <f ca="1">IF(MOD(ROW()-13,2)=0,IF(ISBLANK(OFFSET(#REF!,INT((ROW()-13)/2),0)),"",OFFSET(#REF!,INT((ROW()-13)/2),0)),IF(ISBLANK(OFFSET('9. METAS'!$V$20,INT((ROW()-14)/2),0)),"",OFFSET('9. METAS'!$V$20,INT((ROW()-14)/2),0)))</f>
        <v>#REF!</v>
      </c>
      <c r="L355" s="209" t="e">
        <f ca="1">IF(MOD(ROW()-13,2)=0,IF(ISBLANK(OFFSET(#REF!,INT((ROW()-13)/2),0)),"",OFFSET(#REF!,INT((ROW()-13)/2),0)),IF(ISBLANK(OFFSET('9. METAS'!$W$20,INT((ROW()-14)/2),0)),"",OFFSET('9. METAS'!$W$20,INT((ROW()-14)/2),0)))</f>
        <v>#REF!</v>
      </c>
      <c r="M355" s="210" t="e">
        <f ca="1">IF(MOD(ROW()-13,2)=0,IF(ISBLANK(OFFSET(#REF!,INT((ROW()-13)/2),0)),"",OFFSET(#REF!,INT((ROW()-13)/2),0)),IF(ISBLANK(OFFSET('9. METAS'!$X$20,INT((ROW()-14)/2),0)),"",OFFSET('9. METAS'!$X$20,INT((ROW()-14)/2),0)))</f>
        <v>#REF!</v>
      </c>
      <c r="N355" s="1002" t="str">
        <f t="shared" ref="N355" ca="1" si="338">IFERROR(J355/J356,"ND")</f>
        <v>ND</v>
      </c>
      <c r="O355" s="1004" t="str">
        <f t="shared" ref="O355" ca="1" si="339">IFERROR(((J355+K355)/H355),"ND")</f>
        <v>ND</v>
      </c>
      <c r="P355" s="1031"/>
    </row>
    <row r="356" spans="3:16">
      <c r="C356" s="981"/>
      <c r="D356" s="983"/>
      <c r="E356" s="983"/>
      <c r="F356" s="985"/>
      <c r="G356" s="987"/>
      <c r="H356" s="1027"/>
      <c r="I356" s="1033"/>
      <c r="J356" s="208" t="str">
        <f ca="1">IF(MOD(ROW()-13,2)=0,IF(ISBLANK(OFFSET(#REF!,INT((ROW()-13)/2),0)),"",OFFSET(#REF!,INT((ROW()-13)/2),0)),IF(ISBLANK(OFFSET('9. METAS'!$U$20,INT((ROW()-14)/2),0)),"",OFFSET('9. METAS'!$U$20,INT((ROW()-14)/2),0)))</f>
        <v/>
      </c>
      <c r="K356" s="209" t="str">
        <f ca="1">IF(MOD(ROW()-13,2)=0,IF(ISBLANK(OFFSET(#REF!,INT((ROW()-13)/2),0)),"",OFFSET(#REF!,INT((ROW()-13)/2),0)),IF(ISBLANK(OFFSET('9. METAS'!$V$20,INT((ROW()-14)/2),0)),"",OFFSET('9. METAS'!$V$20,INT((ROW()-14)/2),0)))</f>
        <v/>
      </c>
      <c r="L356" s="209" t="str">
        <f ca="1">IF(MOD(ROW()-13,2)=0,IF(ISBLANK(OFFSET(#REF!,INT((ROW()-13)/2),0)),"",OFFSET(#REF!,INT((ROW()-13)/2),0)),IF(ISBLANK(OFFSET('9. METAS'!$W$20,INT((ROW()-14)/2),0)),"",OFFSET('9. METAS'!$W$20,INT((ROW()-14)/2),0)))</f>
        <v/>
      </c>
      <c r="M356" s="210" t="str">
        <f ca="1">IF(MOD(ROW()-13,2)=0,IF(ISBLANK(OFFSET(#REF!,INT((ROW()-13)/2),0)),"",OFFSET(#REF!,INT((ROW()-13)/2),0)),IF(ISBLANK(OFFSET('9. METAS'!$X$20,INT((ROW()-14)/2),0)),"",OFFSET('9. METAS'!$X$20,INT((ROW()-14)/2),0)))</f>
        <v/>
      </c>
      <c r="N356" s="1003"/>
      <c r="O356" s="1005"/>
      <c r="P356" s="1034"/>
    </row>
    <row r="357" spans="3:16">
      <c r="C357" s="1008" t="str">
        <f ca="1">IF(ISBLANK(OFFSET('5. Pp (3 años)'!$C$46,INT((ROW()-13)/2),0)),"",OFFSET('5. Pp (3 años)'!$C$46,INT((ROW()-13)/2),0))</f>
        <v/>
      </c>
      <c r="D357" s="983" t="str">
        <f ca="1">IF(ISBLANK(OFFSET('5. Pp (3 años)'!$D$46,INT((ROW()-13)/2),0)),"",OFFSET('5. Pp (3 años)'!$D$46,INT((ROW()-13)/2),0))</f>
        <v/>
      </c>
      <c r="E357" s="983" t="str">
        <f ca="1">IF(ISBLANK(OFFSET('5. Pp (3 años)'!$E$46,INT((ROW()-13)/2),0)),"",OFFSET('5. Pp (3 años)'!$E$46,INT((ROW()-13)/2),0))</f>
        <v/>
      </c>
      <c r="F357" s="985" t="str">
        <f ca="1">IF(ISBLANK(OFFSET('5. Pp (3 años)'!$K$46,INT((ROW()-13)/2),0)),"",OFFSET('5. Pp (3 años)'!$K$46,INT((ROW()-13)/2),0))</f>
        <v/>
      </c>
      <c r="G357" s="987" t="str">
        <f ca="1">IF(ISBLANK(OFFSET('5. Pp (3 años)'!$H$46,INT((ROW()-13)/2),0)),"",OFFSET('5. Pp (3 años)'!$H$46,INT((ROW()-13)/2),0))</f>
        <v/>
      </c>
      <c r="H357" s="1027" t="str">
        <f ca="1">IF(ISBLANK(OFFSET('9. METAS'!$L$20,INT((ROW()-13)/2),0)),"",OFFSET('9. METAS'!$L$20,INT((ROW()-13)/2),0))</f>
        <v/>
      </c>
      <c r="I357" s="1029"/>
      <c r="J357" s="208" t="e">
        <f ca="1">IF(MOD(ROW()-13,2)=0,IF(ISBLANK(OFFSET(#REF!,INT((ROW()-13)/2),0)),"",OFFSET(#REF!,INT((ROW()-13)/2),0)),IF(ISBLANK(OFFSET('9. METAS'!$U$20,INT((ROW()-14)/2),0)),"",OFFSET('9. METAS'!$U$20,INT((ROW()-14)/2),0)))</f>
        <v>#REF!</v>
      </c>
      <c r="K357" s="209" t="e">
        <f ca="1">IF(MOD(ROW()-13,2)=0,IF(ISBLANK(OFFSET(#REF!,INT((ROW()-13)/2),0)),"",OFFSET(#REF!,INT((ROW()-13)/2),0)),IF(ISBLANK(OFFSET('9. METAS'!$V$20,INT((ROW()-14)/2),0)),"",OFFSET('9. METAS'!$V$20,INT((ROW()-14)/2),0)))</f>
        <v>#REF!</v>
      </c>
      <c r="L357" s="209" t="e">
        <f ca="1">IF(MOD(ROW()-13,2)=0,IF(ISBLANK(OFFSET(#REF!,INT((ROW()-13)/2),0)),"",OFFSET(#REF!,INT((ROW()-13)/2),0)),IF(ISBLANK(OFFSET('9. METAS'!$W$20,INT((ROW()-14)/2),0)),"",OFFSET('9. METAS'!$W$20,INT((ROW()-14)/2),0)))</f>
        <v>#REF!</v>
      </c>
      <c r="M357" s="210" t="e">
        <f ca="1">IF(MOD(ROW()-13,2)=0,IF(ISBLANK(OFFSET(#REF!,INT((ROW()-13)/2),0)),"",OFFSET(#REF!,INT((ROW()-13)/2),0)),IF(ISBLANK(OFFSET('9. METAS'!$X$20,INT((ROW()-14)/2),0)),"",OFFSET('9. METAS'!$X$20,INT((ROW()-14)/2),0)))</f>
        <v>#REF!</v>
      </c>
      <c r="N357" s="1002" t="str">
        <f t="shared" ref="N357" ca="1" si="340">IFERROR(J357/J358,"ND")</f>
        <v>ND</v>
      </c>
      <c r="O357" s="1004" t="str">
        <f t="shared" ref="O357" ca="1" si="341">IFERROR(((J357+K357)/H357),"ND")</f>
        <v>ND</v>
      </c>
      <c r="P357" s="1031"/>
    </row>
    <row r="358" spans="3:16">
      <c r="C358" s="981"/>
      <c r="D358" s="983"/>
      <c r="E358" s="983"/>
      <c r="F358" s="985"/>
      <c r="G358" s="987"/>
      <c r="H358" s="1027"/>
      <c r="I358" s="1033"/>
      <c r="J358" s="208" t="str">
        <f ca="1">IF(MOD(ROW()-13,2)=0,IF(ISBLANK(OFFSET(#REF!,INT((ROW()-13)/2),0)),"",OFFSET(#REF!,INT((ROW()-13)/2),0)),IF(ISBLANK(OFFSET('9. METAS'!$U$20,INT((ROW()-14)/2),0)),"",OFFSET('9. METAS'!$U$20,INT((ROW()-14)/2),0)))</f>
        <v/>
      </c>
      <c r="K358" s="209" t="str">
        <f ca="1">IF(MOD(ROW()-13,2)=0,IF(ISBLANK(OFFSET(#REF!,INT((ROW()-13)/2),0)),"",OFFSET(#REF!,INT((ROW()-13)/2),0)),IF(ISBLANK(OFFSET('9. METAS'!$V$20,INT((ROW()-14)/2),0)),"",OFFSET('9. METAS'!$V$20,INT((ROW()-14)/2),0)))</f>
        <v/>
      </c>
      <c r="L358" s="209" t="str">
        <f ca="1">IF(MOD(ROW()-13,2)=0,IF(ISBLANK(OFFSET(#REF!,INT((ROW()-13)/2),0)),"",OFFSET(#REF!,INT((ROW()-13)/2),0)),IF(ISBLANK(OFFSET('9. METAS'!$W$20,INT((ROW()-14)/2),0)),"",OFFSET('9. METAS'!$W$20,INT((ROW()-14)/2),0)))</f>
        <v/>
      </c>
      <c r="M358" s="210" t="str">
        <f ca="1">IF(MOD(ROW()-13,2)=0,IF(ISBLANK(OFFSET(#REF!,INT((ROW()-13)/2),0)),"",OFFSET(#REF!,INT((ROW()-13)/2),0)),IF(ISBLANK(OFFSET('9. METAS'!$X$20,INT((ROW()-14)/2),0)),"",OFFSET('9. METAS'!$X$20,INT((ROW()-14)/2),0)))</f>
        <v/>
      </c>
      <c r="N358" s="1003"/>
      <c r="O358" s="1005"/>
      <c r="P358" s="1034"/>
    </row>
    <row r="359" spans="3:16">
      <c r="C359" s="1008" t="str">
        <f ca="1">IF(ISBLANK(OFFSET('5. Pp (3 años)'!$C$46,INT((ROW()-13)/2),0)),"",OFFSET('5. Pp (3 años)'!$C$46,INT((ROW()-13)/2),0))</f>
        <v/>
      </c>
      <c r="D359" s="983" t="str">
        <f ca="1">IF(ISBLANK(OFFSET('5. Pp (3 años)'!$D$46,INT((ROW()-13)/2),0)),"",OFFSET('5. Pp (3 años)'!$D$46,INT((ROW()-13)/2),0))</f>
        <v/>
      </c>
      <c r="E359" s="983" t="str">
        <f ca="1">IF(ISBLANK(OFFSET('5. Pp (3 años)'!$E$46,INT((ROW()-13)/2),0)),"",OFFSET('5. Pp (3 años)'!$E$46,INT((ROW()-13)/2),0))</f>
        <v/>
      </c>
      <c r="F359" s="985" t="str">
        <f ca="1">IF(ISBLANK(OFFSET('5. Pp (3 años)'!$K$46,INT((ROW()-13)/2),0)),"",OFFSET('5. Pp (3 años)'!$K$46,INT((ROW()-13)/2),0))</f>
        <v/>
      </c>
      <c r="G359" s="987" t="str">
        <f ca="1">IF(ISBLANK(OFFSET('5. Pp (3 años)'!$H$46,INT((ROW()-13)/2),0)),"",OFFSET('5. Pp (3 años)'!$H$46,INT((ROW()-13)/2),0))</f>
        <v/>
      </c>
      <c r="H359" s="1027" t="str">
        <f ca="1">IF(ISBLANK(OFFSET('9. METAS'!$L$20,INT((ROW()-13)/2),0)),"",OFFSET('9. METAS'!$L$20,INT((ROW()-13)/2),0))</f>
        <v/>
      </c>
      <c r="I359" s="1029"/>
      <c r="J359" s="208" t="e">
        <f ca="1">IF(MOD(ROW()-13,2)=0,IF(ISBLANK(OFFSET(#REF!,INT((ROW()-13)/2),0)),"",OFFSET(#REF!,INT((ROW()-13)/2),0)),IF(ISBLANK(OFFSET('9. METAS'!$U$20,INT((ROW()-14)/2),0)),"",OFFSET('9. METAS'!$U$20,INT((ROW()-14)/2),0)))</f>
        <v>#REF!</v>
      </c>
      <c r="K359" s="209" t="e">
        <f ca="1">IF(MOD(ROW()-13,2)=0,IF(ISBLANK(OFFSET(#REF!,INT((ROW()-13)/2),0)),"",OFFSET(#REF!,INT((ROW()-13)/2),0)),IF(ISBLANK(OFFSET('9. METAS'!$V$20,INT((ROW()-14)/2),0)),"",OFFSET('9. METAS'!$V$20,INT((ROW()-14)/2),0)))</f>
        <v>#REF!</v>
      </c>
      <c r="L359" s="209" t="e">
        <f ca="1">IF(MOD(ROW()-13,2)=0,IF(ISBLANK(OFFSET(#REF!,INT((ROW()-13)/2),0)),"",OFFSET(#REF!,INT((ROW()-13)/2),0)),IF(ISBLANK(OFFSET('9. METAS'!$W$20,INT((ROW()-14)/2),0)),"",OFFSET('9. METAS'!$W$20,INT((ROW()-14)/2),0)))</f>
        <v>#REF!</v>
      </c>
      <c r="M359" s="210" t="e">
        <f ca="1">IF(MOD(ROW()-13,2)=0,IF(ISBLANK(OFFSET(#REF!,INT((ROW()-13)/2),0)),"",OFFSET(#REF!,INT((ROW()-13)/2),0)),IF(ISBLANK(OFFSET('9. METAS'!$X$20,INT((ROW()-14)/2),0)),"",OFFSET('9. METAS'!$X$20,INT((ROW()-14)/2),0)))</f>
        <v>#REF!</v>
      </c>
      <c r="N359" s="1002" t="str">
        <f t="shared" ref="N359" ca="1" si="342">IFERROR(J359/J360,"ND")</f>
        <v>ND</v>
      </c>
      <c r="O359" s="1004" t="str">
        <f t="shared" ref="O359" ca="1" si="343">IFERROR(((J359+K359)/H359),"ND")</f>
        <v>ND</v>
      </c>
      <c r="P359" s="1031"/>
    </row>
    <row r="360" spans="3:16">
      <c r="C360" s="981"/>
      <c r="D360" s="983"/>
      <c r="E360" s="983"/>
      <c r="F360" s="985"/>
      <c r="G360" s="987"/>
      <c r="H360" s="1027"/>
      <c r="I360" s="1033"/>
      <c r="J360" s="208" t="str">
        <f ca="1">IF(MOD(ROW()-13,2)=0,IF(ISBLANK(OFFSET(#REF!,INT((ROW()-13)/2),0)),"",OFFSET(#REF!,INT((ROW()-13)/2),0)),IF(ISBLANK(OFFSET('9. METAS'!$U$20,INT((ROW()-14)/2),0)),"",OFFSET('9. METAS'!$U$20,INT((ROW()-14)/2),0)))</f>
        <v/>
      </c>
      <c r="K360" s="209" t="str">
        <f ca="1">IF(MOD(ROW()-13,2)=0,IF(ISBLANK(OFFSET(#REF!,INT((ROW()-13)/2),0)),"",OFFSET(#REF!,INT((ROW()-13)/2),0)),IF(ISBLANK(OFFSET('9. METAS'!$V$20,INT((ROW()-14)/2),0)),"",OFFSET('9. METAS'!$V$20,INT((ROW()-14)/2),0)))</f>
        <v/>
      </c>
      <c r="L360" s="209" t="str">
        <f ca="1">IF(MOD(ROW()-13,2)=0,IF(ISBLANK(OFFSET(#REF!,INT((ROW()-13)/2),0)),"",OFFSET(#REF!,INT((ROW()-13)/2),0)),IF(ISBLANK(OFFSET('9. METAS'!$W$20,INT((ROW()-14)/2),0)),"",OFFSET('9. METAS'!$W$20,INT((ROW()-14)/2),0)))</f>
        <v/>
      </c>
      <c r="M360" s="210" t="str">
        <f ca="1">IF(MOD(ROW()-13,2)=0,IF(ISBLANK(OFFSET(#REF!,INT((ROW()-13)/2),0)),"",OFFSET(#REF!,INT((ROW()-13)/2),0)),IF(ISBLANK(OFFSET('9. METAS'!$X$20,INT((ROW()-14)/2),0)),"",OFFSET('9. METAS'!$X$20,INT((ROW()-14)/2),0)))</f>
        <v/>
      </c>
      <c r="N360" s="1003"/>
      <c r="O360" s="1005"/>
      <c r="P360" s="1034"/>
    </row>
    <row r="361" spans="3:16">
      <c r="C361" s="1008" t="str">
        <f ca="1">IF(ISBLANK(OFFSET('5. Pp (3 años)'!$C$46,INT((ROW()-13)/2),0)),"",OFFSET('5. Pp (3 años)'!$C$46,INT((ROW()-13)/2),0))</f>
        <v/>
      </c>
      <c r="D361" s="983" t="str">
        <f ca="1">IF(ISBLANK(OFFSET('5. Pp (3 años)'!$D$46,INT((ROW()-13)/2),0)),"",OFFSET('5. Pp (3 años)'!$D$46,INT((ROW()-13)/2),0))</f>
        <v/>
      </c>
      <c r="E361" s="983" t="str">
        <f ca="1">IF(ISBLANK(OFFSET('5. Pp (3 años)'!$E$46,INT((ROW()-13)/2),0)),"",OFFSET('5. Pp (3 años)'!$E$46,INT((ROW()-13)/2),0))</f>
        <v/>
      </c>
      <c r="F361" s="985" t="str">
        <f ca="1">IF(ISBLANK(OFFSET('5. Pp (3 años)'!$K$46,INT((ROW()-13)/2),0)),"",OFFSET('5. Pp (3 años)'!$K$46,INT((ROW()-13)/2),0))</f>
        <v/>
      </c>
      <c r="G361" s="987" t="str">
        <f ca="1">IF(ISBLANK(OFFSET('5. Pp (3 años)'!$H$46,INT((ROW()-13)/2),0)),"",OFFSET('5. Pp (3 años)'!$H$46,INT((ROW()-13)/2),0))</f>
        <v/>
      </c>
      <c r="H361" s="1027" t="str">
        <f ca="1">IF(ISBLANK(OFFSET('9. METAS'!$L$20,INT((ROW()-13)/2),0)),"",OFFSET('9. METAS'!$L$20,INT((ROW()-13)/2),0))</f>
        <v/>
      </c>
      <c r="I361" s="1029"/>
      <c r="J361" s="208" t="e">
        <f ca="1">IF(MOD(ROW()-13,2)=0,IF(ISBLANK(OFFSET(#REF!,INT((ROW()-13)/2),0)),"",OFFSET(#REF!,INT((ROW()-13)/2),0)),IF(ISBLANK(OFFSET('9. METAS'!$U$20,INT((ROW()-14)/2),0)),"",OFFSET('9. METAS'!$U$20,INT((ROW()-14)/2),0)))</f>
        <v>#REF!</v>
      </c>
      <c r="K361" s="209" t="e">
        <f ca="1">IF(MOD(ROW()-13,2)=0,IF(ISBLANK(OFFSET(#REF!,INT((ROW()-13)/2),0)),"",OFFSET(#REF!,INT((ROW()-13)/2),0)),IF(ISBLANK(OFFSET('9. METAS'!$V$20,INT((ROW()-14)/2),0)),"",OFFSET('9. METAS'!$V$20,INT((ROW()-14)/2),0)))</f>
        <v>#REF!</v>
      </c>
      <c r="L361" s="209" t="e">
        <f ca="1">IF(MOD(ROW()-13,2)=0,IF(ISBLANK(OFFSET(#REF!,INT((ROW()-13)/2),0)),"",OFFSET(#REF!,INT((ROW()-13)/2),0)),IF(ISBLANK(OFFSET('9. METAS'!$W$20,INT((ROW()-14)/2),0)),"",OFFSET('9. METAS'!$W$20,INT((ROW()-14)/2),0)))</f>
        <v>#REF!</v>
      </c>
      <c r="M361" s="210" t="e">
        <f ca="1">IF(MOD(ROW()-13,2)=0,IF(ISBLANK(OFFSET(#REF!,INT((ROW()-13)/2),0)),"",OFFSET(#REF!,INT((ROW()-13)/2),0)),IF(ISBLANK(OFFSET('9. METAS'!$X$20,INT((ROW()-14)/2),0)),"",OFFSET('9. METAS'!$X$20,INT((ROW()-14)/2),0)))</f>
        <v>#REF!</v>
      </c>
      <c r="N361" s="1002" t="str">
        <f t="shared" ref="N361" ca="1" si="344">IFERROR(J361/J362,"ND")</f>
        <v>ND</v>
      </c>
      <c r="O361" s="1004" t="str">
        <f t="shared" ref="O361" ca="1" si="345">IFERROR(((J361+K361)/H361),"ND")</f>
        <v>ND</v>
      </c>
      <c r="P361" s="1031"/>
    </row>
    <row r="362" spans="3:16">
      <c r="C362" s="981"/>
      <c r="D362" s="983"/>
      <c r="E362" s="983"/>
      <c r="F362" s="985"/>
      <c r="G362" s="987"/>
      <c r="H362" s="1027"/>
      <c r="I362" s="1033"/>
      <c r="J362" s="208" t="str">
        <f ca="1">IF(MOD(ROW()-13,2)=0,IF(ISBLANK(OFFSET(#REF!,INT((ROW()-13)/2),0)),"",OFFSET(#REF!,INT((ROW()-13)/2),0)),IF(ISBLANK(OFFSET('9. METAS'!$U$20,INT((ROW()-14)/2),0)),"",OFFSET('9. METAS'!$U$20,INT((ROW()-14)/2),0)))</f>
        <v/>
      </c>
      <c r="K362" s="209" t="str">
        <f ca="1">IF(MOD(ROW()-13,2)=0,IF(ISBLANK(OFFSET(#REF!,INT((ROW()-13)/2),0)),"",OFFSET(#REF!,INT((ROW()-13)/2),0)),IF(ISBLANK(OFFSET('9. METAS'!$V$20,INT((ROW()-14)/2),0)),"",OFFSET('9. METAS'!$V$20,INT((ROW()-14)/2),0)))</f>
        <v/>
      </c>
      <c r="L362" s="209" t="str">
        <f ca="1">IF(MOD(ROW()-13,2)=0,IF(ISBLANK(OFFSET(#REF!,INT((ROW()-13)/2),0)),"",OFFSET(#REF!,INT((ROW()-13)/2),0)),IF(ISBLANK(OFFSET('9. METAS'!$W$20,INT((ROW()-14)/2),0)),"",OFFSET('9. METAS'!$W$20,INT((ROW()-14)/2),0)))</f>
        <v/>
      </c>
      <c r="M362" s="210" t="str">
        <f ca="1">IF(MOD(ROW()-13,2)=0,IF(ISBLANK(OFFSET(#REF!,INT((ROW()-13)/2),0)),"",OFFSET(#REF!,INT((ROW()-13)/2),0)),IF(ISBLANK(OFFSET('9. METAS'!$X$20,INT((ROW()-14)/2),0)),"",OFFSET('9. METAS'!$X$20,INT((ROW()-14)/2),0)))</f>
        <v/>
      </c>
      <c r="N362" s="1003"/>
      <c r="O362" s="1005"/>
      <c r="P362" s="1034"/>
    </row>
    <row r="363" spans="3:16">
      <c r="C363" s="1008" t="str">
        <f ca="1">IF(ISBLANK(OFFSET('5. Pp (3 años)'!$C$46,INT((ROW()-13)/2),0)),"",OFFSET('5. Pp (3 años)'!$C$46,INT((ROW()-13)/2),0))</f>
        <v/>
      </c>
      <c r="D363" s="983" t="str">
        <f ca="1">IF(ISBLANK(OFFSET('5. Pp (3 años)'!$D$46,INT((ROW()-13)/2),0)),"",OFFSET('5. Pp (3 años)'!$D$46,INT((ROW()-13)/2),0))</f>
        <v/>
      </c>
      <c r="E363" s="983" t="str">
        <f ca="1">IF(ISBLANK(OFFSET('5. Pp (3 años)'!$E$46,INT((ROW()-13)/2),0)),"",OFFSET('5. Pp (3 años)'!$E$46,INT((ROW()-13)/2),0))</f>
        <v/>
      </c>
      <c r="F363" s="985" t="str">
        <f ca="1">IF(ISBLANK(OFFSET('5. Pp (3 años)'!$K$46,INT((ROW()-13)/2),0)),"",OFFSET('5. Pp (3 años)'!$K$46,INT((ROW()-13)/2),0))</f>
        <v/>
      </c>
      <c r="G363" s="987" t="str">
        <f ca="1">IF(ISBLANK(OFFSET('5. Pp (3 años)'!$H$46,INT((ROW()-13)/2),0)),"",OFFSET('5. Pp (3 años)'!$H$46,INT((ROW()-13)/2),0))</f>
        <v/>
      </c>
      <c r="H363" s="1027" t="str">
        <f ca="1">IF(ISBLANK(OFFSET('9. METAS'!$L$20,INT((ROW()-13)/2),0)),"",OFFSET('9. METAS'!$L$20,INT((ROW()-13)/2),0))</f>
        <v/>
      </c>
      <c r="I363" s="1029"/>
      <c r="J363" s="208" t="e">
        <f ca="1">IF(MOD(ROW()-13,2)=0,IF(ISBLANK(OFFSET(#REF!,INT((ROW()-13)/2),0)),"",OFFSET(#REF!,INT((ROW()-13)/2),0)),IF(ISBLANK(OFFSET('9. METAS'!$U$20,INT((ROW()-14)/2),0)),"",OFFSET('9. METAS'!$U$20,INT((ROW()-14)/2),0)))</f>
        <v>#REF!</v>
      </c>
      <c r="K363" s="209" t="e">
        <f ca="1">IF(MOD(ROW()-13,2)=0,IF(ISBLANK(OFFSET(#REF!,INT((ROW()-13)/2),0)),"",OFFSET(#REF!,INT((ROW()-13)/2),0)),IF(ISBLANK(OFFSET('9. METAS'!$V$20,INT((ROW()-14)/2),0)),"",OFFSET('9. METAS'!$V$20,INT((ROW()-14)/2),0)))</f>
        <v>#REF!</v>
      </c>
      <c r="L363" s="209" t="e">
        <f ca="1">IF(MOD(ROW()-13,2)=0,IF(ISBLANK(OFFSET(#REF!,INT((ROW()-13)/2),0)),"",OFFSET(#REF!,INT((ROW()-13)/2),0)),IF(ISBLANK(OFFSET('9. METAS'!$W$20,INT((ROW()-14)/2),0)),"",OFFSET('9. METAS'!$W$20,INT((ROW()-14)/2),0)))</f>
        <v>#REF!</v>
      </c>
      <c r="M363" s="210" t="e">
        <f ca="1">IF(MOD(ROW()-13,2)=0,IF(ISBLANK(OFFSET(#REF!,INT((ROW()-13)/2),0)),"",OFFSET(#REF!,INT((ROW()-13)/2),0)),IF(ISBLANK(OFFSET('9. METAS'!$X$20,INT((ROW()-14)/2),0)),"",OFFSET('9. METAS'!$X$20,INT((ROW()-14)/2),0)))</f>
        <v>#REF!</v>
      </c>
      <c r="N363" s="1002" t="str">
        <f t="shared" ref="N363" ca="1" si="346">IFERROR(J363/J364,"ND")</f>
        <v>ND</v>
      </c>
      <c r="O363" s="1004" t="str">
        <f t="shared" ref="O363" ca="1" si="347">IFERROR(((J363+K363)/H363),"ND")</f>
        <v>ND</v>
      </c>
      <c r="P363" s="1031"/>
    </row>
    <row r="364" spans="3:16">
      <c r="C364" s="981"/>
      <c r="D364" s="983"/>
      <c r="E364" s="983"/>
      <c r="F364" s="985"/>
      <c r="G364" s="987"/>
      <c r="H364" s="1027"/>
      <c r="I364" s="1033"/>
      <c r="J364" s="208" t="str">
        <f ca="1">IF(MOD(ROW()-13,2)=0,IF(ISBLANK(OFFSET(#REF!,INT((ROW()-13)/2),0)),"",OFFSET(#REF!,INT((ROW()-13)/2),0)),IF(ISBLANK(OFFSET('9. METAS'!$U$20,INT((ROW()-14)/2),0)),"",OFFSET('9. METAS'!$U$20,INT((ROW()-14)/2),0)))</f>
        <v/>
      </c>
      <c r="K364" s="209" t="str">
        <f ca="1">IF(MOD(ROW()-13,2)=0,IF(ISBLANK(OFFSET(#REF!,INT((ROW()-13)/2),0)),"",OFFSET(#REF!,INT((ROW()-13)/2),0)),IF(ISBLANK(OFFSET('9. METAS'!$V$20,INT((ROW()-14)/2),0)),"",OFFSET('9. METAS'!$V$20,INT((ROW()-14)/2),0)))</f>
        <v/>
      </c>
      <c r="L364" s="209" t="str">
        <f ca="1">IF(MOD(ROW()-13,2)=0,IF(ISBLANK(OFFSET(#REF!,INT((ROW()-13)/2),0)),"",OFFSET(#REF!,INT((ROW()-13)/2),0)),IF(ISBLANK(OFFSET('9. METAS'!$W$20,INT((ROW()-14)/2),0)),"",OFFSET('9. METAS'!$W$20,INT((ROW()-14)/2),0)))</f>
        <v/>
      </c>
      <c r="M364" s="210" t="str">
        <f ca="1">IF(MOD(ROW()-13,2)=0,IF(ISBLANK(OFFSET(#REF!,INT((ROW()-13)/2),0)),"",OFFSET(#REF!,INT((ROW()-13)/2),0)),IF(ISBLANK(OFFSET('9. METAS'!$X$20,INT((ROW()-14)/2),0)),"",OFFSET('9. METAS'!$X$20,INT((ROW()-14)/2),0)))</f>
        <v/>
      </c>
      <c r="N364" s="1003"/>
      <c r="O364" s="1005"/>
      <c r="P364" s="1034"/>
    </row>
    <row r="365" spans="3:16">
      <c r="C365" s="1008" t="str">
        <f ca="1">IF(ISBLANK(OFFSET('5. Pp (3 años)'!$C$46,INT((ROW()-13)/2),0)),"",OFFSET('5. Pp (3 años)'!$C$46,INT((ROW()-13)/2),0))</f>
        <v/>
      </c>
      <c r="D365" s="983" t="str">
        <f ca="1">IF(ISBLANK(OFFSET('5. Pp (3 años)'!$D$46,INT((ROW()-13)/2),0)),"",OFFSET('5. Pp (3 años)'!$D$46,INT((ROW()-13)/2),0))</f>
        <v/>
      </c>
      <c r="E365" s="983" t="str">
        <f ca="1">IF(ISBLANK(OFFSET('5. Pp (3 años)'!$E$46,INT((ROW()-13)/2),0)),"",OFFSET('5. Pp (3 años)'!$E$46,INT((ROW()-13)/2),0))</f>
        <v/>
      </c>
      <c r="F365" s="985" t="str">
        <f ca="1">IF(ISBLANK(OFFSET('5. Pp (3 años)'!$K$46,INT((ROW()-13)/2),0)),"",OFFSET('5. Pp (3 años)'!$K$46,INT((ROW()-13)/2),0))</f>
        <v/>
      </c>
      <c r="G365" s="987" t="str">
        <f ca="1">IF(ISBLANK(OFFSET('5. Pp (3 años)'!$H$46,INT((ROW()-13)/2),0)),"",OFFSET('5. Pp (3 años)'!$H$46,INT((ROW()-13)/2),0))</f>
        <v/>
      </c>
      <c r="H365" s="1027" t="str">
        <f ca="1">IF(ISBLANK(OFFSET('9. METAS'!$L$20,INT((ROW()-13)/2),0)),"",OFFSET('9. METAS'!$L$20,INT((ROW()-13)/2),0))</f>
        <v/>
      </c>
      <c r="I365" s="1029"/>
      <c r="J365" s="208" t="e">
        <f ca="1">IF(MOD(ROW()-13,2)=0,IF(ISBLANK(OFFSET(#REF!,INT((ROW()-13)/2),0)),"",OFFSET(#REF!,INT((ROW()-13)/2),0)),IF(ISBLANK(OFFSET('9. METAS'!$U$20,INT((ROW()-14)/2),0)),"",OFFSET('9. METAS'!$U$20,INT((ROW()-14)/2),0)))</f>
        <v>#REF!</v>
      </c>
      <c r="K365" s="209" t="e">
        <f ca="1">IF(MOD(ROW()-13,2)=0,IF(ISBLANK(OFFSET(#REF!,INT((ROW()-13)/2),0)),"",OFFSET(#REF!,INT((ROW()-13)/2),0)),IF(ISBLANK(OFFSET('9. METAS'!$V$20,INT((ROW()-14)/2),0)),"",OFFSET('9. METAS'!$V$20,INT((ROW()-14)/2),0)))</f>
        <v>#REF!</v>
      </c>
      <c r="L365" s="209" t="e">
        <f ca="1">IF(MOD(ROW()-13,2)=0,IF(ISBLANK(OFFSET(#REF!,INT((ROW()-13)/2),0)),"",OFFSET(#REF!,INT((ROW()-13)/2),0)),IF(ISBLANK(OFFSET('9. METAS'!$W$20,INT((ROW()-14)/2),0)),"",OFFSET('9. METAS'!$W$20,INT((ROW()-14)/2),0)))</f>
        <v>#REF!</v>
      </c>
      <c r="M365" s="210" t="e">
        <f ca="1">IF(MOD(ROW()-13,2)=0,IF(ISBLANK(OFFSET(#REF!,INT((ROW()-13)/2),0)),"",OFFSET(#REF!,INT((ROW()-13)/2),0)),IF(ISBLANK(OFFSET('9. METAS'!$X$20,INT((ROW()-14)/2),0)),"",OFFSET('9. METAS'!$X$20,INT((ROW()-14)/2),0)))</f>
        <v>#REF!</v>
      </c>
      <c r="N365" s="1002" t="str">
        <f t="shared" ref="N365" ca="1" si="348">IFERROR(J365/J366,"ND")</f>
        <v>ND</v>
      </c>
      <c r="O365" s="1004" t="str">
        <f t="shared" ref="O365" ca="1" si="349">IFERROR(((J365+K365)/H365),"ND")</f>
        <v>ND</v>
      </c>
      <c r="P365" s="1031"/>
    </row>
    <row r="366" spans="3:16">
      <c r="C366" s="981"/>
      <c r="D366" s="983"/>
      <c r="E366" s="983"/>
      <c r="F366" s="985"/>
      <c r="G366" s="987"/>
      <c r="H366" s="1027"/>
      <c r="I366" s="1033"/>
      <c r="J366" s="208" t="str">
        <f ca="1">IF(MOD(ROW()-13,2)=0,IF(ISBLANK(OFFSET(#REF!,INT((ROW()-13)/2),0)),"",OFFSET(#REF!,INT((ROW()-13)/2),0)),IF(ISBLANK(OFFSET('9. METAS'!$U$20,INT((ROW()-14)/2),0)),"",OFFSET('9. METAS'!$U$20,INT((ROW()-14)/2),0)))</f>
        <v/>
      </c>
      <c r="K366" s="209" t="str">
        <f ca="1">IF(MOD(ROW()-13,2)=0,IF(ISBLANK(OFFSET(#REF!,INT((ROW()-13)/2),0)),"",OFFSET(#REF!,INT((ROW()-13)/2),0)),IF(ISBLANK(OFFSET('9. METAS'!$V$20,INT((ROW()-14)/2),0)),"",OFFSET('9. METAS'!$V$20,INT((ROW()-14)/2),0)))</f>
        <v/>
      </c>
      <c r="L366" s="209" t="str">
        <f ca="1">IF(MOD(ROW()-13,2)=0,IF(ISBLANK(OFFSET(#REF!,INT((ROW()-13)/2),0)),"",OFFSET(#REF!,INT((ROW()-13)/2),0)),IF(ISBLANK(OFFSET('9. METAS'!$W$20,INT((ROW()-14)/2),0)),"",OFFSET('9. METAS'!$W$20,INT((ROW()-14)/2),0)))</f>
        <v/>
      </c>
      <c r="M366" s="210" t="str">
        <f ca="1">IF(MOD(ROW()-13,2)=0,IF(ISBLANK(OFFSET(#REF!,INT((ROW()-13)/2),0)),"",OFFSET(#REF!,INT((ROW()-13)/2),0)),IF(ISBLANK(OFFSET('9. METAS'!$X$20,INT((ROW()-14)/2),0)),"",OFFSET('9. METAS'!$X$20,INT((ROW()-14)/2),0)))</f>
        <v/>
      </c>
      <c r="N366" s="1003"/>
      <c r="O366" s="1005"/>
      <c r="P366" s="1034"/>
    </row>
    <row r="367" spans="3:16">
      <c r="C367" s="1008" t="str">
        <f ca="1">IF(ISBLANK(OFFSET('5. Pp (3 años)'!$C$46,INT((ROW()-13)/2),0)),"",OFFSET('5. Pp (3 años)'!$C$46,INT((ROW()-13)/2),0))</f>
        <v/>
      </c>
      <c r="D367" s="983" t="str">
        <f ca="1">IF(ISBLANK(OFFSET('5. Pp (3 años)'!$D$46,INT((ROW()-13)/2),0)),"",OFFSET('5. Pp (3 años)'!$D$46,INT((ROW()-13)/2),0))</f>
        <v/>
      </c>
      <c r="E367" s="983" t="str">
        <f ca="1">IF(ISBLANK(OFFSET('5. Pp (3 años)'!$E$46,INT((ROW()-13)/2),0)),"",OFFSET('5. Pp (3 años)'!$E$46,INT((ROW()-13)/2),0))</f>
        <v/>
      </c>
      <c r="F367" s="985" t="str">
        <f ca="1">IF(ISBLANK(OFFSET('5. Pp (3 años)'!$K$46,INT((ROW()-13)/2),0)),"",OFFSET('5. Pp (3 años)'!$K$46,INT((ROW()-13)/2),0))</f>
        <v/>
      </c>
      <c r="G367" s="987" t="str">
        <f ca="1">IF(ISBLANK(OFFSET('5. Pp (3 años)'!$H$46,INT((ROW()-13)/2),0)),"",OFFSET('5. Pp (3 años)'!$H$46,INT((ROW()-13)/2),0))</f>
        <v/>
      </c>
      <c r="H367" s="1027" t="str">
        <f ca="1">IF(ISBLANK(OFFSET('9. METAS'!$L$20,INT((ROW()-13)/2),0)),"",OFFSET('9. METAS'!$L$20,INT((ROW()-13)/2),0))</f>
        <v/>
      </c>
      <c r="I367" s="1029"/>
      <c r="J367" s="208" t="e">
        <f ca="1">IF(MOD(ROW()-13,2)=0,IF(ISBLANK(OFFSET(#REF!,INT((ROW()-13)/2),0)),"",OFFSET(#REF!,INT((ROW()-13)/2),0)),IF(ISBLANK(OFFSET('9. METAS'!$U$20,INT((ROW()-14)/2),0)),"",OFFSET('9. METAS'!$U$20,INT((ROW()-14)/2),0)))</f>
        <v>#REF!</v>
      </c>
      <c r="K367" s="209" t="e">
        <f ca="1">IF(MOD(ROW()-13,2)=0,IF(ISBLANK(OFFSET(#REF!,INT((ROW()-13)/2),0)),"",OFFSET(#REF!,INT((ROW()-13)/2),0)),IF(ISBLANK(OFFSET('9. METAS'!$V$20,INT((ROW()-14)/2),0)),"",OFFSET('9. METAS'!$V$20,INT((ROW()-14)/2),0)))</f>
        <v>#REF!</v>
      </c>
      <c r="L367" s="209" t="e">
        <f ca="1">IF(MOD(ROW()-13,2)=0,IF(ISBLANK(OFFSET(#REF!,INT((ROW()-13)/2),0)),"",OFFSET(#REF!,INT((ROW()-13)/2),0)),IF(ISBLANK(OFFSET('9. METAS'!$W$20,INT((ROW()-14)/2),0)),"",OFFSET('9. METAS'!$W$20,INT((ROW()-14)/2),0)))</f>
        <v>#REF!</v>
      </c>
      <c r="M367" s="210" t="e">
        <f ca="1">IF(MOD(ROW()-13,2)=0,IF(ISBLANK(OFFSET(#REF!,INT((ROW()-13)/2),0)),"",OFFSET(#REF!,INT((ROW()-13)/2),0)),IF(ISBLANK(OFFSET('9. METAS'!$X$20,INT((ROW()-14)/2),0)),"",OFFSET('9. METAS'!$X$20,INT((ROW()-14)/2),0)))</f>
        <v>#REF!</v>
      </c>
      <c r="N367" s="1002" t="str">
        <f t="shared" ref="N367" ca="1" si="350">IFERROR(J367/J368,"ND")</f>
        <v>ND</v>
      </c>
      <c r="O367" s="1004" t="str">
        <f t="shared" ref="O367" ca="1" si="351">IFERROR(((J367+K367)/H367),"ND")</f>
        <v>ND</v>
      </c>
      <c r="P367" s="1031"/>
    </row>
    <row r="368" spans="3:16">
      <c r="C368" s="981"/>
      <c r="D368" s="983"/>
      <c r="E368" s="983"/>
      <c r="F368" s="985"/>
      <c r="G368" s="987"/>
      <c r="H368" s="1027"/>
      <c r="I368" s="1033"/>
      <c r="J368" s="208" t="str">
        <f ca="1">IF(MOD(ROW()-13,2)=0,IF(ISBLANK(OFFSET(#REF!,INT((ROW()-13)/2),0)),"",OFFSET(#REF!,INT((ROW()-13)/2),0)),IF(ISBLANK(OFFSET('9. METAS'!$U$20,INT((ROW()-14)/2),0)),"",OFFSET('9. METAS'!$U$20,INT((ROW()-14)/2),0)))</f>
        <v/>
      </c>
      <c r="K368" s="209" t="str">
        <f ca="1">IF(MOD(ROW()-13,2)=0,IF(ISBLANK(OFFSET(#REF!,INT((ROW()-13)/2),0)),"",OFFSET(#REF!,INT((ROW()-13)/2),0)),IF(ISBLANK(OFFSET('9. METAS'!$V$20,INT((ROW()-14)/2),0)),"",OFFSET('9. METAS'!$V$20,INT((ROW()-14)/2),0)))</f>
        <v/>
      </c>
      <c r="L368" s="209" t="str">
        <f ca="1">IF(MOD(ROW()-13,2)=0,IF(ISBLANK(OFFSET(#REF!,INT((ROW()-13)/2),0)),"",OFFSET(#REF!,INT((ROW()-13)/2),0)),IF(ISBLANK(OFFSET('9. METAS'!$W$20,INT((ROW()-14)/2),0)),"",OFFSET('9. METAS'!$W$20,INT((ROW()-14)/2),0)))</f>
        <v/>
      </c>
      <c r="M368" s="210" t="str">
        <f ca="1">IF(MOD(ROW()-13,2)=0,IF(ISBLANK(OFFSET(#REF!,INT((ROW()-13)/2),0)),"",OFFSET(#REF!,INT((ROW()-13)/2),0)),IF(ISBLANK(OFFSET('9. METAS'!$X$20,INT((ROW()-14)/2),0)),"",OFFSET('9. METAS'!$X$20,INT((ROW()-14)/2),0)))</f>
        <v/>
      </c>
      <c r="N368" s="1003"/>
      <c r="O368" s="1005"/>
      <c r="P368" s="1034"/>
    </row>
    <row r="369" spans="3:16">
      <c r="C369" s="1008" t="str">
        <f ca="1">IF(ISBLANK(OFFSET('5. Pp (3 años)'!$C$46,INT((ROW()-13)/2),0)),"",OFFSET('5. Pp (3 años)'!$C$46,INT((ROW()-13)/2),0))</f>
        <v/>
      </c>
      <c r="D369" s="983" t="str">
        <f ca="1">IF(ISBLANK(OFFSET('5. Pp (3 años)'!$D$46,INT((ROW()-13)/2),0)),"",OFFSET('5. Pp (3 años)'!$D$46,INT((ROW()-13)/2),0))</f>
        <v/>
      </c>
      <c r="E369" s="983" t="str">
        <f ca="1">IF(ISBLANK(OFFSET('5. Pp (3 años)'!$E$46,INT((ROW()-13)/2),0)),"",OFFSET('5. Pp (3 años)'!$E$46,INT((ROW()-13)/2),0))</f>
        <v/>
      </c>
      <c r="F369" s="985" t="str">
        <f ca="1">IF(ISBLANK(OFFSET('5. Pp (3 años)'!$K$46,INT((ROW()-13)/2),0)),"",OFFSET('5. Pp (3 años)'!$K$46,INT((ROW()-13)/2),0))</f>
        <v/>
      </c>
      <c r="G369" s="987" t="str">
        <f ca="1">IF(ISBLANK(OFFSET('5. Pp (3 años)'!$H$46,INT((ROW()-13)/2),0)),"",OFFSET('5. Pp (3 años)'!$H$46,INT((ROW()-13)/2),0))</f>
        <v/>
      </c>
      <c r="H369" s="1027" t="str">
        <f ca="1">IF(ISBLANK(OFFSET('9. METAS'!$L$20,INT((ROW()-13)/2),0)),"",OFFSET('9. METAS'!$L$20,INT((ROW()-13)/2),0))</f>
        <v/>
      </c>
      <c r="I369" s="1029"/>
      <c r="J369" s="208" t="e">
        <f ca="1">IF(MOD(ROW()-13,2)=0,IF(ISBLANK(OFFSET(#REF!,INT((ROW()-13)/2),0)),"",OFFSET(#REF!,INT((ROW()-13)/2),0)),IF(ISBLANK(OFFSET('9. METAS'!$U$20,INT((ROW()-14)/2),0)),"",OFFSET('9. METAS'!$U$20,INT((ROW()-14)/2),0)))</f>
        <v>#REF!</v>
      </c>
      <c r="K369" s="209" t="e">
        <f ca="1">IF(MOD(ROW()-13,2)=0,IF(ISBLANK(OFFSET(#REF!,INT((ROW()-13)/2),0)),"",OFFSET(#REF!,INT((ROW()-13)/2),0)),IF(ISBLANK(OFFSET('9. METAS'!$V$20,INT((ROW()-14)/2),0)),"",OFFSET('9. METAS'!$V$20,INT((ROW()-14)/2),0)))</f>
        <v>#REF!</v>
      </c>
      <c r="L369" s="209" t="e">
        <f ca="1">IF(MOD(ROW()-13,2)=0,IF(ISBLANK(OFFSET(#REF!,INT((ROW()-13)/2),0)),"",OFFSET(#REF!,INT((ROW()-13)/2),0)),IF(ISBLANK(OFFSET('9. METAS'!$W$20,INT((ROW()-14)/2),0)),"",OFFSET('9. METAS'!$W$20,INT((ROW()-14)/2),0)))</f>
        <v>#REF!</v>
      </c>
      <c r="M369" s="210" t="e">
        <f ca="1">IF(MOD(ROW()-13,2)=0,IF(ISBLANK(OFFSET(#REF!,INT((ROW()-13)/2),0)),"",OFFSET(#REF!,INT((ROW()-13)/2),0)),IF(ISBLANK(OFFSET('9. METAS'!$X$20,INT((ROW()-14)/2),0)),"",OFFSET('9. METAS'!$X$20,INT((ROW()-14)/2),0)))</f>
        <v>#REF!</v>
      </c>
      <c r="N369" s="1002" t="str">
        <f t="shared" ref="N369" ca="1" si="352">IFERROR(J369/J370,"ND")</f>
        <v>ND</v>
      </c>
      <c r="O369" s="1004" t="str">
        <f t="shared" ref="O369" ca="1" si="353">IFERROR(((J369+K369)/H369),"ND")</f>
        <v>ND</v>
      </c>
      <c r="P369" s="1031"/>
    </row>
    <row r="370" spans="3:16">
      <c r="C370" s="981"/>
      <c r="D370" s="983"/>
      <c r="E370" s="983"/>
      <c r="F370" s="985"/>
      <c r="G370" s="987"/>
      <c r="H370" s="1027"/>
      <c r="I370" s="1033"/>
      <c r="J370" s="208" t="str">
        <f ca="1">IF(MOD(ROW()-13,2)=0,IF(ISBLANK(OFFSET(#REF!,INT((ROW()-13)/2),0)),"",OFFSET(#REF!,INT((ROW()-13)/2),0)),IF(ISBLANK(OFFSET('9. METAS'!$U$20,INT((ROW()-14)/2),0)),"",OFFSET('9. METAS'!$U$20,INT((ROW()-14)/2),0)))</f>
        <v/>
      </c>
      <c r="K370" s="209" t="str">
        <f ca="1">IF(MOD(ROW()-13,2)=0,IF(ISBLANK(OFFSET(#REF!,INT((ROW()-13)/2),0)),"",OFFSET(#REF!,INT((ROW()-13)/2),0)),IF(ISBLANK(OFFSET('9. METAS'!$V$20,INT((ROW()-14)/2),0)),"",OFFSET('9. METAS'!$V$20,INT((ROW()-14)/2),0)))</f>
        <v/>
      </c>
      <c r="L370" s="209" t="str">
        <f ca="1">IF(MOD(ROW()-13,2)=0,IF(ISBLANK(OFFSET(#REF!,INT((ROW()-13)/2),0)),"",OFFSET(#REF!,INT((ROW()-13)/2),0)),IF(ISBLANK(OFFSET('9. METAS'!$W$20,INT((ROW()-14)/2),0)),"",OFFSET('9. METAS'!$W$20,INT((ROW()-14)/2),0)))</f>
        <v/>
      </c>
      <c r="M370" s="210" t="str">
        <f ca="1">IF(MOD(ROW()-13,2)=0,IF(ISBLANK(OFFSET(#REF!,INT((ROW()-13)/2),0)),"",OFFSET(#REF!,INT((ROW()-13)/2),0)),IF(ISBLANK(OFFSET('9. METAS'!$X$20,INT((ROW()-14)/2),0)),"",OFFSET('9. METAS'!$X$20,INT((ROW()-14)/2),0)))</f>
        <v/>
      </c>
      <c r="N370" s="1003"/>
      <c r="O370" s="1005"/>
      <c r="P370" s="1034"/>
    </row>
    <row r="371" spans="3:16">
      <c r="C371" s="1008" t="str">
        <f ca="1">IF(ISBLANK(OFFSET('5. Pp (3 años)'!$C$46,INT((ROW()-13)/2),0)),"",OFFSET('5. Pp (3 años)'!$C$46,INT((ROW()-13)/2),0))</f>
        <v/>
      </c>
      <c r="D371" s="983" t="str">
        <f ca="1">IF(ISBLANK(OFFSET('5. Pp (3 años)'!$D$46,INT((ROW()-13)/2),0)),"",OFFSET('5. Pp (3 años)'!$D$46,INT((ROW()-13)/2),0))</f>
        <v/>
      </c>
      <c r="E371" s="983" t="str">
        <f ca="1">IF(ISBLANK(OFFSET('5. Pp (3 años)'!$E$46,INT((ROW()-13)/2),0)),"",OFFSET('5. Pp (3 años)'!$E$46,INT((ROW()-13)/2),0))</f>
        <v/>
      </c>
      <c r="F371" s="985" t="str">
        <f ca="1">IF(ISBLANK(OFFSET('5. Pp (3 años)'!$K$46,INT((ROW()-13)/2),0)),"",OFFSET('5. Pp (3 años)'!$K$46,INT((ROW()-13)/2),0))</f>
        <v/>
      </c>
      <c r="G371" s="987" t="str">
        <f ca="1">IF(ISBLANK(OFFSET('5. Pp (3 años)'!$H$46,INT((ROW()-13)/2),0)),"",OFFSET('5. Pp (3 años)'!$H$46,INT((ROW()-13)/2),0))</f>
        <v/>
      </c>
      <c r="H371" s="1027" t="str">
        <f ca="1">IF(ISBLANK(OFFSET('9. METAS'!$L$20,INT((ROW()-13)/2),0)),"",OFFSET('9. METAS'!$L$20,INT((ROW()-13)/2),0))</f>
        <v/>
      </c>
      <c r="I371" s="1029"/>
      <c r="J371" s="208" t="e">
        <f ca="1">IF(MOD(ROW()-13,2)=0,IF(ISBLANK(OFFSET(#REF!,INT((ROW()-13)/2),0)),"",OFFSET(#REF!,INT((ROW()-13)/2),0)),IF(ISBLANK(OFFSET('9. METAS'!$U$20,INT((ROW()-14)/2),0)),"",OFFSET('9. METAS'!$U$20,INT((ROW()-14)/2),0)))</f>
        <v>#REF!</v>
      </c>
      <c r="K371" s="209" t="e">
        <f ca="1">IF(MOD(ROW()-13,2)=0,IF(ISBLANK(OFFSET(#REF!,INT((ROW()-13)/2),0)),"",OFFSET(#REF!,INT((ROW()-13)/2),0)),IF(ISBLANK(OFFSET('9. METAS'!$V$20,INT((ROW()-14)/2),0)),"",OFFSET('9. METAS'!$V$20,INT((ROW()-14)/2),0)))</f>
        <v>#REF!</v>
      </c>
      <c r="L371" s="209" t="e">
        <f ca="1">IF(MOD(ROW()-13,2)=0,IF(ISBLANK(OFFSET(#REF!,INT((ROW()-13)/2),0)),"",OFFSET(#REF!,INT((ROW()-13)/2),0)),IF(ISBLANK(OFFSET('9. METAS'!$W$20,INT((ROW()-14)/2),0)),"",OFFSET('9. METAS'!$W$20,INT((ROW()-14)/2),0)))</f>
        <v>#REF!</v>
      </c>
      <c r="M371" s="210" t="e">
        <f ca="1">IF(MOD(ROW()-13,2)=0,IF(ISBLANK(OFFSET(#REF!,INT((ROW()-13)/2),0)),"",OFFSET(#REF!,INT((ROW()-13)/2),0)),IF(ISBLANK(OFFSET('9. METAS'!$X$20,INT((ROW()-14)/2),0)),"",OFFSET('9. METAS'!$X$20,INT((ROW()-14)/2),0)))</f>
        <v>#REF!</v>
      </c>
      <c r="N371" s="1002" t="str">
        <f t="shared" ref="N371" ca="1" si="354">IFERROR(J371/J372,"ND")</f>
        <v>ND</v>
      </c>
      <c r="O371" s="1004" t="str">
        <f t="shared" ref="O371" ca="1" si="355">IFERROR(((J371+K371)/H371),"ND")</f>
        <v>ND</v>
      </c>
      <c r="P371" s="1031"/>
    </row>
    <row r="372" spans="3:16">
      <c r="C372" s="981"/>
      <c r="D372" s="983"/>
      <c r="E372" s="983"/>
      <c r="F372" s="985"/>
      <c r="G372" s="987"/>
      <c r="H372" s="1027"/>
      <c r="I372" s="1033"/>
      <c r="J372" s="208" t="str">
        <f ca="1">IF(MOD(ROW()-13,2)=0,IF(ISBLANK(OFFSET(#REF!,INT((ROW()-13)/2),0)),"",OFFSET(#REF!,INT((ROW()-13)/2),0)),IF(ISBLANK(OFFSET('9. METAS'!$U$20,INT((ROW()-14)/2),0)),"",OFFSET('9. METAS'!$U$20,INT((ROW()-14)/2),0)))</f>
        <v/>
      </c>
      <c r="K372" s="209" t="str">
        <f ca="1">IF(MOD(ROW()-13,2)=0,IF(ISBLANK(OFFSET(#REF!,INT((ROW()-13)/2),0)),"",OFFSET(#REF!,INT((ROW()-13)/2),0)),IF(ISBLANK(OFFSET('9. METAS'!$V$20,INT((ROW()-14)/2),0)),"",OFFSET('9. METAS'!$V$20,INT((ROW()-14)/2),0)))</f>
        <v/>
      </c>
      <c r="L372" s="209" t="str">
        <f ca="1">IF(MOD(ROW()-13,2)=0,IF(ISBLANK(OFFSET(#REF!,INT((ROW()-13)/2),0)),"",OFFSET(#REF!,INT((ROW()-13)/2),0)),IF(ISBLANK(OFFSET('9. METAS'!$W$20,INT((ROW()-14)/2),0)),"",OFFSET('9. METAS'!$W$20,INT((ROW()-14)/2),0)))</f>
        <v/>
      </c>
      <c r="M372" s="210" t="str">
        <f ca="1">IF(MOD(ROW()-13,2)=0,IF(ISBLANK(OFFSET(#REF!,INT((ROW()-13)/2),0)),"",OFFSET(#REF!,INT((ROW()-13)/2),0)),IF(ISBLANK(OFFSET('9. METAS'!$X$20,INT((ROW()-14)/2),0)),"",OFFSET('9. METAS'!$X$20,INT((ROW()-14)/2),0)))</f>
        <v/>
      </c>
      <c r="N372" s="1003"/>
      <c r="O372" s="1005"/>
      <c r="P372" s="1034"/>
    </row>
    <row r="373" spans="3:16">
      <c r="C373" s="1008" t="str">
        <f ca="1">IF(ISBLANK(OFFSET('5. Pp (3 años)'!$C$46,INT((ROW()-13)/2),0)),"",OFFSET('5. Pp (3 años)'!$C$46,INT((ROW()-13)/2),0))</f>
        <v/>
      </c>
      <c r="D373" s="983" t="str">
        <f ca="1">IF(ISBLANK(OFFSET('5. Pp (3 años)'!$D$46,INT((ROW()-13)/2),0)),"",OFFSET('5. Pp (3 años)'!$D$46,INT((ROW()-13)/2),0))</f>
        <v/>
      </c>
      <c r="E373" s="983" t="str">
        <f ca="1">IF(ISBLANK(OFFSET('5. Pp (3 años)'!$E$46,INT((ROW()-13)/2),0)),"",OFFSET('5. Pp (3 años)'!$E$46,INT((ROW()-13)/2),0))</f>
        <v/>
      </c>
      <c r="F373" s="985" t="str">
        <f ca="1">IF(ISBLANK(OFFSET('5. Pp (3 años)'!$K$46,INT((ROW()-13)/2),0)),"",OFFSET('5. Pp (3 años)'!$K$46,INT((ROW()-13)/2),0))</f>
        <v/>
      </c>
      <c r="G373" s="987" t="str">
        <f ca="1">IF(ISBLANK(OFFSET('5. Pp (3 años)'!$H$46,INT((ROW()-13)/2),0)),"",OFFSET('5. Pp (3 años)'!$H$46,INT((ROW()-13)/2),0))</f>
        <v/>
      </c>
      <c r="H373" s="1027" t="str">
        <f ca="1">IF(ISBLANK(OFFSET('9. METAS'!$L$20,INT((ROW()-13)/2),0)),"",OFFSET('9. METAS'!$L$20,INT((ROW()-13)/2),0))</f>
        <v/>
      </c>
      <c r="I373" s="1029"/>
      <c r="J373" s="208" t="e">
        <f ca="1">IF(MOD(ROW()-13,2)=0,IF(ISBLANK(OFFSET(#REF!,INT((ROW()-13)/2),0)),"",OFFSET(#REF!,INT((ROW()-13)/2),0)),IF(ISBLANK(OFFSET('9. METAS'!$U$20,INT((ROW()-14)/2),0)),"",OFFSET('9. METAS'!$U$20,INT((ROW()-14)/2),0)))</f>
        <v>#REF!</v>
      </c>
      <c r="K373" s="209" t="e">
        <f ca="1">IF(MOD(ROW()-13,2)=0,IF(ISBLANK(OFFSET(#REF!,INT((ROW()-13)/2),0)),"",OFFSET(#REF!,INT((ROW()-13)/2),0)),IF(ISBLANK(OFFSET('9. METAS'!$V$20,INT((ROW()-14)/2),0)),"",OFFSET('9. METAS'!$V$20,INT((ROW()-14)/2),0)))</f>
        <v>#REF!</v>
      </c>
      <c r="L373" s="209" t="e">
        <f ca="1">IF(MOD(ROW()-13,2)=0,IF(ISBLANK(OFFSET(#REF!,INT((ROW()-13)/2),0)),"",OFFSET(#REF!,INT((ROW()-13)/2),0)),IF(ISBLANK(OFFSET('9. METAS'!$W$20,INT((ROW()-14)/2),0)),"",OFFSET('9. METAS'!$W$20,INT((ROW()-14)/2),0)))</f>
        <v>#REF!</v>
      </c>
      <c r="M373" s="210" t="e">
        <f ca="1">IF(MOD(ROW()-13,2)=0,IF(ISBLANK(OFFSET(#REF!,INT((ROW()-13)/2),0)),"",OFFSET(#REF!,INT((ROW()-13)/2),0)),IF(ISBLANK(OFFSET('9. METAS'!$X$20,INT((ROW()-14)/2),0)),"",OFFSET('9. METAS'!$X$20,INT((ROW()-14)/2),0)))</f>
        <v>#REF!</v>
      </c>
      <c r="N373" s="1002" t="str">
        <f t="shared" ref="N373" ca="1" si="356">IFERROR(J373/J374,"ND")</f>
        <v>ND</v>
      </c>
      <c r="O373" s="1004" t="str">
        <f t="shared" ref="O373" ca="1" si="357">IFERROR(((J373+K373)/H373),"ND")</f>
        <v>ND</v>
      </c>
      <c r="P373" s="1031"/>
    </row>
    <row r="374" spans="3:16">
      <c r="C374" s="981"/>
      <c r="D374" s="983"/>
      <c r="E374" s="983"/>
      <c r="F374" s="985"/>
      <c r="G374" s="987"/>
      <c r="H374" s="1027"/>
      <c r="I374" s="1033"/>
      <c r="J374" s="208" t="str">
        <f ca="1">IF(MOD(ROW()-13,2)=0,IF(ISBLANK(OFFSET(#REF!,INT((ROW()-13)/2),0)),"",OFFSET(#REF!,INT((ROW()-13)/2),0)),IF(ISBLANK(OFFSET('9. METAS'!$U$20,INT((ROW()-14)/2),0)),"",OFFSET('9. METAS'!$U$20,INT((ROW()-14)/2),0)))</f>
        <v/>
      </c>
      <c r="K374" s="209" t="str">
        <f ca="1">IF(MOD(ROW()-13,2)=0,IF(ISBLANK(OFFSET(#REF!,INT((ROW()-13)/2),0)),"",OFFSET(#REF!,INT((ROW()-13)/2),0)),IF(ISBLANK(OFFSET('9. METAS'!$V$20,INT((ROW()-14)/2),0)),"",OFFSET('9. METAS'!$V$20,INT((ROW()-14)/2),0)))</f>
        <v/>
      </c>
      <c r="L374" s="209" t="str">
        <f ca="1">IF(MOD(ROW()-13,2)=0,IF(ISBLANK(OFFSET(#REF!,INT((ROW()-13)/2),0)),"",OFFSET(#REF!,INT((ROW()-13)/2),0)),IF(ISBLANK(OFFSET('9. METAS'!$W$20,INT((ROW()-14)/2),0)),"",OFFSET('9. METAS'!$W$20,INT((ROW()-14)/2),0)))</f>
        <v/>
      </c>
      <c r="M374" s="210" t="str">
        <f ca="1">IF(MOD(ROW()-13,2)=0,IF(ISBLANK(OFFSET(#REF!,INT((ROW()-13)/2),0)),"",OFFSET(#REF!,INT((ROW()-13)/2),0)),IF(ISBLANK(OFFSET('9. METAS'!$X$20,INT((ROW()-14)/2),0)),"",OFFSET('9. METAS'!$X$20,INT((ROW()-14)/2),0)))</f>
        <v/>
      </c>
      <c r="N374" s="1003"/>
      <c r="O374" s="1005"/>
      <c r="P374" s="1034"/>
    </row>
    <row r="375" spans="3:16">
      <c r="C375" s="1008" t="str">
        <f ca="1">IF(ISBLANK(OFFSET('5. Pp (3 años)'!$C$46,INT((ROW()-13)/2),0)),"",OFFSET('5. Pp (3 años)'!$C$46,INT((ROW()-13)/2),0))</f>
        <v/>
      </c>
      <c r="D375" s="983" t="str">
        <f ca="1">IF(ISBLANK(OFFSET('5. Pp (3 años)'!$D$46,INT((ROW()-13)/2),0)),"",OFFSET('5. Pp (3 años)'!$D$46,INT((ROW()-13)/2),0))</f>
        <v/>
      </c>
      <c r="E375" s="983" t="str">
        <f ca="1">IF(ISBLANK(OFFSET('5. Pp (3 años)'!$E$46,INT((ROW()-13)/2),0)),"",OFFSET('5. Pp (3 años)'!$E$46,INT((ROW()-13)/2),0))</f>
        <v/>
      </c>
      <c r="F375" s="985" t="str">
        <f ca="1">IF(ISBLANK(OFFSET('5. Pp (3 años)'!$K$46,INT((ROW()-13)/2),0)),"",OFFSET('5. Pp (3 años)'!$K$46,INT((ROW()-13)/2),0))</f>
        <v/>
      </c>
      <c r="G375" s="987" t="str">
        <f ca="1">IF(ISBLANK(OFFSET('5. Pp (3 años)'!$H$46,INT((ROW()-13)/2),0)),"",OFFSET('5. Pp (3 años)'!$H$46,INT((ROW()-13)/2),0))</f>
        <v/>
      </c>
      <c r="H375" s="1027" t="str">
        <f ca="1">IF(ISBLANK(OFFSET('9. METAS'!$L$20,INT((ROW()-13)/2),0)),"",OFFSET('9. METAS'!$L$20,INT((ROW()-13)/2),0))</f>
        <v/>
      </c>
      <c r="I375" s="1029"/>
      <c r="J375" s="208" t="e">
        <f ca="1">IF(MOD(ROW()-13,2)=0,IF(ISBLANK(OFFSET(#REF!,INT((ROW()-13)/2),0)),"",OFFSET(#REF!,INT((ROW()-13)/2),0)),IF(ISBLANK(OFFSET('9. METAS'!$U$20,INT((ROW()-14)/2),0)),"",OFFSET('9. METAS'!$U$20,INT((ROW()-14)/2),0)))</f>
        <v>#REF!</v>
      </c>
      <c r="K375" s="209" t="e">
        <f ca="1">IF(MOD(ROW()-13,2)=0,IF(ISBLANK(OFFSET(#REF!,INT((ROW()-13)/2),0)),"",OFFSET(#REF!,INT((ROW()-13)/2),0)),IF(ISBLANK(OFFSET('9. METAS'!$V$20,INT((ROW()-14)/2),0)),"",OFFSET('9. METAS'!$V$20,INT((ROW()-14)/2),0)))</f>
        <v>#REF!</v>
      </c>
      <c r="L375" s="209" t="e">
        <f ca="1">IF(MOD(ROW()-13,2)=0,IF(ISBLANK(OFFSET(#REF!,INT((ROW()-13)/2),0)),"",OFFSET(#REF!,INT((ROW()-13)/2),0)),IF(ISBLANK(OFFSET('9. METAS'!$W$20,INT((ROW()-14)/2),0)),"",OFFSET('9. METAS'!$W$20,INT((ROW()-14)/2),0)))</f>
        <v>#REF!</v>
      </c>
      <c r="M375" s="210" t="e">
        <f ca="1">IF(MOD(ROW()-13,2)=0,IF(ISBLANK(OFFSET(#REF!,INT((ROW()-13)/2),0)),"",OFFSET(#REF!,INT((ROW()-13)/2),0)),IF(ISBLANK(OFFSET('9. METAS'!$X$20,INT((ROW()-14)/2),0)),"",OFFSET('9. METAS'!$X$20,INT((ROW()-14)/2),0)))</f>
        <v>#REF!</v>
      </c>
      <c r="N375" s="1002" t="str">
        <f t="shared" ref="N375" ca="1" si="358">IFERROR(J375/J376,"ND")</f>
        <v>ND</v>
      </c>
      <c r="O375" s="1004" t="str">
        <f t="shared" ref="O375" ca="1" si="359">IFERROR(((J375+K375)/H375),"ND")</f>
        <v>ND</v>
      </c>
      <c r="P375" s="1031"/>
    </row>
    <row r="376" spans="3:16">
      <c r="C376" s="981"/>
      <c r="D376" s="983"/>
      <c r="E376" s="983"/>
      <c r="F376" s="985"/>
      <c r="G376" s="987"/>
      <c r="H376" s="1027"/>
      <c r="I376" s="1033"/>
      <c r="J376" s="208" t="str">
        <f ca="1">IF(MOD(ROW()-13,2)=0,IF(ISBLANK(OFFSET(#REF!,INT((ROW()-13)/2),0)),"",OFFSET(#REF!,INT((ROW()-13)/2),0)),IF(ISBLANK(OFFSET('9. METAS'!$U$20,INT((ROW()-14)/2),0)),"",OFFSET('9. METAS'!$U$20,INT((ROW()-14)/2),0)))</f>
        <v/>
      </c>
      <c r="K376" s="209" t="str">
        <f ca="1">IF(MOD(ROW()-13,2)=0,IF(ISBLANK(OFFSET(#REF!,INT((ROW()-13)/2),0)),"",OFFSET(#REF!,INT((ROW()-13)/2),0)),IF(ISBLANK(OFFSET('9. METAS'!$V$20,INT((ROW()-14)/2),0)),"",OFFSET('9. METAS'!$V$20,INT((ROW()-14)/2),0)))</f>
        <v/>
      </c>
      <c r="L376" s="209" t="str">
        <f ca="1">IF(MOD(ROW()-13,2)=0,IF(ISBLANK(OFFSET(#REF!,INT((ROW()-13)/2),0)),"",OFFSET(#REF!,INT((ROW()-13)/2),0)),IF(ISBLANK(OFFSET('9. METAS'!$W$20,INT((ROW()-14)/2),0)),"",OFFSET('9. METAS'!$W$20,INT((ROW()-14)/2),0)))</f>
        <v/>
      </c>
      <c r="M376" s="210" t="str">
        <f ca="1">IF(MOD(ROW()-13,2)=0,IF(ISBLANK(OFFSET(#REF!,INT((ROW()-13)/2),0)),"",OFFSET(#REF!,INT((ROW()-13)/2),0)),IF(ISBLANK(OFFSET('9. METAS'!$X$20,INT((ROW()-14)/2),0)),"",OFFSET('9. METAS'!$X$20,INT((ROW()-14)/2),0)))</f>
        <v/>
      </c>
      <c r="N376" s="1003"/>
      <c r="O376" s="1005"/>
      <c r="P376" s="1034"/>
    </row>
    <row r="377" spans="3:16">
      <c r="C377" s="1008" t="str">
        <f ca="1">IF(ISBLANK(OFFSET('5. Pp (3 años)'!$C$46,INT((ROW()-13)/2),0)),"",OFFSET('5. Pp (3 años)'!$C$46,INT((ROW()-13)/2),0))</f>
        <v/>
      </c>
      <c r="D377" s="983" t="str">
        <f ca="1">IF(ISBLANK(OFFSET('5. Pp (3 años)'!$D$46,INT((ROW()-13)/2),0)),"",OFFSET('5. Pp (3 años)'!$D$46,INT((ROW()-13)/2),0))</f>
        <v/>
      </c>
      <c r="E377" s="983" t="str">
        <f ca="1">IF(ISBLANK(OFFSET('5. Pp (3 años)'!$E$46,INT((ROW()-13)/2),0)),"",OFFSET('5. Pp (3 años)'!$E$46,INT((ROW()-13)/2),0))</f>
        <v/>
      </c>
      <c r="F377" s="985" t="str">
        <f ca="1">IF(ISBLANK(OFFSET('5. Pp (3 años)'!$K$46,INT((ROW()-13)/2),0)),"",OFFSET('5. Pp (3 años)'!$K$46,INT((ROW()-13)/2),0))</f>
        <v/>
      </c>
      <c r="G377" s="987" t="str">
        <f ca="1">IF(ISBLANK(OFFSET('5. Pp (3 años)'!$H$46,INT((ROW()-13)/2),0)),"",OFFSET('5. Pp (3 años)'!$H$46,INT((ROW()-13)/2),0))</f>
        <v/>
      </c>
      <c r="H377" s="1027" t="str">
        <f ca="1">IF(ISBLANK(OFFSET('9. METAS'!$L$20,INT((ROW()-13)/2),0)),"",OFFSET('9. METAS'!$L$20,INT((ROW()-13)/2),0))</f>
        <v/>
      </c>
      <c r="I377" s="1029"/>
      <c r="J377" s="208" t="e">
        <f ca="1">IF(MOD(ROW()-13,2)=0,IF(ISBLANK(OFFSET(#REF!,INT((ROW()-13)/2),0)),"",OFFSET(#REF!,INT((ROW()-13)/2),0)),IF(ISBLANK(OFFSET('9. METAS'!$U$20,INT((ROW()-14)/2),0)),"",OFFSET('9. METAS'!$U$20,INT((ROW()-14)/2),0)))</f>
        <v>#REF!</v>
      </c>
      <c r="K377" s="209" t="e">
        <f ca="1">IF(MOD(ROW()-13,2)=0,IF(ISBLANK(OFFSET(#REF!,INT((ROW()-13)/2),0)),"",OFFSET(#REF!,INT((ROW()-13)/2),0)),IF(ISBLANK(OFFSET('9. METAS'!$V$20,INT((ROW()-14)/2),0)),"",OFFSET('9. METAS'!$V$20,INT((ROW()-14)/2),0)))</f>
        <v>#REF!</v>
      </c>
      <c r="L377" s="209" t="e">
        <f ca="1">IF(MOD(ROW()-13,2)=0,IF(ISBLANK(OFFSET(#REF!,INT((ROW()-13)/2),0)),"",OFFSET(#REF!,INT((ROW()-13)/2),0)),IF(ISBLANK(OFFSET('9. METAS'!$W$20,INT((ROW()-14)/2),0)),"",OFFSET('9. METAS'!$W$20,INT((ROW()-14)/2),0)))</f>
        <v>#REF!</v>
      </c>
      <c r="M377" s="210" t="e">
        <f ca="1">IF(MOD(ROW()-13,2)=0,IF(ISBLANK(OFFSET(#REF!,INT((ROW()-13)/2),0)),"",OFFSET(#REF!,INT((ROW()-13)/2),0)),IF(ISBLANK(OFFSET('9. METAS'!$X$20,INT((ROW()-14)/2),0)),"",OFFSET('9. METAS'!$X$20,INT((ROW()-14)/2),0)))</f>
        <v>#REF!</v>
      </c>
      <c r="N377" s="1002" t="str">
        <f t="shared" ref="N377" ca="1" si="360">IFERROR(J377/J378,"ND")</f>
        <v>ND</v>
      </c>
      <c r="O377" s="1004" t="str">
        <f t="shared" ref="O377" ca="1" si="361">IFERROR(((J377+K377)/H377),"ND")</f>
        <v>ND</v>
      </c>
      <c r="P377" s="1031"/>
    </row>
    <row r="378" spans="3:16">
      <c r="C378" s="981"/>
      <c r="D378" s="983"/>
      <c r="E378" s="983"/>
      <c r="F378" s="985"/>
      <c r="G378" s="987"/>
      <c r="H378" s="1027"/>
      <c r="I378" s="1033"/>
      <c r="J378" s="208" t="str">
        <f ca="1">IF(MOD(ROW()-13,2)=0,IF(ISBLANK(OFFSET(#REF!,INT((ROW()-13)/2),0)),"",OFFSET(#REF!,INT((ROW()-13)/2),0)),IF(ISBLANK(OFFSET('9. METAS'!$U$20,INT((ROW()-14)/2),0)),"",OFFSET('9. METAS'!$U$20,INT((ROW()-14)/2),0)))</f>
        <v/>
      </c>
      <c r="K378" s="209" t="str">
        <f ca="1">IF(MOD(ROW()-13,2)=0,IF(ISBLANK(OFFSET(#REF!,INT((ROW()-13)/2),0)),"",OFFSET(#REF!,INT((ROW()-13)/2),0)),IF(ISBLANK(OFFSET('9. METAS'!$V$20,INT((ROW()-14)/2),0)),"",OFFSET('9. METAS'!$V$20,INT((ROW()-14)/2),0)))</f>
        <v/>
      </c>
      <c r="L378" s="209" t="str">
        <f ca="1">IF(MOD(ROW()-13,2)=0,IF(ISBLANK(OFFSET(#REF!,INT((ROW()-13)/2),0)),"",OFFSET(#REF!,INT((ROW()-13)/2),0)),IF(ISBLANK(OFFSET('9. METAS'!$W$20,INT((ROW()-14)/2),0)),"",OFFSET('9. METAS'!$W$20,INT((ROW()-14)/2),0)))</f>
        <v/>
      </c>
      <c r="M378" s="210" t="str">
        <f ca="1">IF(MOD(ROW()-13,2)=0,IF(ISBLANK(OFFSET(#REF!,INT((ROW()-13)/2),0)),"",OFFSET(#REF!,INT((ROW()-13)/2),0)),IF(ISBLANK(OFFSET('9. METAS'!$X$20,INT((ROW()-14)/2),0)),"",OFFSET('9. METAS'!$X$20,INT((ROW()-14)/2),0)))</f>
        <v/>
      </c>
      <c r="N378" s="1003"/>
      <c r="O378" s="1005"/>
      <c r="P378" s="1034"/>
    </row>
    <row r="379" spans="3:16">
      <c r="C379" s="1008" t="str">
        <f ca="1">IF(ISBLANK(OFFSET('5. Pp (3 años)'!$C$46,INT((ROW()-13)/2),0)),"",OFFSET('5. Pp (3 años)'!$C$46,INT((ROW()-13)/2),0))</f>
        <v/>
      </c>
      <c r="D379" s="983" t="str">
        <f ca="1">IF(ISBLANK(OFFSET('5. Pp (3 años)'!$D$46,INT((ROW()-13)/2),0)),"",OFFSET('5. Pp (3 años)'!$D$46,INT((ROW()-13)/2),0))</f>
        <v/>
      </c>
      <c r="E379" s="983" t="str">
        <f ca="1">IF(ISBLANK(OFFSET('5. Pp (3 años)'!$E$46,INT((ROW()-13)/2),0)),"",OFFSET('5. Pp (3 años)'!$E$46,INT((ROW()-13)/2),0))</f>
        <v/>
      </c>
      <c r="F379" s="985" t="str">
        <f ca="1">IF(ISBLANK(OFFSET('5. Pp (3 años)'!$K$46,INT((ROW()-13)/2),0)),"",OFFSET('5. Pp (3 años)'!$K$46,INT((ROW()-13)/2),0))</f>
        <v/>
      </c>
      <c r="G379" s="987" t="str">
        <f ca="1">IF(ISBLANK(OFFSET('5. Pp (3 años)'!$H$46,INT((ROW()-13)/2),0)),"",OFFSET('5. Pp (3 años)'!$H$46,INT((ROW()-13)/2),0))</f>
        <v/>
      </c>
      <c r="H379" s="1027" t="str">
        <f ca="1">IF(ISBLANK(OFFSET('9. METAS'!$L$20,INT((ROW()-13)/2),0)),"",OFFSET('9. METAS'!$L$20,INT((ROW()-13)/2),0))</f>
        <v/>
      </c>
      <c r="I379" s="1029"/>
      <c r="J379" s="208" t="e">
        <f ca="1">IF(MOD(ROW()-13,2)=0,IF(ISBLANK(OFFSET(#REF!,INT((ROW()-13)/2),0)),"",OFFSET(#REF!,INT((ROW()-13)/2),0)),IF(ISBLANK(OFFSET('9. METAS'!$U$20,INT((ROW()-14)/2),0)),"",OFFSET('9. METAS'!$U$20,INT((ROW()-14)/2),0)))</f>
        <v>#REF!</v>
      </c>
      <c r="K379" s="209" t="e">
        <f ca="1">IF(MOD(ROW()-13,2)=0,IF(ISBLANK(OFFSET(#REF!,INT((ROW()-13)/2),0)),"",OFFSET(#REF!,INT((ROW()-13)/2),0)),IF(ISBLANK(OFFSET('9. METAS'!$V$20,INT((ROW()-14)/2),0)),"",OFFSET('9. METAS'!$V$20,INT((ROW()-14)/2),0)))</f>
        <v>#REF!</v>
      </c>
      <c r="L379" s="209" t="e">
        <f ca="1">IF(MOD(ROW()-13,2)=0,IF(ISBLANK(OFFSET(#REF!,INT((ROW()-13)/2),0)),"",OFFSET(#REF!,INT((ROW()-13)/2),0)),IF(ISBLANK(OFFSET('9. METAS'!$W$20,INT((ROW()-14)/2),0)),"",OFFSET('9. METAS'!$W$20,INT((ROW()-14)/2),0)))</f>
        <v>#REF!</v>
      </c>
      <c r="M379" s="210" t="e">
        <f ca="1">IF(MOD(ROW()-13,2)=0,IF(ISBLANK(OFFSET(#REF!,INT((ROW()-13)/2),0)),"",OFFSET(#REF!,INT((ROW()-13)/2),0)),IF(ISBLANK(OFFSET('9. METAS'!$X$20,INT((ROW()-14)/2),0)),"",OFFSET('9. METAS'!$X$20,INT((ROW()-14)/2),0)))</f>
        <v>#REF!</v>
      </c>
      <c r="N379" s="1002" t="str">
        <f t="shared" ref="N379" ca="1" si="362">IFERROR(J379/J380,"ND")</f>
        <v>ND</v>
      </c>
      <c r="O379" s="1004" t="str">
        <f t="shared" ref="O379" ca="1" si="363">IFERROR(((J379+K379)/H379),"ND")</f>
        <v>ND</v>
      </c>
      <c r="P379" s="1031"/>
    </row>
    <row r="380" spans="3:16">
      <c r="C380" s="981"/>
      <c r="D380" s="983"/>
      <c r="E380" s="983"/>
      <c r="F380" s="985"/>
      <c r="G380" s="987"/>
      <c r="H380" s="1027"/>
      <c r="I380" s="1033"/>
      <c r="J380" s="208" t="str">
        <f ca="1">IF(MOD(ROW()-13,2)=0,IF(ISBLANK(OFFSET(#REF!,INT((ROW()-13)/2),0)),"",OFFSET(#REF!,INT((ROW()-13)/2),0)),IF(ISBLANK(OFFSET('9. METAS'!$U$20,INT((ROW()-14)/2),0)),"",OFFSET('9. METAS'!$U$20,INT((ROW()-14)/2),0)))</f>
        <v/>
      </c>
      <c r="K380" s="209" t="str">
        <f ca="1">IF(MOD(ROW()-13,2)=0,IF(ISBLANK(OFFSET(#REF!,INT((ROW()-13)/2),0)),"",OFFSET(#REF!,INT((ROW()-13)/2),0)),IF(ISBLANK(OFFSET('9. METAS'!$V$20,INT((ROW()-14)/2),0)),"",OFFSET('9. METAS'!$V$20,INT((ROW()-14)/2),0)))</f>
        <v/>
      </c>
      <c r="L380" s="209" t="str">
        <f ca="1">IF(MOD(ROW()-13,2)=0,IF(ISBLANK(OFFSET(#REF!,INT((ROW()-13)/2),0)),"",OFFSET(#REF!,INT((ROW()-13)/2),0)),IF(ISBLANK(OFFSET('9. METAS'!$W$20,INT((ROW()-14)/2),0)),"",OFFSET('9. METAS'!$W$20,INT((ROW()-14)/2),0)))</f>
        <v/>
      </c>
      <c r="M380" s="210" t="str">
        <f ca="1">IF(MOD(ROW()-13,2)=0,IF(ISBLANK(OFFSET(#REF!,INT((ROW()-13)/2),0)),"",OFFSET(#REF!,INT((ROW()-13)/2),0)),IF(ISBLANK(OFFSET('9. METAS'!$X$20,INT((ROW()-14)/2),0)),"",OFFSET('9. METAS'!$X$20,INT((ROW()-14)/2),0)))</f>
        <v/>
      </c>
      <c r="N380" s="1003"/>
      <c r="O380" s="1005"/>
      <c r="P380" s="1034"/>
    </row>
    <row r="381" spans="3:16">
      <c r="C381" s="1008" t="str">
        <f ca="1">IF(ISBLANK(OFFSET('5. Pp (3 años)'!$C$46,INT((ROW()-13)/2),0)),"",OFFSET('5. Pp (3 años)'!$C$46,INT((ROW()-13)/2),0))</f>
        <v/>
      </c>
      <c r="D381" s="983" t="str">
        <f ca="1">IF(ISBLANK(OFFSET('5. Pp (3 años)'!$D$46,INT((ROW()-13)/2),0)),"",OFFSET('5. Pp (3 años)'!$D$46,INT((ROW()-13)/2),0))</f>
        <v/>
      </c>
      <c r="E381" s="983" t="str">
        <f ca="1">IF(ISBLANK(OFFSET('5. Pp (3 años)'!$E$46,INT((ROW()-13)/2),0)),"",OFFSET('5. Pp (3 años)'!$E$46,INT((ROW()-13)/2),0))</f>
        <v/>
      </c>
      <c r="F381" s="985" t="str">
        <f ca="1">IF(ISBLANK(OFFSET('5. Pp (3 años)'!$K$46,INT((ROW()-13)/2),0)),"",OFFSET('5. Pp (3 años)'!$K$46,INT((ROW()-13)/2),0))</f>
        <v/>
      </c>
      <c r="G381" s="987" t="str">
        <f ca="1">IF(ISBLANK(OFFSET('5. Pp (3 años)'!$H$46,INT((ROW()-13)/2),0)),"",OFFSET('5. Pp (3 años)'!$H$46,INT((ROW()-13)/2),0))</f>
        <v/>
      </c>
      <c r="H381" s="1027" t="str">
        <f ca="1">IF(ISBLANK(OFFSET('9. METAS'!$L$20,INT((ROW()-13)/2),0)),"",OFFSET('9. METAS'!$L$20,INT((ROW()-13)/2),0))</f>
        <v/>
      </c>
      <c r="I381" s="1029"/>
      <c r="J381" s="208" t="e">
        <f ca="1">IF(MOD(ROW()-13,2)=0,IF(ISBLANK(OFFSET(#REF!,INT((ROW()-13)/2),0)),"",OFFSET(#REF!,INT((ROW()-13)/2),0)),IF(ISBLANK(OFFSET('9. METAS'!$U$20,INT((ROW()-14)/2),0)),"",OFFSET('9. METAS'!$U$20,INT((ROW()-14)/2),0)))</f>
        <v>#REF!</v>
      </c>
      <c r="K381" s="209" t="e">
        <f ca="1">IF(MOD(ROW()-13,2)=0,IF(ISBLANK(OFFSET(#REF!,INT((ROW()-13)/2),0)),"",OFFSET(#REF!,INT((ROW()-13)/2),0)),IF(ISBLANK(OFFSET('9. METAS'!$V$20,INT((ROW()-14)/2),0)),"",OFFSET('9. METAS'!$V$20,INT((ROW()-14)/2),0)))</f>
        <v>#REF!</v>
      </c>
      <c r="L381" s="209" t="e">
        <f ca="1">IF(MOD(ROW()-13,2)=0,IF(ISBLANK(OFFSET(#REF!,INT((ROW()-13)/2),0)),"",OFFSET(#REF!,INT((ROW()-13)/2),0)),IF(ISBLANK(OFFSET('9. METAS'!$W$20,INT((ROW()-14)/2),0)),"",OFFSET('9. METAS'!$W$20,INT((ROW()-14)/2),0)))</f>
        <v>#REF!</v>
      </c>
      <c r="M381" s="210" t="e">
        <f ca="1">IF(MOD(ROW()-13,2)=0,IF(ISBLANK(OFFSET(#REF!,INT((ROW()-13)/2),0)),"",OFFSET(#REF!,INT((ROW()-13)/2),0)),IF(ISBLANK(OFFSET('9. METAS'!$X$20,INT((ROW()-14)/2),0)),"",OFFSET('9. METAS'!$X$20,INT((ROW()-14)/2),0)))</f>
        <v>#REF!</v>
      </c>
      <c r="N381" s="1002" t="str">
        <f t="shared" ref="N381" ca="1" si="364">IFERROR(J381/J382,"ND")</f>
        <v>ND</v>
      </c>
      <c r="O381" s="1004" t="str">
        <f t="shared" ref="O381" ca="1" si="365">IFERROR(((J381+K381)/H381),"ND")</f>
        <v>ND</v>
      </c>
      <c r="P381" s="1031"/>
    </row>
    <row r="382" spans="3:16">
      <c r="C382" s="981"/>
      <c r="D382" s="983"/>
      <c r="E382" s="983"/>
      <c r="F382" s="985"/>
      <c r="G382" s="987"/>
      <c r="H382" s="1027"/>
      <c r="I382" s="1033"/>
      <c r="J382" s="208" t="str">
        <f ca="1">IF(MOD(ROW()-13,2)=0,IF(ISBLANK(OFFSET(#REF!,INT((ROW()-13)/2),0)),"",OFFSET(#REF!,INT((ROW()-13)/2),0)),IF(ISBLANK(OFFSET('9. METAS'!$U$20,INT((ROW()-14)/2),0)),"",OFFSET('9. METAS'!$U$20,INT((ROW()-14)/2),0)))</f>
        <v/>
      </c>
      <c r="K382" s="209" t="str">
        <f ca="1">IF(MOD(ROW()-13,2)=0,IF(ISBLANK(OFFSET(#REF!,INT((ROW()-13)/2),0)),"",OFFSET(#REF!,INT((ROW()-13)/2),0)),IF(ISBLANK(OFFSET('9. METAS'!$V$20,INT((ROW()-14)/2),0)),"",OFFSET('9. METAS'!$V$20,INT((ROW()-14)/2),0)))</f>
        <v/>
      </c>
      <c r="L382" s="209" t="str">
        <f ca="1">IF(MOD(ROW()-13,2)=0,IF(ISBLANK(OFFSET(#REF!,INT((ROW()-13)/2),0)),"",OFFSET(#REF!,INT((ROW()-13)/2),0)),IF(ISBLANK(OFFSET('9. METAS'!$W$20,INT((ROW()-14)/2),0)),"",OFFSET('9. METAS'!$W$20,INT((ROW()-14)/2),0)))</f>
        <v/>
      </c>
      <c r="M382" s="210" t="str">
        <f ca="1">IF(MOD(ROW()-13,2)=0,IF(ISBLANK(OFFSET(#REF!,INT((ROW()-13)/2),0)),"",OFFSET(#REF!,INT((ROW()-13)/2),0)),IF(ISBLANK(OFFSET('9. METAS'!$X$20,INT((ROW()-14)/2),0)),"",OFFSET('9. METAS'!$X$20,INT((ROW()-14)/2),0)))</f>
        <v/>
      </c>
      <c r="N382" s="1003"/>
      <c r="O382" s="1005"/>
      <c r="P382" s="1034"/>
    </row>
    <row r="383" spans="3:16">
      <c r="C383" s="1008" t="str">
        <f ca="1">IF(ISBLANK(OFFSET('5. Pp (3 años)'!$C$46,INT((ROW()-13)/2),0)),"",OFFSET('5. Pp (3 años)'!$C$46,INT((ROW()-13)/2),0))</f>
        <v/>
      </c>
      <c r="D383" s="983" t="str">
        <f ca="1">IF(ISBLANK(OFFSET('5. Pp (3 años)'!$D$46,INT((ROW()-13)/2),0)),"",OFFSET('5. Pp (3 años)'!$D$46,INT((ROW()-13)/2),0))</f>
        <v/>
      </c>
      <c r="E383" s="983" t="str">
        <f ca="1">IF(ISBLANK(OFFSET('5. Pp (3 años)'!$E$46,INT((ROW()-13)/2),0)),"",OFFSET('5. Pp (3 años)'!$E$46,INT((ROW()-13)/2),0))</f>
        <v/>
      </c>
      <c r="F383" s="985" t="str">
        <f ca="1">IF(ISBLANK(OFFSET('5. Pp (3 años)'!$K$46,INT((ROW()-13)/2),0)),"",OFFSET('5. Pp (3 años)'!$K$46,INT((ROW()-13)/2),0))</f>
        <v/>
      </c>
      <c r="G383" s="987" t="str">
        <f ca="1">IF(ISBLANK(OFFSET('5. Pp (3 años)'!$H$46,INT((ROW()-13)/2),0)),"",OFFSET('5. Pp (3 años)'!$H$46,INT((ROW()-13)/2),0))</f>
        <v/>
      </c>
      <c r="H383" s="1027" t="str">
        <f ca="1">IF(ISBLANK(OFFSET('9. METAS'!$L$20,INT((ROW()-13)/2),0)),"",OFFSET('9. METAS'!$L$20,INT((ROW()-13)/2),0))</f>
        <v/>
      </c>
      <c r="I383" s="1029"/>
      <c r="J383" s="208" t="e">
        <f ca="1">IF(MOD(ROW()-13,2)=0,IF(ISBLANK(OFFSET(#REF!,INT((ROW()-13)/2),0)),"",OFFSET(#REF!,INT((ROW()-13)/2),0)),IF(ISBLANK(OFFSET('9. METAS'!$U$20,INT((ROW()-14)/2),0)),"",OFFSET('9. METAS'!$U$20,INT((ROW()-14)/2),0)))</f>
        <v>#REF!</v>
      </c>
      <c r="K383" s="209" t="e">
        <f ca="1">IF(MOD(ROW()-13,2)=0,IF(ISBLANK(OFFSET(#REF!,INT((ROW()-13)/2),0)),"",OFFSET(#REF!,INT((ROW()-13)/2),0)),IF(ISBLANK(OFFSET('9. METAS'!$V$20,INT((ROW()-14)/2),0)),"",OFFSET('9. METAS'!$V$20,INT((ROW()-14)/2),0)))</f>
        <v>#REF!</v>
      </c>
      <c r="L383" s="209" t="e">
        <f ca="1">IF(MOD(ROW()-13,2)=0,IF(ISBLANK(OFFSET(#REF!,INT((ROW()-13)/2),0)),"",OFFSET(#REF!,INT((ROW()-13)/2),0)),IF(ISBLANK(OFFSET('9. METAS'!$W$20,INT((ROW()-14)/2),0)),"",OFFSET('9. METAS'!$W$20,INT((ROW()-14)/2),0)))</f>
        <v>#REF!</v>
      </c>
      <c r="M383" s="210" t="e">
        <f ca="1">IF(MOD(ROW()-13,2)=0,IF(ISBLANK(OFFSET(#REF!,INT((ROW()-13)/2),0)),"",OFFSET(#REF!,INT((ROW()-13)/2),0)),IF(ISBLANK(OFFSET('9. METAS'!$X$20,INT((ROW()-14)/2),0)),"",OFFSET('9. METAS'!$X$20,INT((ROW()-14)/2),0)))</f>
        <v>#REF!</v>
      </c>
      <c r="N383" s="1002" t="str">
        <f t="shared" ref="N383" ca="1" si="366">IFERROR(J383/J384,"ND")</f>
        <v>ND</v>
      </c>
      <c r="O383" s="1004" t="str">
        <f t="shared" ref="O383" ca="1" si="367">IFERROR(((J383+K383)/H383),"ND")</f>
        <v>ND</v>
      </c>
      <c r="P383" s="1031"/>
    </row>
    <row r="384" spans="3:16">
      <c r="C384" s="981"/>
      <c r="D384" s="983"/>
      <c r="E384" s="983"/>
      <c r="F384" s="985"/>
      <c r="G384" s="987"/>
      <c r="H384" s="1027"/>
      <c r="I384" s="1033"/>
      <c r="J384" s="208" t="str">
        <f ca="1">IF(MOD(ROW()-13,2)=0,IF(ISBLANK(OFFSET(#REF!,INT((ROW()-13)/2),0)),"",OFFSET(#REF!,INT((ROW()-13)/2),0)),IF(ISBLANK(OFFSET('9. METAS'!$U$20,INT((ROW()-14)/2),0)),"",OFFSET('9. METAS'!$U$20,INT((ROW()-14)/2),0)))</f>
        <v/>
      </c>
      <c r="K384" s="209" t="str">
        <f ca="1">IF(MOD(ROW()-13,2)=0,IF(ISBLANK(OFFSET(#REF!,INT((ROW()-13)/2),0)),"",OFFSET(#REF!,INT((ROW()-13)/2),0)),IF(ISBLANK(OFFSET('9. METAS'!$V$20,INT((ROW()-14)/2),0)),"",OFFSET('9. METAS'!$V$20,INT((ROW()-14)/2),0)))</f>
        <v/>
      </c>
      <c r="L384" s="209" t="str">
        <f ca="1">IF(MOD(ROW()-13,2)=0,IF(ISBLANK(OFFSET(#REF!,INT((ROW()-13)/2),0)),"",OFFSET(#REF!,INT((ROW()-13)/2),0)),IF(ISBLANK(OFFSET('9. METAS'!$W$20,INT((ROW()-14)/2),0)),"",OFFSET('9. METAS'!$W$20,INT((ROW()-14)/2),0)))</f>
        <v/>
      </c>
      <c r="M384" s="210" t="str">
        <f ca="1">IF(MOD(ROW()-13,2)=0,IF(ISBLANK(OFFSET(#REF!,INT((ROW()-13)/2),0)),"",OFFSET(#REF!,INT((ROW()-13)/2),0)),IF(ISBLANK(OFFSET('9. METAS'!$X$20,INT((ROW()-14)/2),0)),"",OFFSET('9. METAS'!$X$20,INT((ROW()-14)/2),0)))</f>
        <v/>
      </c>
      <c r="N384" s="1003"/>
      <c r="O384" s="1005"/>
      <c r="P384" s="1034"/>
    </row>
    <row r="385" spans="3:16">
      <c r="C385" s="1008" t="str">
        <f ca="1">IF(ISBLANK(OFFSET('5. Pp (3 años)'!$C$46,INT((ROW()-13)/2),0)),"",OFFSET('5. Pp (3 años)'!$C$46,INT((ROW()-13)/2),0))</f>
        <v/>
      </c>
      <c r="D385" s="983" t="str">
        <f ca="1">IF(ISBLANK(OFFSET('5. Pp (3 años)'!$D$46,INT((ROW()-13)/2),0)),"",OFFSET('5. Pp (3 años)'!$D$46,INT((ROW()-13)/2),0))</f>
        <v/>
      </c>
      <c r="E385" s="983" t="str">
        <f ca="1">IF(ISBLANK(OFFSET('5. Pp (3 años)'!$E$46,INT((ROW()-13)/2),0)),"",OFFSET('5. Pp (3 años)'!$E$46,INT((ROW()-13)/2),0))</f>
        <v/>
      </c>
      <c r="F385" s="985" t="str">
        <f ca="1">IF(ISBLANK(OFFSET('5. Pp (3 años)'!$K$46,INT((ROW()-13)/2),0)),"",OFFSET('5. Pp (3 años)'!$K$46,INT((ROW()-13)/2),0))</f>
        <v/>
      </c>
      <c r="G385" s="987" t="str">
        <f ca="1">IF(ISBLANK(OFFSET('5. Pp (3 años)'!$H$46,INT((ROW()-13)/2),0)),"",OFFSET('5. Pp (3 años)'!$H$46,INT((ROW()-13)/2),0))</f>
        <v/>
      </c>
      <c r="H385" s="1027" t="str">
        <f ca="1">IF(ISBLANK(OFFSET('9. METAS'!$L$20,INT((ROW()-13)/2),0)),"",OFFSET('9. METAS'!$L$20,INT((ROW()-13)/2),0))</f>
        <v/>
      </c>
      <c r="I385" s="1029"/>
      <c r="J385" s="208" t="e">
        <f ca="1">IF(MOD(ROW()-13,2)=0,IF(ISBLANK(OFFSET(#REF!,INT((ROW()-13)/2),0)),"",OFFSET(#REF!,INT((ROW()-13)/2),0)),IF(ISBLANK(OFFSET('9. METAS'!$U$20,INT((ROW()-14)/2),0)),"",OFFSET('9. METAS'!$U$20,INT((ROW()-14)/2),0)))</f>
        <v>#REF!</v>
      </c>
      <c r="K385" s="209" t="e">
        <f ca="1">IF(MOD(ROW()-13,2)=0,IF(ISBLANK(OFFSET(#REF!,INT((ROW()-13)/2),0)),"",OFFSET(#REF!,INT((ROW()-13)/2),0)),IF(ISBLANK(OFFSET('9. METAS'!$V$20,INT((ROW()-14)/2),0)),"",OFFSET('9. METAS'!$V$20,INT((ROW()-14)/2),0)))</f>
        <v>#REF!</v>
      </c>
      <c r="L385" s="209" t="e">
        <f ca="1">IF(MOD(ROW()-13,2)=0,IF(ISBLANK(OFFSET(#REF!,INT((ROW()-13)/2),0)),"",OFFSET(#REF!,INT((ROW()-13)/2),0)),IF(ISBLANK(OFFSET('9. METAS'!$W$20,INT((ROW()-14)/2),0)),"",OFFSET('9. METAS'!$W$20,INT((ROW()-14)/2),0)))</f>
        <v>#REF!</v>
      </c>
      <c r="M385" s="210" t="e">
        <f ca="1">IF(MOD(ROW()-13,2)=0,IF(ISBLANK(OFFSET(#REF!,INT((ROW()-13)/2),0)),"",OFFSET(#REF!,INT((ROW()-13)/2),0)),IF(ISBLANK(OFFSET('9. METAS'!$X$20,INT((ROW()-14)/2),0)),"",OFFSET('9. METAS'!$X$20,INT((ROW()-14)/2),0)))</f>
        <v>#REF!</v>
      </c>
      <c r="N385" s="1002" t="str">
        <f t="shared" ref="N385" ca="1" si="368">IFERROR(J385/J386,"ND")</f>
        <v>ND</v>
      </c>
      <c r="O385" s="1004" t="str">
        <f t="shared" ref="O385" ca="1" si="369">IFERROR(((J385+K385)/H385),"ND")</f>
        <v>ND</v>
      </c>
      <c r="P385" s="1031"/>
    </row>
    <row r="386" spans="3:16">
      <c r="C386" s="981"/>
      <c r="D386" s="983"/>
      <c r="E386" s="983"/>
      <c r="F386" s="985"/>
      <c r="G386" s="987"/>
      <c r="H386" s="1027"/>
      <c r="I386" s="1033"/>
      <c r="J386" s="208" t="str">
        <f ca="1">IF(MOD(ROW()-13,2)=0,IF(ISBLANK(OFFSET(#REF!,INT((ROW()-13)/2),0)),"",OFFSET(#REF!,INT((ROW()-13)/2),0)),IF(ISBLANK(OFFSET('9. METAS'!$U$20,INT((ROW()-14)/2),0)),"",OFFSET('9. METAS'!$U$20,INT((ROW()-14)/2),0)))</f>
        <v/>
      </c>
      <c r="K386" s="209" t="str">
        <f ca="1">IF(MOD(ROW()-13,2)=0,IF(ISBLANK(OFFSET(#REF!,INT((ROW()-13)/2),0)),"",OFFSET(#REF!,INT((ROW()-13)/2),0)),IF(ISBLANK(OFFSET('9. METAS'!$V$20,INT((ROW()-14)/2),0)),"",OFFSET('9. METAS'!$V$20,INT((ROW()-14)/2),0)))</f>
        <v/>
      </c>
      <c r="L386" s="209" t="str">
        <f ca="1">IF(MOD(ROW()-13,2)=0,IF(ISBLANK(OFFSET(#REF!,INT((ROW()-13)/2),0)),"",OFFSET(#REF!,INT((ROW()-13)/2),0)),IF(ISBLANK(OFFSET('9. METAS'!$W$20,INT((ROW()-14)/2),0)),"",OFFSET('9. METAS'!$W$20,INT((ROW()-14)/2),0)))</f>
        <v/>
      </c>
      <c r="M386" s="210" t="str">
        <f ca="1">IF(MOD(ROW()-13,2)=0,IF(ISBLANK(OFFSET(#REF!,INT((ROW()-13)/2),0)),"",OFFSET(#REF!,INT((ROW()-13)/2),0)),IF(ISBLANK(OFFSET('9. METAS'!$X$20,INT((ROW()-14)/2),0)),"",OFFSET('9. METAS'!$X$20,INT((ROW()-14)/2),0)))</f>
        <v/>
      </c>
      <c r="N386" s="1003"/>
      <c r="O386" s="1005"/>
      <c r="P386" s="1034"/>
    </row>
    <row r="387" spans="3:16">
      <c r="C387" s="1008" t="str">
        <f ca="1">IF(ISBLANK(OFFSET('5. Pp (3 años)'!$C$46,INT((ROW()-13)/2),0)),"",OFFSET('5. Pp (3 años)'!$C$46,INT((ROW()-13)/2),0))</f>
        <v/>
      </c>
      <c r="D387" s="983" t="str">
        <f ca="1">IF(ISBLANK(OFFSET('5. Pp (3 años)'!$D$46,INT((ROW()-13)/2),0)),"",OFFSET('5. Pp (3 años)'!$D$46,INT((ROW()-13)/2),0))</f>
        <v/>
      </c>
      <c r="E387" s="983" t="str">
        <f ca="1">IF(ISBLANK(OFFSET('5. Pp (3 años)'!$E$46,INT((ROW()-13)/2),0)),"",OFFSET('5. Pp (3 años)'!$E$46,INT((ROW()-13)/2),0))</f>
        <v/>
      </c>
      <c r="F387" s="985" t="str">
        <f ca="1">IF(ISBLANK(OFFSET('5. Pp (3 años)'!$K$46,INT((ROW()-13)/2),0)),"",OFFSET('5. Pp (3 años)'!$K$46,INT((ROW()-13)/2),0))</f>
        <v/>
      </c>
      <c r="G387" s="987" t="str">
        <f ca="1">IF(ISBLANK(OFFSET('5. Pp (3 años)'!$H$46,INT((ROW()-13)/2),0)),"",OFFSET('5. Pp (3 años)'!$H$46,INT((ROW()-13)/2),0))</f>
        <v/>
      </c>
      <c r="H387" s="1027" t="str">
        <f ca="1">IF(ISBLANK(OFFSET('9. METAS'!$L$20,INT((ROW()-13)/2),0)),"",OFFSET('9. METAS'!$L$20,INT((ROW()-13)/2),0))</f>
        <v/>
      </c>
      <c r="I387" s="1029"/>
      <c r="J387" s="208" t="e">
        <f ca="1">IF(MOD(ROW()-13,2)=0,IF(ISBLANK(OFFSET(#REF!,INT((ROW()-13)/2),0)),"",OFFSET(#REF!,INT((ROW()-13)/2),0)),IF(ISBLANK(OFFSET('9. METAS'!$U$20,INT((ROW()-14)/2),0)),"",OFFSET('9. METAS'!$U$20,INT((ROW()-14)/2),0)))</f>
        <v>#REF!</v>
      </c>
      <c r="K387" s="209" t="e">
        <f ca="1">IF(MOD(ROW()-13,2)=0,IF(ISBLANK(OFFSET(#REF!,INT((ROW()-13)/2),0)),"",OFFSET(#REF!,INT((ROW()-13)/2),0)),IF(ISBLANK(OFFSET('9. METAS'!$V$20,INT((ROW()-14)/2),0)),"",OFFSET('9. METAS'!$V$20,INT((ROW()-14)/2),0)))</f>
        <v>#REF!</v>
      </c>
      <c r="L387" s="209" t="e">
        <f ca="1">IF(MOD(ROW()-13,2)=0,IF(ISBLANK(OFFSET(#REF!,INT((ROW()-13)/2),0)),"",OFFSET(#REF!,INT((ROW()-13)/2),0)),IF(ISBLANK(OFFSET('9. METAS'!$W$20,INT((ROW()-14)/2),0)),"",OFFSET('9. METAS'!$W$20,INT((ROW()-14)/2),0)))</f>
        <v>#REF!</v>
      </c>
      <c r="M387" s="210" t="e">
        <f ca="1">IF(MOD(ROW()-13,2)=0,IF(ISBLANK(OFFSET(#REF!,INT((ROW()-13)/2),0)),"",OFFSET(#REF!,INT((ROW()-13)/2),0)),IF(ISBLANK(OFFSET('9. METAS'!$X$20,INT((ROW()-14)/2),0)),"",OFFSET('9. METAS'!$X$20,INT((ROW()-14)/2),0)))</f>
        <v>#REF!</v>
      </c>
      <c r="N387" s="1002" t="str">
        <f t="shared" ref="N387" ca="1" si="370">IFERROR(J387/J388,"ND")</f>
        <v>ND</v>
      </c>
      <c r="O387" s="1004" t="str">
        <f t="shared" ref="O387" ca="1" si="371">IFERROR(((J387+K387)/H387),"ND")</f>
        <v>ND</v>
      </c>
      <c r="P387" s="1031"/>
    </row>
    <row r="388" spans="3:16">
      <c r="C388" s="981"/>
      <c r="D388" s="983"/>
      <c r="E388" s="983"/>
      <c r="F388" s="985"/>
      <c r="G388" s="987"/>
      <c r="H388" s="1027"/>
      <c r="I388" s="1033"/>
      <c r="J388" s="208" t="str">
        <f ca="1">IF(MOD(ROW()-13,2)=0,IF(ISBLANK(OFFSET(#REF!,INT((ROW()-13)/2),0)),"",OFFSET(#REF!,INT((ROW()-13)/2),0)),IF(ISBLANK(OFFSET('9. METAS'!$U$20,INT((ROW()-14)/2),0)),"",OFFSET('9. METAS'!$U$20,INT((ROW()-14)/2),0)))</f>
        <v/>
      </c>
      <c r="K388" s="209" t="str">
        <f ca="1">IF(MOD(ROW()-13,2)=0,IF(ISBLANK(OFFSET(#REF!,INT((ROW()-13)/2),0)),"",OFFSET(#REF!,INT((ROW()-13)/2),0)),IF(ISBLANK(OFFSET('9. METAS'!$V$20,INT((ROW()-14)/2),0)),"",OFFSET('9. METAS'!$V$20,INT((ROW()-14)/2),0)))</f>
        <v/>
      </c>
      <c r="L388" s="209" t="str">
        <f ca="1">IF(MOD(ROW()-13,2)=0,IF(ISBLANK(OFFSET(#REF!,INT((ROW()-13)/2),0)),"",OFFSET(#REF!,INT((ROW()-13)/2),0)),IF(ISBLANK(OFFSET('9. METAS'!$W$20,INT((ROW()-14)/2),0)),"",OFFSET('9. METAS'!$W$20,INT((ROW()-14)/2),0)))</f>
        <v/>
      </c>
      <c r="M388" s="210" t="str">
        <f ca="1">IF(MOD(ROW()-13,2)=0,IF(ISBLANK(OFFSET(#REF!,INT((ROW()-13)/2),0)),"",OFFSET(#REF!,INT((ROW()-13)/2),0)),IF(ISBLANK(OFFSET('9. METAS'!$X$20,INT((ROW()-14)/2),0)),"",OFFSET('9. METAS'!$X$20,INT((ROW()-14)/2),0)))</f>
        <v/>
      </c>
      <c r="N388" s="1003"/>
      <c r="O388" s="1005"/>
      <c r="P388" s="1034"/>
    </row>
    <row r="389" spans="3:16">
      <c r="C389" s="1008" t="str">
        <f ca="1">IF(ISBLANK(OFFSET('5. Pp (3 años)'!$C$46,INT((ROW()-13)/2),0)),"",OFFSET('5. Pp (3 años)'!$C$46,INT((ROW()-13)/2),0))</f>
        <v/>
      </c>
      <c r="D389" s="983" t="str">
        <f ca="1">IF(ISBLANK(OFFSET('5. Pp (3 años)'!$D$46,INT((ROW()-13)/2),0)),"",OFFSET('5. Pp (3 años)'!$D$46,INT((ROW()-13)/2),0))</f>
        <v/>
      </c>
      <c r="E389" s="983" t="str">
        <f ca="1">IF(ISBLANK(OFFSET('5. Pp (3 años)'!$E$46,INT((ROW()-13)/2),0)),"",OFFSET('5. Pp (3 años)'!$E$46,INT((ROW()-13)/2),0))</f>
        <v/>
      </c>
      <c r="F389" s="985" t="str">
        <f ca="1">IF(ISBLANK(OFFSET('5. Pp (3 años)'!$K$46,INT((ROW()-13)/2),0)),"",OFFSET('5. Pp (3 años)'!$K$46,INT((ROW()-13)/2),0))</f>
        <v/>
      </c>
      <c r="G389" s="987" t="str">
        <f ca="1">IF(ISBLANK(OFFSET('5. Pp (3 años)'!$H$46,INT((ROW()-13)/2),0)),"",OFFSET('5. Pp (3 años)'!$H$46,INT((ROW()-13)/2),0))</f>
        <v/>
      </c>
      <c r="H389" s="1027" t="str">
        <f ca="1">IF(ISBLANK(OFFSET('9. METAS'!$L$20,INT((ROW()-13)/2),0)),"",OFFSET('9. METAS'!$L$20,INT((ROW()-13)/2),0))</f>
        <v/>
      </c>
      <c r="I389" s="1029"/>
      <c r="J389" s="208" t="e">
        <f ca="1">IF(MOD(ROW()-13,2)=0,IF(ISBLANK(OFFSET(#REF!,INT((ROW()-13)/2),0)),"",OFFSET(#REF!,INT((ROW()-13)/2),0)),IF(ISBLANK(OFFSET('9. METAS'!$U$20,INT((ROW()-14)/2),0)),"",OFFSET('9. METAS'!$U$20,INT((ROW()-14)/2),0)))</f>
        <v>#REF!</v>
      </c>
      <c r="K389" s="209" t="e">
        <f ca="1">IF(MOD(ROW()-13,2)=0,IF(ISBLANK(OFFSET(#REF!,INT((ROW()-13)/2),0)),"",OFFSET(#REF!,INT((ROW()-13)/2),0)),IF(ISBLANK(OFFSET('9. METAS'!$V$20,INT((ROW()-14)/2),0)),"",OFFSET('9. METAS'!$V$20,INT((ROW()-14)/2),0)))</f>
        <v>#REF!</v>
      </c>
      <c r="L389" s="209" t="e">
        <f ca="1">IF(MOD(ROW()-13,2)=0,IF(ISBLANK(OFFSET(#REF!,INT((ROW()-13)/2),0)),"",OFFSET(#REF!,INT((ROW()-13)/2),0)),IF(ISBLANK(OFFSET('9. METAS'!$W$20,INT((ROW()-14)/2),0)),"",OFFSET('9. METAS'!$W$20,INT((ROW()-14)/2),0)))</f>
        <v>#REF!</v>
      </c>
      <c r="M389" s="210" t="e">
        <f ca="1">IF(MOD(ROW()-13,2)=0,IF(ISBLANK(OFFSET(#REF!,INT((ROW()-13)/2),0)),"",OFFSET(#REF!,INT((ROW()-13)/2),0)),IF(ISBLANK(OFFSET('9. METAS'!$X$20,INT((ROW()-14)/2),0)),"",OFFSET('9. METAS'!$X$20,INT((ROW()-14)/2),0)))</f>
        <v>#REF!</v>
      </c>
      <c r="N389" s="1002" t="str">
        <f t="shared" ref="N389" ca="1" si="372">IFERROR(J389/J390,"ND")</f>
        <v>ND</v>
      </c>
      <c r="O389" s="1004" t="str">
        <f t="shared" ref="O389" ca="1" si="373">IFERROR(((J389+K389)/H389),"ND")</f>
        <v>ND</v>
      </c>
      <c r="P389" s="1031"/>
    </row>
    <row r="390" spans="3:16">
      <c r="C390" s="981"/>
      <c r="D390" s="983"/>
      <c r="E390" s="983"/>
      <c r="F390" s="985"/>
      <c r="G390" s="987"/>
      <c r="H390" s="1027"/>
      <c r="I390" s="1033"/>
      <c r="J390" s="208" t="str">
        <f ca="1">IF(MOD(ROW()-13,2)=0,IF(ISBLANK(OFFSET(#REF!,INT((ROW()-13)/2),0)),"",OFFSET(#REF!,INT((ROW()-13)/2),0)),IF(ISBLANK(OFFSET('9. METAS'!$U$20,INT((ROW()-14)/2),0)),"",OFFSET('9. METAS'!$U$20,INT((ROW()-14)/2),0)))</f>
        <v/>
      </c>
      <c r="K390" s="209" t="str">
        <f ca="1">IF(MOD(ROW()-13,2)=0,IF(ISBLANK(OFFSET(#REF!,INT((ROW()-13)/2),0)),"",OFFSET(#REF!,INT((ROW()-13)/2),0)),IF(ISBLANK(OFFSET('9. METAS'!$V$20,INT((ROW()-14)/2),0)),"",OFFSET('9. METAS'!$V$20,INT((ROW()-14)/2),0)))</f>
        <v/>
      </c>
      <c r="L390" s="209" t="str">
        <f ca="1">IF(MOD(ROW()-13,2)=0,IF(ISBLANK(OFFSET(#REF!,INT((ROW()-13)/2),0)),"",OFFSET(#REF!,INT((ROW()-13)/2),0)),IF(ISBLANK(OFFSET('9. METAS'!$W$20,INT((ROW()-14)/2),0)),"",OFFSET('9. METAS'!$W$20,INT((ROW()-14)/2),0)))</f>
        <v/>
      </c>
      <c r="M390" s="210" t="str">
        <f ca="1">IF(MOD(ROW()-13,2)=0,IF(ISBLANK(OFFSET(#REF!,INT((ROW()-13)/2),0)),"",OFFSET(#REF!,INT((ROW()-13)/2),0)),IF(ISBLANK(OFFSET('9. METAS'!$X$20,INT((ROW()-14)/2),0)),"",OFFSET('9. METAS'!$X$20,INT((ROW()-14)/2),0)))</f>
        <v/>
      </c>
      <c r="N390" s="1003"/>
      <c r="O390" s="1005"/>
      <c r="P390" s="1034"/>
    </row>
    <row r="391" spans="3:16">
      <c r="C391" s="1008" t="str">
        <f ca="1">IF(ISBLANK(OFFSET('5. Pp (3 años)'!$C$46,INT((ROW()-13)/2),0)),"",OFFSET('5. Pp (3 años)'!$C$46,INT((ROW()-13)/2),0))</f>
        <v/>
      </c>
      <c r="D391" s="983" t="str">
        <f ca="1">IF(ISBLANK(OFFSET('5. Pp (3 años)'!$D$46,INT((ROW()-13)/2),0)),"",OFFSET('5. Pp (3 años)'!$D$46,INT((ROW()-13)/2),0))</f>
        <v/>
      </c>
      <c r="E391" s="983" t="str">
        <f ca="1">IF(ISBLANK(OFFSET('5. Pp (3 años)'!$E$46,INT((ROW()-13)/2),0)),"",OFFSET('5. Pp (3 años)'!$E$46,INT((ROW()-13)/2),0))</f>
        <v/>
      </c>
      <c r="F391" s="985" t="str">
        <f ca="1">IF(ISBLANK(OFFSET('5. Pp (3 años)'!$K$46,INT((ROW()-13)/2),0)),"",OFFSET('5. Pp (3 años)'!$K$46,INT((ROW()-13)/2),0))</f>
        <v/>
      </c>
      <c r="G391" s="987" t="str">
        <f ca="1">IF(ISBLANK(OFFSET('5. Pp (3 años)'!$H$46,INT((ROW()-13)/2),0)),"",OFFSET('5. Pp (3 años)'!$H$46,INT((ROW()-13)/2),0))</f>
        <v/>
      </c>
      <c r="H391" s="1027" t="str">
        <f ca="1">IF(ISBLANK(OFFSET('9. METAS'!$L$20,INT((ROW()-13)/2),0)),"",OFFSET('9. METAS'!$L$20,INT((ROW()-13)/2),0))</f>
        <v/>
      </c>
      <c r="I391" s="1029"/>
      <c r="J391" s="208" t="e">
        <f ca="1">IF(MOD(ROW()-13,2)=0,IF(ISBLANK(OFFSET(#REF!,INT((ROW()-13)/2),0)),"",OFFSET(#REF!,INT((ROW()-13)/2),0)),IF(ISBLANK(OFFSET('9. METAS'!$U$20,INT((ROW()-14)/2),0)),"",OFFSET('9. METAS'!$U$20,INT((ROW()-14)/2),0)))</f>
        <v>#REF!</v>
      </c>
      <c r="K391" s="209" t="e">
        <f ca="1">IF(MOD(ROW()-13,2)=0,IF(ISBLANK(OFFSET(#REF!,INT((ROW()-13)/2),0)),"",OFFSET(#REF!,INT((ROW()-13)/2),0)),IF(ISBLANK(OFFSET('9. METAS'!$V$20,INT((ROW()-14)/2),0)),"",OFFSET('9. METAS'!$V$20,INT((ROW()-14)/2),0)))</f>
        <v>#REF!</v>
      </c>
      <c r="L391" s="209" t="e">
        <f ca="1">IF(MOD(ROW()-13,2)=0,IF(ISBLANK(OFFSET(#REF!,INT((ROW()-13)/2),0)),"",OFFSET(#REF!,INT((ROW()-13)/2),0)),IF(ISBLANK(OFFSET('9. METAS'!$W$20,INT((ROW()-14)/2),0)),"",OFFSET('9. METAS'!$W$20,INT((ROW()-14)/2),0)))</f>
        <v>#REF!</v>
      </c>
      <c r="M391" s="210" t="e">
        <f ca="1">IF(MOD(ROW()-13,2)=0,IF(ISBLANK(OFFSET(#REF!,INT((ROW()-13)/2),0)),"",OFFSET(#REF!,INT((ROW()-13)/2),0)),IF(ISBLANK(OFFSET('9. METAS'!$X$20,INT((ROW()-14)/2),0)),"",OFFSET('9. METAS'!$X$20,INT((ROW()-14)/2),0)))</f>
        <v>#REF!</v>
      </c>
      <c r="N391" s="1002" t="str">
        <f t="shared" ref="N391" ca="1" si="374">IFERROR(J391/J392,"ND")</f>
        <v>ND</v>
      </c>
      <c r="O391" s="1004" t="str">
        <f t="shared" ref="O391" ca="1" si="375">IFERROR(((J391+K391)/H391),"ND")</f>
        <v>ND</v>
      </c>
      <c r="P391" s="1031"/>
    </row>
    <row r="392" spans="3:16">
      <c r="C392" s="981"/>
      <c r="D392" s="983"/>
      <c r="E392" s="983"/>
      <c r="F392" s="985"/>
      <c r="G392" s="987"/>
      <c r="H392" s="1027"/>
      <c r="I392" s="1033"/>
      <c r="J392" s="208" t="str">
        <f ca="1">IF(MOD(ROW()-13,2)=0,IF(ISBLANK(OFFSET(#REF!,INT((ROW()-13)/2),0)),"",OFFSET(#REF!,INT((ROW()-13)/2),0)),IF(ISBLANK(OFFSET('9. METAS'!$U$20,INT((ROW()-14)/2),0)),"",OFFSET('9. METAS'!$U$20,INT((ROW()-14)/2),0)))</f>
        <v/>
      </c>
      <c r="K392" s="209" t="str">
        <f ca="1">IF(MOD(ROW()-13,2)=0,IF(ISBLANK(OFFSET(#REF!,INT((ROW()-13)/2),0)),"",OFFSET(#REF!,INT((ROW()-13)/2),0)),IF(ISBLANK(OFFSET('9. METAS'!$V$20,INT((ROW()-14)/2),0)),"",OFFSET('9. METAS'!$V$20,INT((ROW()-14)/2),0)))</f>
        <v/>
      </c>
      <c r="L392" s="209" t="str">
        <f ca="1">IF(MOD(ROW()-13,2)=0,IF(ISBLANK(OFFSET(#REF!,INT((ROW()-13)/2),0)),"",OFFSET(#REF!,INT((ROW()-13)/2),0)),IF(ISBLANK(OFFSET('9. METAS'!$W$20,INT((ROW()-14)/2),0)),"",OFFSET('9. METAS'!$W$20,INT((ROW()-14)/2),0)))</f>
        <v/>
      </c>
      <c r="M392" s="210" t="str">
        <f ca="1">IF(MOD(ROW()-13,2)=0,IF(ISBLANK(OFFSET(#REF!,INT((ROW()-13)/2),0)),"",OFFSET(#REF!,INT((ROW()-13)/2),0)),IF(ISBLANK(OFFSET('9. METAS'!$X$20,INT((ROW()-14)/2),0)),"",OFFSET('9. METAS'!$X$20,INT((ROW()-14)/2),0)))</f>
        <v/>
      </c>
      <c r="N392" s="1003"/>
      <c r="O392" s="1005"/>
      <c r="P392" s="1034"/>
    </row>
    <row r="393" spans="3:16">
      <c r="C393" s="1008" t="str">
        <f ca="1">IF(ISBLANK(OFFSET('5. Pp (3 años)'!$C$46,INT((ROW()-13)/2),0)),"",OFFSET('5. Pp (3 años)'!$C$46,INT((ROW()-13)/2),0))</f>
        <v/>
      </c>
      <c r="D393" s="983" t="str">
        <f ca="1">IF(ISBLANK(OFFSET('5. Pp (3 años)'!$D$46,INT((ROW()-13)/2),0)),"",OFFSET('5. Pp (3 años)'!$D$46,INT((ROW()-13)/2),0))</f>
        <v/>
      </c>
      <c r="E393" s="983" t="str">
        <f ca="1">IF(ISBLANK(OFFSET('5. Pp (3 años)'!$E$46,INT((ROW()-13)/2),0)),"",OFFSET('5. Pp (3 años)'!$E$46,INT((ROW()-13)/2),0))</f>
        <v/>
      </c>
      <c r="F393" s="985" t="str">
        <f ca="1">IF(ISBLANK(OFFSET('5. Pp (3 años)'!$K$46,INT((ROW()-13)/2),0)),"",OFFSET('5. Pp (3 años)'!$K$46,INT((ROW()-13)/2),0))</f>
        <v/>
      </c>
      <c r="G393" s="987" t="str">
        <f ca="1">IF(ISBLANK(OFFSET('5. Pp (3 años)'!$H$46,INT((ROW()-13)/2),0)),"",OFFSET('5. Pp (3 años)'!$H$46,INT((ROW()-13)/2),0))</f>
        <v/>
      </c>
      <c r="H393" s="1027" t="str">
        <f ca="1">IF(ISBLANK(OFFSET('9. METAS'!$L$20,INT((ROW()-13)/2),0)),"",OFFSET('9. METAS'!$L$20,INT((ROW()-13)/2),0))</f>
        <v/>
      </c>
      <c r="I393" s="1029"/>
      <c r="J393" s="208" t="e">
        <f ca="1">IF(MOD(ROW()-13,2)=0,IF(ISBLANK(OFFSET(#REF!,INT((ROW()-13)/2),0)),"",OFFSET(#REF!,INT((ROW()-13)/2),0)),IF(ISBLANK(OFFSET('9. METAS'!$U$20,INT((ROW()-14)/2),0)),"",OFFSET('9. METAS'!$U$20,INT((ROW()-14)/2),0)))</f>
        <v>#REF!</v>
      </c>
      <c r="K393" s="209" t="e">
        <f ca="1">IF(MOD(ROW()-13,2)=0,IF(ISBLANK(OFFSET(#REF!,INT((ROW()-13)/2),0)),"",OFFSET(#REF!,INT((ROW()-13)/2),0)),IF(ISBLANK(OFFSET('9. METAS'!$V$20,INT((ROW()-14)/2),0)),"",OFFSET('9. METAS'!$V$20,INT((ROW()-14)/2),0)))</f>
        <v>#REF!</v>
      </c>
      <c r="L393" s="209" t="e">
        <f ca="1">IF(MOD(ROW()-13,2)=0,IF(ISBLANK(OFFSET(#REF!,INT((ROW()-13)/2),0)),"",OFFSET(#REF!,INT((ROW()-13)/2),0)),IF(ISBLANK(OFFSET('9. METAS'!$W$20,INT((ROW()-14)/2),0)),"",OFFSET('9. METAS'!$W$20,INT((ROW()-14)/2),0)))</f>
        <v>#REF!</v>
      </c>
      <c r="M393" s="210" t="e">
        <f ca="1">IF(MOD(ROW()-13,2)=0,IF(ISBLANK(OFFSET(#REF!,INT((ROW()-13)/2),0)),"",OFFSET(#REF!,INT((ROW()-13)/2),0)),IF(ISBLANK(OFFSET('9. METAS'!$X$20,INT((ROW()-14)/2),0)),"",OFFSET('9. METAS'!$X$20,INT((ROW()-14)/2),0)))</f>
        <v>#REF!</v>
      </c>
      <c r="N393" s="1002" t="str">
        <f t="shared" ref="N393" ca="1" si="376">IFERROR(J393/J394,"ND")</f>
        <v>ND</v>
      </c>
      <c r="O393" s="1004" t="str">
        <f t="shared" ref="O393" ca="1" si="377">IFERROR(((J393+K393)/H393),"ND")</f>
        <v>ND</v>
      </c>
      <c r="P393" s="1031"/>
    </row>
    <row r="394" spans="3:16">
      <c r="C394" s="981"/>
      <c r="D394" s="983"/>
      <c r="E394" s="983"/>
      <c r="F394" s="985"/>
      <c r="G394" s="987"/>
      <c r="H394" s="1027"/>
      <c r="I394" s="1033"/>
      <c r="J394" s="208" t="str">
        <f ca="1">IF(MOD(ROW()-13,2)=0,IF(ISBLANK(OFFSET(#REF!,INT((ROW()-13)/2),0)),"",OFFSET(#REF!,INT((ROW()-13)/2),0)),IF(ISBLANK(OFFSET('9. METAS'!$U$20,INT((ROW()-14)/2),0)),"",OFFSET('9. METAS'!$U$20,INT((ROW()-14)/2),0)))</f>
        <v/>
      </c>
      <c r="K394" s="209" t="str">
        <f ca="1">IF(MOD(ROW()-13,2)=0,IF(ISBLANK(OFFSET(#REF!,INT((ROW()-13)/2),0)),"",OFFSET(#REF!,INT((ROW()-13)/2),0)),IF(ISBLANK(OFFSET('9. METAS'!$V$20,INT((ROW()-14)/2),0)),"",OFFSET('9. METAS'!$V$20,INT((ROW()-14)/2),0)))</f>
        <v/>
      </c>
      <c r="L394" s="209" t="str">
        <f ca="1">IF(MOD(ROW()-13,2)=0,IF(ISBLANK(OFFSET(#REF!,INT((ROW()-13)/2),0)),"",OFFSET(#REF!,INT((ROW()-13)/2),0)),IF(ISBLANK(OFFSET('9. METAS'!$W$20,INT((ROW()-14)/2),0)),"",OFFSET('9. METAS'!$W$20,INT((ROW()-14)/2),0)))</f>
        <v/>
      </c>
      <c r="M394" s="210" t="str">
        <f ca="1">IF(MOD(ROW()-13,2)=0,IF(ISBLANK(OFFSET(#REF!,INT((ROW()-13)/2),0)),"",OFFSET(#REF!,INT((ROW()-13)/2),0)),IF(ISBLANK(OFFSET('9. METAS'!$X$20,INT((ROW()-14)/2),0)),"",OFFSET('9. METAS'!$X$20,INT((ROW()-14)/2),0)))</f>
        <v/>
      </c>
      <c r="N394" s="1003"/>
      <c r="O394" s="1005"/>
      <c r="P394" s="1034"/>
    </row>
    <row r="395" spans="3:16">
      <c r="C395" s="1008" t="str">
        <f ca="1">IF(ISBLANK(OFFSET('5. Pp (3 años)'!$C$46,INT((ROW()-13)/2),0)),"",OFFSET('5. Pp (3 años)'!$C$46,INT((ROW()-13)/2),0))</f>
        <v/>
      </c>
      <c r="D395" s="983" t="str">
        <f ca="1">IF(ISBLANK(OFFSET('5. Pp (3 años)'!$D$46,INT((ROW()-13)/2),0)),"",OFFSET('5. Pp (3 años)'!$D$46,INT((ROW()-13)/2),0))</f>
        <v/>
      </c>
      <c r="E395" s="983" t="str">
        <f ca="1">IF(ISBLANK(OFFSET('5. Pp (3 años)'!$E$46,INT((ROW()-13)/2),0)),"",OFFSET('5. Pp (3 años)'!$E$46,INT((ROW()-13)/2),0))</f>
        <v/>
      </c>
      <c r="F395" s="985" t="str">
        <f ca="1">IF(ISBLANK(OFFSET('5. Pp (3 años)'!$K$46,INT((ROW()-13)/2),0)),"",OFFSET('5. Pp (3 años)'!$K$46,INT((ROW()-13)/2),0))</f>
        <v/>
      </c>
      <c r="G395" s="987" t="str">
        <f ca="1">IF(ISBLANK(OFFSET('5. Pp (3 años)'!$H$46,INT((ROW()-13)/2),0)),"",OFFSET('5. Pp (3 años)'!$H$46,INT((ROW()-13)/2),0))</f>
        <v/>
      </c>
      <c r="H395" s="1027" t="str">
        <f ca="1">IF(ISBLANK(OFFSET('9. METAS'!$L$20,INT((ROW()-13)/2),0)),"",OFFSET('9. METAS'!$L$20,INT((ROW()-13)/2),0))</f>
        <v/>
      </c>
      <c r="I395" s="1029"/>
      <c r="J395" s="208" t="e">
        <f ca="1">IF(MOD(ROW()-13,2)=0,IF(ISBLANK(OFFSET(#REF!,INT((ROW()-13)/2),0)),"",OFFSET(#REF!,INT((ROW()-13)/2),0)),IF(ISBLANK(OFFSET('9. METAS'!$U$20,INT((ROW()-14)/2),0)),"",OFFSET('9. METAS'!$U$20,INT((ROW()-14)/2),0)))</f>
        <v>#REF!</v>
      </c>
      <c r="K395" s="209" t="e">
        <f ca="1">IF(MOD(ROW()-13,2)=0,IF(ISBLANK(OFFSET(#REF!,INT((ROW()-13)/2),0)),"",OFFSET(#REF!,INT((ROW()-13)/2),0)),IF(ISBLANK(OFFSET('9. METAS'!$V$20,INT((ROW()-14)/2),0)),"",OFFSET('9. METAS'!$V$20,INT((ROW()-14)/2),0)))</f>
        <v>#REF!</v>
      </c>
      <c r="L395" s="209" t="e">
        <f ca="1">IF(MOD(ROW()-13,2)=0,IF(ISBLANK(OFFSET(#REF!,INT((ROW()-13)/2),0)),"",OFFSET(#REF!,INT((ROW()-13)/2),0)),IF(ISBLANK(OFFSET('9. METAS'!$W$20,INT((ROW()-14)/2),0)),"",OFFSET('9. METAS'!$W$20,INT((ROW()-14)/2),0)))</f>
        <v>#REF!</v>
      </c>
      <c r="M395" s="210" t="e">
        <f ca="1">IF(MOD(ROW()-13,2)=0,IF(ISBLANK(OFFSET(#REF!,INT((ROW()-13)/2),0)),"",OFFSET(#REF!,INT((ROW()-13)/2),0)),IF(ISBLANK(OFFSET('9. METAS'!$X$20,INT((ROW()-14)/2),0)),"",OFFSET('9. METAS'!$X$20,INT((ROW()-14)/2),0)))</f>
        <v>#REF!</v>
      </c>
      <c r="N395" s="1002" t="str">
        <f t="shared" ref="N395" ca="1" si="378">IFERROR(J395/J396,"ND")</f>
        <v>ND</v>
      </c>
      <c r="O395" s="1004" t="str">
        <f t="shared" ref="O395" ca="1" si="379">IFERROR(((J395+K395)/H395),"ND")</f>
        <v>ND</v>
      </c>
      <c r="P395" s="1031"/>
    </row>
    <row r="396" spans="3:16">
      <c r="C396" s="981"/>
      <c r="D396" s="983"/>
      <c r="E396" s="983"/>
      <c r="F396" s="985"/>
      <c r="G396" s="987"/>
      <c r="H396" s="1027"/>
      <c r="I396" s="1033"/>
      <c r="J396" s="208" t="str">
        <f ca="1">IF(MOD(ROW()-13,2)=0,IF(ISBLANK(OFFSET(#REF!,INT((ROW()-13)/2),0)),"",OFFSET(#REF!,INT((ROW()-13)/2),0)),IF(ISBLANK(OFFSET('9. METAS'!$U$20,INT((ROW()-14)/2),0)),"",OFFSET('9. METAS'!$U$20,INT((ROW()-14)/2),0)))</f>
        <v/>
      </c>
      <c r="K396" s="209" t="str">
        <f ca="1">IF(MOD(ROW()-13,2)=0,IF(ISBLANK(OFFSET(#REF!,INT((ROW()-13)/2),0)),"",OFFSET(#REF!,INT((ROW()-13)/2),0)),IF(ISBLANK(OFFSET('9. METAS'!$V$20,INT((ROW()-14)/2),0)),"",OFFSET('9. METAS'!$V$20,INT((ROW()-14)/2),0)))</f>
        <v/>
      </c>
      <c r="L396" s="209" t="str">
        <f ca="1">IF(MOD(ROW()-13,2)=0,IF(ISBLANK(OFFSET(#REF!,INT((ROW()-13)/2),0)),"",OFFSET(#REF!,INT((ROW()-13)/2),0)),IF(ISBLANK(OFFSET('9. METAS'!$W$20,INT((ROW()-14)/2),0)),"",OFFSET('9. METAS'!$W$20,INT((ROW()-14)/2),0)))</f>
        <v/>
      </c>
      <c r="M396" s="210" t="str">
        <f ca="1">IF(MOD(ROW()-13,2)=0,IF(ISBLANK(OFFSET(#REF!,INT((ROW()-13)/2),0)),"",OFFSET(#REF!,INT((ROW()-13)/2),0)),IF(ISBLANK(OFFSET('9. METAS'!$X$20,INT((ROW()-14)/2),0)),"",OFFSET('9. METAS'!$X$20,INT((ROW()-14)/2),0)))</f>
        <v/>
      </c>
      <c r="N396" s="1003"/>
      <c r="O396" s="1005"/>
      <c r="P396" s="1034"/>
    </row>
    <row r="397" spans="3:16">
      <c r="C397" s="1008" t="str">
        <f ca="1">IF(ISBLANK(OFFSET('5. Pp (3 años)'!$C$46,INT((ROW()-13)/2),0)),"",OFFSET('5. Pp (3 años)'!$C$46,INT((ROW()-13)/2),0))</f>
        <v/>
      </c>
      <c r="D397" s="983" t="str">
        <f ca="1">IF(ISBLANK(OFFSET('5. Pp (3 años)'!$D$46,INT((ROW()-13)/2),0)),"",OFFSET('5. Pp (3 años)'!$D$46,INT((ROW()-13)/2),0))</f>
        <v/>
      </c>
      <c r="E397" s="983" t="str">
        <f ca="1">IF(ISBLANK(OFFSET('5. Pp (3 años)'!$E$46,INT((ROW()-13)/2),0)),"",OFFSET('5. Pp (3 años)'!$E$46,INT((ROW()-13)/2),0))</f>
        <v/>
      </c>
      <c r="F397" s="985" t="str">
        <f ca="1">IF(ISBLANK(OFFSET('5. Pp (3 años)'!$K$46,INT((ROW()-13)/2),0)),"",OFFSET('5. Pp (3 años)'!$K$46,INT((ROW()-13)/2),0))</f>
        <v/>
      </c>
      <c r="G397" s="987" t="str">
        <f ca="1">IF(ISBLANK(OFFSET('5. Pp (3 años)'!$H$46,INT((ROW()-13)/2),0)),"",OFFSET('5. Pp (3 años)'!$H$46,INT((ROW()-13)/2),0))</f>
        <v/>
      </c>
      <c r="H397" s="1027" t="str">
        <f ca="1">IF(ISBLANK(OFFSET('9. METAS'!$L$20,INT((ROW()-13)/2),0)),"",OFFSET('9. METAS'!$L$20,INT((ROW()-13)/2),0))</f>
        <v/>
      </c>
      <c r="I397" s="1029"/>
      <c r="J397" s="208" t="e">
        <f ca="1">IF(MOD(ROW()-13,2)=0,IF(ISBLANK(OFFSET(#REF!,INT((ROW()-13)/2),0)),"",OFFSET(#REF!,INT((ROW()-13)/2),0)),IF(ISBLANK(OFFSET('9. METAS'!$U$20,INT((ROW()-14)/2),0)),"",OFFSET('9. METAS'!$U$20,INT((ROW()-14)/2),0)))</f>
        <v>#REF!</v>
      </c>
      <c r="K397" s="209" t="e">
        <f ca="1">IF(MOD(ROW()-13,2)=0,IF(ISBLANK(OFFSET(#REF!,INT((ROW()-13)/2),0)),"",OFFSET(#REF!,INT((ROW()-13)/2),0)),IF(ISBLANK(OFFSET('9. METAS'!$V$20,INT((ROW()-14)/2),0)),"",OFFSET('9. METAS'!$V$20,INT((ROW()-14)/2),0)))</f>
        <v>#REF!</v>
      </c>
      <c r="L397" s="209" t="e">
        <f ca="1">IF(MOD(ROW()-13,2)=0,IF(ISBLANK(OFFSET(#REF!,INT((ROW()-13)/2),0)),"",OFFSET(#REF!,INT((ROW()-13)/2),0)),IF(ISBLANK(OFFSET('9. METAS'!$W$20,INT((ROW()-14)/2),0)),"",OFFSET('9. METAS'!$W$20,INT((ROW()-14)/2),0)))</f>
        <v>#REF!</v>
      </c>
      <c r="M397" s="210" t="e">
        <f ca="1">IF(MOD(ROW()-13,2)=0,IF(ISBLANK(OFFSET(#REF!,INT((ROW()-13)/2),0)),"",OFFSET(#REF!,INT((ROW()-13)/2),0)),IF(ISBLANK(OFFSET('9. METAS'!$X$20,INT((ROW()-14)/2),0)),"",OFFSET('9. METAS'!$X$20,INT((ROW()-14)/2),0)))</f>
        <v>#REF!</v>
      </c>
      <c r="N397" s="1002" t="str">
        <f t="shared" ref="N397" ca="1" si="380">IFERROR(J397/J398,"ND")</f>
        <v>ND</v>
      </c>
      <c r="O397" s="1004" t="str">
        <f t="shared" ref="O397" ca="1" si="381">IFERROR(((J397+K397)/H397),"ND")</f>
        <v>ND</v>
      </c>
      <c r="P397" s="1031"/>
    </row>
    <row r="398" spans="3:16">
      <c r="C398" s="981"/>
      <c r="D398" s="983"/>
      <c r="E398" s="983"/>
      <c r="F398" s="985"/>
      <c r="G398" s="987"/>
      <c r="H398" s="1027"/>
      <c r="I398" s="1033"/>
      <c r="J398" s="208" t="str">
        <f ca="1">IF(MOD(ROW()-13,2)=0,IF(ISBLANK(OFFSET(#REF!,INT((ROW()-13)/2),0)),"",OFFSET(#REF!,INT((ROW()-13)/2),0)),IF(ISBLANK(OFFSET('9. METAS'!$U$20,INT((ROW()-14)/2),0)),"",OFFSET('9. METAS'!$U$20,INT((ROW()-14)/2),0)))</f>
        <v/>
      </c>
      <c r="K398" s="209" t="str">
        <f ca="1">IF(MOD(ROW()-13,2)=0,IF(ISBLANK(OFFSET(#REF!,INT((ROW()-13)/2),0)),"",OFFSET(#REF!,INT((ROW()-13)/2),0)),IF(ISBLANK(OFFSET('9. METAS'!$V$20,INT((ROW()-14)/2),0)),"",OFFSET('9. METAS'!$V$20,INT((ROW()-14)/2),0)))</f>
        <v/>
      </c>
      <c r="L398" s="209" t="str">
        <f ca="1">IF(MOD(ROW()-13,2)=0,IF(ISBLANK(OFFSET(#REF!,INT((ROW()-13)/2),0)),"",OFFSET(#REF!,INT((ROW()-13)/2),0)),IF(ISBLANK(OFFSET('9. METAS'!$W$20,INT((ROW()-14)/2),0)),"",OFFSET('9. METAS'!$W$20,INT((ROW()-14)/2),0)))</f>
        <v/>
      </c>
      <c r="M398" s="210" t="str">
        <f ca="1">IF(MOD(ROW()-13,2)=0,IF(ISBLANK(OFFSET(#REF!,INT((ROW()-13)/2),0)),"",OFFSET(#REF!,INT((ROW()-13)/2),0)),IF(ISBLANK(OFFSET('9. METAS'!$X$20,INT((ROW()-14)/2),0)),"",OFFSET('9. METAS'!$X$20,INT((ROW()-14)/2),0)))</f>
        <v/>
      </c>
      <c r="N398" s="1003"/>
      <c r="O398" s="1005"/>
      <c r="P398" s="1034"/>
    </row>
    <row r="399" spans="3:16">
      <c r="C399" s="1008" t="str">
        <f ca="1">IF(ISBLANK(OFFSET('5. Pp (3 años)'!$C$46,INT((ROW()-13)/2),0)),"",OFFSET('5. Pp (3 años)'!$C$46,INT((ROW()-13)/2),0))</f>
        <v/>
      </c>
      <c r="D399" s="983" t="str">
        <f ca="1">IF(ISBLANK(OFFSET('5. Pp (3 años)'!$D$46,INT((ROW()-13)/2),0)),"",OFFSET('5. Pp (3 años)'!$D$46,INT((ROW()-13)/2),0))</f>
        <v/>
      </c>
      <c r="E399" s="983" t="str">
        <f ca="1">IF(ISBLANK(OFFSET('5. Pp (3 años)'!$E$46,INT((ROW()-13)/2),0)),"",OFFSET('5. Pp (3 años)'!$E$46,INT((ROW()-13)/2),0))</f>
        <v/>
      </c>
      <c r="F399" s="985" t="str">
        <f ca="1">IF(ISBLANK(OFFSET('5. Pp (3 años)'!$K$46,INT((ROW()-13)/2),0)),"",OFFSET('5. Pp (3 años)'!$K$46,INT((ROW()-13)/2),0))</f>
        <v/>
      </c>
      <c r="G399" s="987" t="str">
        <f ca="1">IF(ISBLANK(OFFSET('5. Pp (3 años)'!$H$46,INT((ROW()-13)/2),0)),"",OFFSET('5. Pp (3 años)'!$H$46,INT((ROW()-13)/2),0))</f>
        <v/>
      </c>
      <c r="H399" s="1027" t="str">
        <f ca="1">IF(ISBLANK(OFFSET('9. METAS'!$L$20,INT((ROW()-13)/2),0)),"",OFFSET('9. METAS'!$L$20,INT((ROW()-13)/2),0))</f>
        <v/>
      </c>
      <c r="I399" s="1029"/>
      <c r="J399" s="208" t="e">
        <f ca="1">IF(MOD(ROW()-13,2)=0,IF(ISBLANK(OFFSET(#REF!,INT((ROW()-13)/2),0)),"",OFFSET(#REF!,INT((ROW()-13)/2),0)),IF(ISBLANK(OFFSET('9. METAS'!$U$20,INT((ROW()-14)/2),0)),"",OFFSET('9. METAS'!$U$20,INT((ROW()-14)/2),0)))</f>
        <v>#REF!</v>
      </c>
      <c r="K399" s="209" t="e">
        <f ca="1">IF(MOD(ROW()-13,2)=0,IF(ISBLANK(OFFSET(#REF!,INT((ROW()-13)/2),0)),"",OFFSET(#REF!,INT((ROW()-13)/2),0)),IF(ISBLANK(OFFSET('9. METAS'!$V$20,INT((ROW()-14)/2),0)),"",OFFSET('9. METAS'!$V$20,INT((ROW()-14)/2),0)))</f>
        <v>#REF!</v>
      </c>
      <c r="L399" s="209" t="e">
        <f ca="1">IF(MOD(ROW()-13,2)=0,IF(ISBLANK(OFFSET(#REF!,INT((ROW()-13)/2),0)),"",OFFSET(#REF!,INT((ROW()-13)/2),0)),IF(ISBLANK(OFFSET('9. METAS'!$W$20,INT((ROW()-14)/2),0)),"",OFFSET('9. METAS'!$W$20,INT((ROW()-14)/2),0)))</f>
        <v>#REF!</v>
      </c>
      <c r="M399" s="210" t="e">
        <f ca="1">IF(MOD(ROW()-13,2)=0,IF(ISBLANK(OFFSET(#REF!,INT((ROW()-13)/2),0)),"",OFFSET(#REF!,INT((ROW()-13)/2),0)),IF(ISBLANK(OFFSET('9. METAS'!$X$20,INT((ROW()-14)/2),0)),"",OFFSET('9. METAS'!$X$20,INT((ROW()-14)/2),0)))</f>
        <v>#REF!</v>
      </c>
      <c r="N399" s="1002" t="str">
        <f t="shared" ref="N399" ca="1" si="382">IFERROR(J399/J400,"ND")</f>
        <v>ND</v>
      </c>
      <c r="O399" s="1004" t="str">
        <f t="shared" ref="O399" ca="1" si="383">IFERROR(((J399+K399)/H399),"ND")</f>
        <v>ND</v>
      </c>
      <c r="P399" s="1031"/>
    </row>
    <row r="400" spans="3:16">
      <c r="C400" s="981"/>
      <c r="D400" s="983"/>
      <c r="E400" s="983"/>
      <c r="F400" s="985"/>
      <c r="G400" s="987"/>
      <c r="H400" s="1027"/>
      <c r="I400" s="1033"/>
      <c r="J400" s="208" t="str">
        <f ca="1">IF(MOD(ROW()-13,2)=0,IF(ISBLANK(OFFSET(#REF!,INT((ROW()-13)/2),0)),"",OFFSET(#REF!,INT((ROW()-13)/2),0)),IF(ISBLANK(OFFSET('9. METAS'!$U$20,INT((ROW()-14)/2),0)),"",OFFSET('9. METAS'!$U$20,INT((ROW()-14)/2),0)))</f>
        <v/>
      </c>
      <c r="K400" s="209" t="str">
        <f ca="1">IF(MOD(ROW()-13,2)=0,IF(ISBLANK(OFFSET(#REF!,INT((ROW()-13)/2),0)),"",OFFSET(#REF!,INT((ROW()-13)/2),0)),IF(ISBLANK(OFFSET('9. METAS'!$V$20,INT((ROW()-14)/2),0)),"",OFFSET('9. METAS'!$V$20,INT((ROW()-14)/2),0)))</f>
        <v/>
      </c>
      <c r="L400" s="209" t="str">
        <f ca="1">IF(MOD(ROW()-13,2)=0,IF(ISBLANK(OFFSET(#REF!,INT((ROW()-13)/2),0)),"",OFFSET(#REF!,INT((ROW()-13)/2),0)),IF(ISBLANK(OFFSET('9. METAS'!$W$20,INT((ROW()-14)/2),0)),"",OFFSET('9. METAS'!$W$20,INT((ROW()-14)/2),0)))</f>
        <v/>
      </c>
      <c r="M400" s="210" t="str">
        <f ca="1">IF(MOD(ROW()-13,2)=0,IF(ISBLANK(OFFSET(#REF!,INT((ROW()-13)/2),0)),"",OFFSET(#REF!,INT((ROW()-13)/2),0)),IF(ISBLANK(OFFSET('9. METAS'!$X$20,INT((ROW()-14)/2),0)),"",OFFSET('9. METAS'!$X$20,INT((ROW()-14)/2),0)))</f>
        <v/>
      </c>
      <c r="N400" s="1003"/>
      <c r="O400" s="1005"/>
      <c r="P400" s="1034"/>
    </row>
    <row r="401" spans="3:16">
      <c r="C401" s="1008" t="str">
        <f ca="1">IF(ISBLANK(OFFSET('5. Pp (3 años)'!$C$46,INT((ROW()-13)/2),0)),"",OFFSET('5. Pp (3 años)'!$C$46,INT((ROW()-13)/2),0))</f>
        <v/>
      </c>
      <c r="D401" s="983" t="str">
        <f ca="1">IF(ISBLANK(OFFSET('5. Pp (3 años)'!$D$46,INT((ROW()-13)/2),0)),"",OFFSET('5. Pp (3 años)'!$D$46,INT((ROW()-13)/2),0))</f>
        <v/>
      </c>
      <c r="E401" s="983" t="str">
        <f ca="1">IF(ISBLANK(OFFSET('5. Pp (3 años)'!$E$46,INT((ROW()-13)/2),0)),"",OFFSET('5. Pp (3 años)'!$E$46,INT((ROW()-13)/2),0))</f>
        <v/>
      </c>
      <c r="F401" s="985" t="str">
        <f ca="1">IF(ISBLANK(OFFSET('5. Pp (3 años)'!$K$46,INT((ROW()-13)/2),0)),"",OFFSET('5. Pp (3 años)'!$K$46,INT((ROW()-13)/2),0))</f>
        <v/>
      </c>
      <c r="G401" s="987" t="str">
        <f ca="1">IF(ISBLANK(OFFSET('5. Pp (3 años)'!$H$46,INT((ROW()-13)/2),0)),"",OFFSET('5. Pp (3 años)'!$H$46,INT((ROW()-13)/2),0))</f>
        <v/>
      </c>
      <c r="H401" s="1027" t="str">
        <f ca="1">IF(ISBLANK(OFFSET('9. METAS'!$L$20,INT((ROW()-13)/2),0)),"",OFFSET('9. METAS'!$L$20,INT((ROW()-13)/2),0))</f>
        <v/>
      </c>
      <c r="I401" s="1029"/>
      <c r="J401" s="208" t="e">
        <f ca="1">IF(MOD(ROW()-13,2)=0,IF(ISBLANK(OFFSET(#REF!,INT((ROW()-13)/2),0)),"",OFFSET(#REF!,INT((ROW()-13)/2),0)),IF(ISBLANK(OFFSET('9. METAS'!$U$20,INT((ROW()-14)/2),0)),"",OFFSET('9. METAS'!$U$20,INT((ROW()-14)/2),0)))</f>
        <v>#REF!</v>
      </c>
      <c r="K401" s="209" t="e">
        <f ca="1">IF(MOD(ROW()-13,2)=0,IF(ISBLANK(OFFSET(#REF!,INT((ROW()-13)/2),0)),"",OFFSET(#REF!,INT((ROW()-13)/2),0)),IF(ISBLANK(OFFSET('9. METAS'!$V$20,INT((ROW()-14)/2),0)),"",OFFSET('9. METAS'!$V$20,INT((ROW()-14)/2),0)))</f>
        <v>#REF!</v>
      </c>
      <c r="L401" s="209" t="e">
        <f ca="1">IF(MOD(ROW()-13,2)=0,IF(ISBLANK(OFFSET(#REF!,INT((ROW()-13)/2),0)),"",OFFSET(#REF!,INT((ROW()-13)/2),0)),IF(ISBLANK(OFFSET('9. METAS'!$W$20,INT((ROW()-14)/2),0)),"",OFFSET('9. METAS'!$W$20,INT((ROW()-14)/2),0)))</f>
        <v>#REF!</v>
      </c>
      <c r="M401" s="210" t="e">
        <f ca="1">IF(MOD(ROW()-13,2)=0,IF(ISBLANK(OFFSET(#REF!,INT((ROW()-13)/2),0)),"",OFFSET(#REF!,INT((ROW()-13)/2),0)),IF(ISBLANK(OFFSET('9. METAS'!$X$20,INT((ROW()-14)/2),0)),"",OFFSET('9. METAS'!$X$20,INT((ROW()-14)/2),0)))</f>
        <v>#REF!</v>
      </c>
      <c r="N401" s="1002" t="str">
        <f t="shared" ref="N401" ca="1" si="384">IFERROR(J401/J402,"ND")</f>
        <v>ND</v>
      </c>
      <c r="O401" s="1004" t="str">
        <f t="shared" ref="O401" ca="1" si="385">IFERROR(((J401+K401)/H401),"ND")</f>
        <v>ND</v>
      </c>
      <c r="P401" s="1031"/>
    </row>
    <row r="402" spans="3:16">
      <c r="C402" s="981"/>
      <c r="D402" s="983"/>
      <c r="E402" s="983"/>
      <c r="F402" s="985"/>
      <c r="G402" s="987"/>
      <c r="H402" s="1027"/>
      <c r="I402" s="1033"/>
      <c r="J402" s="208" t="str">
        <f ca="1">IF(MOD(ROW()-13,2)=0,IF(ISBLANK(OFFSET(#REF!,INT((ROW()-13)/2),0)),"",OFFSET(#REF!,INT((ROW()-13)/2),0)),IF(ISBLANK(OFFSET('9. METAS'!$U$20,INT((ROW()-14)/2),0)),"",OFFSET('9. METAS'!$U$20,INT((ROW()-14)/2),0)))</f>
        <v/>
      </c>
      <c r="K402" s="209" t="str">
        <f ca="1">IF(MOD(ROW()-13,2)=0,IF(ISBLANK(OFFSET(#REF!,INT((ROW()-13)/2),0)),"",OFFSET(#REF!,INT((ROW()-13)/2),0)),IF(ISBLANK(OFFSET('9. METAS'!$V$20,INT((ROW()-14)/2),0)),"",OFFSET('9. METAS'!$V$20,INT((ROW()-14)/2),0)))</f>
        <v/>
      </c>
      <c r="L402" s="209" t="str">
        <f ca="1">IF(MOD(ROW()-13,2)=0,IF(ISBLANK(OFFSET(#REF!,INT((ROW()-13)/2),0)),"",OFFSET(#REF!,INT((ROW()-13)/2),0)),IF(ISBLANK(OFFSET('9. METAS'!$W$20,INT((ROW()-14)/2),0)),"",OFFSET('9. METAS'!$W$20,INT((ROW()-14)/2),0)))</f>
        <v/>
      </c>
      <c r="M402" s="210" t="str">
        <f ca="1">IF(MOD(ROW()-13,2)=0,IF(ISBLANK(OFFSET(#REF!,INT((ROW()-13)/2),0)),"",OFFSET(#REF!,INT((ROW()-13)/2),0)),IF(ISBLANK(OFFSET('9. METAS'!$X$20,INT((ROW()-14)/2),0)),"",OFFSET('9. METAS'!$X$20,INT((ROW()-14)/2),0)))</f>
        <v/>
      </c>
      <c r="N402" s="1003"/>
      <c r="O402" s="1005"/>
      <c r="P402" s="1034"/>
    </row>
    <row r="403" spans="3:16">
      <c r="C403" s="1008" t="str">
        <f ca="1">IF(ISBLANK(OFFSET('5. Pp (3 años)'!$C$46,INT((ROW()-13)/2),0)),"",OFFSET('5. Pp (3 años)'!$C$46,INT((ROW()-13)/2),0))</f>
        <v/>
      </c>
      <c r="D403" s="983" t="str">
        <f ca="1">IF(ISBLANK(OFFSET('5. Pp (3 años)'!$D$46,INT((ROW()-13)/2),0)),"",OFFSET('5. Pp (3 años)'!$D$46,INT((ROW()-13)/2),0))</f>
        <v/>
      </c>
      <c r="E403" s="983" t="str">
        <f ca="1">IF(ISBLANK(OFFSET('5. Pp (3 años)'!$E$46,INT((ROW()-13)/2),0)),"",OFFSET('5. Pp (3 años)'!$E$46,INT((ROW()-13)/2),0))</f>
        <v/>
      </c>
      <c r="F403" s="985" t="str">
        <f ca="1">IF(ISBLANK(OFFSET('5. Pp (3 años)'!$K$46,INT((ROW()-13)/2),0)),"",OFFSET('5. Pp (3 años)'!$K$46,INT((ROW()-13)/2),0))</f>
        <v/>
      </c>
      <c r="G403" s="987" t="str">
        <f ca="1">IF(ISBLANK(OFFSET('5. Pp (3 años)'!$H$46,INT((ROW()-13)/2),0)),"",OFFSET('5. Pp (3 años)'!$H$46,INT((ROW()-13)/2),0))</f>
        <v/>
      </c>
      <c r="H403" s="1027" t="str">
        <f ca="1">IF(ISBLANK(OFFSET('9. METAS'!$L$20,INT((ROW()-13)/2),0)),"",OFFSET('9. METAS'!$L$20,INT((ROW()-13)/2),0))</f>
        <v/>
      </c>
      <c r="I403" s="1029"/>
      <c r="J403" s="208" t="e">
        <f ca="1">IF(MOD(ROW()-13,2)=0,IF(ISBLANK(OFFSET(#REF!,INT((ROW()-13)/2),0)),"",OFFSET(#REF!,INT((ROW()-13)/2),0)),IF(ISBLANK(OFFSET('9. METAS'!$U$20,INT((ROW()-14)/2),0)),"",OFFSET('9. METAS'!$U$20,INT((ROW()-14)/2),0)))</f>
        <v>#REF!</v>
      </c>
      <c r="K403" s="209" t="e">
        <f ca="1">IF(MOD(ROW()-13,2)=0,IF(ISBLANK(OFFSET(#REF!,INT((ROW()-13)/2),0)),"",OFFSET(#REF!,INT((ROW()-13)/2),0)),IF(ISBLANK(OFFSET('9. METAS'!$V$20,INT((ROW()-14)/2),0)),"",OFFSET('9. METAS'!$V$20,INT((ROW()-14)/2),0)))</f>
        <v>#REF!</v>
      </c>
      <c r="L403" s="209" t="e">
        <f ca="1">IF(MOD(ROW()-13,2)=0,IF(ISBLANK(OFFSET(#REF!,INT((ROW()-13)/2),0)),"",OFFSET(#REF!,INT((ROW()-13)/2),0)),IF(ISBLANK(OFFSET('9. METAS'!$W$20,INT((ROW()-14)/2),0)),"",OFFSET('9. METAS'!$W$20,INT((ROW()-14)/2),0)))</f>
        <v>#REF!</v>
      </c>
      <c r="M403" s="210" t="e">
        <f ca="1">IF(MOD(ROW()-13,2)=0,IF(ISBLANK(OFFSET(#REF!,INT((ROW()-13)/2),0)),"",OFFSET(#REF!,INT((ROW()-13)/2),0)),IF(ISBLANK(OFFSET('9. METAS'!$X$20,INT((ROW()-14)/2),0)),"",OFFSET('9. METAS'!$X$20,INT((ROW()-14)/2),0)))</f>
        <v>#REF!</v>
      </c>
      <c r="N403" s="1002" t="str">
        <f t="shared" ref="N403" ca="1" si="386">IFERROR(J403/J404,"ND")</f>
        <v>ND</v>
      </c>
      <c r="O403" s="1004" t="str">
        <f t="shared" ref="O403" ca="1" si="387">IFERROR(((J403+K403)/H403),"ND")</f>
        <v>ND</v>
      </c>
      <c r="P403" s="1031"/>
    </row>
    <row r="404" spans="3:16">
      <c r="C404" s="981"/>
      <c r="D404" s="983"/>
      <c r="E404" s="983"/>
      <c r="F404" s="985"/>
      <c r="G404" s="987"/>
      <c r="H404" s="1027"/>
      <c r="I404" s="1033"/>
      <c r="J404" s="208" t="str">
        <f ca="1">IF(MOD(ROW()-13,2)=0,IF(ISBLANK(OFFSET(#REF!,INT((ROW()-13)/2),0)),"",OFFSET(#REF!,INT((ROW()-13)/2),0)),IF(ISBLANK(OFFSET('9. METAS'!$U$20,INT((ROW()-14)/2),0)),"",OFFSET('9. METAS'!$U$20,INT((ROW()-14)/2),0)))</f>
        <v/>
      </c>
      <c r="K404" s="209" t="str">
        <f ca="1">IF(MOD(ROW()-13,2)=0,IF(ISBLANK(OFFSET(#REF!,INT((ROW()-13)/2),0)),"",OFFSET(#REF!,INT((ROW()-13)/2),0)),IF(ISBLANK(OFFSET('9. METAS'!$V$20,INT((ROW()-14)/2),0)),"",OFFSET('9. METAS'!$V$20,INT((ROW()-14)/2),0)))</f>
        <v/>
      </c>
      <c r="L404" s="209" t="str">
        <f ca="1">IF(MOD(ROW()-13,2)=0,IF(ISBLANK(OFFSET(#REF!,INT((ROW()-13)/2),0)),"",OFFSET(#REF!,INT((ROW()-13)/2),0)),IF(ISBLANK(OFFSET('9. METAS'!$W$20,INT((ROW()-14)/2),0)),"",OFFSET('9. METAS'!$W$20,INT((ROW()-14)/2),0)))</f>
        <v/>
      </c>
      <c r="M404" s="210" t="str">
        <f ca="1">IF(MOD(ROW()-13,2)=0,IF(ISBLANK(OFFSET(#REF!,INT((ROW()-13)/2),0)),"",OFFSET(#REF!,INT((ROW()-13)/2),0)),IF(ISBLANK(OFFSET('9. METAS'!$X$20,INT((ROW()-14)/2),0)),"",OFFSET('9. METAS'!$X$20,INT((ROW()-14)/2),0)))</f>
        <v/>
      </c>
      <c r="N404" s="1003"/>
      <c r="O404" s="1005"/>
      <c r="P404" s="1034"/>
    </row>
    <row r="405" spans="3:16">
      <c r="C405" s="1008" t="str">
        <f ca="1">IF(ISBLANK(OFFSET('5. Pp (3 años)'!$C$46,INT((ROW()-13)/2),0)),"",OFFSET('5. Pp (3 años)'!$C$46,INT((ROW()-13)/2),0))</f>
        <v/>
      </c>
      <c r="D405" s="983" t="str">
        <f ca="1">IF(ISBLANK(OFFSET('5. Pp (3 años)'!$D$46,INT((ROW()-13)/2),0)),"",OFFSET('5. Pp (3 años)'!$D$46,INT((ROW()-13)/2),0))</f>
        <v/>
      </c>
      <c r="E405" s="983" t="str">
        <f ca="1">IF(ISBLANK(OFFSET('5. Pp (3 años)'!$E$46,INT((ROW()-13)/2),0)),"",OFFSET('5. Pp (3 años)'!$E$46,INT((ROW()-13)/2),0))</f>
        <v/>
      </c>
      <c r="F405" s="985" t="str">
        <f ca="1">IF(ISBLANK(OFFSET('5. Pp (3 años)'!$K$46,INT((ROW()-13)/2),0)),"",OFFSET('5. Pp (3 años)'!$K$46,INT((ROW()-13)/2),0))</f>
        <v/>
      </c>
      <c r="G405" s="987" t="str">
        <f ca="1">IF(ISBLANK(OFFSET('5. Pp (3 años)'!$H$46,INT((ROW()-13)/2),0)),"",OFFSET('5. Pp (3 años)'!$H$46,INT((ROW()-13)/2),0))</f>
        <v/>
      </c>
      <c r="H405" s="1027" t="str">
        <f ca="1">IF(ISBLANK(OFFSET('9. METAS'!$L$20,INT((ROW()-13)/2),0)),"",OFFSET('9. METAS'!$L$20,INT((ROW()-13)/2),0))</f>
        <v/>
      </c>
      <c r="I405" s="1029"/>
      <c r="J405" s="208" t="e">
        <f ca="1">IF(MOD(ROW()-13,2)=0,IF(ISBLANK(OFFSET(#REF!,INT((ROW()-13)/2),0)),"",OFFSET(#REF!,INT((ROW()-13)/2),0)),IF(ISBLANK(OFFSET('9. METAS'!$U$20,INT((ROW()-14)/2),0)),"",OFFSET('9. METAS'!$U$20,INT((ROW()-14)/2),0)))</f>
        <v>#REF!</v>
      </c>
      <c r="K405" s="209" t="e">
        <f ca="1">IF(MOD(ROW()-13,2)=0,IF(ISBLANK(OFFSET(#REF!,INT((ROW()-13)/2),0)),"",OFFSET(#REF!,INT((ROW()-13)/2),0)),IF(ISBLANK(OFFSET('9. METAS'!$V$20,INT((ROW()-14)/2),0)),"",OFFSET('9. METAS'!$V$20,INT((ROW()-14)/2),0)))</f>
        <v>#REF!</v>
      </c>
      <c r="L405" s="209" t="e">
        <f ca="1">IF(MOD(ROW()-13,2)=0,IF(ISBLANK(OFFSET(#REF!,INT((ROW()-13)/2),0)),"",OFFSET(#REF!,INT((ROW()-13)/2),0)),IF(ISBLANK(OFFSET('9. METAS'!$W$20,INT((ROW()-14)/2),0)),"",OFFSET('9. METAS'!$W$20,INT((ROW()-14)/2),0)))</f>
        <v>#REF!</v>
      </c>
      <c r="M405" s="210" t="e">
        <f ca="1">IF(MOD(ROW()-13,2)=0,IF(ISBLANK(OFFSET(#REF!,INT((ROW()-13)/2),0)),"",OFFSET(#REF!,INT((ROW()-13)/2),0)),IF(ISBLANK(OFFSET('9. METAS'!$X$20,INT((ROW()-14)/2),0)),"",OFFSET('9. METAS'!$X$20,INT((ROW()-14)/2),0)))</f>
        <v>#REF!</v>
      </c>
      <c r="N405" s="1002" t="str">
        <f t="shared" ref="N405" ca="1" si="388">IFERROR(J405/J406,"ND")</f>
        <v>ND</v>
      </c>
      <c r="O405" s="1004" t="str">
        <f t="shared" ref="O405" ca="1" si="389">IFERROR(((J405+K405)/H405),"ND")</f>
        <v>ND</v>
      </c>
      <c r="P405" s="1031"/>
    </row>
    <row r="406" spans="3:16">
      <c r="C406" s="981"/>
      <c r="D406" s="983"/>
      <c r="E406" s="983"/>
      <c r="F406" s="985"/>
      <c r="G406" s="987"/>
      <c r="H406" s="1027"/>
      <c r="I406" s="1033"/>
      <c r="J406" s="208" t="str">
        <f ca="1">IF(MOD(ROW()-13,2)=0,IF(ISBLANK(OFFSET(#REF!,INT((ROW()-13)/2),0)),"",OFFSET(#REF!,INT((ROW()-13)/2),0)),IF(ISBLANK(OFFSET('9. METAS'!$U$20,INT((ROW()-14)/2),0)),"",OFFSET('9. METAS'!$U$20,INT((ROW()-14)/2),0)))</f>
        <v/>
      </c>
      <c r="K406" s="209" t="str">
        <f ca="1">IF(MOD(ROW()-13,2)=0,IF(ISBLANK(OFFSET(#REF!,INT((ROW()-13)/2),0)),"",OFFSET(#REF!,INT((ROW()-13)/2),0)),IF(ISBLANK(OFFSET('9. METAS'!$V$20,INT((ROW()-14)/2),0)),"",OFFSET('9. METAS'!$V$20,INT((ROW()-14)/2),0)))</f>
        <v/>
      </c>
      <c r="L406" s="209" t="str">
        <f ca="1">IF(MOD(ROW()-13,2)=0,IF(ISBLANK(OFFSET(#REF!,INT((ROW()-13)/2),0)),"",OFFSET(#REF!,INT((ROW()-13)/2),0)),IF(ISBLANK(OFFSET('9. METAS'!$W$20,INT((ROW()-14)/2),0)),"",OFFSET('9. METAS'!$W$20,INT((ROW()-14)/2),0)))</f>
        <v/>
      </c>
      <c r="M406" s="210" t="str">
        <f ca="1">IF(MOD(ROW()-13,2)=0,IF(ISBLANK(OFFSET(#REF!,INT((ROW()-13)/2),0)),"",OFFSET(#REF!,INT((ROW()-13)/2),0)),IF(ISBLANK(OFFSET('9. METAS'!$X$20,INT((ROW()-14)/2),0)),"",OFFSET('9. METAS'!$X$20,INT((ROW()-14)/2),0)))</f>
        <v/>
      </c>
      <c r="N406" s="1003"/>
      <c r="O406" s="1005"/>
      <c r="P406" s="1034"/>
    </row>
    <row r="407" spans="3:16">
      <c r="C407" s="1008" t="str">
        <f ca="1">IF(ISBLANK(OFFSET('5. Pp (3 años)'!$C$46,INT((ROW()-13)/2),0)),"",OFFSET('5. Pp (3 años)'!$C$46,INT((ROW()-13)/2),0))</f>
        <v/>
      </c>
      <c r="D407" s="983" t="str">
        <f ca="1">IF(ISBLANK(OFFSET('5. Pp (3 años)'!$D$46,INT((ROW()-13)/2),0)),"",OFFSET('5. Pp (3 años)'!$D$46,INT((ROW()-13)/2),0))</f>
        <v/>
      </c>
      <c r="E407" s="983" t="str">
        <f ca="1">IF(ISBLANK(OFFSET('5. Pp (3 años)'!$E$46,INT((ROW()-13)/2),0)),"",OFFSET('5. Pp (3 años)'!$E$46,INT((ROW()-13)/2),0))</f>
        <v/>
      </c>
      <c r="F407" s="985" t="str">
        <f ca="1">IF(ISBLANK(OFFSET('5. Pp (3 años)'!$K$46,INT((ROW()-13)/2),0)),"",OFFSET('5. Pp (3 años)'!$K$46,INT((ROW()-13)/2),0))</f>
        <v/>
      </c>
      <c r="G407" s="987" t="str">
        <f ca="1">IF(ISBLANK(OFFSET('5. Pp (3 años)'!$H$46,INT((ROW()-13)/2),0)),"",OFFSET('5. Pp (3 años)'!$H$46,INT((ROW()-13)/2),0))</f>
        <v/>
      </c>
      <c r="H407" s="1027" t="str">
        <f ca="1">IF(ISBLANK(OFFSET('9. METAS'!$L$20,INT((ROW()-13)/2),0)),"",OFFSET('9. METAS'!$L$20,INT((ROW()-13)/2),0))</f>
        <v/>
      </c>
      <c r="I407" s="1029"/>
      <c r="J407" s="208" t="e">
        <f ca="1">IF(MOD(ROW()-13,2)=0,IF(ISBLANK(OFFSET(#REF!,INT((ROW()-13)/2),0)),"",OFFSET(#REF!,INT((ROW()-13)/2),0)),IF(ISBLANK(OFFSET('9. METAS'!$U$20,INT((ROW()-14)/2),0)),"",OFFSET('9. METAS'!$U$20,INT((ROW()-14)/2),0)))</f>
        <v>#REF!</v>
      </c>
      <c r="K407" s="209" t="e">
        <f ca="1">IF(MOD(ROW()-13,2)=0,IF(ISBLANK(OFFSET(#REF!,INT((ROW()-13)/2),0)),"",OFFSET(#REF!,INT((ROW()-13)/2),0)),IF(ISBLANK(OFFSET('9. METAS'!$V$20,INT((ROW()-14)/2),0)),"",OFFSET('9. METAS'!$V$20,INT((ROW()-14)/2),0)))</f>
        <v>#REF!</v>
      </c>
      <c r="L407" s="209" t="e">
        <f ca="1">IF(MOD(ROW()-13,2)=0,IF(ISBLANK(OFFSET(#REF!,INT((ROW()-13)/2),0)),"",OFFSET(#REF!,INT((ROW()-13)/2),0)),IF(ISBLANK(OFFSET('9. METAS'!$W$20,INT((ROW()-14)/2),0)),"",OFFSET('9. METAS'!$W$20,INT((ROW()-14)/2),0)))</f>
        <v>#REF!</v>
      </c>
      <c r="M407" s="210" t="e">
        <f ca="1">IF(MOD(ROW()-13,2)=0,IF(ISBLANK(OFFSET(#REF!,INT((ROW()-13)/2),0)),"",OFFSET(#REF!,INT((ROW()-13)/2),0)),IF(ISBLANK(OFFSET('9. METAS'!$X$20,INT((ROW()-14)/2),0)),"",OFFSET('9. METAS'!$X$20,INT((ROW()-14)/2),0)))</f>
        <v>#REF!</v>
      </c>
      <c r="N407" s="1002" t="str">
        <f t="shared" ref="N407" ca="1" si="390">IFERROR(J407/J408,"ND")</f>
        <v>ND</v>
      </c>
      <c r="O407" s="1004" t="str">
        <f t="shared" ref="O407" ca="1" si="391">IFERROR(((J407+K407)/H407),"ND")</f>
        <v>ND</v>
      </c>
      <c r="P407" s="1031"/>
    </row>
    <row r="408" spans="3:16">
      <c r="C408" s="981"/>
      <c r="D408" s="983"/>
      <c r="E408" s="983"/>
      <c r="F408" s="985"/>
      <c r="G408" s="987"/>
      <c r="H408" s="1027"/>
      <c r="I408" s="1033"/>
      <c r="J408" s="208" t="str">
        <f ca="1">IF(MOD(ROW()-13,2)=0,IF(ISBLANK(OFFSET(#REF!,INT((ROW()-13)/2),0)),"",OFFSET(#REF!,INT((ROW()-13)/2),0)),IF(ISBLANK(OFFSET('9. METAS'!$U$20,INT((ROW()-14)/2),0)),"",OFFSET('9. METAS'!$U$20,INT((ROW()-14)/2),0)))</f>
        <v/>
      </c>
      <c r="K408" s="209" t="str">
        <f ca="1">IF(MOD(ROW()-13,2)=0,IF(ISBLANK(OFFSET(#REF!,INT((ROW()-13)/2),0)),"",OFFSET(#REF!,INT((ROW()-13)/2),0)),IF(ISBLANK(OFFSET('9. METAS'!$V$20,INT((ROW()-14)/2),0)),"",OFFSET('9. METAS'!$V$20,INT((ROW()-14)/2),0)))</f>
        <v/>
      </c>
      <c r="L408" s="209" t="str">
        <f ca="1">IF(MOD(ROW()-13,2)=0,IF(ISBLANK(OFFSET(#REF!,INT((ROW()-13)/2),0)),"",OFFSET(#REF!,INT((ROW()-13)/2),0)),IF(ISBLANK(OFFSET('9. METAS'!$W$20,INT((ROW()-14)/2),0)),"",OFFSET('9. METAS'!$W$20,INT((ROW()-14)/2),0)))</f>
        <v/>
      </c>
      <c r="M408" s="210" t="str">
        <f ca="1">IF(MOD(ROW()-13,2)=0,IF(ISBLANK(OFFSET(#REF!,INT((ROW()-13)/2),0)),"",OFFSET(#REF!,INT((ROW()-13)/2),0)),IF(ISBLANK(OFFSET('9. METAS'!$X$20,INT((ROW()-14)/2),0)),"",OFFSET('9. METAS'!$X$20,INT((ROW()-14)/2),0)))</f>
        <v/>
      </c>
      <c r="N408" s="1003"/>
      <c r="O408" s="1005"/>
      <c r="P408" s="1034"/>
    </row>
    <row r="409" spans="3:16">
      <c r="C409" s="1008" t="str">
        <f ca="1">IF(ISBLANK(OFFSET('5. Pp (3 años)'!$C$46,INT((ROW()-13)/2),0)),"",OFFSET('5. Pp (3 años)'!$C$46,INT((ROW()-13)/2),0))</f>
        <v/>
      </c>
      <c r="D409" s="983" t="str">
        <f ca="1">IF(ISBLANK(OFFSET('5. Pp (3 años)'!$D$46,INT((ROW()-13)/2),0)),"",OFFSET('5. Pp (3 años)'!$D$46,INT((ROW()-13)/2),0))</f>
        <v/>
      </c>
      <c r="E409" s="983" t="str">
        <f ca="1">IF(ISBLANK(OFFSET('5. Pp (3 años)'!$E$46,INT((ROW()-13)/2),0)),"",OFFSET('5. Pp (3 años)'!$E$46,INT((ROW()-13)/2),0))</f>
        <v/>
      </c>
      <c r="F409" s="985" t="str">
        <f ca="1">IF(ISBLANK(OFFSET('5. Pp (3 años)'!$K$46,INT((ROW()-13)/2),0)),"",OFFSET('5. Pp (3 años)'!$K$46,INT((ROW()-13)/2),0))</f>
        <v/>
      </c>
      <c r="G409" s="987" t="str">
        <f ca="1">IF(ISBLANK(OFFSET('5. Pp (3 años)'!$H$46,INT((ROW()-13)/2),0)),"",OFFSET('5. Pp (3 años)'!$H$46,INT((ROW()-13)/2),0))</f>
        <v/>
      </c>
      <c r="H409" s="1027" t="str">
        <f ca="1">IF(ISBLANK(OFFSET('9. METAS'!$L$20,INT((ROW()-13)/2),0)),"",OFFSET('9. METAS'!$L$20,INT((ROW()-13)/2),0))</f>
        <v/>
      </c>
      <c r="I409" s="1029"/>
      <c r="J409" s="208" t="e">
        <f ca="1">IF(MOD(ROW()-13,2)=0,IF(ISBLANK(OFFSET(#REF!,INT((ROW()-13)/2),0)),"",OFFSET(#REF!,INT((ROW()-13)/2),0)),IF(ISBLANK(OFFSET('9. METAS'!$U$20,INT((ROW()-14)/2),0)),"",OFFSET('9. METAS'!$U$20,INT((ROW()-14)/2),0)))</f>
        <v>#REF!</v>
      </c>
      <c r="K409" s="209" t="e">
        <f ca="1">IF(MOD(ROW()-13,2)=0,IF(ISBLANK(OFFSET(#REF!,INT((ROW()-13)/2),0)),"",OFFSET(#REF!,INT((ROW()-13)/2),0)),IF(ISBLANK(OFFSET('9. METAS'!$V$20,INT((ROW()-14)/2),0)),"",OFFSET('9. METAS'!$V$20,INT((ROW()-14)/2),0)))</f>
        <v>#REF!</v>
      </c>
      <c r="L409" s="209" t="e">
        <f ca="1">IF(MOD(ROW()-13,2)=0,IF(ISBLANK(OFFSET(#REF!,INT((ROW()-13)/2),0)),"",OFFSET(#REF!,INT((ROW()-13)/2),0)),IF(ISBLANK(OFFSET('9. METAS'!$W$20,INT((ROW()-14)/2),0)),"",OFFSET('9. METAS'!$W$20,INT((ROW()-14)/2),0)))</f>
        <v>#REF!</v>
      </c>
      <c r="M409" s="210" t="e">
        <f ca="1">IF(MOD(ROW()-13,2)=0,IF(ISBLANK(OFFSET(#REF!,INT((ROW()-13)/2),0)),"",OFFSET(#REF!,INT((ROW()-13)/2),0)),IF(ISBLANK(OFFSET('9. METAS'!$X$20,INT((ROW()-14)/2),0)),"",OFFSET('9. METAS'!$X$20,INT((ROW()-14)/2),0)))</f>
        <v>#REF!</v>
      </c>
      <c r="N409" s="1002" t="str">
        <f t="shared" ref="N409" ca="1" si="392">IFERROR(J409/J410,"ND")</f>
        <v>ND</v>
      </c>
      <c r="O409" s="1004" t="str">
        <f t="shared" ref="O409" ca="1" si="393">IFERROR(((J409+K409)/H409),"ND")</f>
        <v>ND</v>
      </c>
      <c r="P409" s="1031"/>
    </row>
    <row r="410" spans="3:16">
      <c r="C410" s="981"/>
      <c r="D410" s="983"/>
      <c r="E410" s="983"/>
      <c r="F410" s="985"/>
      <c r="G410" s="987"/>
      <c r="H410" s="1027"/>
      <c r="I410" s="1033"/>
      <c r="J410" s="208" t="str">
        <f ca="1">IF(MOD(ROW()-13,2)=0,IF(ISBLANK(OFFSET(#REF!,INT((ROW()-13)/2),0)),"",OFFSET(#REF!,INT((ROW()-13)/2),0)),IF(ISBLANK(OFFSET('9. METAS'!$U$20,INT((ROW()-14)/2),0)),"",OFFSET('9. METAS'!$U$20,INT((ROW()-14)/2),0)))</f>
        <v/>
      </c>
      <c r="K410" s="209" t="str">
        <f ca="1">IF(MOD(ROW()-13,2)=0,IF(ISBLANK(OFFSET(#REF!,INT((ROW()-13)/2),0)),"",OFFSET(#REF!,INT((ROW()-13)/2),0)),IF(ISBLANK(OFFSET('9. METAS'!$V$20,INT((ROW()-14)/2),0)),"",OFFSET('9. METAS'!$V$20,INT((ROW()-14)/2),0)))</f>
        <v/>
      </c>
      <c r="L410" s="209" t="str">
        <f ca="1">IF(MOD(ROW()-13,2)=0,IF(ISBLANK(OFFSET(#REF!,INT((ROW()-13)/2),0)),"",OFFSET(#REF!,INT((ROW()-13)/2),0)),IF(ISBLANK(OFFSET('9. METAS'!$W$20,INT((ROW()-14)/2),0)),"",OFFSET('9. METAS'!$W$20,INT((ROW()-14)/2),0)))</f>
        <v/>
      </c>
      <c r="M410" s="210" t="str">
        <f ca="1">IF(MOD(ROW()-13,2)=0,IF(ISBLANK(OFFSET(#REF!,INT((ROW()-13)/2),0)),"",OFFSET(#REF!,INT((ROW()-13)/2),0)),IF(ISBLANK(OFFSET('9. METAS'!$X$20,INT((ROW()-14)/2),0)),"",OFFSET('9. METAS'!$X$20,INT((ROW()-14)/2),0)))</f>
        <v/>
      </c>
      <c r="N410" s="1003"/>
      <c r="O410" s="1005"/>
      <c r="P410" s="1034"/>
    </row>
    <row r="411" spans="3:16">
      <c r="C411" s="1008" t="str">
        <f ca="1">IF(ISBLANK(OFFSET('5. Pp (3 años)'!$C$46,INT((ROW()-13)/2),0)),"",OFFSET('5. Pp (3 años)'!$C$46,INT((ROW()-13)/2),0))</f>
        <v/>
      </c>
      <c r="D411" s="983" t="str">
        <f ca="1">IF(ISBLANK(OFFSET('5. Pp (3 años)'!$D$46,INT((ROW()-13)/2),0)),"",OFFSET('5. Pp (3 años)'!$D$46,INT((ROW()-13)/2),0))</f>
        <v/>
      </c>
      <c r="E411" s="983" t="str">
        <f ca="1">IF(ISBLANK(OFFSET('5. Pp (3 años)'!$E$46,INT((ROW()-13)/2),0)),"",OFFSET('5. Pp (3 años)'!$E$46,INT((ROW()-13)/2),0))</f>
        <v/>
      </c>
      <c r="F411" s="985" t="str">
        <f ca="1">IF(ISBLANK(OFFSET('5. Pp (3 años)'!$K$46,INT((ROW()-13)/2),0)),"",OFFSET('5. Pp (3 años)'!$K$46,INT((ROW()-13)/2),0))</f>
        <v/>
      </c>
      <c r="G411" s="987" t="str">
        <f ca="1">IF(ISBLANK(OFFSET('5. Pp (3 años)'!$H$46,INT((ROW()-13)/2),0)),"",OFFSET('5. Pp (3 años)'!$H$46,INT((ROW()-13)/2),0))</f>
        <v/>
      </c>
      <c r="H411" s="1027" t="str">
        <f ca="1">IF(ISBLANK(OFFSET('9. METAS'!$L$20,INT((ROW()-13)/2),0)),"",OFFSET('9. METAS'!$L$20,INT((ROW()-13)/2),0))</f>
        <v/>
      </c>
      <c r="I411" s="1029"/>
      <c r="J411" s="208" t="e">
        <f ca="1">IF(MOD(ROW()-13,2)=0,IF(ISBLANK(OFFSET(#REF!,INT((ROW()-13)/2),0)),"",OFFSET(#REF!,INT((ROW()-13)/2),0)),IF(ISBLANK(OFFSET('9. METAS'!$U$20,INT((ROW()-14)/2),0)),"",OFFSET('9. METAS'!$U$20,INT((ROW()-14)/2),0)))</f>
        <v>#REF!</v>
      </c>
      <c r="K411" s="209" t="e">
        <f ca="1">IF(MOD(ROW()-13,2)=0,IF(ISBLANK(OFFSET(#REF!,INT((ROW()-13)/2),0)),"",OFFSET(#REF!,INT((ROW()-13)/2),0)),IF(ISBLANK(OFFSET('9. METAS'!$V$20,INT((ROW()-14)/2),0)),"",OFFSET('9. METAS'!$V$20,INT((ROW()-14)/2),0)))</f>
        <v>#REF!</v>
      </c>
      <c r="L411" s="209" t="e">
        <f ca="1">IF(MOD(ROW()-13,2)=0,IF(ISBLANK(OFFSET(#REF!,INT((ROW()-13)/2),0)),"",OFFSET(#REF!,INT((ROW()-13)/2),0)),IF(ISBLANK(OFFSET('9. METAS'!$W$20,INT((ROW()-14)/2),0)),"",OFFSET('9. METAS'!$W$20,INT((ROW()-14)/2),0)))</f>
        <v>#REF!</v>
      </c>
      <c r="M411" s="210" t="e">
        <f ca="1">IF(MOD(ROW()-13,2)=0,IF(ISBLANK(OFFSET(#REF!,INT((ROW()-13)/2),0)),"",OFFSET(#REF!,INT((ROW()-13)/2),0)),IF(ISBLANK(OFFSET('9. METAS'!$X$20,INT((ROW()-14)/2),0)),"",OFFSET('9. METAS'!$X$20,INT((ROW()-14)/2),0)))</f>
        <v>#REF!</v>
      </c>
      <c r="N411" s="1002" t="str">
        <f t="shared" ref="N411" ca="1" si="394">IFERROR(J411/J412,"ND")</f>
        <v>ND</v>
      </c>
      <c r="O411" s="1004" t="str">
        <f t="shared" ref="O411" ca="1" si="395">IFERROR(((J411+K411)/H411),"ND")</f>
        <v>ND</v>
      </c>
      <c r="P411" s="1031"/>
    </row>
    <row r="412" spans="3:16">
      <c r="C412" s="981"/>
      <c r="D412" s="983"/>
      <c r="E412" s="983"/>
      <c r="F412" s="985"/>
      <c r="G412" s="987"/>
      <c r="H412" s="1027"/>
      <c r="I412" s="1033"/>
      <c r="J412" s="208" t="str">
        <f ca="1">IF(MOD(ROW()-13,2)=0,IF(ISBLANK(OFFSET(#REF!,INT((ROW()-13)/2),0)),"",OFFSET(#REF!,INT((ROW()-13)/2),0)),IF(ISBLANK(OFFSET('9. METAS'!$U$20,INT((ROW()-14)/2),0)),"",OFFSET('9. METAS'!$U$20,INT((ROW()-14)/2),0)))</f>
        <v/>
      </c>
      <c r="K412" s="209" t="str">
        <f ca="1">IF(MOD(ROW()-13,2)=0,IF(ISBLANK(OFFSET(#REF!,INT((ROW()-13)/2),0)),"",OFFSET(#REF!,INT((ROW()-13)/2),0)),IF(ISBLANK(OFFSET('9. METAS'!$V$20,INT((ROW()-14)/2),0)),"",OFFSET('9. METAS'!$V$20,INT((ROW()-14)/2),0)))</f>
        <v/>
      </c>
      <c r="L412" s="209" t="str">
        <f ca="1">IF(MOD(ROW()-13,2)=0,IF(ISBLANK(OFFSET(#REF!,INT((ROW()-13)/2),0)),"",OFFSET(#REF!,INT((ROW()-13)/2),0)),IF(ISBLANK(OFFSET('9. METAS'!$W$20,INT((ROW()-14)/2),0)),"",OFFSET('9. METAS'!$W$20,INT((ROW()-14)/2),0)))</f>
        <v/>
      </c>
      <c r="M412" s="210" t="str">
        <f ca="1">IF(MOD(ROW()-13,2)=0,IF(ISBLANK(OFFSET(#REF!,INT((ROW()-13)/2),0)),"",OFFSET(#REF!,INT((ROW()-13)/2),0)),IF(ISBLANK(OFFSET('9. METAS'!$X$20,INT((ROW()-14)/2),0)),"",OFFSET('9. METAS'!$X$20,INT((ROW()-14)/2),0)))</f>
        <v/>
      </c>
      <c r="N412" s="1003"/>
      <c r="O412" s="1005"/>
      <c r="P412" s="1034"/>
    </row>
    <row r="413" spans="3:16">
      <c r="C413" s="1008" t="str">
        <f ca="1">IF(ISBLANK(OFFSET('5. Pp (3 años)'!$C$46,INT((ROW()-13)/2),0)),"",OFFSET('5. Pp (3 años)'!$C$46,INT((ROW()-13)/2),0))</f>
        <v/>
      </c>
      <c r="D413" s="983" t="str">
        <f ca="1">IF(ISBLANK(OFFSET('5. Pp (3 años)'!$D$46,INT((ROW()-13)/2),0)),"",OFFSET('5. Pp (3 años)'!$D$46,INT((ROW()-13)/2),0))</f>
        <v/>
      </c>
      <c r="E413" s="983" t="str">
        <f ca="1">IF(ISBLANK(OFFSET('5. Pp (3 años)'!$E$46,INT((ROW()-13)/2),0)),"",OFFSET('5. Pp (3 años)'!$E$46,INT((ROW()-13)/2),0))</f>
        <v/>
      </c>
      <c r="F413" s="985" t="str">
        <f ca="1">IF(ISBLANK(OFFSET('5. Pp (3 años)'!$K$46,INT((ROW()-13)/2),0)),"",OFFSET('5. Pp (3 años)'!$K$46,INT((ROW()-13)/2),0))</f>
        <v/>
      </c>
      <c r="G413" s="987" t="str">
        <f ca="1">IF(ISBLANK(OFFSET('5. Pp (3 años)'!$H$46,INT((ROW()-13)/2),0)),"",OFFSET('5. Pp (3 años)'!$H$46,INT((ROW()-13)/2),0))</f>
        <v/>
      </c>
      <c r="H413" s="1027" t="str">
        <f ca="1">IF(ISBLANK(OFFSET('9. METAS'!$L$20,INT((ROW()-13)/2),0)),"",OFFSET('9. METAS'!$L$20,INT((ROW()-13)/2),0))</f>
        <v/>
      </c>
      <c r="I413" s="1029"/>
      <c r="J413" s="208" t="e">
        <f ca="1">IF(MOD(ROW()-13,2)=0,IF(ISBLANK(OFFSET(#REF!,INT((ROW()-13)/2),0)),"",OFFSET(#REF!,INT((ROW()-13)/2),0)),IF(ISBLANK(OFFSET('9. METAS'!$U$20,INT((ROW()-14)/2),0)),"",OFFSET('9. METAS'!$U$20,INT((ROW()-14)/2),0)))</f>
        <v>#REF!</v>
      </c>
      <c r="K413" s="209" t="e">
        <f ca="1">IF(MOD(ROW()-13,2)=0,IF(ISBLANK(OFFSET(#REF!,INT((ROW()-13)/2),0)),"",OFFSET(#REF!,INT((ROW()-13)/2),0)),IF(ISBLANK(OFFSET('9. METAS'!$V$20,INT((ROW()-14)/2),0)),"",OFFSET('9. METAS'!$V$20,INT((ROW()-14)/2),0)))</f>
        <v>#REF!</v>
      </c>
      <c r="L413" s="209" t="e">
        <f ca="1">IF(MOD(ROW()-13,2)=0,IF(ISBLANK(OFFSET(#REF!,INT((ROW()-13)/2),0)),"",OFFSET(#REF!,INT((ROW()-13)/2),0)),IF(ISBLANK(OFFSET('9. METAS'!$W$20,INT((ROW()-14)/2),0)),"",OFFSET('9. METAS'!$W$20,INT((ROW()-14)/2),0)))</f>
        <v>#REF!</v>
      </c>
      <c r="M413" s="210" t="e">
        <f ca="1">IF(MOD(ROW()-13,2)=0,IF(ISBLANK(OFFSET(#REF!,INT((ROW()-13)/2),0)),"",OFFSET(#REF!,INT((ROW()-13)/2),0)),IF(ISBLANK(OFFSET('9. METAS'!$X$20,INT((ROW()-14)/2),0)),"",OFFSET('9. METAS'!$X$20,INT((ROW()-14)/2),0)))</f>
        <v>#REF!</v>
      </c>
      <c r="N413" s="1002" t="str">
        <f t="shared" ref="N413" ca="1" si="396">IFERROR(J413/J414,"ND")</f>
        <v>ND</v>
      </c>
      <c r="O413" s="1004" t="str">
        <f t="shared" ref="O413" ca="1" si="397">IFERROR(((J413+K413)/H413),"ND")</f>
        <v>ND</v>
      </c>
      <c r="P413" s="1031"/>
    </row>
    <row r="414" spans="3:16">
      <c r="C414" s="981"/>
      <c r="D414" s="983"/>
      <c r="E414" s="983"/>
      <c r="F414" s="985"/>
      <c r="G414" s="987"/>
      <c r="H414" s="1027"/>
      <c r="I414" s="1033"/>
      <c r="J414" s="208" t="str">
        <f ca="1">IF(MOD(ROW()-13,2)=0,IF(ISBLANK(OFFSET(#REF!,INT((ROW()-13)/2),0)),"",OFFSET(#REF!,INT((ROW()-13)/2),0)),IF(ISBLANK(OFFSET('9. METAS'!$U$20,INT((ROW()-14)/2),0)),"",OFFSET('9. METAS'!$U$20,INT((ROW()-14)/2),0)))</f>
        <v/>
      </c>
      <c r="K414" s="209" t="str">
        <f ca="1">IF(MOD(ROW()-13,2)=0,IF(ISBLANK(OFFSET(#REF!,INT((ROW()-13)/2),0)),"",OFFSET(#REF!,INT((ROW()-13)/2),0)),IF(ISBLANK(OFFSET('9. METAS'!$V$20,INT((ROW()-14)/2),0)),"",OFFSET('9. METAS'!$V$20,INT((ROW()-14)/2),0)))</f>
        <v/>
      </c>
      <c r="L414" s="209" t="str">
        <f ca="1">IF(MOD(ROW()-13,2)=0,IF(ISBLANK(OFFSET(#REF!,INT((ROW()-13)/2),0)),"",OFFSET(#REF!,INT((ROW()-13)/2),0)),IF(ISBLANK(OFFSET('9. METAS'!$W$20,INT((ROW()-14)/2),0)),"",OFFSET('9. METAS'!$W$20,INT((ROW()-14)/2),0)))</f>
        <v/>
      </c>
      <c r="M414" s="210" t="str">
        <f ca="1">IF(MOD(ROW()-13,2)=0,IF(ISBLANK(OFFSET(#REF!,INT((ROW()-13)/2),0)),"",OFFSET(#REF!,INT((ROW()-13)/2),0)),IF(ISBLANK(OFFSET('9. METAS'!$X$20,INT((ROW()-14)/2),0)),"",OFFSET('9. METAS'!$X$20,INT((ROW()-14)/2),0)))</f>
        <v/>
      </c>
      <c r="N414" s="1003"/>
      <c r="O414" s="1005"/>
      <c r="P414" s="1034"/>
    </row>
    <row r="415" spans="3:16">
      <c r="C415" s="1008" t="str">
        <f ca="1">IF(ISBLANK(OFFSET('5. Pp (3 años)'!$C$46,INT((ROW()-13)/2),0)),"",OFFSET('5. Pp (3 años)'!$C$46,INT((ROW()-13)/2),0))</f>
        <v/>
      </c>
      <c r="D415" s="983" t="str">
        <f ca="1">IF(ISBLANK(OFFSET('5. Pp (3 años)'!$D$46,INT((ROW()-13)/2),0)),"",OFFSET('5. Pp (3 años)'!$D$46,INT((ROW()-13)/2),0))</f>
        <v/>
      </c>
      <c r="E415" s="983" t="str">
        <f ca="1">IF(ISBLANK(OFFSET('5. Pp (3 años)'!$E$46,INT((ROW()-13)/2),0)),"",OFFSET('5. Pp (3 años)'!$E$46,INT((ROW()-13)/2),0))</f>
        <v/>
      </c>
      <c r="F415" s="985" t="str">
        <f ca="1">IF(ISBLANK(OFFSET('5. Pp (3 años)'!$K$46,INT((ROW()-13)/2),0)),"",OFFSET('5. Pp (3 años)'!$K$46,INT((ROW()-13)/2),0))</f>
        <v/>
      </c>
      <c r="G415" s="987" t="str">
        <f ca="1">IF(ISBLANK(OFFSET('5. Pp (3 años)'!$H$46,INT((ROW()-13)/2),0)),"",OFFSET('5. Pp (3 años)'!$H$46,INT((ROW()-13)/2),0))</f>
        <v/>
      </c>
      <c r="H415" s="1027" t="str">
        <f ca="1">IF(ISBLANK(OFFSET('9. METAS'!$L$20,INT((ROW()-13)/2),0)),"",OFFSET('9. METAS'!$L$20,INT((ROW()-13)/2),0))</f>
        <v/>
      </c>
      <c r="I415" s="1029"/>
      <c r="J415" s="208" t="e">
        <f ca="1">IF(MOD(ROW()-13,2)=0,IF(ISBLANK(OFFSET(#REF!,INT((ROW()-13)/2),0)),"",OFFSET(#REF!,INT((ROW()-13)/2),0)),IF(ISBLANK(OFFSET('9. METAS'!$U$20,INT((ROW()-14)/2),0)),"",OFFSET('9. METAS'!$U$20,INT((ROW()-14)/2),0)))</f>
        <v>#REF!</v>
      </c>
      <c r="K415" s="209" t="e">
        <f ca="1">IF(MOD(ROW()-13,2)=0,IF(ISBLANK(OFFSET(#REF!,INT((ROW()-13)/2),0)),"",OFFSET(#REF!,INT((ROW()-13)/2),0)),IF(ISBLANK(OFFSET('9. METAS'!$V$20,INT((ROW()-14)/2),0)),"",OFFSET('9. METAS'!$V$20,INT((ROW()-14)/2),0)))</f>
        <v>#REF!</v>
      </c>
      <c r="L415" s="209" t="e">
        <f ca="1">IF(MOD(ROW()-13,2)=0,IF(ISBLANK(OFFSET(#REF!,INT((ROW()-13)/2),0)),"",OFFSET(#REF!,INT((ROW()-13)/2),0)),IF(ISBLANK(OFFSET('9. METAS'!$W$20,INT((ROW()-14)/2),0)),"",OFFSET('9. METAS'!$W$20,INT((ROW()-14)/2),0)))</f>
        <v>#REF!</v>
      </c>
      <c r="M415" s="210" t="e">
        <f ca="1">IF(MOD(ROW()-13,2)=0,IF(ISBLANK(OFFSET(#REF!,INT((ROW()-13)/2),0)),"",OFFSET(#REF!,INT((ROW()-13)/2),0)),IF(ISBLANK(OFFSET('9. METAS'!$X$20,INT((ROW()-14)/2),0)),"",OFFSET('9. METAS'!$X$20,INT((ROW()-14)/2),0)))</f>
        <v>#REF!</v>
      </c>
      <c r="N415" s="1002" t="str">
        <f t="shared" ref="N415" ca="1" si="398">IFERROR(J415/J416,"ND")</f>
        <v>ND</v>
      </c>
      <c r="O415" s="1004" t="str">
        <f t="shared" ref="O415" ca="1" si="399">IFERROR(((J415+K415)/H415),"ND")</f>
        <v>ND</v>
      </c>
      <c r="P415" s="1031"/>
    </row>
    <row r="416" spans="3:16">
      <c r="C416" s="981"/>
      <c r="D416" s="983"/>
      <c r="E416" s="983"/>
      <c r="F416" s="985"/>
      <c r="G416" s="987"/>
      <c r="H416" s="1027"/>
      <c r="I416" s="1033"/>
      <c r="J416" s="208" t="str">
        <f ca="1">IF(MOD(ROW()-13,2)=0,IF(ISBLANK(OFFSET(#REF!,INT((ROW()-13)/2),0)),"",OFFSET(#REF!,INT((ROW()-13)/2),0)),IF(ISBLANK(OFFSET('9. METAS'!$U$20,INT((ROW()-14)/2),0)),"",OFFSET('9. METAS'!$U$20,INT((ROW()-14)/2),0)))</f>
        <v/>
      </c>
      <c r="K416" s="209" t="str">
        <f ca="1">IF(MOD(ROW()-13,2)=0,IF(ISBLANK(OFFSET(#REF!,INT((ROW()-13)/2),0)),"",OFFSET(#REF!,INT((ROW()-13)/2),0)),IF(ISBLANK(OFFSET('9. METAS'!$V$20,INT((ROW()-14)/2),0)),"",OFFSET('9. METAS'!$V$20,INT((ROW()-14)/2),0)))</f>
        <v/>
      </c>
      <c r="L416" s="209" t="str">
        <f ca="1">IF(MOD(ROW()-13,2)=0,IF(ISBLANK(OFFSET(#REF!,INT((ROW()-13)/2),0)),"",OFFSET(#REF!,INT((ROW()-13)/2),0)),IF(ISBLANK(OFFSET('9. METAS'!$W$20,INT((ROW()-14)/2),0)),"",OFFSET('9. METAS'!$W$20,INT((ROW()-14)/2),0)))</f>
        <v/>
      </c>
      <c r="M416" s="210" t="str">
        <f ca="1">IF(MOD(ROW()-13,2)=0,IF(ISBLANK(OFFSET(#REF!,INT((ROW()-13)/2),0)),"",OFFSET(#REF!,INT((ROW()-13)/2),0)),IF(ISBLANK(OFFSET('9. METAS'!$X$20,INT((ROW()-14)/2),0)),"",OFFSET('9. METAS'!$X$20,INT((ROW()-14)/2),0)))</f>
        <v/>
      </c>
      <c r="N416" s="1003"/>
      <c r="O416" s="1005"/>
      <c r="P416" s="1034"/>
    </row>
    <row r="417" spans="3:16">
      <c r="C417" s="1008" t="str">
        <f ca="1">IF(ISBLANK(OFFSET('5. Pp (3 años)'!$C$46,INT((ROW()-13)/2),0)),"",OFFSET('5. Pp (3 años)'!$C$46,INT((ROW()-13)/2),0))</f>
        <v/>
      </c>
      <c r="D417" s="983" t="str">
        <f ca="1">IF(ISBLANK(OFFSET('5. Pp (3 años)'!$D$46,INT((ROW()-13)/2),0)),"",OFFSET('5. Pp (3 años)'!$D$46,INT((ROW()-13)/2),0))</f>
        <v/>
      </c>
      <c r="E417" s="983" t="str">
        <f ca="1">IF(ISBLANK(OFFSET('5. Pp (3 años)'!$E$46,INT((ROW()-13)/2),0)),"",OFFSET('5. Pp (3 años)'!$E$46,INT((ROW()-13)/2),0))</f>
        <v/>
      </c>
      <c r="F417" s="985" t="str">
        <f ca="1">IF(ISBLANK(OFFSET('5. Pp (3 años)'!$K$46,INT((ROW()-13)/2),0)),"",OFFSET('5. Pp (3 años)'!$K$46,INT((ROW()-13)/2),0))</f>
        <v/>
      </c>
      <c r="G417" s="987" t="str">
        <f ca="1">IF(ISBLANK(OFFSET('5. Pp (3 años)'!$H$46,INT((ROW()-13)/2),0)),"",OFFSET('5. Pp (3 años)'!$H$46,INT((ROW()-13)/2),0))</f>
        <v/>
      </c>
      <c r="H417" s="1027" t="str">
        <f ca="1">IF(ISBLANK(OFFSET('9. METAS'!$L$20,INT((ROW()-13)/2),0)),"",OFFSET('9. METAS'!$L$20,INT((ROW()-13)/2),0))</f>
        <v/>
      </c>
      <c r="I417" s="1029"/>
      <c r="J417" s="208" t="e">
        <f ca="1">IF(MOD(ROW()-13,2)=0,IF(ISBLANK(OFFSET(#REF!,INT((ROW()-13)/2),0)),"",OFFSET(#REF!,INT((ROW()-13)/2),0)),IF(ISBLANK(OFFSET('9. METAS'!$U$20,INT((ROW()-14)/2),0)),"",OFFSET('9. METAS'!$U$20,INT((ROW()-14)/2),0)))</f>
        <v>#REF!</v>
      </c>
      <c r="K417" s="209" t="e">
        <f ca="1">IF(MOD(ROW()-13,2)=0,IF(ISBLANK(OFFSET(#REF!,INT((ROW()-13)/2),0)),"",OFFSET(#REF!,INT((ROW()-13)/2),0)),IF(ISBLANK(OFFSET('9. METAS'!$V$20,INT((ROW()-14)/2),0)),"",OFFSET('9. METAS'!$V$20,INT((ROW()-14)/2),0)))</f>
        <v>#REF!</v>
      </c>
      <c r="L417" s="209" t="e">
        <f ca="1">IF(MOD(ROW()-13,2)=0,IF(ISBLANK(OFFSET(#REF!,INT((ROW()-13)/2),0)),"",OFFSET(#REF!,INT((ROW()-13)/2),0)),IF(ISBLANK(OFFSET('9. METAS'!$W$20,INT((ROW()-14)/2),0)),"",OFFSET('9. METAS'!$W$20,INT((ROW()-14)/2),0)))</f>
        <v>#REF!</v>
      </c>
      <c r="M417" s="210" t="e">
        <f ca="1">IF(MOD(ROW()-13,2)=0,IF(ISBLANK(OFFSET(#REF!,INT((ROW()-13)/2),0)),"",OFFSET(#REF!,INT((ROW()-13)/2),0)),IF(ISBLANK(OFFSET('9. METAS'!$X$20,INT((ROW()-14)/2),0)),"",OFFSET('9. METAS'!$X$20,INT((ROW()-14)/2),0)))</f>
        <v>#REF!</v>
      </c>
      <c r="N417" s="1002" t="str">
        <f t="shared" ref="N417" ca="1" si="400">IFERROR(J417/J418,"ND")</f>
        <v>ND</v>
      </c>
      <c r="O417" s="1004" t="str">
        <f t="shared" ref="O417" ca="1" si="401">IFERROR(((J417+K417)/H417),"ND")</f>
        <v>ND</v>
      </c>
      <c r="P417" s="1031"/>
    </row>
    <row r="418" spans="3:16">
      <c r="C418" s="981"/>
      <c r="D418" s="983"/>
      <c r="E418" s="983"/>
      <c r="F418" s="985"/>
      <c r="G418" s="987"/>
      <c r="H418" s="1027"/>
      <c r="I418" s="1033"/>
      <c r="J418" s="208" t="str">
        <f ca="1">IF(MOD(ROW()-13,2)=0,IF(ISBLANK(OFFSET(#REF!,INT((ROW()-13)/2),0)),"",OFFSET(#REF!,INT((ROW()-13)/2),0)),IF(ISBLANK(OFFSET('9. METAS'!$U$20,INT((ROW()-14)/2),0)),"",OFFSET('9. METAS'!$U$20,INT((ROW()-14)/2),0)))</f>
        <v/>
      </c>
      <c r="K418" s="209" t="str">
        <f ca="1">IF(MOD(ROW()-13,2)=0,IF(ISBLANK(OFFSET(#REF!,INT((ROW()-13)/2),0)),"",OFFSET(#REF!,INT((ROW()-13)/2),0)),IF(ISBLANK(OFFSET('9. METAS'!$V$20,INT((ROW()-14)/2),0)),"",OFFSET('9. METAS'!$V$20,INT((ROW()-14)/2),0)))</f>
        <v/>
      </c>
      <c r="L418" s="209" t="str">
        <f ca="1">IF(MOD(ROW()-13,2)=0,IF(ISBLANK(OFFSET(#REF!,INT((ROW()-13)/2),0)),"",OFFSET(#REF!,INT((ROW()-13)/2),0)),IF(ISBLANK(OFFSET('9. METAS'!$W$20,INT((ROW()-14)/2),0)),"",OFFSET('9. METAS'!$W$20,INT((ROW()-14)/2),0)))</f>
        <v/>
      </c>
      <c r="M418" s="210" t="str">
        <f ca="1">IF(MOD(ROW()-13,2)=0,IF(ISBLANK(OFFSET(#REF!,INT((ROW()-13)/2),0)),"",OFFSET(#REF!,INT((ROW()-13)/2),0)),IF(ISBLANK(OFFSET('9. METAS'!$X$20,INT((ROW()-14)/2),0)),"",OFFSET('9. METAS'!$X$20,INT((ROW()-14)/2),0)))</f>
        <v/>
      </c>
      <c r="N418" s="1003"/>
      <c r="O418" s="1005"/>
      <c r="P418" s="1034"/>
    </row>
    <row r="419" spans="3:16">
      <c r="C419" s="1008" t="str">
        <f ca="1">IF(ISBLANK(OFFSET('5. Pp (3 años)'!$C$46,INT((ROW()-13)/2),0)),"",OFFSET('5. Pp (3 años)'!$C$46,INT((ROW()-13)/2),0))</f>
        <v/>
      </c>
      <c r="D419" s="983" t="str">
        <f ca="1">IF(ISBLANK(OFFSET('5. Pp (3 años)'!$D$46,INT((ROW()-13)/2),0)),"",OFFSET('5. Pp (3 años)'!$D$46,INT((ROW()-13)/2),0))</f>
        <v/>
      </c>
      <c r="E419" s="983" t="str">
        <f ca="1">IF(ISBLANK(OFFSET('5. Pp (3 años)'!$E$46,INT((ROW()-13)/2),0)),"",OFFSET('5. Pp (3 años)'!$E$46,INT((ROW()-13)/2),0))</f>
        <v/>
      </c>
      <c r="F419" s="985" t="str">
        <f ca="1">IF(ISBLANK(OFFSET('5. Pp (3 años)'!$K$46,INT((ROW()-13)/2),0)),"",OFFSET('5. Pp (3 años)'!$K$46,INT((ROW()-13)/2),0))</f>
        <v/>
      </c>
      <c r="G419" s="987" t="str">
        <f ca="1">IF(ISBLANK(OFFSET('5. Pp (3 años)'!$H$46,INT((ROW()-13)/2),0)),"",OFFSET('5. Pp (3 años)'!$H$46,INT((ROW()-13)/2),0))</f>
        <v/>
      </c>
      <c r="H419" s="1027" t="str">
        <f ca="1">IF(ISBLANK(OFFSET('9. METAS'!$L$20,INT((ROW()-13)/2),0)),"",OFFSET('9. METAS'!$L$20,INT((ROW()-13)/2),0))</f>
        <v/>
      </c>
      <c r="I419" s="1029"/>
      <c r="J419" s="208" t="e">
        <f ca="1">IF(MOD(ROW()-13,2)=0,IF(ISBLANK(OFFSET(#REF!,INT((ROW()-13)/2),0)),"",OFFSET(#REF!,INT((ROW()-13)/2),0)),IF(ISBLANK(OFFSET('9. METAS'!$U$20,INT((ROW()-14)/2),0)),"",OFFSET('9. METAS'!$U$20,INT((ROW()-14)/2),0)))</f>
        <v>#REF!</v>
      </c>
      <c r="K419" s="209" t="e">
        <f ca="1">IF(MOD(ROW()-13,2)=0,IF(ISBLANK(OFFSET(#REF!,INT((ROW()-13)/2),0)),"",OFFSET(#REF!,INT((ROW()-13)/2),0)),IF(ISBLANK(OFFSET('9. METAS'!$V$20,INT((ROW()-14)/2),0)),"",OFFSET('9. METAS'!$V$20,INT((ROW()-14)/2),0)))</f>
        <v>#REF!</v>
      </c>
      <c r="L419" s="209" t="e">
        <f ca="1">IF(MOD(ROW()-13,2)=0,IF(ISBLANK(OFFSET(#REF!,INT((ROW()-13)/2),0)),"",OFFSET(#REF!,INT((ROW()-13)/2),0)),IF(ISBLANK(OFFSET('9. METAS'!$W$20,INT((ROW()-14)/2),0)),"",OFFSET('9. METAS'!$W$20,INT((ROW()-14)/2),0)))</f>
        <v>#REF!</v>
      </c>
      <c r="M419" s="210" t="e">
        <f ca="1">IF(MOD(ROW()-13,2)=0,IF(ISBLANK(OFFSET(#REF!,INT((ROW()-13)/2),0)),"",OFFSET(#REF!,INT((ROW()-13)/2),0)),IF(ISBLANK(OFFSET('9. METAS'!$X$20,INT((ROW()-14)/2),0)),"",OFFSET('9. METAS'!$X$20,INT((ROW()-14)/2),0)))</f>
        <v>#REF!</v>
      </c>
      <c r="N419" s="1002" t="str">
        <f t="shared" ref="N419" ca="1" si="402">IFERROR(J419/J420,"ND")</f>
        <v>ND</v>
      </c>
      <c r="O419" s="1004" t="str">
        <f t="shared" ref="O419" ca="1" si="403">IFERROR(((J419+K419)/H419),"ND")</f>
        <v>ND</v>
      </c>
      <c r="P419" s="1031"/>
    </row>
    <row r="420" spans="3:16">
      <c r="C420" s="981"/>
      <c r="D420" s="983"/>
      <c r="E420" s="983"/>
      <c r="F420" s="985"/>
      <c r="G420" s="987"/>
      <c r="H420" s="1027"/>
      <c r="I420" s="1033"/>
      <c r="J420" s="208" t="str">
        <f ca="1">IF(MOD(ROW()-13,2)=0,IF(ISBLANK(OFFSET(#REF!,INT((ROW()-13)/2),0)),"",OFFSET(#REF!,INT((ROW()-13)/2),0)),IF(ISBLANK(OFFSET('9. METAS'!$U$20,INT((ROW()-14)/2),0)),"",OFFSET('9. METAS'!$U$20,INT((ROW()-14)/2),0)))</f>
        <v/>
      </c>
      <c r="K420" s="209" t="str">
        <f ca="1">IF(MOD(ROW()-13,2)=0,IF(ISBLANK(OFFSET(#REF!,INT((ROW()-13)/2),0)),"",OFFSET(#REF!,INT((ROW()-13)/2),0)),IF(ISBLANK(OFFSET('9. METAS'!$V$20,INT((ROW()-14)/2),0)),"",OFFSET('9. METAS'!$V$20,INT((ROW()-14)/2),0)))</f>
        <v/>
      </c>
      <c r="L420" s="209" t="str">
        <f ca="1">IF(MOD(ROW()-13,2)=0,IF(ISBLANK(OFFSET(#REF!,INT((ROW()-13)/2),0)),"",OFFSET(#REF!,INT((ROW()-13)/2),0)),IF(ISBLANK(OFFSET('9. METAS'!$W$20,INT((ROW()-14)/2),0)),"",OFFSET('9. METAS'!$W$20,INT((ROW()-14)/2),0)))</f>
        <v/>
      </c>
      <c r="M420" s="210" t="str">
        <f ca="1">IF(MOD(ROW()-13,2)=0,IF(ISBLANK(OFFSET(#REF!,INT((ROW()-13)/2),0)),"",OFFSET(#REF!,INT((ROW()-13)/2),0)),IF(ISBLANK(OFFSET('9. METAS'!$X$20,INT((ROW()-14)/2),0)),"",OFFSET('9. METAS'!$X$20,INT((ROW()-14)/2),0)))</f>
        <v/>
      </c>
      <c r="N420" s="1003"/>
      <c r="O420" s="1005"/>
      <c r="P420" s="1034"/>
    </row>
    <row r="421" spans="3:16">
      <c r="C421" s="1008" t="str">
        <f ca="1">IF(ISBLANK(OFFSET('5. Pp (3 años)'!$C$46,INT((ROW()-13)/2),0)),"",OFFSET('5. Pp (3 años)'!$C$46,INT((ROW()-13)/2),0))</f>
        <v/>
      </c>
      <c r="D421" s="983" t="str">
        <f ca="1">IF(ISBLANK(OFFSET('5. Pp (3 años)'!$D$46,INT((ROW()-13)/2),0)),"",OFFSET('5. Pp (3 años)'!$D$46,INT((ROW()-13)/2),0))</f>
        <v/>
      </c>
      <c r="E421" s="983" t="str">
        <f ca="1">IF(ISBLANK(OFFSET('5. Pp (3 años)'!$E$46,INT((ROW()-13)/2),0)),"",OFFSET('5. Pp (3 años)'!$E$46,INT((ROW()-13)/2),0))</f>
        <v/>
      </c>
      <c r="F421" s="985" t="str">
        <f ca="1">IF(ISBLANK(OFFSET('5. Pp (3 años)'!$K$46,INT((ROW()-13)/2),0)),"",OFFSET('5. Pp (3 años)'!$K$46,INT((ROW()-13)/2),0))</f>
        <v/>
      </c>
      <c r="G421" s="987" t="str">
        <f ca="1">IF(ISBLANK(OFFSET('5. Pp (3 años)'!$H$46,INT((ROW()-13)/2),0)),"",OFFSET('5. Pp (3 años)'!$H$46,INT((ROW()-13)/2),0))</f>
        <v/>
      </c>
      <c r="H421" s="1027" t="str">
        <f ca="1">IF(ISBLANK(OFFSET('9. METAS'!$L$20,INT((ROW()-13)/2),0)),"",OFFSET('9. METAS'!$L$20,INT((ROW()-13)/2),0))</f>
        <v/>
      </c>
      <c r="I421" s="1029"/>
      <c r="J421" s="208" t="e">
        <f ca="1">IF(MOD(ROW()-13,2)=0,IF(ISBLANK(OFFSET(#REF!,INT((ROW()-13)/2),0)),"",OFFSET(#REF!,INT((ROW()-13)/2),0)),IF(ISBLANK(OFFSET('9. METAS'!$U$20,INT((ROW()-14)/2),0)),"",OFFSET('9. METAS'!$U$20,INT((ROW()-14)/2),0)))</f>
        <v>#REF!</v>
      </c>
      <c r="K421" s="209" t="e">
        <f ca="1">IF(MOD(ROW()-13,2)=0,IF(ISBLANK(OFFSET(#REF!,INT((ROW()-13)/2),0)),"",OFFSET(#REF!,INT((ROW()-13)/2),0)),IF(ISBLANK(OFFSET('9. METAS'!$V$20,INT((ROW()-14)/2),0)),"",OFFSET('9. METAS'!$V$20,INT((ROW()-14)/2),0)))</f>
        <v>#REF!</v>
      </c>
      <c r="L421" s="209" t="e">
        <f ca="1">IF(MOD(ROW()-13,2)=0,IF(ISBLANK(OFFSET(#REF!,INT((ROW()-13)/2),0)),"",OFFSET(#REF!,INT((ROW()-13)/2),0)),IF(ISBLANK(OFFSET('9. METAS'!$W$20,INT((ROW()-14)/2),0)),"",OFFSET('9. METAS'!$W$20,INT((ROW()-14)/2),0)))</f>
        <v>#REF!</v>
      </c>
      <c r="M421" s="210" t="e">
        <f ca="1">IF(MOD(ROW()-13,2)=0,IF(ISBLANK(OFFSET(#REF!,INT((ROW()-13)/2),0)),"",OFFSET(#REF!,INT((ROW()-13)/2),0)),IF(ISBLANK(OFFSET('9. METAS'!$X$20,INT((ROW()-14)/2),0)),"",OFFSET('9. METAS'!$X$20,INT((ROW()-14)/2),0)))</f>
        <v>#REF!</v>
      </c>
      <c r="N421" s="1002" t="str">
        <f t="shared" ref="N421" ca="1" si="404">IFERROR(J421/J422,"ND")</f>
        <v>ND</v>
      </c>
      <c r="O421" s="1004" t="str">
        <f t="shared" ref="O421" ca="1" si="405">IFERROR(((J421+K421)/H421),"ND")</f>
        <v>ND</v>
      </c>
      <c r="P421" s="1031"/>
    </row>
    <row r="422" spans="3:16">
      <c r="C422" s="981"/>
      <c r="D422" s="983"/>
      <c r="E422" s="983"/>
      <c r="F422" s="985"/>
      <c r="G422" s="987"/>
      <c r="H422" s="1027"/>
      <c r="I422" s="1033"/>
      <c r="J422" s="208" t="str">
        <f ca="1">IF(MOD(ROW()-13,2)=0,IF(ISBLANK(OFFSET(#REF!,INT((ROW()-13)/2),0)),"",OFFSET(#REF!,INT((ROW()-13)/2),0)),IF(ISBLANK(OFFSET('9. METAS'!$U$20,INT((ROW()-14)/2),0)),"",OFFSET('9. METAS'!$U$20,INT((ROW()-14)/2),0)))</f>
        <v/>
      </c>
      <c r="K422" s="209" t="str">
        <f ca="1">IF(MOD(ROW()-13,2)=0,IF(ISBLANK(OFFSET(#REF!,INT((ROW()-13)/2),0)),"",OFFSET(#REF!,INT((ROW()-13)/2),0)),IF(ISBLANK(OFFSET('9. METAS'!$V$20,INT((ROW()-14)/2),0)),"",OFFSET('9. METAS'!$V$20,INT((ROW()-14)/2),0)))</f>
        <v/>
      </c>
      <c r="L422" s="209" t="str">
        <f ca="1">IF(MOD(ROW()-13,2)=0,IF(ISBLANK(OFFSET(#REF!,INT((ROW()-13)/2),0)),"",OFFSET(#REF!,INT((ROW()-13)/2),0)),IF(ISBLANK(OFFSET('9. METAS'!$W$20,INT((ROW()-14)/2),0)),"",OFFSET('9. METAS'!$W$20,INT((ROW()-14)/2),0)))</f>
        <v/>
      </c>
      <c r="M422" s="210" t="str">
        <f ca="1">IF(MOD(ROW()-13,2)=0,IF(ISBLANK(OFFSET(#REF!,INT((ROW()-13)/2),0)),"",OFFSET(#REF!,INT((ROW()-13)/2),0)),IF(ISBLANK(OFFSET('9. METAS'!$X$20,INT((ROW()-14)/2),0)),"",OFFSET('9. METAS'!$X$20,INT((ROW()-14)/2),0)))</f>
        <v/>
      </c>
      <c r="N422" s="1003"/>
      <c r="O422" s="1005"/>
      <c r="P422" s="1034"/>
    </row>
    <row r="423" spans="3:16">
      <c r="C423" s="1008" t="str">
        <f ca="1">IF(ISBLANK(OFFSET('5. Pp (3 años)'!$C$46,INT((ROW()-13)/2),0)),"",OFFSET('5. Pp (3 años)'!$C$46,INT((ROW()-13)/2),0))</f>
        <v/>
      </c>
      <c r="D423" s="983" t="str">
        <f ca="1">IF(ISBLANK(OFFSET('5. Pp (3 años)'!$D$46,INT((ROW()-13)/2),0)),"",OFFSET('5. Pp (3 años)'!$D$46,INT((ROW()-13)/2),0))</f>
        <v/>
      </c>
      <c r="E423" s="983" t="str">
        <f ca="1">IF(ISBLANK(OFFSET('5. Pp (3 años)'!$E$46,INT((ROW()-13)/2),0)),"",OFFSET('5. Pp (3 años)'!$E$46,INT((ROW()-13)/2),0))</f>
        <v/>
      </c>
      <c r="F423" s="985" t="str">
        <f ca="1">IF(ISBLANK(OFFSET('5. Pp (3 años)'!$K$46,INT((ROW()-13)/2),0)),"",OFFSET('5. Pp (3 años)'!$K$46,INT((ROW()-13)/2),0))</f>
        <v/>
      </c>
      <c r="G423" s="987" t="str">
        <f ca="1">IF(ISBLANK(OFFSET('5. Pp (3 años)'!$H$46,INT((ROW()-13)/2),0)),"",OFFSET('5. Pp (3 años)'!$H$46,INT((ROW()-13)/2),0))</f>
        <v/>
      </c>
      <c r="H423" s="1027" t="str">
        <f ca="1">IF(ISBLANK(OFFSET('9. METAS'!$L$20,INT((ROW()-13)/2),0)),"",OFFSET('9. METAS'!$L$20,INT((ROW()-13)/2),0))</f>
        <v/>
      </c>
      <c r="I423" s="1029"/>
      <c r="J423" s="208" t="e">
        <f ca="1">IF(MOD(ROW()-13,2)=0,IF(ISBLANK(OFFSET(#REF!,INT((ROW()-13)/2),0)),"",OFFSET(#REF!,INT((ROW()-13)/2),0)),IF(ISBLANK(OFFSET('9. METAS'!$U$20,INT((ROW()-14)/2),0)),"",OFFSET('9. METAS'!$U$20,INT((ROW()-14)/2),0)))</f>
        <v>#REF!</v>
      </c>
      <c r="K423" s="209" t="e">
        <f ca="1">IF(MOD(ROW()-13,2)=0,IF(ISBLANK(OFFSET(#REF!,INT((ROW()-13)/2),0)),"",OFFSET(#REF!,INT((ROW()-13)/2),0)),IF(ISBLANK(OFFSET('9. METAS'!$V$20,INT((ROW()-14)/2),0)),"",OFFSET('9. METAS'!$V$20,INT((ROW()-14)/2),0)))</f>
        <v>#REF!</v>
      </c>
      <c r="L423" s="209" t="e">
        <f ca="1">IF(MOD(ROW()-13,2)=0,IF(ISBLANK(OFFSET(#REF!,INT((ROW()-13)/2),0)),"",OFFSET(#REF!,INT((ROW()-13)/2),0)),IF(ISBLANK(OFFSET('9. METAS'!$W$20,INT((ROW()-14)/2),0)),"",OFFSET('9. METAS'!$W$20,INT((ROW()-14)/2),0)))</f>
        <v>#REF!</v>
      </c>
      <c r="M423" s="210" t="e">
        <f ca="1">IF(MOD(ROW()-13,2)=0,IF(ISBLANK(OFFSET(#REF!,INT((ROW()-13)/2),0)),"",OFFSET(#REF!,INT((ROW()-13)/2),0)),IF(ISBLANK(OFFSET('9. METAS'!$X$20,INT((ROW()-14)/2),0)),"",OFFSET('9. METAS'!$X$20,INT((ROW()-14)/2),0)))</f>
        <v>#REF!</v>
      </c>
      <c r="N423" s="1002" t="str">
        <f t="shared" ref="N423" ca="1" si="406">IFERROR(J423/J424,"ND")</f>
        <v>ND</v>
      </c>
      <c r="O423" s="1004" t="str">
        <f t="shared" ref="O423" ca="1" si="407">IFERROR(((J423+K423)/H423),"ND")</f>
        <v>ND</v>
      </c>
      <c r="P423" s="1031"/>
    </row>
    <row r="424" spans="3:16">
      <c r="C424" s="981"/>
      <c r="D424" s="983"/>
      <c r="E424" s="983"/>
      <c r="F424" s="985"/>
      <c r="G424" s="987"/>
      <c r="H424" s="1027"/>
      <c r="I424" s="1033"/>
      <c r="J424" s="208" t="str">
        <f ca="1">IF(MOD(ROW()-13,2)=0,IF(ISBLANK(OFFSET(#REF!,INT((ROW()-13)/2),0)),"",OFFSET(#REF!,INT((ROW()-13)/2),0)),IF(ISBLANK(OFFSET('9. METAS'!$U$20,INT((ROW()-14)/2),0)),"",OFFSET('9. METAS'!$U$20,INT((ROW()-14)/2),0)))</f>
        <v/>
      </c>
      <c r="K424" s="209" t="str">
        <f ca="1">IF(MOD(ROW()-13,2)=0,IF(ISBLANK(OFFSET(#REF!,INT((ROW()-13)/2),0)),"",OFFSET(#REF!,INT((ROW()-13)/2),0)),IF(ISBLANK(OFFSET('9. METAS'!$V$20,INT((ROW()-14)/2),0)),"",OFFSET('9. METAS'!$V$20,INT((ROW()-14)/2),0)))</f>
        <v/>
      </c>
      <c r="L424" s="209" t="str">
        <f ca="1">IF(MOD(ROW()-13,2)=0,IF(ISBLANK(OFFSET(#REF!,INT((ROW()-13)/2),0)),"",OFFSET(#REF!,INT((ROW()-13)/2),0)),IF(ISBLANK(OFFSET('9. METAS'!$W$20,INT((ROW()-14)/2),0)),"",OFFSET('9. METAS'!$W$20,INT((ROW()-14)/2),0)))</f>
        <v/>
      </c>
      <c r="M424" s="210" t="str">
        <f ca="1">IF(MOD(ROW()-13,2)=0,IF(ISBLANK(OFFSET(#REF!,INT((ROW()-13)/2),0)),"",OFFSET(#REF!,INT((ROW()-13)/2),0)),IF(ISBLANK(OFFSET('9. METAS'!$X$20,INT((ROW()-14)/2),0)),"",OFFSET('9. METAS'!$X$20,INT((ROW()-14)/2),0)))</f>
        <v/>
      </c>
      <c r="N424" s="1003"/>
      <c r="O424" s="1005"/>
      <c r="P424" s="1034"/>
    </row>
    <row r="425" spans="3:16">
      <c r="C425" s="1008" t="str">
        <f ca="1">IF(ISBLANK(OFFSET('5. Pp (3 años)'!$C$46,INT((ROW()-13)/2),0)),"",OFFSET('5. Pp (3 años)'!$C$46,INT((ROW()-13)/2),0))</f>
        <v/>
      </c>
      <c r="D425" s="983" t="str">
        <f ca="1">IF(ISBLANK(OFFSET('5. Pp (3 años)'!$D$46,INT((ROW()-13)/2),0)),"",OFFSET('5. Pp (3 años)'!$D$46,INT((ROW()-13)/2),0))</f>
        <v/>
      </c>
      <c r="E425" s="983" t="str">
        <f ca="1">IF(ISBLANK(OFFSET('5. Pp (3 años)'!$E$46,INT((ROW()-13)/2),0)),"",OFFSET('5. Pp (3 años)'!$E$46,INT((ROW()-13)/2),0))</f>
        <v/>
      </c>
      <c r="F425" s="985" t="str">
        <f ca="1">IF(ISBLANK(OFFSET('5. Pp (3 años)'!$K$46,INT((ROW()-13)/2),0)),"",OFFSET('5. Pp (3 años)'!$K$46,INT((ROW()-13)/2),0))</f>
        <v/>
      </c>
      <c r="G425" s="987" t="str">
        <f ca="1">IF(ISBLANK(OFFSET('5. Pp (3 años)'!$H$46,INT((ROW()-13)/2),0)),"",OFFSET('5. Pp (3 años)'!$H$46,INT((ROW()-13)/2),0))</f>
        <v/>
      </c>
      <c r="H425" s="1027" t="str">
        <f ca="1">IF(ISBLANK(OFFSET('9. METAS'!$L$20,INT((ROW()-13)/2),0)),"",OFFSET('9. METAS'!$L$20,INT((ROW()-13)/2),0))</f>
        <v/>
      </c>
      <c r="I425" s="1029"/>
      <c r="J425" s="208" t="e">
        <f ca="1">IF(MOD(ROW()-13,2)=0,IF(ISBLANK(OFFSET(#REF!,INT((ROW()-13)/2),0)),"",OFFSET(#REF!,INT((ROW()-13)/2),0)),IF(ISBLANK(OFFSET('9. METAS'!$U$20,INT((ROW()-14)/2),0)),"",OFFSET('9. METAS'!$U$20,INT((ROW()-14)/2),0)))</f>
        <v>#REF!</v>
      </c>
      <c r="K425" s="209" t="e">
        <f ca="1">IF(MOD(ROW()-13,2)=0,IF(ISBLANK(OFFSET(#REF!,INT((ROW()-13)/2),0)),"",OFFSET(#REF!,INT((ROW()-13)/2),0)),IF(ISBLANK(OFFSET('9. METAS'!$V$20,INT((ROW()-14)/2),0)),"",OFFSET('9. METAS'!$V$20,INT((ROW()-14)/2),0)))</f>
        <v>#REF!</v>
      </c>
      <c r="L425" s="209" t="e">
        <f ca="1">IF(MOD(ROW()-13,2)=0,IF(ISBLANK(OFFSET(#REF!,INT((ROW()-13)/2),0)),"",OFFSET(#REF!,INT((ROW()-13)/2),0)),IF(ISBLANK(OFFSET('9. METAS'!$W$20,INT((ROW()-14)/2),0)),"",OFFSET('9. METAS'!$W$20,INT((ROW()-14)/2),0)))</f>
        <v>#REF!</v>
      </c>
      <c r="M425" s="210" t="e">
        <f ca="1">IF(MOD(ROW()-13,2)=0,IF(ISBLANK(OFFSET(#REF!,INT((ROW()-13)/2),0)),"",OFFSET(#REF!,INT((ROW()-13)/2),0)),IF(ISBLANK(OFFSET('9. METAS'!$X$20,INT((ROW()-14)/2),0)),"",OFFSET('9. METAS'!$X$20,INT((ROW()-14)/2),0)))</f>
        <v>#REF!</v>
      </c>
      <c r="N425" s="1002" t="str">
        <f t="shared" ref="N425" ca="1" si="408">IFERROR(J425/J426,"ND")</f>
        <v>ND</v>
      </c>
      <c r="O425" s="1004" t="str">
        <f t="shared" ref="O425" ca="1" si="409">IFERROR(((J425+K425)/H425),"ND")</f>
        <v>ND</v>
      </c>
      <c r="P425" s="1031"/>
    </row>
    <row r="426" spans="3:16">
      <c r="C426" s="981"/>
      <c r="D426" s="983"/>
      <c r="E426" s="983"/>
      <c r="F426" s="985"/>
      <c r="G426" s="987"/>
      <c r="H426" s="1027"/>
      <c r="I426" s="1033"/>
      <c r="J426" s="208" t="str">
        <f ca="1">IF(MOD(ROW()-13,2)=0,IF(ISBLANK(OFFSET(#REF!,INT((ROW()-13)/2),0)),"",OFFSET(#REF!,INT((ROW()-13)/2),0)),IF(ISBLANK(OFFSET('9. METAS'!$U$20,INT((ROW()-14)/2),0)),"",OFFSET('9. METAS'!$U$20,INT((ROW()-14)/2),0)))</f>
        <v/>
      </c>
      <c r="K426" s="209" t="str">
        <f ca="1">IF(MOD(ROW()-13,2)=0,IF(ISBLANK(OFFSET(#REF!,INT((ROW()-13)/2),0)),"",OFFSET(#REF!,INT((ROW()-13)/2),0)),IF(ISBLANK(OFFSET('9. METAS'!$V$20,INT((ROW()-14)/2),0)),"",OFFSET('9. METAS'!$V$20,INT((ROW()-14)/2),0)))</f>
        <v/>
      </c>
      <c r="L426" s="209" t="str">
        <f ca="1">IF(MOD(ROW()-13,2)=0,IF(ISBLANK(OFFSET(#REF!,INT((ROW()-13)/2),0)),"",OFFSET(#REF!,INT((ROW()-13)/2),0)),IF(ISBLANK(OFFSET('9. METAS'!$W$20,INT((ROW()-14)/2),0)),"",OFFSET('9. METAS'!$W$20,INT((ROW()-14)/2),0)))</f>
        <v/>
      </c>
      <c r="M426" s="210" t="str">
        <f ca="1">IF(MOD(ROW()-13,2)=0,IF(ISBLANK(OFFSET(#REF!,INT((ROW()-13)/2),0)),"",OFFSET(#REF!,INT((ROW()-13)/2),0)),IF(ISBLANK(OFFSET('9. METAS'!$X$20,INT((ROW()-14)/2),0)),"",OFFSET('9. METAS'!$X$20,INT((ROW()-14)/2),0)))</f>
        <v/>
      </c>
      <c r="N426" s="1003"/>
      <c r="O426" s="1005"/>
      <c r="P426" s="1034"/>
    </row>
    <row r="427" spans="3:16">
      <c r="C427" s="1008" t="str">
        <f ca="1">IF(ISBLANK(OFFSET('5. Pp (3 años)'!$C$46,INT((ROW()-13)/2),0)),"",OFFSET('5. Pp (3 años)'!$C$46,INT((ROW()-13)/2),0))</f>
        <v/>
      </c>
      <c r="D427" s="983" t="str">
        <f ca="1">IF(ISBLANK(OFFSET('5. Pp (3 años)'!$D$46,INT((ROW()-13)/2),0)),"",OFFSET('5. Pp (3 años)'!$D$46,INT((ROW()-13)/2),0))</f>
        <v/>
      </c>
      <c r="E427" s="983" t="str">
        <f ca="1">IF(ISBLANK(OFFSET('5. Pp (3 años)'!$E$46,INT((ROW()-13)/2),0)),"",OFFSET('5. Pp (3 años)'!$E$46,INT((ROW()-13)/2),0))</f>
        <v/>
      </c>
      <c r="F427" s="985" t="str">
        <f ca="1">IF(ISBLANK(OFFSET('5. Pp (3 años)'!$K$46,INT((ROW()-13)/2),0)),"",OFFSET('5. Pp (3 años)'!$K$46,INT((ROW()-13)/2),0))</f>
        <v/>
      </c>
      <c r="G427" s="987" t="str">
        <f ca="1">IF(ISBLANK(OFFSET('5. Pp (3 años)'!$H$46,INT((ROW()-13)/2),0)),"",OFFSET('5. Pp (3 años)'!$H$46,INT((ROW()-13)/2),0))</f>
        <v/>
      </c>
      <c r="H427" s="1027" t="str">
        <f ca="1">IF(ISBLANK(OFFSET('9. METAS'!$L$20,INT((ROW()-13)/2),0)),"",OFFSET('9. METAS'!$L$20,INT((ROW()-13)/2),0))</f>
        <v/>
      </c>
      <c r="I427" s="1029"/>
      <c r="J427" s="208" t="e">
        <f ca="1">IF(MOD(ROW()-13,2)=0,IF(ISBLANK(OFFSET(#REF!,INT((ROW()-13)/2),0)),"",OFFSET(#REF!,INT((ROW()-13)/2),0)),IF(ISBLANK(OFFSET('9. METAS'!$U$20,INT((ROW()-14)/2),0)),"",OFFSET('9. METAS'!$U$20,INT((ROW()-14)/2),0)))</f>
        <v>#REF!</v>
      </c>
      <c r="K427" s="209" t="e">
        <f ca="1">IF(MOD(ROW()-13,2)=0,IF(ISBLANK(OFFSET(#REF!,INT((ROW()-13)/2),0)),"",OFFSET(#REF!,INT((ROW()-13)/2),0)),IF(ISBLANK(OFFSET('9. METAS'!$V$20,INT((ROW()-14)/2),0)),"",OFFSET('9. METAS'!$V$20,INT((ROW()-14)/2),0)))</f>
        <v>#REF!</v>
      </c>
      <c r="L427" s="209" t="e">
        <f ca="1">IF(MOD(ROW()-13,2)=0,IF(ISBLANK(OFFSET(#REF!,INT((ROW()-13)/2),0)),"",OFFSET(#REF!,INT((ROW()-13)/2),0)),IF(ISBLANK(OFFSET('9. METAS'!$W$20,INT((ROW()-14)/2),0)),"",OFFSET('9. METAS'!$W$20,INT((ROW()-14)/2),0)))</f>
        <v>#REF!</v>
      </c>
      <c r="M427" s="210" t="e">
        <f ca="1">IF(MOD(ROW()-13,2)=0,IF(ISBLANK(OFFSET(#REF!,INT((ROW()-13)/2),0)),"",OFFSET(#REF!,INT((ROW()-13)/2),0)),IF(ISBLANK(OFFSET('9. METAS'!$X$20,INT((ROW()-14)/2),0)),"",OFFSET('9. METAS'!$X$20,INT((ROW()-14)/2),0)))</f>
        <v>#REF!</v>
      </c>
      <c r="N427" s="1002" t="str">
        <f t="shared" ref="N427" ca="1" si="410">IFERROR(J427/J428,"ND")</f>
        <v>ND</v>
      </c>
      <c r="O427" s="1004" t="str">
        <f t="shared" ref="O427" ca="1" si="411">IFERROR(((J427+K427)/H427),"ND")</f>
        <v>ND</v>
      </c>
      <c r="P427" s="1031"/>
    </row>
    <row r="428" spans="3:16">
      <c r="C428" s="981"/>
      <c r="D428" s="983"/>
      <c r="E428" s="983"/>
      <c r="F428" s="985"/>
      <c r="G428" s="987"/>
      <c r="H428" s="1027"/>
      <c r="I428" s="1033"/>
      <c r="J428" s="208" t="str">
        <f ca="1">IF(MOD(ROW()-13,2)=0,IF(ISBLANK(OFFSET(#REF!,INT((ROW()-13)/2),0)),"",OFFSET(#REF!,INT((ROW()-13)/2),0)),IF(ISBLANK(OFFSET('9. METAS'!$U$20,INT((ROW()-14)/2),0)),"",OFFSET('9. METAS'!$U$20,INT((ROW()-14)/2),0)))</f>
        <v/>
      </c>
      <c r="K428" s="209" t="str">
        <f ca="1">IF(MOD(ROW()-13,2)=0,IF(ISBLANK(OFFSET(#REF!,INT((ROW()-13)/2),0)),"",OFFSET(#REF!,INT((ROW()-13)/2),0)),IF(ISBLANK(OFFSET('9. METAS'!$V$20,INT((ROW()-14)/2),0)),"",OFFSET('9. METAS'!$V$20,INT((ROW()-14)/2),0)))</f>
        <v/>
      </c>
      <c r="L428" s="209" t="str">
        <f ca="1">IF(MOD(ROW()-13,2)=0,IF(ISBLANK(OFFSET(#REF!,INT((ROW()-13)/2),0)),"",OFFSET(#REF!,INT((ROW()-13)/2),0)),IF(ISBLANK(OFFSET('9. METAS'!$W$20,INT((ROW()-14)/2),0)),"",OFFSET('9. METAS'!$W$20,INT((ROW()-14)/2),0)))</f>
        <v/>
      </c>
      <c r="M428" s="210" t="str">
        <f ca="1">IF(MOD(ROW()-13,2)=0,IF(ISBLANK(OFFSET(#REF!,INT((ROW()-13)/2),0)),"",OFFSET(#REF!,INT((ROW()-13)/2),0)),IF(ISBLANK(OFFSET('9. METAS'!$X$20,INT((ROW()-14)/2),0)),"",OFFSET('9. METAS'!$X$20,INT((ROW()-14)/2),0)))</f>
        <v/>
      </c>
      <c r="N428" s="1003"/>
      <c r="O428" s="1005"/>
      <c r="P428" s="1034"/>
    </row>
    <row r="429" spans="3:16">
      <c r="C429" s="1008" t="str">
        <f ca="1">IF(ISBLANK(OFFSET('5. Pp (3 años)'!$C$46,INT((ROW()-13)/2),0)),"",OFFSET('5. Pp (3 años)'!$C$46,INT((ROW()-13)/2),0))</f>
        <v/>
      </c>
      <c r="D429" s="983" t="str">
        <f ca="1">IF(ISBLANK(OFFSET('5. Pp (3 años)'!$D$46,INT((ROW()-13)/2),0)),"",OFFSET('5. Pp (3 años)'!$D$46,INT((ROW()-13)/2),0))</f>
        <v/>
      </c>
      <c r="E429" s="983" t="str">
        <f ca="1">IF(ISBLANK(OFFSET('5. Pp (3 años)'!$E$46,INT((ROW()-13)/2),0)),"",OFFSET('5. Pp (3 años)'!$E$46,INT((ROW()-13)/2),0))</f>
        <v/>
      </c>
      <c r="F429" s="985" t="str">
        <f ca="1">IF(ISBLANK(OFFSET('5. Pp (3 años)'!$K$46,INT((ROW()-13)/2),0)),"",OFFSET('5. Pp (3 años)'!$K$46,INT((ROW()-13)/2),0))</f>
        <v/>
      </c>
      <c r="G429" s="987" t="str">
        <f ca="1">IF(ISBLANK(OFFSET('5. Pp (3 años)'!$H$46,INT((ROW()-13)/2),0)),"",OFFSET('5. Pp (3 años)'!$H$46,INT((ROW()-13)/2),0))</f>
        <v/>
      </c>
      <c r="H429" s="1027" t="str">
        <f ca="1">IF(ISBLANK(OFFSET('9. METAS'!$L$20,INT((ROW()-13)/2),0)),"",OFFSET('9. METAS'!$L$20,INT((ROW()-13)/2),0))</f>
        <v/>
      </c>
      <c r="I429" s="1029"/>
      <c r="J429" s="208" t="e">
        <f ca="1">IF(MOD(ROW()-13,2)=0,IF(ISBLANK(OFFSET(#REF!,INT((ROW()-13)/2),0)),"",OFFSET(#REF!,INT((ROW()-13)/2),0)),IF(ISBLANK(OFFSET('9. METAS'!$U$20,INT((ROW()-14)/2),0)),"",OFFSET('9. METAS'!$U$20,INT((ROW()-14)/2),0)))</f>
        <v>#REF!</v>
      </c>
      <c r="K429" s="209" t="e">
        <f ca="1">IF(MOD(ROW()-13,2)=0,IF(ISBLANK(OFFSET(#REF!,INT((ROW()-13)/2),0)),"",OFFSET(#REF!,INT((ROW()-13)/2),0)),IF(ISBLANK(OFFSET('9. METAS'!$V$20,INT((ROW()-14)/2),0)),"",OFFSET('9. METAS'!$V$20,INT((ROW()-14)/2),0)))</f>
        <v>#REF!</v>
      </c>
      <c r="L429" s="209" t="e">
        <f ca="1">IF(MOD(ROW()-13,2)=0,IF(ISBLANK(OFFSET(#REF!,INT((ROW()-13)/2),0)),"",OFFSET(#REF!,INT((ROW()-13)/2),0)),IF(ISBLANK(OFFSET('9. METAS'!$W$20,INT((ROW()-14)/2),0)),"",OFFSET('9. METAS'!$W$20,INT((ROW()-14)/2),0)))</f>
        <v>#REF!</v>
      </c>
      <c r="M429" s="210" t="e">
        <f ca="1">IF(MOD(ROW()-13,2)=0,IF(ISBLANK(OFFSET(#REF!,INT((ROW()-13)/2),0)),"",OFFSET(#REF!,INT((ROW()-13)/2),0)),IF(ISBLANK(OFFSET('9. METAS'!$X$20,INT((ROW()-14)/2),0)),"",OFFSET('9. METAS'!$X$20,INT((ROW()-14)/2),0)))</f>
        <v>#REF!</v>
      </c>
      <c r="N429" s="1002" t="str">
        <f t="shared" ref="N429" ca="1" si="412">IFERROR(J429/J430,"ND")</f>
        <v>ND</v>
      </c>
      <c r="O429" s="1004" t="str">
        <f t="shared" ref="O429" ca="1" si="413">IFERROR(((J429+K429)/H429),"ND")</f>
        <v>ND</v>
      </c>
      <c r="P429" s="1031"/>
    </row>
    <row r="430" spans="3:16">
      <c r="C430" s="981"/>
      <c r="D430" s="983"/>
      <c r="E430" s="983"/>
      <c r="F430" s="985"/>
      <c r="G430" s="987"/>
      <c r="H430" s="1027"/>
      <c r="I430" s="1033"/>
      <c r="J430" s="208" t="str">
        <f ca="1">IF(MOD(ROW()-13,2)=0,IF(ISBLANK(OFFSET(#REF!,INT((ROW()-13)/2),0)),"",OFFSET(#REF!,INT((ROW()-13)/2),0)),IF(ISBLANK(OFFSET('9. METAS'!$U$20,INT((ROW()-14)/2),0)),"",OFFSET('9. METAS'!$U$20,INT((ROW()-14)/2),0)))</f>
        <v/>
      </c>
      <c r="K430" s="209" t="str">
        <f ca="1">IF(MOD(ROW()-13,2)=0,IF(ISBLANK(OFFSET(#REF!,INT((ROW()-13)/2),0)),"",OFFSET(#REF!,INT((ROW()-13)/2),0)),IF(ISBLANK(OFFSET('9. METAS'!$V$20,INT((ROW()-14)/2),0)),"",OFFSET('9. METAS'!$V$20,INT((ROW()-14)/2),0)))</f>
        <v/>
      </c>
      <c r="L430" s="209" t="str">
        <f ca="1">IF(MOD(ROW()-13,2)=0,IF(ISBLANK(OFFSET(#REF!,INT((ROW()-13)/2),0)),"",OFFSET(#REF!,INT((ROW()-13)/2),0)),IF(ISBLANK(OFFSET('9. METAS'!$W$20,INT((ROW()-14)/2),0)),"",OFFSET('9. METAS'!$W$20,INT((ROW()-14)/2),0)))</f>
        <v/>
      </c>
      <c r="M430" s="210" t="str">
        <f ca="1">IF(MOD(ROW()-13,2)=0,IF(ISBLANK(OFFSET(#REF!,INT((ROW()-13)/2),0)),"",OFFSET(#REF!,INT((ROW()-13)/2),0)),IF(ISBLANK(OFFSET('9. METAS'!$X$20,INT((ROW()-14)/2),0)),"",OFFSET('9. METAS'!$X$20,INT((ROW()-14)/2),0)))</f>
        <v/>
      </c>
      <c r="N430" s="1003"/>
      <c r="O430" s="1005"/>
      <c r="P430" s="1034"/>
    </row>
    <row r="431" spans="3:16">
      <c r="C431" s="1008" t="str">
        <f ca="1">IF(ISBLANK(OFFSET('5. Pp (3 años)'!$C$46,INT((ROW()-13)/2),0)),"",OFFSET('5. Pp (3 años)'!$C$46,INT((ROW()-13)/2),0))</f>
        <v/>
      </c>
      <c r="D431" s="983" t="str">
        <f ca="1">IF(ISBLANK(OFFSET('5. Pp (3 años)'!$D$46,INT((ROW()-13)/2),0)),"",OFFSET('5. Pp (3 años)'!$D$46,INT((ROW()-13)/2),0))</f>
        <v/>
      </c>
      <c r="E431" s="983" t="str">
        <f ca="1">IF(ISBLANK(OFFSET('5. Pp (3 años)'!$E$46,INT((ROW()-13)/2),0)),"",OFFSET('5. Pp (3 años)'!$E$46,INT((ROW()-13)/2),0))</f>
        <v/>
      </c>
      <c r="F431" s="985" t="str">
        <f ca="1">IF(ISBLANK(OFFSET('5. Pp (3 años)'!$K$46,INT((ROW()-13)/2),0)),"",OFFSET('5. Pp (3 años)'!$K$46,INT((ROW()-13)/2),0))</f>
        <v/>
      </c>
      <c r="G431" s="987" t="str">
        <f ca="1">IF(ISBLANK(OFFSET('5. Pp (3 años)'!$H$46,INT((ROW()-13)/2),0)),"",OFFSET('5. Pp (3 años)'!$H$46,INT((ROW()-13)/2),0))</f>
        <v/>
      </c>
      <c r="H431" s="1027" t="str">
        <f ca="1">IF(ISBLANK(OFFSET('9. METAS'!$L$20,INT((ROW()-13)/2),0)),"",OFFSET('9. METAS'!$L$20,INT((ROW()-13)/2),0))</f>
        <v/>
      </c>
      <c r="I431" s="1029"/>
      <c r="J431" s="208" t="e">
        <f ca="1">IF(MOD(ROW()-13,2)=0,IF(ISBLANK(OFFSET(#REF!,INT((ROW()-13)/2),0)),"",OFFSET(#REF!,INT((ROW()-13)/2),0)),IF(ISBLANK(OFFSET('9. METAS'!$U$20,INT((ROW()-14)/2),0)),"",OFFSET('9. METAS'!$U$20,INT((ROW()-14)/2),0)))</f>
        <v>#REF!</v>
      </c>
      <c r="K431" s="209" t="e">
        <f ca="1">IF(MOD(ROW()-13,2)=0,IF(ISBLANK(OFFSET(#REF!,INT((ROW()-13)/2),0)),"",OFFSET(#REF!,INT((ROW()-13)/2),0)),IF(ISBLANK(OFFSET('9. METAS'!$V$20,INT((ROW()-14)/2),0)),"",OFFSET('9. METAS'!$V$20,INT((ROW()-14)/2),0)))</f>
        <v>#REF!</v>
      </c>
      <c r="L431" s="209" t="e">
        <f ca="1">IF(MOD(ROW()-13,2)=0,IF(ISBLANK(OFFSET(#REF!,INT((ROW()-13)/2),0)),"",OFFSET(#REF!,INT((ROW()-13)/2),0)),IF(ISBLANK(OFFSET('9. METAS'!$W$20,INT((ROW()-14)/2),0)),"",OFFSET('9. METAS'!$W$20,INT((ROW()-14)/2),0)))</f>
        <v>#REF!</v>
      </c>
      <c r="M431" s="210" t="e">
        <f ca="1">IF(MOD(ROW()-13,2)=0,IF(ISBLANK(OFFSET(#REF!,INT((ROW()-13)/2),0)),"",OFFSET(#REF!,INT((ROW()-13)/2),0)),IF(ISBLANK(OFFSET('9. METAS'!$X$20,INT((ROW()-14)/2),0)),"",OFFSET('9. METAS'!$X$20,INT((ROW()-14)/2),0)))</f>
        <v>#REF!</v>
      </c>
      <c r="N431" s="1002" t="str">
        <f t="shared" ref="N431" ca="1" si="414">IFERROR(J431/J432,"ND")</f>
        <v>ND</v>
      </c>
      <c r="O431" s="1004" t="str">
        <f t="shared" ref="O431" ca="1" si="415">IFERROR(((J431+K431)/H431),"ND")</f>
        <v>ND</v>
      </c>
      <c r="P431" s="1031"/>
    </row>
    <row r="432" spans="3:16">
      <c r="C432" s="981"/>
      <c r="D432" s="983"/>
      <c r="E432" s="983"/>
      <c r="F432" s="985"/>
      <c r="G432" s="987"/>
      <c r="H432" s="1027"/>
      <c r="I432" s="1033"/>
      <c r="J432" s="208" t="str">
        <f ca="1">IF(MOD(ROW()-13,2)=0,IF(ISBLANK(OFFSET(#REF!,INT((ROW()-13)/2),0)),"",OFFSET(#REF!,INT((ROW()-13)/2),0)),IF(ISBLANK(OFFSET('9. METAS'!$U$20,INT((ROW()-14)/2),0)),"",OFFSET('9. METAS'!$U$20,INT((ROW()-14)/2),0)))</f>
        <v/>
      </c>
      <c r="K432" s="209" t="str">
        <f ca="1">IF(MOD(ROW()-13,2)=0,IF(ISBLANK(OFFSET(#REF!,INT((ROW()-13)/2),0)),"",OFFSET(#REF!,INT((ROW()-13)/2),0)),IF(ISBLANK(OFFSET('9. METAS'!$V$20,INT((ROW()-14)/2),0)),"",OFFSET('9. METAS'!$V$20,INT((ROW()-14)/2),0)))</f>
        <v/>
      </c>
      <c r="L432" s="209" t="str">
        <f ca="1">IF(MOD(ROW()-13,2)=0,IF(ISBLANK(OFFSET(#REF!,INT((ROW()-13)/2),0)),"",OFFSET(#REF!,INT((ROW()-13)/2),0)),IF(ISBLANK(OFFSET('9. METAS'!$W$20,INT((ROW()-14)/2),0)),"",OFFSET('9. METAS'!$W$20,INT((ROW()-14)/2),0)))</f>
        <v/>
      </c>
      <c r="M432" s="210" t="str">
        <f ca="1">IF(MOD(ROW()-13,2)=0,IF(ISBLANK(OFFSET(#REF!,INT((ROW()-13)/2),0)),"",OFFSET(#REF!,INT((ROW()-13)/2),0)),IF(ISBLANK(OFFSET('9. METAS'!$X$20,INT((ROW()-14)/2),0)),"",OFFSET('9. METAS'!$X$20,INT((ROW()-14)/2),0)))</f>
        <v/>
      </c>
      <c r="N432" s="1003"/>
      <c r="O432" s="1005"/>
      <c r="P432" s="1034"/>
    </row>
    <row r="433" spans="3:16">
      <c r="C433" s="1008" t="str">
        <f ca="1">IF(ISBLANK(OFFSET('5. Pp (3 años)'!$C$46,INT((ROW()-13)/2),0)),"",OFFSET('5. Pp (3 años)'!$C$46,INT((ROW()-13)/2),0))</f>
        <v/>
      </c>
      <c r="D433" s="983" t="str">
        <f ca="1">IF(ISBLANK(OFFSET('5. Pp (3 años)'!$D$46,INT((ROW()-13)/2),0)),"",OFFSET('5. Pp (3 años)'!$D$46,INT((ROW()-13)/2),0))</f>
        <v/>
      </c>
      <c r="E433" s="983" t="str">
        <f ca="1">IF(ISBLANK(OFFSET('5. Pp (3 años)'!$E$46,INT((ROW()-13)/2),0)),"",OFFSET('5. Pp (3 años)'!$E$46,INT((ROW()-13)/2),0))</f>
        <v/>
      </c>
      <c r="F433" s="985" t="str">
        <f ca="1">IF(ISBLANK(OFFSET('5. Pp (3 años)'!$K$46,INT((ROW()-13)/2),0)),"",OFFSET('5. Pp (3 años)'!$K$46,INT((ROW()-13)/2),0))</f>
        <v/>
      </c>
      <c r="G433" s="987" t="str">
        <f ca="1">IF(ISBLANK(OFFSET('5. Pp (3 años)'!$H$46,INT((ROW()-13)/2),0)),"",OFFSET('5. Pp (3 años)'!$H$46,INT((ROW()-13)/2),0))</f>
        <v/>
      </c>
      <c r="H433" s="1027" t="str">
        <f ca="1">IF(ISBLANK(OFFSET('9. METAS'!$L$20,INT((ROW()-13)/2),0)),"",OFFSET('9. METAS'!$L$20,INT((ROW()-13)/2),0))</f>
        <v/>
      </c>
      <c r="I433" s="1029"/>
      <c r="J433" s="208" t="e">
        <f ca="1">IF(MOD(ROW()-13,2)=0,IF(ISBLANK(OFFSET(#REF!,INT((ROW()-13)/2),0)),"",OFFSET(#REF!,INT((ROW()-13)/2),0)),IF(ISBLANK(OFFSET('9. METAS'!$U$20,INT((ROW()-14)/2),0)),"",OFFSET('9. METAS'!$U$20,INT((ROW()-14)/2),0)))</f>
        <v>#REF!</v>
      </c>
      <c r="K433" s="209" t="e">
        <f ca="1">IF(MOD(ROW()-13,2)=0,IF(ISBLANK(OFFSET(#REF!,INT((ROW()-13)/2),0)),"",OFFSET(#REF!,INT((ROW()-13)/2),0)),IF(ISBLANK(OFFSET('9. METAS'!$V$20,INT((ROW()-14)/2),0)),"",OFFSET('9. METAS'!$V$20,INT((ROW()-14)/2),0)))</f>
        <v>#REF!</v>
      </c>
      <c r="L433" s="209" t="e">
        <f ca="1">IF(MOD(ROW()-13,2)=0,IF(ISBLANK(OFFSET(#REF!,INT((ROW()-13)/2),0)),"",OFFSET(#REF!,INT((ROW()-13)/2),0)),IF(ISBLANK(OFFSET('9. METAS'!$W$20,INT((ROW()-14)/2),0)),"",OFFSET('9. METAS'!$W$20,INT((ROW()-14)/2),0)))</f>
        <v>#REF!</v>
      </c>
      <c r="M433" s="210" t="e">
        <f ca="1">IF(MOD(ROW()-13,2)=0,IF(ISBLANK(OFFSET(#REF!,INT((ROW()-13)/2),0)),"",OFFSET(#REF!,INT((ROW()-13)/2),0)),IF(ISBLANK(OFFSET('9. METAS'!$X$20,INT((ROW()-14)/2),0)),"",OFFSET('9. METAS'!$X$20,INT((ROW()-14)/2),0)))</f>
        <v>#REF!</v>
      </c>
      <c r="N433" s="1002" t="str">
        <f t="shared" ref="N433" ca="1" si="416">IFERROR(J433/J434,"ND")</f>
        <v>ND</v>
      </c>
      <c r="O433" s="1004" t="str">
        <f t="shared" ref="O433" ca="1" si="417">IFERROR(((J433+K433)/H433),"ND")</f>
        <v>ND</v>
      </c>
      <c r="P433" s="1031"/>
    </row>
    <row r="434" spans="3:16">
      <c r="C434" s="981"/>
      <c r="D434" s="983"/>
      <c r="E434" s="983"/>
      <c r="F434" s="985"/>
      <c r="G434" s="987"/>
      <c r="H434" s="1027"/>
      <c r="I434" s="1033"/>
      <c r="J434" s="208" t="str">
        <f ca="1">IF(MOD(ROW()-13,2)=0,IF(ISBLANK(OFFSET(#REF!,INT((ROW()-13)/2),0)),"",OFFSET(#REF!,INT((ROW()-13)/2),0)),IF(ISBLANK(OFFSET('9. METAS'!$U$20,INT((ROW()-14)/2),0)),"",OFFSET('9. METAS'!$U$20,INT((ROW()-14)/2),0)))</f>
        <v/>
      </c>
      <c r="K434" s="209" t="str">
        <f ca="1">IF(MOD(ROW()-13,2)=0,IF(ISBLANK(OFFSET(#REF!,INT((ROW()-13)/2),0)),"",OFFSET(#REF!,INT((ROW()-13)/2),0)),IF(ISBLANK(OFFSET('9. METAS'!$V$20,INT((ROW()-14)/2),0)),"",OFFSET('9. METAS'!$V$20,INT((ROW()-14)/2),0)))</f>
        <v/>
      </c>
      <c r="L434" s="209" t="str">
        <f ca="1">IF(MOD(ROW()-13,2)=0,IF(ISBLANK(OFFSET(#REF!,INT((ROW()-13)/2),0)),"",OFFSET(#REF!,INT((ROW()-13)/2),0)),IF(ISBLANK(OFFSET('9. METAS'!$W$20,INT((ROW()-14)/2),0)),"",OFFSET('9. METAS'!$W$20,INT((ROW()-14)/2),0)))</f>
        <v/>
      </c>
      <c r="M434" s="210" t="str">
        <f ca="1">IF(MOD(ROW()-13,2)=0,IF(ISBLANK(OFFSET(#REF!,INT((ROW()-13)/2),0)),"",OFFSET(#REF!,INT((ROW()-13)/2),0)),IF(ISBLANK(OFFSET('9. METAS'!$X$20,INT((ROW()-14)/2),0)),"",OFFSET('9. METAS'!$X$20,INT((ROW()-14)/2),0)))</f>
        <v/>
      </c>
      <c r="N434" s="1003"/>
      <c r="O434" s="1005"/>
      <c r="P434" s="1034"/>
    </row>
    <row r="435" spans="3:16">
      <c r="C435" s="1008" t="str">
        <f ca="1">IF(ISBLANK(OFFSET('5. Pp (3 años)'!$C$46,INT((ROW()-13)/2),0)),"",OFFSET('5. Pp (3 años)'!$C$46,INT((ROW()-13)/2),0))</f>
        <v/>
      </c>
      <c r="D435" s="983" t="str">
        <f ca="1">IF(ISBLANK(OFFSET('5. Pp (3 años)'!$D$46,INT((ROW()-13)/2),0)),"",OFFSET('5. Pp (3 años)'!$D$46,INT((ROW()-13)/2),0))</f>
        <v/>
      </c>
      <c r="E435" s="983" t="str">
        <f ca="1">IF(ISBLANK(OFFSET('5. Pp (3 años)'!$E$46,INT((ROW()-13)/2),0)),"",OFFSET('5. Pp (3 años)'!$E$46,INT((ROW()-13)/2),0))</f>
        <v/>
      </c>
      <c r="F435" s="985" t="str">
        <f ca="1">IF(ISBLANK(OFFSET('5. Pp (3 años)'!$K$46,INT((ROW()-13)/2),0)),"",OFFSET('5. Pp (3 años)'!$K$46,INT((ROW()-13)/2),0))</f>
        <v/>
      </c>
      <c r="G435" s="987" t="str">
        <f ca="1">IF(ISBLANK(OFFSET('5. Pp (3 años)'!$H$46,INT((ROW()-13)/2),0)),"",OFFSET('5. Pp (3 años)'!$H$46,INT((ROW()-13)/2),0))</f>
        <v/>
      </c>
      <c r="H435" s="1027" t="str">
        <f ca="1">IF(ISBLANK(OFFSET('9. METAS'!$L$20,INT((ROW()-13)/2),0)),"",OFFSET('9. METAS'!$L$20,INT((ROW()-13)/2),0))</f>
        <v/>
      </c>
      <c r="I435" s="1029"/>
      <c r="J435" s="208" t="e">
        <f ca="1">IF(MOD(ROW()-13,2)=0,IF(ISBLANK(OFFSET(#REF!,INT((ROW()-13)/2),0)),"",OFFSET(#REF!,INT((ROW()-13)/2),0)),IF(ISBLANK(OFFSET('9. METAS'!$U$20,INT((ROW()-14)/2),0)),"",OFFSET('9. METAS'!$U$20,INT((ROW()-14)/2),0)))</f>
        <v>#REF!</v>
      </c>
      <c r="K435" s="209" t="e">
        <f ca="1">IF(MOD(ROW()-13,2)=0,IF(ISBLANK(OFFSET(#REF!,INT((ROW()-13)/2),0)),"",OFFSET(#REF!,INT((ROW()-13)/2),0)),IF(ISBLANK(OFFSET('9. METAS'!$V$20,INT((ROW()-14)/2),0)),"",OFFSET('9. METAS'!$V$20,INT((ROW()-14)/2),0)))</f>
        <v>#REF!</v>
      </c>
      <c r="L435" s="209" t="e">
        <f ca="1">IF(MOD(ROW()-13,2)=0,IF(ISBLANK(OFFSET(#REF!,INT((ROW()-13)/2),0)),"",OFFSET(#REF!,INT((ROW()-13)/2),0)),IF(ISBLANK(OFFSET('9. METAS'!$W$20,INT((ROW()-14)/2),0)),"",OFFSET('9. METAS'!$W$20,INT((ROW()-14)/2),0)))</f>
        <v>#REF!</v>
      </c>
      <c r="M435" s="210" t="e">
        <f ca="1">IF(MOD(ROW()-13,2)=0,IF(ISBLANK(OFFSET(#REF!,INT((ROW()-13)/2),0)),"",OFFSET(#REF!,INT((ROW()-13)/2),0)),IF(ISBLANK(OFFSET('9. METAS'!$X$20,INT((ROW()-14)/2),0)),"",OFFSET('9. METAS'!$X$20,INT((ROW()-14)/2),0)))</f>
        <v>#REF!</v>
      </c>
      <c r="N435" s="1002" t="str">
        <f t="shared" ref="N435" ca="1" si="418">IFERROR(J435/J436,"ND")</f>
        <v>ND</v>
      </c>
      <c r="O435" s="1004" t="str">
        <f t="shared" ref="O435" ca="1" si="419">IFERROR(((J435+K435)/H435),"ND")</f>
        <v>ND</v>
      </c>
      <c r="P435" s="1031"/>
    </row>
    <row r="436" spans="3:16">
      <c r="C436" s="981"/>
      <c r="D436" s="983"/>
      <c r="E436" s="983"/>
      <c r="F436" s="985"/>
      <c r="G436" s="987"/>
      <c r="H436" s="1027"/>
      <c r="I436" s="1033"/>
      <c r="J436" s="208" t="str">
        <f ca="1">IF(MOD(ROW()-13,2)=0,IF(ISBLANK(OFFSET(#REF!,INT((ROW()-13)/2),0)),"",OFFSET(#REF!,INT((ROW()-13)/2),0)),IF(ISBLANK(OFFSET('9. METAS'!$U$20,INT((ROW()-14)/2),0)),"",OFFSET('9. METAS'!$U$20,INT((ROW()-14)/2),0)))</f>
        <v/>
      </c>
      <c r="K436" s="209" t="str">
        <f ca="1">IF(MOD(ROW()-13,2)=0,IF(ISBLANK(OFFSET(#REF!,INT((ROW()-13)/2),0)),"",OFFSET(#REF!,INT((ROW()-13)/2),0)),IF(ISBLANK(OFFSET('9. METAS'!$V$20,INT((ROW()-14)/2),0)),"",OFFSET('9. METAS'!$V$20,INT((ROW()-14)/2),0)))</f>
        <v/>
      </c>
      <c r="L436" s="209" t="str">
        <f ca="1">IF(MOD(ROW()-13,2)=0,IF(ISBLANK(OFFSET(#REF!,INT((ROW()-13)/2),0)),"",OFFSET(#REF!,INT((ROW()-13)/2),0)),IF(ISBLANK(OFFSET('9. METAS'!$W$20,INT((ROW()-14)/2),0)),"",OFFSET('9. METAS'!$W$20,INT((ROW()-14)/2),0)))</f>
        <v/>
      </c>
      <c r="M436" s="210" t="str">
        <f ca="1">IF(MOD(ROW()-13,2)=0,IF(ISBLANK(OFFSET(#REF!,INT((ROW()-13)/2),0)),"",OFFSET(#REF!,INT((ROW()-13)/2),0)),IF(ISBLANK(OFFSET('9. METAS'!$X$20,INT((ROW()-14)/2),0)),"",OFFSET('9. METAS'!$X$20,INT((ROW()-14)/2),0)))</f>
        <v/>
      </c>
      <c r="N436" s="1003"/>
      <c r="O436" s="1005"/>
      <c r="P436" s="1034"/>
    </row>
    <row r="437" spans="3:16">
      <c r="C437" s="1008" t="str">
        <f ca="1">IF(ISBLANK(OFFSET('5. Pp (3 años)'!$C$46,INT((ROW()-13)/2),0)),"",OFFSET('5. Pp (3 años)'!$C$46,INT((ROW()-13)/2),0))</f>
        <v/>
      </c>
      <c r="D437" s="983" t="str">
        <f ca="1">IF(ISBLANK(OFFSET('5. Pp (3 años)'!$D$46,INT((ROW()-13)/2),0)),"",OFFSET('5. Pp (3 años)'!$D$46,INT((ROW()-13)/2),0))</f>
        <v/>
      </c>
      <c r="E437" s="983" t="str">
        <f ca="1">IF(ISBLANK(OFFSET('5. Pp (3 años)'!$E$46,INT((ROW()-13)/2),0)),"",OFFSET('5. Pp (3 años)'!$E$46,INT((ROW()-13)/2),0))</f>
        <v/>
      </c>
      <c r="F437" s="985" t="str">
        <f ca="1">IF(ISBLANK(OFFSET('5. Pp (3 años)'!$K$46,INT((ROW()-13)/2),0)),"",OFFSET('5. Pp (3 años)'!$K$46,INT((ROW()-13)/2),0))</f>
        <v/>
      </c>
      <c r="G437" s="987" t="str">
        <f ca="1">IF(ISBLANK(OFFSET('5. Pp (3 años)'!$H$46,INT((ROW()-13)/2),0)),"",OFFSET('5. Pp (3 años)'!$H$46,INT((ROW()-13)/2),0))</f>
        <v/>
      </c>
      <c r="H437" s="1027" t="str">
        <f ca="1">IF(ISBLANK(OFFSET('9. METAS'!$L$20,INT((ROW()-13)/2),0)),"",OFFSET('9. METAS'!$L$20,INT((ROW()-13)/2),0))</f>
        <v/>
      </c>
      <c r="I437" s="1029"/>
      <c r="J437" s="208" t="e">
        <f ca="1">IF(MOD(ROW()-13,2)=0,IF(ISBLANK(OFFSET(#REF!,INT((ROW()-13)/2),0)),"",OFFSET(#REF!,INT((ROW()-13)/2),0)),IF(ISBLANK(OFFSET('9. METAS'!$U$20,INT((ROW()-14)/2),0)),"",OFFSET('9. METAS'!$U$20,INT((ROW()-14)/2),0)))</f>
        <v>#REF!</v>
      </c>
      <c r="K437" s="209" t="e">
        <f ca="1">IF(MOD(ROW()-13,2)=0,IF(ISBLANK(OFFSET(#REF!,INT((ROW()-13)/2),0)),"",OFFSET(#REF!,INT((ROW()-13)/2),0)),IF(ISBLANK(OFFSET('9. METAS'!$V$20,INT((ROW()-14)/2),0)),"",OFFSET('9. METAS'!$V$20,INT((ROW()-14)/2),0)))</f>
        <v>#REF!</v>
      </c>
      <c r="L437" s="209" t="e">
        <f ca="1">IF(MOD(ROW()-13,2)=0,IF(ISBLANK(OFFSET(#REF!,INT((ROW()-13)/2),0)),"",OFFSET(#REF!,INT((ROW()-13)/2),0)),IF(ISBLANK(OFFSET('9. METAS'!$W$20,INT((ROW()-14)/2),0)),"",OFFSET('9. METAS'!$W$20,INT((ROW()-14)/2),0)))</f>
        <v>#REF!</v>
      </c>
      <c r="M437" s="210" t="e">
        <f ca="1">IF(MOD(ROW()-13,2)=0,IF(ISBLANK(OFFSET(#REF!,INT((ROW()-13)/2),0)),"",OFFSET(#REF!,INT((ROW()-13)/2),0)),IF(ISBLANK(OFFSET('9. METAS'!$X$20,INT((ROW()-14)/2),0)),"",OFFSET('9. METAS'!$X$20,INT((ROW()-14)/2),0)))</f>
        <v>#REF!</v>
      </c>
      <c r="N437" s="1002" t="str">
        <f t="shared" ref="N437" ca="1" si="420">IFERROR(J437/J438,"ND")</f>
        <v>ND</v>
      </c>
      <c r="O437" s="1004" t="str">
        <f t="shared" ref="O437" ca="1" si="421">IFERROR(((J437+K437)/H437),"ND")</f>
        <v>ND</v>
      </c>
      <c r="P437" s="1031"/>
    </row>
    <row r="438" spans="3:16">
      <c r="C438" s="981"/>
      <c r="D438" s="983"/>
      <c r="E438" s="983"/>
      <c r="F438" s="985"/>
      <c r="G438" s="987"/>
      <c r="H438" s="1027"/>
      <c r="I438" s="1033"/>
      <c r="J438" s="208" t="str">
        <f ca="1">IF(MOD(ROW()-13,2)=0,IF(ISBLANK(OFFSET(#REF!,INT((ROW()-13)/2),0)),"",OFFSET(#REF!,INT((ROW()-13)/2),0)),IF(ISBLANK(OFFSET('9. METAS'!$U$20,INT((ROW()-14)/2),0)),"",OFFSET('9. METAS'!$U$20,INT((ROW()-14)/2),0)))</f>
        <v/>
      </c>
      <c r="K438" s="209" t="str">
        <f ca="1">IF(MOD(ROW()-13,2)=0,IF(ISBLANK(OFFSET(#REF!,INT((ROW()-13)/2),0)),"",OFFSET(#REF!,INT((ROW()-13)/2),0)),IF(ISBLANK(OFFSET('9. METAS'!$V$20,INT((ROW()-14)/2),0)),"",OFFSET('9. METAS'!$V$20,INT((ROW()-14)/2),0)))</f>
        <v/>
      </c>
      <c r="L438" s="209" t="str">
        <f ca="1">IF(MOD(ROW()-13,2)=0,IF(ISBLANK(OFFSET(#REF!,INT((ROW()-13)/2),0)),"",OFFSET(#REF!,INT((ROW()-13)/2),0)),IF(ISBLANK(OFFSET('9. METAS'!$W$20,INT((ROW()-14)/2),0)),"",OFFSET('9. METAS'!$W$20,INT((ROW()-14)/2),0)))</f>
        <v/>
      </c>
      <c r="M438" s="210" t="str">
        <f ca="1">IF(MOD(ROW()-13,2)=0,IF(ISBLANK(OFFSET(#REF!,INT((ROW()-13)/2),0)),"",OFFSET(#REF!,INT((ROW()-13)/2),0)),IF(ISBLANK(OFFSET('9. METAS'!$X$20,INT((ROW()-14)/2),0)),"",OFFSET('9. METAS'!$X$20,INT((ROW()-14)/2),0)))</f>
        <v/>
      </c>
      <c r="N438" s="1003"/>
      <c r="O438" s="1005"/>
      <c r="P438" s="1034"/>
    </row>
    <row r="439" spans="3:16">
      <c r="C439" s="1008" t="str">
        <f ca="1">IF(ISBLANK(OFFSET('5. Pp (3 años)'!$C$46,INT((ROW()-13)/2),0)),"",OFFSET('5. Pp (3 años)'!$C$46,INT((ROW()-13)/2),0))</f>
        <v/>
      </c>
      <c r="D439" s="983" t="str">
        <f ca="1">IF(ISBLANK(OFFSET('5. Pp (3 años)'!$D$46,INT((ROW()-13)/2),0)),"",OFFSET('5. Pp (3 años)'!$D$46,INT((ROW()-13)/2),0))</f>
        <v/>
      </c>
      <c r="E439" s="983" t="str">
        <f ca="1">IF(ISBLANK(OFFSET('5. Pp (3 años)'!$E$46,INT((ROW()-13)/2),0)),"",OFFSET('5. Pp (3 años)'!$E$46,INT((ROW()-13)/2),0))</f>
        <v/>
      </c>
      <c r="F439" s="985" t="str">
        <f ca="1">IF(ISBLANK(OFFSET('5. Pp (3 años)'!$K$46,INT((ROW()-13)/2),0)),"",OFFSET('5. Pp (3 años)'!$K$46,INT((ROW()-13)/2),0))</f>
        <v/>
      </c>
      <c r="G439" s="987" t="str">
        <f ca="1">IF(ISBLANK(OFFSET('5. Pp (3 años)'!$H$46,INT((ROW()-13)/2),0)),"",OFFSET('5. Pp (3 años)'!$H$46,INT((ROW()-13)/2),0))</f>
        <v/>
      </c>
      <c r="H439" s="1027" t="str">
        <f ca="1">IF(ISBLANK(OFFSET('9. METAS'!$L$20,INT((ROW()-13)/2),0)),"",OFFSET('9. METAS'!$L$20,INT((ROW()-13)/2),0))</f>
        <v/>
      </c>
      <c r="I439" s="1029"/>
      <c r="J439" s="208" t="e">
        <f ca="1">IF(MOD(ROW()-13,2)=0,IF(ISBLANK(OFFSET(#REF!,INT((ROW()-13)/2),0)),"",OFFSET(#REF!,INT((ROW()-13)/2),0)),IF(ISBLANK(OFFSET('9. METAS'!$U$20,INT((ROW()-14)/2),0)),"",OFFSET('9. METAS'!$U$20,INT((ROW()-14)/2),0)))</f>
        <v>#REF!</v>
      </c>
      <c r="K439" s="209" t="e">
        <f ca="1">IF(MOD(ROW()-13,2)=0,IF(ISBLANK(OFFSET(#REF!,INT((ROW()-13)/2),0)),"",OFFSET(#REF!,INT((ROW()-13)/2),0)),IF(ISBLANK(OFFSET('9. METAS'!$V$20,INT((ROW()-14)/2),0)),"",OFFSET('9. METAS'!$V$20,INT((ROW()-14)/2),0)))</f>
        <v>#REF!</v>
      </c>
      <c r="L439" s="209" t="e">
        <f ca="1">IF(MOD(ROW()-13,2)=0,IF(ISBLANK(OFFSET(#REF!,INT((ROW()-13)/2),0)),"",OFFSET(#REF!,INT((ROW()-13)/2),0)),IF(ISBLANK(OFFSET('9. METAS'!$W$20,INT((ROW()-14)/2),0)),"",OFFSET('9. METAS'!$W$20,INT((ROW()-14)/2),0)))</f>
        <v>#REF!</v>
      </c>
      <c r="M439" s="210" t="e">
        <f ca="1">IF(MOD(ROW()-13,2)=0,IF(ISBLANK(OFFSET(#REF!,INT((ROW()-13)/2),0)),"",OFFSET(#REF!,INT((ROW()-13)/2),0)),IF(ISBLANK(OFFSET('9. METAS'!$X$20,INT((ROW()-14)/2),0)),"",OFFSET('9. METAS'!$X$20,INT((ROW()-14)/2),0)))</f>
        <v>#REF!</v>
      </c>
      <c r="N439" s="1002" t="str">
        <f t="shared" ref="N439" ca="1" si="422">IFERROR(J439/J440,"ND")</f>
        <v>ND</v>
      </c>
      <c r="O439" s="1004" t="str">
        <f t="shared" ref="O439" ca="1" si="423">IFERROR(((J439+K439)/H439),"ND")</f>
        <v>ND</v>
      </c>
      <c r="P439" s="1031"/>
    </row>
    <row r="440" spans="3:16">
      <c r="C440" s="981"/>
      <c r="D440" s="983"/>
      <c r="E440" s="983"/>
      <c r="F440" s="985"/>
      <c r="G440" s="987"/>
      <c r="H440" s="1027"/>
      <c r="I440" s="1033"/>
      <c r="J440" s="208" t="str">
        <f ca="1">IF(MOD(ROW()-13,2)=0,IF(ISBLANK(OFFSET(#REF!,INT((ROW()-13)/2),0)),"",OFFSET(#REF!,INT((ROW()-13)/2),0)),IF(ISBLANK(OFFSET('9. METAS'!$U$20,INT((ROW()-14)/2),0)),"",OFFSET('9. METAS'!$U$20,INT((ROW()-14)/2),0)))</f>
        <v/>
      </c>
      <c r="K440" s="209" t="str">
        <f ca="1">IF(MOD(ROW()-13,2)=0,IF(ISBLANK(OFFSET(#REF!,INT((ROW()-13)/2),0)),"",OFFSET(#REF!,INT((ROW()-13)/2),0)),IF(ISBLANK(OFFSET('9. METAS'!$V$20,INT((ROW()-14)/2),0)),"",OFFSET('9. METAS'!$V$20,INT((ROW()-14)/2),0)))</f>
        <v/>
      </c>
      <c r="L440" s="209" t="str">
        <f ca="1">IF(MOD(ROW()-13,2)=0,IF(ISBLANK(OFFSET(#REF!,INT((ROW()-13)/2),0)),"",OFFSET(#REF!,INT((ROW()-13)/2),0)),IF(ISBLANK(OFFSET('9. METAS'!$W$20,INT((ROW()-14)/2),0)),"",OFFSET('9. METAS'!$W$20,INT((ROW()-14)/2),0)))</f>
        <v/>
      </c>
      <c r="M440" s="210" t="str">
        <f ca="1">IF(MOD(ROW()-13,2)=0,IF(ISBLANK(OFFSET(#REF!,INT((ROW()-13)/2),0)),"",OFFSET(#REF!,INT((ROW()-13)/2),0)),IF(ISBLANK(OFFSET('9. METAS'!$X$20,INT((ROW()-14)/2),0)),"",OFFSET('9. METAS'!$X$20,INT((ROW()-14)/2),0)))</f>
        <v/>
      </c>
      <c r="N440" s="1003"/>
      <c r="O440" s="1005"/>
      <c r="P440" s="1034"/>
    </row>
    <row r="441" spans="3:16">
      <c r="C441" s="1008" t="str">
        <f ca="1">IF(ISBLANK(OFFSET('5. Pp (3 años)'!$C$46,INT((ROW()-13)/2),0)),"",OFFSET('5. Pp (3 años)'!$C$46,INT((ROW()-13)/2),0))</f>
        <v/>
      </c>
      <c r="D441" s="983" t="str">
        <f ca="1">IF(ISBLANK(OFFSET('5. Pp (3 años)'!$D$46,INT((ROW()-13)/2),0)),"",OFFSET('5. Pp (3 años)'!$D$46,INT((ROW()-13)/2),0))</f>
        <v/>
      </c>
      <c r="E441" s="983" t="str">
        <f ca="1">IF(ISBLANK(OFFSET('5. Pp (3 años)'!$E$46,INT((ROW()-13)/2),0)),"",OFFSET('5. Pp (3 años)'!$E$46,INT((ROW()-13)/2),0))</f>
        <v/>
      </c>
      <c r="F441" s="985" t="str">
        <f ca="1">IF(ISBLANK(OFFSET('5. Pp (3 años)'!$K$46,INT((ROW()-13)/2),0)),"",OFFSET('5. Pp (3 años)'!$K$46,INT((ROW()-13)/2),0))</f>
        <v/>
      </c>
      <c r="G441" s="987" t="str">
        <f ca="1">IF(ISBLANK(OFFSET('5. Pp (3 años)'!$H$46,INT((ROW()-13)/2),0)),"",OFFSET('5. Pp (3 años)'!$H$46,INT((ROW()-13)/2),0))</f>
        <v/>
      </c>
      <c r="H441" s="1027" t="str">
        <f ca="1">IF(ISBLANK(OFFSET('9. METAS'!$L$20,INT((ROW()-13)/2),0)),"",OFFSET('9. METAS'!$L$20,INT((ROW()-13)/2),0))</f>
        <v/>
      </c>
      <c r="I441" s="1029"/>
      <c r="J441" s="208" t="e">
        <f ca="1">IF(MOD(ROW()-13,2)=0,IF(ISBLANK(OFFSET(#REF!,INT((ROW()-13)/2),0)),"",OFFSET(#REF!,INT((ROW()-13)/2),0)),IF(ISBLANK(OFFSET('9. METAS'!$U$20,INT((ROW()-14)/2),0)),"",OFFSET('9. METAS'!$U$20,INT((ROW()-14)/2),0)))</f>
        <v>#REF!</v>
      </c>
      <c r="K441" s="209" t="e">
        <f ca="1">IF(MOD(ROW()-13,2)=0,IF(ISBLANK(OFFSET(#REF!,INT((ROW()-13)/2),0)),"",OFFSET(#REF!,INT((ROW()-13)/2),0)),IF(ISBLANK(OFFSET('9. METAS'!$V$20,INT((ROW()-14)/2),0)),"",OFFSET('9. METAS'!$V$20,INT((ROW()-14)/2),0)))</f>
        <v>#REF!</v>
      </c>
      <c r="L441" s="209" t="e">
        <f ca="1">IF(MOD(ROW()-13,2)=0,IF(ISBLANK(OFFSET(#REF!,INT((ROW()-13)/2),0)),"",OFFSET(#REF!,INT((ROW()-13)/2),0)),IF(ISBLANK(OFFSET('9. METAS'!$W$20,INT((ROW()-14)/2),0)),"",OFFSET('9. METAS'!$W$20,INT((ROW()-14)/2),0)))</f>
        <v>#REF!</v>
      </c>
      <c r="M441" s="210" t="e">
        <f ca="1">IF(MOD(ROW()-13,2)=0,IF(ISBLANK(OFFSET(#REF!,INT((ROW()-13)/2),0)),"",OFFSET(#REF!,INT((ROW()-13)/2),0)),IF(ISBLANK(OFFSET('9. METAS'!$X$20,INT((ROW()-14)/2),0)),"",OFFSET('9. METAS'!$X$20,INT((ROW()-14)/2),0)))</f>
        <v>#REF!</v>
      </c>
      <c r="N441" s="1002" t="str">
        <f t="shared" ref="N441" ca="1" si="424">IFERROR(J441/J442,"ND")</f>
        <v>ND</v>
      </c>
      <c r="O441" s="1004" t="str">
        <f t="shared" ref="O441" ca="1" si="425">IFERROR(((J441+K441)/H441),"ND")</f>
        <v>ND</v>
      </c>
      <c r="P441" s="1031"/>
    </row>
    <row r="442" spans="3:16">
      <c r="C442" s="981"/>
      <c r="D442" s="983"/>
      <c r="E442" s="983"/>
      <c r="F442" s="985"/>
      <c r="G442" s="987"/>
      <c r="H442" s="1027"/>
      <c r="I442" s="1033"/>
      <c r="J442" s="208" t="str">
        <f ca="1">IF(MOD(ROW()-13,2)=0,IF(ISBLANK(OFFSET(#REF!,INT((ROW()-13)/2),0)),"",OFFSET(#REF!,INT((ROW()-13)/2),0)),IF(ISBLANK(OFFSET('9. METAS'!$U$20,INT((ROW()-14)/2),0)),"",OFFSET('9. METAS'!$U$20,INT((ROW()-14)/2),0)))</f>
        <v/>
      </c>
      <c r="K442" s="209" t="str">
        <f ca="1">IF(MOD(ROW()-13,2)=0,IF(ISBLANK(OFFSET(#REF!,INT((ROW()-13)/2),0)),"",OFFSET(#REF!,INT((ROW()-13)/2),0)),IF(ISBLANK(OFFSET('9. METAS'!$V$20,INT((ROW()-14)/2),0)),"",OFFSET('9. METAS'!$V$20,INT((ROW()-14)/2),0)))</f>
        <v/>
      </c>
      <c r="L442" s="209" t="str">
        <f ca="1">IF(MOD(ROW()-13,2)=0,IF(ISBLANK(OFFSET(#REF!,INT((ROW()-13)/2),0)),"",OFFSET(#REF!,INT((ROW()-13)/2),0)),IF(ISBLANK(OFFSET('9. METAS'!$W$20,INT((ROW()-14)/2),0)),"",OFFSET('9. METAS'!$W$20,INT((ROW()-14)/2),0)))</f>
        <v/>
      </c>
      <c r="M442" s="210" t="str">
        <f ca="1">IF(MOD(ROW()-13,2)=0,IF(ISBLANK(OFFSET(#REF!,INT((ROW()-13)/2),0)),"",OFFSET(#REF!,INT((ROW()-13)/2),0)),IF(ISBLANK(OFFSET('9. METAS'!$X$20,INT((ROW()-14)/2),0)),"",OFFSET('9. METAS'!$X$20,INT((ROW()-14)/2),0)))</f>
        <v/>
      </c>
      <c r="N442" s="1003"/>
      <c r="O442" s="1005"/>
      <c r="P442" s="1034"/>
    </row>
    <row r="443" spans="3:16">
      <c r="C443" s="1008" t="str">
        <f ca="1">IF(ISBLANK(OFFSET('5. Pp (3 años)'!$C$46,INT((ROW()-13)/2),0)),"",OFFSET('5. Pp (3 años)'!$C$46,INT((ROW()-13)/2),0))</f>
        <v/>
      </c>
      <c r="D443" s="983" t="str">
        <f ca="1">IF(ISBLANK(OFFSET('5. Pp (3 años)'!$D$46,INT((ROW()-13)/2),0)),"",OFFSET('5. Pp (3 años)'!$D$46,INT((ROW()-13)/2),0))</f>
        <v/>
      </c>
      <c r="E443" s="983" t="str">
        <f ca="1">IF(ISBLANK(OFFSET('5. Pp (3 años)'!$E$46,INT((ROW()-13)/2),0)),"",OFFSET('5. Pp (3 años)'!$E$46,INT((ROW()-13)/2),0))</f>
        <v/>
      </c>
      <c r="F443" s="985" t="str">
        <f ca="1">IF(ISBLANK(OFFSET('5. Pp (3 años)'!$K$46,INT((ROW()-13)/2),0)),"",OFFSET('5. Pp (3 años)'!$K$46,INT((ROW()-13)/2),0))</f>
        <v/>
      </c>
      <c r="G443" s="987" t="str">
        <f ca="1">IF(ISBLANK(OFFSET('5. Pp (3 años)'!$H$46,INT((ROW()-13)/2),0)),"",OFFSET('5. Pp (3 años)'!$H$46,INT((ROW()-13)/2),0))</f>
        <v/>
      </c>
      <c r="H443" s="1027" t="str">
        <f ca="1">IF(ISBLANK(OFFSET('9. METAS'!$L$20,INT((ROW()-13)/2),0)),"",OFFSET('9. METAS'!$L$20,INT((ROW()-13)/2),0))</f>
        <v/>
      </c>
      <c r="I443" s="1029"/>
      <c r="J443" s="208" t="e">
        <f ca="1">IF(MOD(ROW()-13,2)=0,IF(ISBLANK(OFFSET(#REF!,INT((ROW()-13)/2),0)),"",OFFSET(#REF!,INT((ROW()-13)/2),0)),IF(ISBLANK(OFFSET('9. METAS'!$U$20,INT((ROW()-14)/2),0)),"",OFFSET('9. METAS'!$U$20,INT((ROW()-14)/2),0)))</f>
        <v>#REF!</v>
      </c>
      <c r="K443" s="209" t="e">
        <f ca="1">IF(MOD(ROW()-13,2)=0,IF(ISBLANK(OFFSET(#REF!,INT((ROW()-13)/2),0)),"",OFFSET(#REF!,INT((ROW()-13)/2),0)),IF(ISBLANK(OFFSET('9. METAS'!$V$20,INT((ROW()-14)/2),0)),"",OFFSET('9. METAS'!$V$20,INT((ROW()-14)/2),0)))</f>
        <v>#REF!</v>
      </c>
      <c r="L443" s="209" t="e">
        <f ca="1">IF(MOD(ROW()-13,2)=0,IF(ISBLANK(OFFSET(#REF!,INT((ROW()-13)/2),0)),"",OFFSET(#REF!,INT((ROW()-13)/2),0)),IF(ISBLANK(OFFSET('9. METAS'!$W$20,INT((ROW()-14)/2),0)),"",OFFSET('9. METAS'!$W$20,INT((ROW()-14)/2),0)))</f>
        <v>#REF!</v>
      </c>
      <c r="M443" s="210" t="e">
        <f ca="1">IF(MOD(ROW()-13,2)=0,IF(ISBLANK(OFFSET(#REF!,INT((ROW()-13)/2),0)),"",OFFSET(#REF!,INT((ROW()-13)/2),0)),IF(ISBLANK(OFFSET('9. METAS'!$X$20,INT((ROW()-14)/2),0)),"",OFFSET('9. METAS'!$X$20,INT((ROW()-14)/2),0)))</f>
        <v>#REF!</v>
      </c>
      <c r="N443" s="1002" t="str">
        <f t="shared" ref="N443" ca="1" si="426">IFERROR(J443/J444,"ND")</f>
        <v>ND</v>
      </c>
      <c r="O443" s="1004" t="str">
        <f t="shared" ref="O443" ca="1" si="427">IFERROR(((J443+K443)/H443),"ND")</f>
        <v>ND</v>
      </c>
      <c r="P443" s="1031"/>
    </row>
    <row r="444" spans="3:16">
      <c r="C444" s="981"/>
      <c r="D444" s="983"/>
      <c r="E444" s="983"/>
      <c r="F444" s="985"/>
      <c r="G444" s="987"/>
      <c r="H444" s="1027"/>
      <c r="I444" s="1033"/>
      <c r="J444" s="208" t="str">
        <f ca="1">IF(MOD(ROW()-13,2)=0,IF(ISBLANK(OFFSET(#REF!,INT((ROW()-13)/2),0)),"",OFFSET(#REF!,INT((ROW()-13)/2),0)),IF(ISBLANK(OFFSET('9. METAS'!$U$20,INT((ROW()-14)/2),0)),"",OFFSET('9. METAS'!$U$20,INT((ROW()-14)/2),0)))</f>
        <v/>
      </c>
      <c r="K444" s="209" t="str">
        <f ca="1">IF(MOD(ROW()-13,2)=0,IF(ISBLANK(OFFSET(#REF!,INT((ROW()-13)/2),0)),"",OFFSET(#REF!,INT((ROW()-13)/2),0)),IF(ISBLANK(OFFSET('9. METAS'!$V$20,INT((ROW()-14)/2),0)),"",OFFSET('9. METAS'!$V$20,INT((ROW()-14)/2),0)))</f>
        <v/>
      </c>
      <c r="L444" s="209" t="str">
        <f ca="1">IF(MOD(ROW()-13,2)=0,IF(ISBLANK(OFFSET(#REF!,INT((ROW()-13)/2),0)),"",OFFSET(#REF!,INT((ROW()-13)/2),0)),IF(ISBLANK(OFFSET('9. METAS'!$W$20,INT((ROW()-14)/2),0)),"",OFFSET('9. METAS'!$W$20,INT((ROW()-14)/2),0)))</f>
        <v/>
      </c>
      <c r="M444" s="210" t="str">
        <f ca="1">IF(MOD(ROW()-13,2)=0,IF(ISBLANK(OFFSET(#REF!,INT((ROW()-13)/2),0)),"",OFFSET(#REF!,INT((ROW()-13)/2),0)),IF(ISBLANK(OFFSET('9. METAS'!$X$20,INT((ROW()-14)/2),0)),"",OFFSET('9. METAS'!$X$20,INT((ROW()-14)/2),0)))</f>
        <v/>
      </c>
      <c r="N444" s="1003"/>
      <c r="O444" s="1005"/>
      <c r="P444" s="1034"/>
    </row>
    <row r="445" spans="3:16">
      <c r="C445" s="1008" t="str">
        <f ca="1">IF(ISBLANK(OFFSET('5. Pp (3 años)'!$C$46,INT((ROW()-13)/2),0)),"",OFFSET('5. Pp (3 años)'!$C$46,INT((ROW()-13)/2),0))</f>
        <v/>
      </c>
      <c r="D445" s="983" t="str">
        <f ca="1">IF(ISBLANK(OFFSET('5. Pp (3 años)'!$D$46,INT((ROW()-13)/2),0)),"",OFFSET('5. Pp (3 años)'!$D$46,INT((ROW()-13)/2),0))</f>
        <v/>
      </c>
      <c r="E445" s="983" t="str">
        <f ca="1">IF(ISBLANK(OFFSET('5. Pp (3 años)'!$E$46,INT((ROW()-13)/2),0)),"",OFFSET('5. Pp (3 años)'!$E$46,INT((ROW()-13)/2),0))</f>
        <v/>
      </c>
      <c r="F445" s="985" t="str">
        <f ca="1">IF(ISBLANK(OFFSET('5. Pp (3 años)'!$K$46,INT((ROW()-13)/2),0)),"",OFFSET('5. Pp (3 años)'!$K$46,INT((ROW()-13)/2),0))</f>
        <v/>
      </c>
      <c r="G445" s="987" t="str">
        <f ca="1">IF(ISBLANK(OFFSET('5. Pp (3 años)'!$H$46,INT((ROW()-13)/2),0)),"",OFFSET('5. Pp (3 años)'!$H$46,INT((ROW()-13)/2),0))</f>
        <v/>
      </c>
      <c r="H445" s="1027" t="str">
        <f ca="1">IF(ISBLANK(OFFSET('9. METAS'!$L$20,INT((ROW()-13)/2),0)),"",OFFSET('9. METAS'!$L$20,INT((ROW()-13)/2),0))</f>
        <v/>
      </c>
      <c r="I445" s="1029"/>
      <c r="J445" s="208" t="e">
        <f ca="1">IF(MOD(ROW()-13,2)=0,IF(ISBLANK(OFFSET(#REF!,INT((ROW()-13)/2),0)),"",OFFSET(#REF!,INT((ROW()-13)/2),0)),IF(ISBLANK(OFFSET('9. METAS'!$U$20,INT((ROW()-14)/2),0)),"",OFFSET('9. METAS'!$U$20,INT((ROW()-14)/2),0)))</f>
        <v>#REF!</v>
      </c>
      <c r="K445" s="209" t="e">
        <f ca="1">IF(MOD(ROW()-13,2)=0,IF(ISBLANK(OFFSET(#REF!,INT((ROW()-13)/2),0)),"",OFFSET(#REF!,INT((ROW()-13)/2),0)),IF(ISBLANK(OFFSET('9. METAS'!$V$20,INT((ROW()-14)/2),0)),"",OFFSET('9. METAS'!$V$20,INT((ROW()-14)/2),0)))</f>
        <v>#REF!</v>
      </c>
      <c r="L445" s="209" t="e">
        <f ca="1">IF(MOD(ROW()-13,2)=0,IF(ISBLANK(OFFSET(#REF!,INT((ROW()-13)/2),0)),"",OFFSET(#REF!,INT((ROW()-13)/2),0)),IF(ISBLANK(OFFSET('9. METAS'!$W$20,INT((ROW()-14)/2),0)),"",OFFSET('9. METAS'!$W$20,INT((ROW()-14)/2),0)))</f>
        <v>#REF!</v>
      </c>
      <c r="M445" s="210" t="e">
        <f ca="1">IF(MOD(ROW()-13,2)=0,IF(ISBLANK(OFFSET(#REF!,INT((ROW()-13)/2),0)),"",OFFSET(#REF!,INT((ROW()-13)/2),0)),IF(ISBLANK(OFFSET('9. METAS'!$X$20,INT((ROW()-14)/2),0)),"",OFFSET('9. METAS'!$X$20,INT((ROW()-14)/2),0)))</f>
        <v>#REF!</v>
      </c>
      <c r="N445" s="1002" t="str">
        <f t="shared" ref="N445" ca="1" si="428">IFERROR(J445/J446,"ND")</f>
        <v>ND</v>
      </c>
      <c r="O445" s="1004" t="str">
        <f t="shared" ref="O445" ca="1" si="429">IFERROR(((J445+K445)/H445),"ND")</f>
        <v>ND</v>
      </c>
      <c r="P445" s="1031"/>
    </row>
    <row r="446" spans="3:16">
      <c r="C446" s="981"/>
      <c r="D446" s="983"/>
      <c r="E446" s="983"/>
      <c r="F446" s="985"/>
      <c r="G446" s="987"/>
      <c r="H446" s="1027"/>
      <c r="I446" s="1033"/>
      <c r="J446" s="208" t="str">
        <f ca="1">IF(MOD(ROW()-13,2)=0,IF(ISBLANK(OFFSET(#REF!,INT((ROW()-13)/2),0)),"",OFFSET(#REF!,INT((ROW()-13)/2),0)),IF(ISBLANK(OFFSET('9. METAS'!$U$20,INT((ROW()-14)/2),0)),"",OFFSET('9. METAS'!$U$20,INT((ROW()-14)/2),0)))</f>
        <v/>
      </c>
      <c r="K446" s="209" t="str">
        <f ca="1">IF(MOD(ROW()-13,2)=0,IF(ISBLANK(OFFSET(#REF!,INT((ROW()-13)/2),0)),"",OFFSET(#REF!,INT((ROW()-13)/2),0)),IF(ISBLANK(OFFSET('9. METAS'!$V$20,INT((ROW()-14)/2),0)),"",OFFSET('9. METAS'!$V$20,INT((ROW()-14)/2),0)))</f>
        <v/>
      </c>
      <c r="L446" s="209" t="str">
        <f ca="1">IF(MOD(ROW()-13,2)=0,IF(ISBLANK(OFFSET(#REF!,INT((ROW()-13)/2),0)),"",OFFSET(#REF!,INT((ROW()-13)/2),0)),IF(ISBLANK(OFFSET('9. METAS'!$W$20,INT((ROW()-14)/2),0)),"",OFFSET('9. METAS'!$W$20,INT((ROW()-14)/2),0)))</f>
        <v/>
      </c>
      <c r="M446" s="210" t="str">
        <f ca="1">IF(MOD(ROW()-13,2)=0,IF(ISBLANK(OFFSET(#REF!,INT((ROW()-13)/2),0)),"",OFFSET(#REF!,INT((ROW()-13)/2),0)),IF(ISBLANK(OFFSET('9. METAS'!$X$20,INT((ROW()-14)/2),0)),"",OFFSET('9. METAS'!$X$20,INT((ROW()-14)/2),0)))</f>
        <v/>
      </c>
      <c r="N446" s="1003"/>
      <c r="O446" s="1005"/>
      <c r="P446" s="1034"/>
    </row>
    <row r="447" spans="3:16">
      <c r="C447" s="1008" t="str">
        <f ca="1">IF(ISBLANK(OFFSET('5. Pp (3 años)'!$C$46,INT((ROW()-13)/2),0)),"",OFFSET('5. Pp (3 años)'!$C$46,INT((ROW()-13)/2),0))</f>
        <v/>
      </c>
      <c r="D447" s="983" t="str">
        <f ca="1">IF(ISBLANK(OFFSET('5. Pp (3 años)'!$D$46,INT((ROW()-13)/2),0)),"",OFFSET('5. Pp (3 años)'!$D$46,INT((ROW()-13)/2),0))</f>
        <v/>
      </c>
      <c r="E447" s="983" t="str">
        <f ca="1">IF(ISBLANK(OFFSET('5. Pp (3 años)'!$E$46,INT((ROW()-13)/2),0)),"",OFFSET('5. Pp (3 años)'!$E$46,INT((ROW()-13)/2),0))</f>
        <v/>
      </c>
      <c r="F447" s="985" t="str">
        <f ca="1">IF(ISBLANK(OFFSET('5. Pp (3 años)'!$K$46,INT((ROW()-13)/2),0)),"",OFFSET('5. Pp (3 años)'!$K$46,INT((ROW()-13)/2),0))</f>
        <v/>
      </c>
      <c r="G447" s="987" t="str">
        <f ca="1">IF(ISBLANK(OFFSET('5. Pp (3 años)'!$H$46,INT((ROW()-13)/2),0)),"",OFFSET('5. Pp (3 años)'!$H$46,INT((ROW()-13)/2),0))</f>
        <v/>
      </c>
      <c r="H447" s="1027" t="str">
        <f ca="1">IF(ISBLANK(OFFSET('9. METAS'!$L$20,INT((ROW()-13)/2),0)),"",OFFSET('9. METAS'!$L$20,INT((ROW()-13)/2),0))</f>
        <v/>
      </c>
      <c r="I447" s="1029"/>
      <c r="J447" s="208" t="e">
        <f ca="1">IF(MOD(ROW()-13,2)=0,IF(ISBLANK(OFFSET(#REF!,INT((ROW()-13)/2),0)),"",OFFSET(#REF!,INT((ROW()-13)/2),0)),IF(ISBLANK(OFFSET('9. METAS'!$U$20,INT((ROW()-14)/2),0)),"",OFFSET('9. METAS'!$U$20,INT((ROW()-14)/2),0)))</f>
        <v>#REF!</v>
      </c>
      <c r="K447" s="209" t="e">
        <f ca="1">IF(MOD(ROW()-13,2)=0,IF(ISBLANK(OFFSET(#REF!,INT((ROW()-13)/2),0)),"",OFFSET(#REF!,INT((ROW()-13)/2),0)),IF(ISBLANK(OFFSET('9. METAS'!$V$20,INT((ROW()-14)/2),0)),"",OFFSET('9. METAS'!$V$20,INT((ROW()-14)/2),0)))</f>
        <v>#REF!</v>
      </c>
      <c r="L447" s="209" t="e">
        <f ca="1">IF(MOD(ROW()-13,2)=0,IF(ISBLANK(OFFSET(#REF!,INT((ROW()-13)/2),0)),"",OFFSET(#REF!,INT((ROW()-13)/2),0)),IF(ISBLANK(OFFSET('9. METAS'!$W$20,INT((ROW()-14)/2),0)),"",OFFSET('9. METAS'!$W$20,INT((ROW()-14)/2),0)))</f>
        <v>#REF!</v>
      </c>
      <c r="M447" s="210" t="e">
        <f ca="1">IF(MOD(ROW()-13,2)=0,IF(ISBLANK(OFFSET(#REF!,INT((ROW()-13)/2),0)),"",OFFSET(#REF!,INT((ROW()-13)/2),0)),IF(ISBLANK(OFFSET('9. METAS'!$X$20,INT((ROW()-14)/2),0)),"",OFFSET('9. METAS'!$X$20,INT((ROW()-14)/2),0)))</f>
        <v>#REF!</v>
      </c>
      <c r="N447" s="1002" t="str">
        <f t="shared" ref="N447" ca="1" si="430">IFERROR(J447/J448,"ND")</f>
        <v>ND</v>
      </c>
      <c r="O447" s="1004" t="str">
        <f t="shared" ref="O447" ca="1" si="431">IFERROR(((J447+K447)/H447),"ND")</f>
        <v>ND</v>
      </c>
      <c r="P447" s="1031"/>
    </row>
    <row r="448" spans="3:16">
      <c r="C448" s="981"/>
      <c r="D448" s="983"/>
      <c r="E448" s="983"/>
      <c r="F448" s="985"/>
      <c r="G448" s="987"/>
      <c r="H448" s="1027"/>
      <c r="I448" s="1033"/>
      <c r="J448" s="208" t="str">
        <f ca="1">IF(MOD(ROW()-13,2)=0,IF(ISBLANK(OFFSET(#REF!,INT((ROW()-13)/2),0)),"",OFFSET(#REF!,INT((ROW()-13)/2),0)),IF(ISBLANK(OFFSET('9. METAS'!$U$20,INT((ROW()-14)/2),0)),"",OFFSET('9. METAS'!$U$20,INT((ROW()-14)/2),0)))</f>
        <v/>
      </c>
      <c r="K448" s="209" t="str">
        <f ca="1">IF(MOD(ROW()-13,2)=0,IF(ISBLANK(OFFSET(#REF!,INT((ROW()-13)/2),0)),"",OFFSET(#REF!,INT((ROW()-13)/2),0)),IF(ISBLANK(OFFSET('9. METAS'!$V$20,INT((ROW()-14)/2),0)),"",OFFSET('9. METAS'!$V$20,INT((ROW()-14)/2),0)))</f>
        <v/>
      </c>
      <c r="L448" s="209" t="str">
        <f ca="1">IF(MOD(ROW()-13,2)=0,IF(ISBLANK(OFFSET(#REF!,INT((ROW()-13)/2),0)),"",OFFSET(#REF!,INT((ROW()-13)/2),0)),IF(ISBLANK(OFFSET('9. METAS'!$W$20,INT((ROW()-14)/2),0)),"",OFFSET('9. METAS'!$W$20,INT((ROW()-14)/2),0)))</f>
        <v/>
      </c>
      <c r="M448" s="210" t="str">
        <f ca="1">IF(MOD(ROW()-13,2)=0,IF(ISBLANK(OFFSET(#REF!,INT((ROW()-13)/2),0)),"",OFFSET(#REF!,INT((ROW()-13)/2),0)),IF(ISBLANK(OFFSET('9. METAS'!$X$20,INT((ROW()-14)/2),0)),"",OFFSET('9. METAS'!$X$20,INT((ROW()-14)/2),0)))</f>
        <v/>
      </c>
      <c r="N448" s="1003"/>
      <c r="O448" s="1005"/>
      <c r="P448" s="1034"/>
    </row>
    <row r="449" spans="3:16">
      <c r="C449" s="1008" t="str">
        <f ca="1">IF(ISBLANK(OFFSET('5. Pp (3 años)'!$C$46,INT((ROW()-13)/2),0)),"",OFFSET('5. Pp (3 años)'!$C$46,INT((ROW()-13)/2),0))</f>
        <v/>
      </c>
      <c r="D449" s="983" t="str">
        <f ca="1">IF(ISBLANK(OFFSET('5. Pp (3 años)'!$D$46,INT((ROW()-13)/2),0)),"",OFFSET('5. Pp (3 años)'!$D$46,INT((ROW()-13)/2),0))</f>
        <v/>
      </c>
      <c r="E449" s="983" t="str">
        <f ca="1">IF(ISBLANK(OFFSET('5. Pp (3 años)'!$E$46,INT((ROW()-13)/2),0)),"",OFFSET('5. Pp (3 años)'!$E$46,INT((ROW()-13)/2),0))</f>
        <v/>
      </c>
      <c r="F449" s="985" t="str">
        <f ca="1">IF(ISBLANK(OFFSET('5. Pp (3 años)'!$K$46,INT((ROW()-13)/2),0)),"",OFFSET('5. Pp (3 años)'!$K$46,INT((ROW()-13)/2),0))</f>
        <v/>
      </c>
      <c r="G449" s="987" t="str">
        <f ca="1">IF(ISBLANK(OFFSET('5. Pp (3 años)'!$H$46,INT((ROW()-13)/2),0)),"",OFFSET('5. Pp (3 años)'!$H$46,INT((ROW()-13)/2),0))</f>
        <v/>
      </c>
      <c r="H449" s="1027" t="str">
        <f ca="1">IF(ISBLANK(OFFSET('9. METAS'!$L$20,INT((ROW()-13)/2),0)),"",OFFSET('9. METAS'!$L$20,INT((ROW()-13)/2),0))</f>
        <v/>
      </c>
      <c r="I449" s="1029"/>
      <c r="J449" s="208" t="e">
        <f ca="1">IF(MOD(ROW()-13,2)=0,IF(ISBLANK(OFFSET(#REF!,INT((ROW()-13)/2),0)),"",OFFSET(#REF!,INT((ROW()-13)/2),0)),IF(ISBLANK(OFFSET('9. METAS'!$U$20,INT((ROW()-14)/2),0)),"",OFFSET('9. METAS'!$U$20,INT((ROW()-14)/2),0)))</f>
        <v>#REF!</v>
      </c>
      <c r="K449" s="209" t="e">
        <f ca="1">IF(MOD(ROW()-13,2)=0,IF(ISBLANK(OFFSET(#REF!,INT((ROW()-13)/2),0)),"",OFFSET(#REF!,INT((ROW()-13)/2),0)),IF(ISBLANK(OFFSET('9. METAS'!$V$20,INT((ROW()-14)/2),0)),"",OFFSET('9. METAS'!$V$20,INT((ROW()-14)/2),0)))</f>
        <v>#REF!</v>
      </c>
      <c r="L449" s="209" t="e">
        <f ca="1">IF(MOD(ROW()-13,2)=0,IF(ISBLANK(OFFSET(#REF!,INT((ROW()-13)/2),0)),"",OFFSET(#REF!,INT((ROW()-13)/2),0)),IF(ISBLANK(OFFSET('9. METAS'!$W$20,INT((ROW()-14)/2),0)),"",OFFSET('9. METAS'!$W$20,INT((ROW()-14)/2),0)))</f>
        <v>#REF!</v>
      </c>
      <c r="M449" s="210" t="e">
        <f ca="1">IF(MOD(ROW()-13,2)=0,IF(ISBLANK(OFFSET(#REF!,INT((ROW()-13)/2),0)),"",OFFSET(#REF!,INT((ROW()-13)/2),0)),IF(ISBLANK(OFFSET('9. METAS'!$X$20,INT((ROW()-14)/2),0)),"",OFFSET('9. METAS'!$X$20,INT((ROW()-14)/2),0)))</f>
        <v>#REF!</v>
      </c>
      <c r="N449" s="1002" t="str">
        <f t="shared" ref="N449" ca="1" si="432">IFERROR(J449/J450,"ND")</f>
        <v>ND</v>
      </c>
      <c r="O449" s="1004" t="str">
        <f t="shared" ref="O449" ca="1" si="433">IFERROR(((J449+K449)/H449),"ND")</f>
        <v>ND</v>
      </c>
      <c r="P449" s="1031"/>
    </row>
    <row r="450" spans="3:16">
      <c r="C450" s="981"/>
      <c r="D450" s="983"/>
      <c r="E450" s="983"/>
      <c r="F450" s="985"/>
      <c r="G450" s="987"/>
      <c r="H450" s="1027"/>
      <c r="I450" s="1033"/>
      <c r="J450" s="208" t="str">
        <f ca="1">IF(MOD(ROW()-13,2)=0,IF(ISBLANK(OFFSET(#REF!,INT((ROW()-13)/2),0)),"",OFFSET(#REF!,INT((ROW()-13)/2),0)),IF(ISBLANK(OFFSET('9. METAS'!$U$20,INT((ROW()-14)/2),0)),"",OFFSET('9. METAS'!$U$20,INT((ROW()-14)/2),0)))</f>
        <v/>
      </c>
      <c r="K450" s="209" t="str">
        <f ca="1">IF(MOD(ROW()-13,2)=0,IF(ISBLANK(OFFSET(#REF!,INT((ROW()-13)/2),0)),"",OFFSET(#REF!,INT((ROW()-13)/2),0)),IF(ISBLANK(OFFSET('9. METAS'!$V$20,INT((ROW()-14)/2),0)),"",OFFSET('9. METAS'!$V$20,INT((ROW()-14)/2),0)))</f>
        <v/>
      </c>
      <c r="L450" s="209" t="str">
        <f ca="1">IF(MOD(ROW()-13,2)=0,IF(ISBLANK(OFFSET(#REF!,INT((ROW()-13)/2),0)),"",OFFSET(#REF!,INT((ROW()-13)/2),0)),IF(ISBLANK(OFFSET('9. METAS'!$W$20,INT((ROW()-14)/2),0)),"",OFFSET('9. METAS'!$W$20,INT((ROW()-14)/2),0)))</f>
        <v/>
      </c>
      <c r="M450" s="210" t="str">
        <f ca="1">IF(MOD(ROW()-13,2)=0,IF(ISBLANK(OFFSET(#REF!,INT((ROW()-13)/2),0)),"",OFFSET(#REF!,INT((ROW()-13)/2),0)),IF(ISBLANK(OFFSET('9. METAS'!$X$20,INT((ROW()-14)/2),0)),"",OFFSET('9. METAS'!$X$20,INT((ROW()-14)/2),0)))</f>
        <v/>
      </c>
      <c r="N450" s="1003"/>
      <c r="O450" s="1005"/>
      <c r="P450" s="1034"/>
    </row>
    <row r="451" spans="3:16">
      <c r="C451" s="1008" t="str">
        <f ca="1">IF(ISBLANK(OFFSET('5. Pp (3 años)'!$C$46,INT((ROW()-13)/2),0)),"",OFFSET('5. Pp (3 años)'!$C$46,INT((ROW()-13)/2),0))</f>
        <v/>
      </c>
      <c r="D451" s="983" t="str">
        <f ca="1">IF(ISBLANK(OFFSET('5. Pp (3 años)'!$D$46,INT((ROW()-13)/2),0)),"",OFFSET('5. Pp (3 años)'!$D$46,INT((ROW()-13)/2),0))</f>
        <v/>
      </c>
      <c r="E451" s="983" t="str">
        <f ca="1">IF(ISBLANK(OFFSET('5. Pp (3 años)'!$E$46,INT((ROW()-13)/2),0)),"",OFFSET('5. Pp (3 años)'!$E$46,INT((ROW()-13)/2),0))</f>
        <v/>
      </c>
      <c r="F451" s="985" t="str">
        <f ca="1">IF(ISBLANK(OFFSET('5. Pp (3 años)'!$K$46,INT((ROW()-13)/2),0)),"",OFFSET('5. Pp (3 años)'!$K$46,INT((ROW()-13)/2),0))</f>
        <v/>
      </c>
      <c r="G451" s="987" t="str">
        <f ca="1">IF(ISBLANK(OFFSET('5. Pp (3 años)'!$H$46,INT((ROW()-13)/2),0)),"",OFFSET('5. Pp (3 años)'!$H$46,INT((ROW()-13)/2),0))</f>
        <v/>
      </c>
      <c r="H451" s="1027" t="str">
        <f ca="1">IF(ISBLANK(OFFSET('9. METAS'!$L$20,INT((ROW()-13)/2),0)),"",OFFSET('9. METAS'!$L$20,INT((ROW()-13)/2),0))</f>
        <v/>
      </c>
      <c r="I451" s="1029"/>
      <c r="J451" s="208" t="e">
        <f ca="1">IF(MOD(ROW()-13,2)=0,IF(ISBLANK(OFFSET(#REF!,INT((ROW()-13)/2),0)),"",OFFSET(#REF!,INT((ROW()-13)/2),0)),IF(ISBLANK(OFFSET('9. METAS'!$U$20,INT((ROW()-14)/2),0)),"",OFFSET('9. METAS'!$U$20,INT((ROW()-14)/2),0)))</f>
        <v>#REF!</v>
      </c>
      <c r="K451" s="209" t="e">
        <f ca="1">IF(MOD(ROW()-13,2)=0,IF(ISBLANK(OFFSET(#REF!,INT((ROW()-13)/2),0)),"",OFFSET(#REF!,INT((ROW()-13)/2),0)),IF(ISBLANK(OFFSET('9. METAS'!$V$20,INT((ROW()-14)/2),0)),"",OFFSET('9. METAS'!$V$20,INT((ROW()-14)/2),0)))</f>
        <v>#REF!</v>
      </c>
      <c r="L451" s="209" t="e">
        <f ca="1">IF(MOD(ROW()-13,2)=0,IF(ISBLANK(OFFSET(#REF!,INT((ROW()-13)/2),0)),"",OFFSET(#REF!,INT((ROW()-13)/2),0)),IF(ISBLANK(OFFSET('9. METAS'!$W$20,INT((ROW()-14)/2),0)),"",OFFSET('9. METAS'!$W$20,INT((ROW()-14)/2),0)))</f>
        <v>#REF!</v>
      </c>
      <c r="M451" s="210" t="e">
        <f ca="1">IF(MOD(ROW()-13,2)=0,IF(ISBLANK(OFFSET(#REF!,INT((ROW()-13)/2),0)),"",OFFSET(#REF!,INT((ROW()-13)/2),0)),IF(ISBLANK(OFFSET('9. METAS'!$X$20,INT((ROW()-14)/2),0)),"",OFFSET('9. METAS'!$X$20,INT((ROW()-14)/2),0)))</f>
        <v>#REF!</v>
      </c>
      <c r="N451" s="1002" t="str">
        <f t="shared" ref="N451" ca="1" si="434">IFERROR(J451/J452,"ND")</f>
        <v>ND</v>
      </c>
      <c r="O451" s="1004" t="str">
        <f t="shared" ref="O451" ca="1" si="435">IFERROR(((J451+K451)/H451),"ND")</f>
        <v>ND</v>
      </c>
      <c r="P451" s="1031"/>
    </row>
    <row r="452" spans="3:16">
      <c r="C452" s="981"/>
      <c r="D452" s="983"/>
      <c r="E452" s="983"/>
      <c r="F452" s="985"/>
      <c r="G452" s="987"/>
      <c r="H452" s="1027"/>
      <c r="I452" s="1033"/>
      <c r="J452" s="208" t="str">
        <f ca="1">IF(MOD(ROW()-13,2)=0,IF(ISBLANK(OFFSET(#REF!,INT((ROW()-13)/2),0)),"",OFFSET(#REF!,INT((ROW()-13)/2),0)),IF(ISBLANK(OFFSET('9. METAS'!$U$20,INT((ROW()-14)/2),0)),"",OFFSET('9. METAS'!$U$20,INT((ROW()-14)/2),0)))</f>
        <v/>
      </c>
      <c r="K452" s="209" t="str">
        <f ca="1">IF(MOD(ROW()-13,2)=0,IF(ISBLANK(OFFSET(#REF!,INT((ROW()-13)/2),0)),"",OFFSET(#REF!,INT((ROW()-13)/2),0)),IF(ISBLANK(OFFSET('9. METAS'!$V$20,INT((ROW()-14)/2),0)),"",OFFSET('9. METAS'!$V$20,INT((ROW()-14)/2),0)))</f>
        <v/>
      </c>
      <c r="L452" s="209" t="str">
        <f ca="1">IF(MOD(ROW()-13,2)=0,IF(ISBLANK(OFFSET(#REF!,INT((ROW()-13)/2),0)),"",OFFSET(#REF!,INT((ROW()-13)/2),0)),IF(ISBLANK(OFFSET('9. METAS'!$W$20,INT((ROW()-14)/2),0)),"",OFFSET('9. METAS'!$W$20,INT((ROW()-14)/2),0)))</f>
        <v/>
      </c>
      <c r="M452" s="210" t="str">
        <f ca="1">IF(MOD(ROW()-13,2)=0,IF(ISBLANK(OFFSET(#REF!,INT((ROW()-13)/2),0)),"",OFFSET(#REF!,INT((ROW()-13)/2),0)),IF(ISBLANK(OFFSET('9. METAS'!$X$20,INT((ROW()-14)/2),0)),"",OFFSET('9. METAS'!$X$20,INT((ROW()-14)/2),0)))</f>
        <v/>
      </c>
      <c r="N452" s="1003"/>
      <c r="O452" s="1005"/>
      <c r="P452" s="1034"/>
    </row>
    <row r="453" spans="3:16">
      <c r="C453" s="1008" t="str">
        <f ca="1">IF(ISBLANK(OFFSET('5. Pp (3 años)'!$C$46,INT((ROW()-13)/2),0)),"",OFFSET('5. Pp (3 años)'!$C$46,INT((ROW()-13)/2),0))</f>
        <v/>
      </c>
      <c r="D453" s="983" t="str">
        <f ca="1">IF(ISBLANK(OFFSET('5. Pp (3 años)'!$D$46,INT((ROW()-13)/2),0)),"",OFFSET('5. Pp (3 años)'!$D$46,INT((ROW()-13)/2),0))</f>
        <v/>
      </c>
      <c r="E453" s="983" t="str">
        <f ca="1">IF(ISBLANK(OFFSET('5. Pp (3 años)'!$E$46,INT((ROW()-13)/2),0)),"",OFFSET('5. Pp (3 años)'!$E$46,INT((ROW()-13)/2),0))</f>
        <v/>
      </c>
      <c r="F453" s="985" t="str">
        <f ca="1">IF(ISBLANK(OFFSET('5. Pp (3 años)'!$K$46,INT((ROW()-13)/2),0)),"",OFFSET('5. Pp (3 años)'!$K$46,INT((ROW()-13)/2),0))</f>
        <v/>
      </c>
      <c r="G453" s="987" t="str">
        <f ca="1">IF(ISBLANK(OFFSET('5. Pp (3 años)'!$H$46,INT((ROW()-13)/2),0)),"",OFFSET('5. Pp (3 años)'!$H$46,INT((ROW()-13)/2),0))</f>
        <v/>
      </c>
      <c r="H453" s="1027" t="str">
        <f ca="1">IF(ISBLANK(OFFSET('9. METAS'!$L$20,INT((ROW()-13)/2),0)),"",OFFSET('9. METAS'!$L$20,INT((ROW()-13)/2),0))</f>
        <v/>
      </c>
      <c r="I453" s="1029"/>
      <c r="J453" s="208" t="e">
        <f ca="1">IF(MOD(ROW()-13,2)=0,IF(ISBLANK(OFFSET(#REF!,INT((ROW()-13)/2),0)),"",OFFSET(#REF!,INT((ROW()-13)/2),0)),IF(ISBLANK(OFFSET('9. METAS'!$U$20,INT((ROW()-14)/2),0)),"",OFFSET('9. METAS'!$U$20,INT((ROW()-14)/2),0)))</f>
        <v>#REF!</v>
      </c>
      <c r="K453" s="209" t="e">
        <f ca="1">IF(MOD(ROW()-13,2)=0,IF(ISBLANK(OFFSET(#REF!,INT((ROW()-13)/2),0)),"",OFFSET(#REF!,INT((ROW()-13)/2),0)),IF(ISBLANK(OFFSET('9. METAS'!$V$20,INT((ROW()-14)/2),0)),"",OFFSET('9. METAS'!$V$20,INT((ROW()-14)/2),0)))</f>
        <v>#REF!</v>
      </c>
      <c r="L453" s="209" t="e">
        <f ca="1">IF(MOD(ROW()-13,2)=0,IF(ISBLANK(OFFSET(#REF!,INT((ROW()-13)/2),0)),"",OFFSET(#REF!,INT((ROW()-13)/2),0)),IF(ISBLANK(OFFSET('9. METAS'!$W$20,INT((ROW()-14)/2),0)),"",OFFSET('9. METAS'!$W$20,INT((ROW()-14)/2),0)))</f>
        <v>#REF!</v>
      </c>
      <c r="M453" s="210" t="e">
        <f ca="1">IF(MOD(ROW()-13,2)=0,IF(ISBLANK(OFFSET(#REF!,INT((ROW()-13)/2),0)),"",OFFSET(#REF!,INT((ROW()-13)/2),0)),IF(ISBLANK(OFFSET('9. METAS'!$X$20,INT((ROW()-14)/2),0)),"",OFFSET('9. METAS'!$X$20,INT((ROW()-14)/2),0)))</f>
        <v>#REF!</v>
      </c>
      <c r="N453" s="1002" t="str">
        <f t="shared" ref="N453" ca="1" si="436">IFERROR(J453/J454,"ND")</f>
        <v>ND</v>
      </c>
      <c r="O453" s="1004" t="str">
        <f t="shared" ref="O453" ca="1" si="437">IFERROR(((J453+K453)/H453),"ND")</f>
        <v>ND</v>
      </c>
      <c r="P453" s="1031"/>
    </row>
    <row r="454" spans="3:16">
      <c r="C454" s="981"/>
      <c r="D454" s="983"/>
      <c r="E454" s="983"/>
      <c r="F454" s="985"/>
      <c r="G454" s="987"/>
      <c r="H454" s="1027"/>
      <c r="I454" s="1033"/>
      <c r="J454" s="208" t="str">
        <f ca="1">IF(MOD(ROW()-13,2)=0,IF(ISBLANK(OFFSET(#REF!,INT((ROW()-13)/2),0)),"",OFFSET(#REF!,INT((ROW()-13)/2),0)),IF(ISBLANK(OFFSET('9. METAS'!$U$20,INT((ROW()-14)/2),0)),"",OFFSET('9. METAS'!$U$20,INT((ROW()-14)/2),0)))</f>
        <v/>
      </c>
      <c r="K454" s="209" t="str">
        <f ca="1">IF(MOD(ROW()-13,2)=0,IF(ISBLANK(OFFSET(#REF!,INT((ROW()-13)/2),0)),"",OFFSET(#REF!,INT((ROW()-13)/2),0)),IF(ISBLANK(OFFSET('9. METAS'!$V$20,INT((ROW()-14)/2),0)),"",OFFSET('9. METAS'!$V$20,INT((ROW()-14)/2),0)))</f>
        <v/>
      </c>
      <c r="L454" s="209" t="str">
        <f ca="1">IF(MOD(ROW()-13,2)=0,IF(ISBLANK(OFFSET(#REF!,INT((ROW()-13)/2),0)),"",OFFSET(#REF!,INT((ROW()-13)/2),0)),IF(ISBLANK(OFFSET('9. METAS'!$W$20,INT((ROW()-14)/2),0)),"",OFFSET('9. METAS'!$W$20,INT((ROW()-14)/2),0)))</f>
        <v/>
      </c>
      <c r="M454" s="210" t="str">
        <f ca="1">IF(MOD(ROW()-13,2)=0,IF(ISBLANK(OFFSET(#REF!,INT((ROW()-13)/2),0)),"",OFFSET(#REF!,INT((ROW()-13)/2),0)),IF(ISBLANK(OFFSET('9. METAS'!$X$20,INT((ROW()-14)/2),0)),"",OFFSET('9. METAS'!$X$20,INT((ROW()-14)/2),0)))</f>
        <v/>
      </c>
      <c r="N454" s="1003"/>
      <c r="O454" s="1005"/>
      <c r="P454" s="1034"/>
    </row>
    <row r="455" spans="3:16">
      <c r="C455" s="1008" t="str">
        <f ca="1">IF(ISBLANK(OFFSET('5. Pp (3 años)'!$C$46,INT((ROW()-13)/2),0)),"",OFFSET('5. Pp (3 años)'!$C$46,INT((ROW()-13)/2),0))</f>
        <v/>
      </c>
      <c r="D455" s="983" t="str">
        <f ca="1">IF(ISBLANK(OFFSET('5. Pp (3 años)'!$D$46,INT((ROW()-13)/2),0)),"",OFFSET('5. Pp (3 años)'!$D$46,INT((ROW()-13)/2),0))</f>
        <v/>
      </c>
      <c r="E455" s="983" t="str">
        <f ca="1">IF(ISBLANK(OFFSET('5. Pp (3 años)'!$E$46,INT((ROW()-13)/2),0)),"",OFFSET('5. Pp (3 años)'!$E$46,INT((ROW()-13)/2),0))</f>
        <v/>
      </c>
      <c r="F455" s="985" t="str">
        <f ca="1">IF(ISBLANK(OFFSET('5. Pp (3 años)'!$K$46,INT((ROW()-13)/2),0)),"",OFFSET('5. Pp (3 años)'!$K$46,INT((ROW()-13)/2),0))</f>
        <v/>
      </c>
      <c r="G455" s="987" t="str">
        <f ca="1">IF(ISBLANK(OFFSET('5. Pp (3 años)'!$H$46,INT((ROW()-13)/2),0)),"",OFFSET('5. Pp (3 años)'!$H$46,INT((ROW()-13)/2),0))</f>
        <v/>
      </c>
      <c r="H455" s="1027" t="str">
        <f ca="1">IF(ISBLANK(OFFSET('9. METAS'!$L$20,INT((ROW()-13)/2),0)),"",OFFSET('9. METAS'!$L$20,INT((ROW()-13)/2),0))</f>
        <v/>
      </c>
      <c r="I455" s="1029"/>
      <c r="J455" s="208" t="e">
        <f ca="1">IF(MOD(ROW()-13,2)=0,IF(ISBLANK(OFFSET(#REF!,INT((ROW()-13)/2),0)),"",OFFSET(#REF!,INT((ROW()-13)/2),0)),IF(ISBLANK(OFFSET('9. METAS'!$U$20,INT((ROW()-14)/2),0)),"",OFFSET('9. METAS'!$U$20,INT((ROW()-14)/2),0)))</f>
        <v>#REF!</v>
      </c>
      <c r="K455" s="209" t="e">
        <f ca="1">IF(MOD(ROW()-13,2)=0,IF(ISBLANK(OFFSET(#REF!,INT((ROW()-13)/2),0)),"",OFFSET(#REF!,INT((ROW()-13)/2),0)),IF(ISBLANK(OFFSET('9. METAS'!$V$20,INT((ROW()-14)/2),0)),"",OFFSET('9. METAS'!$V$20,INT((ROW()-14)/2),0)))</f>
        <v>#REF!</v>
      </c>
      <c r="L455" s="209" t="e">
        <f ca="1">IF(MOD(ROW()-13,2)=0,IF(ISBLANK(OFFSET(#REF!,INT((ROW()-13)/2),0)),"",OFFSET(#REF!,INT((ROW()-13)/2),0)),IF(ISBLANK(OFFSET('9. METAS'!$W$20,INT((ROW()-14)/2),0)),"",OFFSET('9. METAS'!$W$20,INT((ROW()-14)/2),0)))</f>
        <v>#REF!</v>
      </c>
      <c r="M455" s="210" t="e">
        <f ca="1">IF(MOD(ROW()-13,2)=0,IF(ISBLANK(OFFSET(#REF!,INT((ROW()-13)/2),0)),"",OFFSET(#REF!,INT((ROW()-13)/2),0)),IF(ISBLANK(OFFSET('9. METAS'!$X$20,INT((ROW()-14)/2),0)),"",OFFSET('9. METAS'!$X$20,INT((ROW()-14)/2),0)))</f>
        <v>#REF!</v>
      </c>
      <c r="N455" s="1002" t="str">
        <f t="shared" ref="N455" ca="1" si="438">IFERROR(J455/J456,"ND")</f>
        <v>ND</v>
      </c>
      <c r="O455" s="1004" t="str">
        <f t="shared" ref="O455" ca="1" si="439">IFERROR(((J455+K455)/H455),"ND")</f>
        <v>ND</v>
      </c>
      <c r="P455" s="1031"/>
    </row>
    <row r="456" spans="3:16">
      <c r="C456" s="981"/>
      <c r="D456" s="983"/>
      <c r="E456" s="983"/>
      <c r="F456" s="985"/>
      <c r="G456" s="987"/>
      <c r="H456" s="1027"/>
      <c r="I456" s="1033"/>
      <c r="J456" s="208" t="str">
        <f ca="1">IF(MOD(ROW()-13,2)=0,IF(ISBLANK(OFFSET(#REF!,INT((ROW()-13)/2),0)),"",OFFSET(#REF!,INT((ROW()-13)/2),0)),IF(ISBLANK(OFFSET('9. METAS'!$U$20,INT((ROW()-14)/2),0)),"",OFFSET('9. METAS'!$U$20,INT((ROW()-14)/2),0)))</f>
        <v/>
      </c>
      <c r="K456" s="209" t="str">
        <f ca="1">IF(MOD(ROW()-13,2)=0,IF(ISBLANK(OFFSET(#REF!,INT((ROW()-13)/2),0)),"",OFFSET(#REF!,INT((ROW()-13)/2),0)),IF(ISBLANK(OFFSET('9. METAS'!$V$20,INT((ROW()-14)/2),0)),"",OFFSET('9. METAS'!$V$20,INT((ROW()-14)/2),0)))</f>
        <v/>
      </c>
      <c r="L456" s="209" t="str">
        <f ca="1">IF(MOD(ROW()-13,2)=0,IF(ISBLANK(OFFSET(#REF!,INT((ROW()-13)/2),0)),"",OFFSET(#REF!,INT((ROW()-13)/2),0)),IF(ISBLANK(OFFSET('9. METAS'!$W$20,INT((ROW()-14)/2),0)),"",OFFSET('9. METAS'!$W$20,INT((ROW()-14)/2),0)))</f>
        <v/>
      </c>
      <c r="M456" s="210" t="str">
        <f ca="1">IF(MOD(ROW()-13,2)=0,IF(ISBLANK(OFFSET(#REF!,INT((ROW()-13)/2),0)),"",OFFSET(#REF!,INT((ROW()-13)/2),0)),IF(ISBLANK(OFFSET('9. METAS'!$X$20,INT((ROW()-14)/2),0)),"",OFFSET('9. METAS'!$X$20,INT((ROW()-14)/2),0)))</f>
        <v/>
      </c>
      <c r="N456" s="1003"/>
      <c r="O456" s="1005"/>
      <c r="P456" s="1034"/>
    </row>
    <row r="457" spans="3:16">
      <c r="C457" s="1008" t="str">
        <f ca="1">IF(ISBLANK(OFFSET('5. Pp (3 años)'!$C$46,INT((ROW()-13)/2),0)),"",OFFSET('5. Pp (3 años)'!$C$46,INT((ROW()-13)/2),0))</f>
        <v/>
      </c>
      <c r="D457" s="983" t="str">
        <f ca="1">IF(ISBLANK(OFFSET('5. Pp (3 años)'!$D$46,INT((ROW()-13)/2),0)),"",OFFSET('5. Pp (3 años)'!$D$46,INT((ROW()-13)/2),0))</f>
        <v/>
      </c>
      <c r="E457" s="983" t="str">
        <f ca="1">IF(ISBLANK(OFFSET('5. Pp (3 años)'!$E$46,INT((ROW()-13)/2),0)),"",OFFSET('5. Pp (3 años)'!$E$46,INT((ROW()-13)/2),0))</f>
        <v/>
      </c>
      <c r="F457" s="985" t="str">
        <f ca="1">IF(ISBLANK(OFFSET('5. Pp (3 años)'!$K$46,INT((ROW()-13)/2),0)),"",OFFSET('5. Pp (3 años)'!$K$46,INT((ROW()-13)/2),0))</f>
        <v/>
      </c>
      <c r="G457" s="987" t="str">
        <f ca="1">IF(ISBLANK(OFFSET('5. Pp (3 años)'!$H$46,INT((ROW()-13)/2),0)),"",OFFSET('5. Pp (3 años)'!$H$46,INT((ROW()-13)/2),0))</f>
        <v/>
      </c>
      <c r="H457" s="1027" t="str">
        <f ca="1">IF(ISBLANK(OFFSET('9. METAS'!$L$20,INT((ROW()-13)/2),0)),"",OFFSET('9. METAS'!$L$20,INT((ROW()-13)/2),0))</f>
        <v/>
      </c>
      <c r="I457" s="1029"/>
      <c r="J457" s="208" t="e">
        <f ca="1">IF(MOD(ROW()-13,2)=0,IF(ISBLANK(OFFSET(#REF!,INT((ROW()-13)/2),0)),"",OFFSET(#REF!,INT((ROW()-13)/2),0)),IF(ISBLANK(OFFSET('9. METAS'!$U$20,INT((ROW()-14)/2),0)),"",OFFSET('9. METAS'!$U$20,INT((ROW()-14)/2),0)))</f>
        <v>#REF!</v>
      </c>
      <c r="K457" s="209" t="e">
        <f ca="1">IF(MOD(ROW()-13,2)=0,IF(ISBLANK(OFFSET(#REF!,INT((ROW()-13)/2),0)),"",OFFSET(#REF!,INT((ROW()-13)/2),0)),IF(ISBLANK(OFFSET('9. METAS'!$V$20,INT((ROW()-14)/2),0)),"",OFFSET('9. METAS'!$V$20,INT((ROW()-14)/2),0)))</f>
        <v>#REF!</v>
      </c>
      <c r="L457" s="209" t="e">
        <f ca="1">IF(MOD(ROW()-13,2)=0,IF(ISBLANK(OFFSET(#REF!,INT((ROW()-13)/2),0)),"",OFFSET(#REF!,INT((ROW()-13)/2),0)),IF(ISBLANK(OFFSET('9. METAS'!$W$20,INT((ROW()-14)/2),0)),"",OFFSET('9. METAS'!$W$20,INT((ROW()-14)/2),0)))</f>
        <v>#REF!</v>
      </c>
      <c r="M457" s="210" t="e">
        <f ca="1">IF(MOD(ROW()-13,2)=0,IF(ISBLANK(OFFSET(#REF!,INT((ROW()-13)/2),0)),"",OFFSET(#REF!,INT((ROW()-13)/2),0)),IF(ISBLANK(OFFSET('9. METAS'!$X$20,INT((ROW()-14)/2),0)),"",OFFSET('9. METAS'!$X$20,INT((ROW()-14)/2),0)))</f>
        <v>#REF!</v>
      </c>
      <c r="N457" s="1002" t="str">
        <f t="shared" ref="N457" ca="1" si="440">IFERROR(J457/J458,"ND")</f>
        <v>ND</v>
      </c>
      <c r="O457" s="1004" t="str">
        <f t="shared" ref="O457" ca="1" si="441">IFERROR(((J457+K457)/H457),"ND")</f>
        <v>ND</v>
      </c>
      <c r="P457" s="1031"/>
    </row>
    <row r="458" spans="3:16">
      <c r="C458" s="981"/>
      <c r="D458" s="983"/>
      <c r="E458" s="983"/>
      <c r="F458" s="985"/>
      <c r="G458" s="987"/>
      <c r="H458" s="1027"/>
      <c r="I458" s="1033"/>
      <c r="J458" s="208" t="str">
        <f ca="1">IF(MOD(ROW()-13,2)=0,IF(ISBLANK(OFFSET(#REF!,INT((ROW()-13)/2),0)),"",OFFSET(#REF!,INT((ROW()-13)/2),0)),IF(ISBLANK(OFFSET('9. METAS'!$U$20,INT((ROW()-14)/2),0)),"",OFFSET('9. METAS'!$U$20,INT((ROW()-14)/2),0)))</f>
        <v/>
      </c>
      <c r="K458" s="209" t="str">
        <f ca="1">IF(MOD(ROW()-13,2)=0,IF(ISBLANK(OFFSET(#REF!,INT((ROW()-13)/2),0)),"",OFFSET(#REF!,INT((ROW()-13)/2),0)),IF(ISBLANK(OFFSET('9. METAS'!$V$20,INT((ROW()-14)/2),0)),"",OFFSET('9. METAS'!$V$20,INT((ROW()-14)/2),0)))</f>
        <v/>
      </c>
      <c r="L458" s="209" t="str">
        <f ca="1">IF(MOD(ROW()-13,2)=0,IF(ISBLANK(OFFSET(#REF!,INT((ROW()-13)/2),0)),"",OFFSET(#REF!,INT((ROW()-13)/2),0)),IF(ISBLANK(OFFSET('9. METAS'!$W$20,INT((ROW()-14)/2),0)),"",OFFSET('9. METAS'!$W$20,INT((ROW()-14)/2),0)))</f>
        <v/>
      </c>
      <c r="M458" s="210" t="str">
        <f ca="1">IF(MOD(ROW()-13,2)=0,IF(ISBLANK(OFFSET(#REF!,INT((ROW()-13)/2),0)),"",OFFSET(#REF!,INT((ROW()-13)/2),0)),IF(ISBLANK(OFFSET('9. METAS'!$X$20,INT((ROW()-14)/2),0)),"",OFFSET('9. METAS'!$X$20,INT((ROW()-14)/2),0)))</f>
        <v/>
      </c>
      <c r="N458" s="1003"/>
      <c r="O458" s="1005"/>
      <c r="P458" s="1034"/>
    </row>
    <row r="459" spans="3:16">
      <c r="C459" s="1008" t="str">
        <f ca="1">IF(ISBLANK(OFFSET('5. Pp (3 años)'!$C$46,INT((ROW()-13)/2),0)),"",OFFSET('5. Pp (3 años)'!$C$46,INT((ROW()-13)/2),0))</f>
        <v/>
      </c>
      <c r="D459" s="983" t="str">
        <f ca="1">IF(ISBLANK(OFFSET('5. Pp (3 años)'!$D$46,INT((ROW()-13)/2),0)),"",OFFSET('5. Pp (3 años)'!$D$46,INT((ROW()-13)/2),0))</f>
        <v/>
      </c>
      <c r="E459" s="983" t="str">
        <f ca="1">IF(ISBLANK(OFFSET('5. Pp (3 años)'!$E$46,INT((ROW()-13)/2),0)),"",OFFSET('5. Pp (3 años)'!$E$46,INT((ROW()-13)/2),0))</f>
        <v/>
      </c>
      <c r="F459" s="985" t="str">
        <f ca="1">IF(ISBLANK(OFFSET('5. Pp (3 años)'!$K$46,INT((ROW()-13)/2),0)),"",OFFSET('5. Pp (3 años)'!$K$46,INT((ROW()-13)/2),0))</f>
        <v/>
      </c>
      <c r="G459" s="987" t="str">
        <f ca="1">IF(ISBLANK(OFFSET('5. Pp (3 años)'!$H$46,INT((ROW()-13)/2),0)),"",OFFSET('5. Pp (3 años)'!$H$46,INT((ROW()-13)/2),0))</f>
        <v/>
      </c>
      <c r="H459" s="1027" t="str">
        <f ca="1">IF(ISBLANK(OFFSET('9. METAS'!$L$20,INT((ROW()-13)/2),0)),"",OFFSET('9. METAS'!$L$20,INT((ROW()-13)/2),0))</f>
        <v/>
      </c>
      <c r="I459" s="1029"/>
      <c r="J459" s="208" t="e">
        <f ca="1">IF(MOD(ROW()-13,2)=0,IF(ISBLANK(OFFSET(#REF!,INT((ROW()-13)/2),0)),"",OFFSET(#REF!,INT((ROW()-13)/2),0)),IF(ISBLANK(OFFSET('9. METAS'!$U$20,INT((ROW()-14)/2),0)),"",OFFSET('9. METAS'!$U$20,INT((ROW()-14)/2),0)))</f>
        <v>#REF!</v>
      </c>
      <c r="K459" s="209" t="e">
        <f ca="1">IF(MOD(ROW()-13,2)=0,IF(ISBLANK(OFFSET(#REF!,INT((ROW()-13)/2),0)),"",OFFSET(#REF!,INT((ROW()-13)/2),0)),IF(ISBLANK(OFFSET('9. METAS'!$V$20,INT((ROW()-14)/2),0)),"",OFFSET('9. METAS'!$V$20,INT((ROW()-14)/2),0)))</f>
        <v>#REF!</v>
      </c>
      <c r="L459" s="209" t="e">
        <f ca="1">IF(MOD(ROW()-13,2)=0,IF(ISBLANK(OFFSET(#REF!,INT((ROW()-13)/2),0)),"",OFFSET(#REF!,INT((ROW()-13)/2),0)),IF(ISBLANK(OFFSET('9. METAS'!$W$20,INT((ROW()-14)/2),0)),"",OFFSET('9. METAS'!$W$20,INT((ROW()-14)/2),0)))</f>
        <v>#REF!</v>
      </c>
      <c r="M459" s="210" t="e">
        <f ca="1">IF(MOD(ROW()-13,2)=0,IF(ISBLANK(OFFSET(#REF!,INT((ROW()-13)/2),0)),"",OFFSET(#REF!,INT((ROW()-13)/2),0)),IF(ISBLANK(OFFSET('9. METAS'!$X$20,INT((ROW()-14)/2),0)),"",OFFSET('9. METAS'!$X$20,INT((ROW()-14)/2),0)))</f>
        <v>#REF!</v>
      </c>
      <c r="N459" s="1002" t="str">
        <f t="shared" ref="N459" ca="1" si="442">IFERROR(J459/J460,"ND")</f>
        <v>ND</v>
      </c>
      <c r="O459" s="1004" t="str">
        <f t="shared" ref="O459" ca="1" si="443">IFERROR(((J459+K459)/H459),"ND")</f>
        <v>ND</v>
      </c>
      <c r="P459" s="1031"/>
    </row>
    <row r="460" spans="3:16">
      <c r="C460" s="981"/>
      <c r="D460" s="983"/>
      <c r="E460" s="983"/>
      <c r="F460" s="985"/>
      <c r="G460" s="987"/>
      <c r="H460" s="1027"/>
      <c r="I460" s="1033"/>
      <c r="J460" s="208" t="str">
        <f ca="1">IF(MOD(ROW()-13,2)=0,IF(ISBLANK(OFFSET(#REF!,INT((ROW()-13)/2),0)),"",OFFSET(#REF!,INT((ROW()-13)/2),0)),IF(ISBLANK(OFFSET('9. METAS'!$U$20,INT((ROW()-14)/2),0)),"",OFFSET('9. METAS'!$U$20,INT((ROW()-14)/2),0)))</f>
        <v/>
      </c>
      <c r="K460" s="209" t="str">
        <f ca="1">IF(MOD(ROW()-13,2)=0,IF(ISBLANK(OFFSET(#REF!,INT((ROW()-13)/2),0)),"",OFFSET(#REF!,INT((ROW()-13)/2),0)),IF(ISBLANK(OFFSET('9. METAS'!$V$20,INT((ROW()-14)/2),0)),"",OFFSET('9. METAS'!$V$20,INT((ROW()-14)/2),0)))</f>
        <v/>
      </c>
      <c r="L460" s="209" t="str">
        <f ca="1">IF(MOD(ROW()-13,2)=0,IF(ISBLANK(OFFSET(#REF!,INT((ROW()-13)/2),0)),"",OFFSET(#REF!,INT((ROW()-13)/2),0)),IF(ISBLANK(OFFSET('9. METAS'!$W$20,INT((ROW()-14)/2),0)),"",OFFSET('9. METAS'!$W$20,INT((ROW()-14)/2),0)))</f>
        <v/>
      </c>
      <c r="M460" s="210" t="str">
        <f ca="1">IF(MOD(ROW()-13,2)=0,IF(ISBLANK(OFFSET(#REF!,INT((ROW()-13)/2),0)),"",OFFSET(#REF!,INT((ROW()-13)/2),0)),IF(ISBLANK(OFFSET('9. METAS'!$X$20,INT((ROW()-14)/2),0)),"",OFFSET('9. METAS'!$X$20,INT((ROW()-14)/2),0)))</f>
        <v/>
      </c>
      <c r="N460" s="1003"/>
      <c r="O460" s="1005"/>
      <c r="P460" s="1034"/>
    </row>
    <row r="461" spans="3:16">
      <c r="C461" s="1008" t="str">
        <f ca="1">IF(ISBLANK(OFFSET('5. Pp (3 años)'!$C$46,INT((ROW()-13)/2),0)),"",OFFSET('5. Pp (3 años)'!$C$46,INT((ROW()-13)/2),0))</f>
        <v/>
      </c>
      <c r="D461" s="983" t="str">
        <f ca="1">IF(ISBLANK(OFFSET('5. Pp (3 años)'!$D$46,INT((ROW()-13)/2),0)),"",OFFSET('5. Pp (3 años)'!$D$46,INT((ROW()-13)/2),0))</f>
        <v/>
      </c>
      <c r="E461" s="983" t="str">
        <f ca="1">IF(ISBLANK(OFFSET('5. Pp (3 años)'!$E$46,INT((ROW()-13)/2),0)),"",OFFSET('5. Pp (3 años)'!$E$46,INT((ROW()-13)/2),0))</f>
        <v/>
      </c>
      <c r="F461" s="985" t="str">
        <f ca="1">IF(ISBLANK(OFFSET('5. Pp (3 años)'!$K$46,INT((ROW()-13)/2),0)),"",OFFSET('5. Pp (3 años)'!$K$46,INT((ROW()-13)/2),0))</f>
        <v/>
      </c>
      <c r="G461" s="987" t="str">
        <f ca="1">IF(ISBLANK(OFFSET('5. Pp (3 años)'!$H$46,INT((ROW()-13)/2),0)),"",OFFSET('5. Pp (3 años)'!$H$46,INT((ROW()-13)/2),0))</f>
        <v/>
      </c>
      <c r="H461" s="1027" t="str">
        <f ca="1">IF(ISBLANK(OFFSET('9. METAS'!$L$20,INT((ROW()-13)/2),0)),"",OFFSET('9. METAS'!$L$20,INT((ROW()-13)/2),0))</f>
        <v/>
      </c>
      <c r="I461" s="1029"/>
      <c r="J461" s="208" t="e">
        <f ca="1">IF(MOD(ROW()-13,2)=0,IF(ISBLANK(OFFSET(#REF!,INT((ROW()-13)/2),0)),"",OFFSET(#REF!,INT((ROW()-13)/2),0)),IF(ISBLANK(OFFSET('9. METAS'!$U$20,INT((ROW()-14)/2),0)),"",OFFSET('9. METAS'!$U$20,INT((ROW()-14)/2),0)))</f>
        <v>#REF!</v>
      </c>
      <c r="K461" s="209" t="e">
        <f ca="1">IF(MOD(ROW()-13,2)=0,IF(ISBLANK(OFFSET(#REF!,INT((ROW()-13)/2),0)),"",OFFSET(#REF!,INT((ROW()-13)/2),0)),IF(ISBLANK(OFFSET('9. METAS'!$V$20,INT((ROW()-14)/2),0)),"",OFFSET('9. METAS'!$V$20,INT((ROW()-14)/2),0)))</f>
        <v>#REF!</v>
      </c>
      <c r="L461" s="209" t="e">
        <f ca="1">IF(MOD(ROW()-13,2)=0,IF(ISBLANK(OFFSET(#REF!,INT((ROW()-13)/2),0)),"",OFFSET(#REF!,INT((ROW()-13)/2),0)),IF(ISBLANK(OFFSET('9. METAS'!$W$20,INT((ROW()-14)/2),0)),"",OFFSET('9. METAS'!$W$20,INT((ROW()-14)/2),0)))</f>
        <v>#REF!</v>
      </c>
      <c r="M461" s="210" t="e">
        <f ca="1">IF(MOD(ROW()-13,2)=0,IF(ISBLANK(OFFSET(#REF!,INT((ROW()-13)/2),0)),"",OFFSET(#REF!,INT((ROW()-13)/2),0)),IF(ISBLANK(OFFSET('9. METAS'!$X$20,INT((ROW()-14)/2),0)),"",OFFSET('9. METAS'!$X$20,INT((ROW()-14)/2),0)))</f>
        <v>#REF!</v>
      </c>
      <c r="N461" s="1002" t="str">
        <f t="shared" ref="N461" ca="1" si="444">IFERROR(J461/J462,"ND")</f>
        <v>ND</v>
      </c>
      <c r="O461" s="1004" t="str">
        <f t="shared" ref="O461" ca="1" si="445">IFERROR(((J461+K461)/H461),"ND")</f>
        <v>ND</v>
      </c>
      <c r="P461" s="1031"/>
    </row>
    <row r="462" spans="3:16">
      <c r="C462" s="981"/>
      <c r="D462" s="983"/>
      <c r="E462" s="983"/>
      <c r="F462" s="985"/>
      <c r="G462" s="987"/>
      <c r="H462" s="1027"/>
      <c r="I462" s="1033"/>
      <c r="J462" s="208" t="str">
        <f ca="1">IF(MOD(ROW()-13,2)=0,IF(ISBLANK(OFFSET(#REF!,INT((ROW()-13)/2),0)),"",OFFSET(#REF!,INT((ROW()-13)/2),0)),IF(ISBLANK(OFFSET('9. METAS'!$U$20,INT((ROW()-14)/2),0)),"",OFFSET('9. METAS'!$U$20,INT((ROW()-14)/2),0)))</f>
        <v/>
      </c>
      <c r="K462" s="209" t="str">
        <f ca="1">IF(MOD(ROW()-13,2)=0,IF(ISBLANK(OFFSET(#REF!,INT((ROW()-13)/2),0)),"",OFFSET(#REF!,INT((ROW()-13)/2),0)),IF(ISBLANK(OFFSET('9. METAS'!$V$20,INT((ROW()-14)/2),0)),"",OFFSET('9. METAS'!$V$20,INT((ROW()-14)/2),0)))</f>
        <v/>
      </c>
      <c r="L462" s="209" t="str">
        <f ca="1">IF(MOD(ROW()-13,2)=0,IF(ISBLANK(OFFSET(#REF!,INT((ROW()-13)/2),0)),"",OFFSET(#REF!,INT((ROW()-13)/2),0)),IF(ISBLANK(OFFSET('9. METAS'!$W$20,INT((ROW()-14)/2),0)),"",OFFSET('9. METAS'!$W$20,INT((ROW()-14)/2),0)))</f>
        <v/>
      </c>
      <c r="M462" s="210" t="str">
        <f ca="1">IF(MOD(ROW()-13,2)=0,IF(ISBLANK(OFFSET(#REF!,INT((ROW()-13)/2),0)),"",OFFSET(#REF!,INT((ROW()-13)/2),0)),IF(ISBLANK(OFFSET('9. METAS'!$X$20,INT((ROW()-14)/2),0)),"",OFFSET('9. METAS'!$X$20,INT((ROW()-14)/2),0)))</f>
        <v/>
      </c>
      <c r="N462" s="1003"/>
      <c r="O462" s="1005"/>
      <c r="P462" s="1034"/>
    </row>
    <row r="463" spans="3:16">
      <c r="C463" s="1008" t="str">
        <f ca="1">IF(ISBLANK(OFFSET('5. Pp (3 años)'!$C$46,INT((ROW()-13)/2),0)),"",OFFSET('5. Pp (3 años)'!$C$46,INT((ROW()-13)/2),0))</f>
        <v/>
      </c>
      <c r="D463" s="983" t="str">
        <f ca="1">IF(ISBLANK(OFFSET('5. Pp (3 años)'!$D$46,INT((ROW()-13)/2),0)),"",OFFSET('5. Pp (3 años)'!$D$46,INT((ROW()-13)/2),0))</f>
        <v/>
      </c>
      <c r="E463" s="983" t="str">
        <f ca="1">IF(ISBLANK(OFFSET('5. Pp (3 años)'!$E$46,INT((ROW()-13)/2),0)),"",OFFSET('5. Pp (3 años)'!$E$46,INT((ROW()-13)/2),0))</f>
        <v/>
      </c>
      <c r="F463" s="985" t="str">
        <f ca="1">IF(ISBLANK(OFFSET('5. Pp (3 años)'!$K$46,INT((ROW()-13)/2),0)),"",OFFSET('5. Pp (3 años)'!$K$46,INT((ROW()-13)/2),0))</f>
        <v/>
      </c>
      <c r="G463" s="987" t="str">
        <f ca="1">IF(ISBLANK(OFFSET('5. Pp (3 años)'!$H$46,INT((ROW()-13)/2),0)),"",OFFSET('5. Pp (3 años)'!$H$46,INT((ROW()-13)/2),0))</f>
        <v/>
      </c>
      <c r="H463" s="1027" t="str">
        <f ca="1">IF(ISBLANK(OFFSET('9. METAS'!$L$20,INT((ROW()-13)/2),0)),"",OFFSET('9. METAS'!$L$20,INT((ROW()-13)/2),0))</f>
        <v/>
      </c>
      <c r="I463" s="1029"/>
      <c r="J463" s="208" t="e">
        <f ca="1">IF(MOD(ROW()-13,2)=0,IF(ISBLANK(OFFSET(#REF!,INT((ROW()-13)/2),0)),"",OFFSET(#REF!,INT((ROW()-13)/2),0)),IF(ISBLANK(OFFSET('9. METAS'!$U$20,INT((ROW()-14)/2),0)),"",OFFSET('9. METAS'!$U$20,INT((ROW()-14)/2),0)))</f>
        <v>#REF!</v>
      </c>
      <c r="K463" s="209" t="e">
        <f ca="1">IF(MOD(ROW()-13,2)=0,IF(ISBLANK(OFFSET(#REF!,INT((ROW()-13)/2),0)),"",OFFSET(#REF!,INT((ROW()-13)/2),0)),IF(ISBLANK(OFFSET('9. METAS'!$V$20,INT((ROW()-14)/2),0)),"",OFFSET('9. METAS'!$V$20,INT((ROW()-14)/2),0)))</f>
        <v>#REF!</v>
      </c>
      <c r="L463" s="209" t="e">
        <f ca="1">IF(MOD(ROW()-13,2)=0,IF(ISBLANK(OFFSET(#REF!,INT((ROW()-13)/2),0)),"",OFFSET(#REF!,INT((ROW()-13)/2),0)),IF(ISBLANK(OFFSET('9. METAS'!$W$20,INT((ROW()-14)/2),0)),"",OFFSET('9. METAS'!$W$20,INT((ROW()-14)/2),0)))</f>
        <v>#REF!</v>
      </c>
      <c r="M463" s="210" t="e">
        <f ca="1">IF(MOD(ROW()-13,2)=0,IF(ISBLANK(OFFSET(#REF!,INT((ROW()-13)/2),0)),"",OFFSET(#REF!,INT((ROW()-13)/2),0)),IF(ISBLANK(OFFSET('9. METAS'!$X$20,INT((ROW()-14)/2),0)),"",OFFSET('9. METAS'!$X$20,INT((ROW()-14)/2),0)))</f>
        <v>#REF!</v>
      </c>
      <c r="N463" s="1002" t="str">
        <f t="shared" ref="N463" ca="1" si="446">IFERROR(J463/J464,"ND")</f>
        <v>ND</v>
      </c>
      <c r="O463" s="1004" t="str">
        <f t="shared" ref="O463" ca="1" si="447">IFERROR(((J463+K463)/H463),"ND")</f>
        <v>ND</v>
      </c>
      <c r="P463" s="1031"/>
    </row>
    <row r="464" spans="3:16">
      <c r="C464" s="981"/>
      <c r="D464" s="983"/>
      <c r="E464" s="983"/>
      <c r="F464" s="985"/>
      <c r="G464" s="987"/>
      <c r="H464" s="1027"/>
      <c r="I464" s="1033"/>
      <c r="J464" s="208" t="str">
        <f ca="1">IF(MOD(ROW()-13,2)=0,IF(ISBLANK(OFFSET(#REF!,INT((ROW()-13)/2),0)),"",OFFSET(#REF!,INT((ROW()-13)/2),0)),IF(ISBLANK(OFFSET('9. METAS'!$U$20,INT((ROW()-14)/2),0)),"",OFFSET('9. METAS'!$U$20,INT((ROW()-14)/2),0)))</f>
        <v/>
      </c>
      <c r="K464" s="209" t="str">
        <f ca="1">IF(MOD(ROW()-13,2)=0,IF(ISBLANK(OFFSET(#REF!,INT((ROW()-13)/2),0)),"",OFFSET(#REF!,INT((ROW()-13)/2),0)),IF(ISBLANK(OFFSET('9. METAS'!$V$20,INT((ROW()-14)/2),0)),"",OFFSET('9. METAS'!$V$20,INT((ROW()-14)/2),0)))</f>
        <v/>
      </c>
      <c r="L464" s="209" t="str">
        <f ca="1">IF(MOD(ROW()-13,2)=0,IF(ISBLANK(OFFSET(#REF!,INT((ROW()-13)/2),0)),"",OFFSET(#REF!,INT((ROW()-13)/2),0)),IF(ISBLANK(OFFSET('9. METAS'!$W$20,INT((ROW()-14)/2),0)),"",OFFSET('9. METAS'!$W$20,INT((ROW()-14)/2),0)))</f>
        <v/>
      </c>
      <c r="M464" s="210" t="str">
        <f ca="1">IF(MOD(ROW()-13,2)=0,IF(ISBLANK(OFFSET(#REF!,INT((ROW()-13)/2),0)),"",OFFSET(#REF!,INT((ROW()-13)/2),0)),IF(ISBLANK(OFFSET('9. METAS'!$X$20,INT((ROW()-14)/2),0)),"",OFFSET('9. METAS'!$X$20,INT((ROW()-14)/2),0)))</f>
        <v/>
      </c>
      <c r="N464" s="1003"/>
      <c r="O464" s="1005"/>
      <c r="P464" s="1034"/>
    </row>
    <row r="465" spans="3:16">
      <c r="C465" s="1008" t="str">
        <f ca="1">IF(ISBLANK(OFFSET('5. Pp (3 años)'!$C$46,INT((ROW()-13)/2),0)),"",OFFSET('5. Pp (3 años)'!$C$46,INT((ROW()-13)/2),0))</f>
        <v/>
      </c>
      <c r="D465" s="983" t="str">
        <f ca="1">IF(ISBLANK(OFFSET('5. Pp (3 años)'!$D$46,INT((ROW()-13)/2),0)),"",OFFSET('5. Pp (3 años)'!$D$46,INT((ROW()-13)/2),0))</f>
        <v/>
      </c>
      <c r="E465" s="983" t="str">
        <f ca="1">IF(ISBLANK(OFFSET('5. Pp (3 años)'!$E$46,INT((ROW()-13)/2),0)),"",OFFSET('5. Pp (3 años)'!$E$46,INT((ROW()-13)/2),0))</f>
        <v/>
      </c>
      <c r="F465" s="985" t="str">
        <f ca="1">IF(ISBLANK(OFFSET('5. Pp (3 años)'!$K$46,INT((ROW()-13)/2),0)),"",OFFSET('5. Pp (3 años)'!$K$46,INT((ROW()-13)/2),0))</f>
        <v/>
      </c>
      <c r="G465" s="987" t="str">
        <f ca="1">IF(ISBLANK(OFFSET('5. Pp (3 años)'!$H$46,INT((ROW()-13)/2),0)),"",OFFSET('5. Pp (3 años)'!$H$46,INT((ROW()-13)/2),0))</f>
        <v/>
      </c>
      <c r="H465" s="1027" t="str">
        <f ca="1">IF(ISBLANK(OFFSET('9. METAS'!$L$20,INT((ROW()-13)/2),0)),"",OFFSET('9. METAS'!$L$20,INT((ROW()-13)/2),0))</f>
        <v/>
      </c>
      <c r="I465" s="1029"/>
      <c r="J465" s="208" t="e">
        <f ca="1">IF(MOD(ROW()-13,2)=0,IF(ISBLANK(OFFSET(#REF!,INT((ROW()-13)/2),0)),"",OFFSET(#REF!,INT((ROW()-13)/2),0)),IF(ISBLANK(OFFSET('9. METAS'!$U$20,INT((ROW()-14)/2),0)),"",OFFSET('9. METAS'!$U$20,INT((ROW()-14)/2),0)))</f>
        <v>#REF!</v>
      </c>
      <c r="K465" s="209" t="e">
        <f ca="1">IF(MOD(ROW()-13,2)=0,IF(ISBLANK(OFFSET(#REF!,INT((ROW()-13)/2),0)),"",OFFSET(#REF!,INT((ROW()-13)/2),0)),IF(ISBLANK(OFFSET('9. METAS'!$V$20,INT((ROW()-14)/2),0)),"",OFFSET('9. METAS'!$V$20,INT((ROW()-14)/2),0)))</f>
        <v>#REF!</v>
      </c>
      <c r="L465" s="209" t="e">
        <f ca="1">IF(MOD(ROW()-13,2)=0,IF(ISBLANK(OFFSET(#REF!,INT((ROW()-13)/2),0)),"",OFFSET(#REF!,INT((ROW()-13)/2),0)),IF(ISBLANK(OFFSET('9. METAS'!$W$20,INT((ROW()-14)/2),0)),"",OFFSET('9. METAS'!$W$20,INT((ROW()-14)/2),0)))</f>
        <v>#REF!</v>
      </c>
      <c r="M465" s="210" t="e">
        <f ca="1">IF(MOD(ROW()-13,2)=0,IF(ISBLANK(OFFSET(#REF!,INT((ROW()-13)/2),0)),"",OFFSET(#REF!,INT((ROW()-13)/2),0)),IF(ISBLANK(OFFSET('9. METAS'!$X$20,INT((ROW()-14)/2),0)),"",OFFSET('9. METAS'!$X$20,INT((ROW()-14)/2),0)))</f>
        <v>#REF!</v>
      </c>
      <c r="N465" s="1002" t="str">
        <f t="shared" ref="N465" ca="1" si="448">IFERROR(J465/J466,"ND")</f>
        <v>ND</v>
      </c>
      <c r="O465" s="1004" t="str">
        <f t="shared" ref="O465" ca="1" si="449">IFERROR(((J465+K465)/H465),"ND")</f>
        <v>ND</v>
      </c>
      <c r="P465" s="1031"/>
    </row>
    <row r="466" spans="3:16">
      <c r="C466" s="981"/>
      <c r="D466" s="983"/>
      <c r="E466" s="983"/>
      <c r="F466" s="985"/>
      <c r="G466" s="987"/>
      <c r="H466" s="1027"/>
      <c r="I466" s="1033"/>
      <c r="J466" s="208" t="str">
        <f ca="1">IF(MOD(ROW()-13,2)=0,IF(ISBLANK(OFFSET(#REF!,INT((ROW()-13)/2),0)),"",OFFSET(#REF!,INT((ROW()-13)/2),0)),IF(ISBLANK(OFFSET('9. METAS'!$U$20,INT((ROW()-14)/2),0)),"",OFFSET('9. METAS'!$U$20,INT((ROW()-14)/2),0)))</f>
        <v/>
      </c>
      <c r="K466" s="209" t="str">
        <f ca="1">IF(MOD(ROW()-13,2)=0,IF(ISBLANK(OFFSET(#REF!,INT((ROW()-13)/2),0)),"",OFFSET(#REF!,INT((ROW()-13)/2),0)),IF(ISBLANK(OFFSET('9. METAS'!$V$20,INT((ROW()-14)/2),0)),"",OFFSET('9. METAS'!$V$20,INT((ROW()-14)/2),0)))</f>
        <v/>
      </c>
      <c r="L466" s="209" t="str">
        <f ca="1">IF(MOD(ROW()-13,2)=0,IF(ISBLANK(OFFSET(#REF!,INT((ROW()-13)/2),0)),"",OFFSET(#REF!,INT((ROW()-13)/2),0)),IF(ISBLANK(OFFSET('9. METAS'!$W$20,INT((ROW()-14)/2),0)),"",OFFSET('9. METAS'!$W$20,INT((ROW()-14)/2),0)))</f>
        <v/>
      </c>
      <c r="M466" s="210" t="str">
        <f ca="1">IF(MOD(ROW()-13,2)=0,IF(ISBLANK(OFFSET(#REF!,INT((ROW()-13)/2),0)),"",OFFSET(#REF!,INT((ROW()-13)/2),0)),IF(ISBLANK(OFFSET('9. METAS'!$X$20,INT((ROW()-14)/2),0)),"",OFFSET('9. METAS'!$X$20,INT((ROW()-14)/2),0)))</f>
        <v/>
      </c>
      <c r="N466" s="1003"/>
      <c r="O466" s="1005"/>
      <c r="P466" s="1034"/>
    </row>
    <row r="467" spans="3:16">
      <c r="C467" s="1008" t="str">
        <f ca="1">IF(ISBLANK(OFFSET('5. Pp (3 años)'!$C$46,INT((ROW()-13)/2),0)),"",OFFSET('5. Pp (3 años)'!$C$46,INT((ROW()-13)/2),0))</f>
        <v/>
      </c>
      <c r="D467" s="983" t="str">
        <f ca="1">IF(ISBLANK(OFFSET('5. Pp (3 años)'!$D$46,INT((ROW()-13)/2),0)),"",OFFSET('5. Pp (3 años)'!$D$46,INT((ROW()-13)/2),0))</f>
        <v/>
      </c>
      <c r="E467" s="983" t="str">
        <f ca="1">IF(ISBLANK(OFFSET('5. Pp (3 años)'!$E$46,INT((ROW()-13)/2),0)),"",OFFSET('5. Pp (3 años)'!$E$46,INT((ROW()-13)/2),0))</f>
        <v/>
      </c>
      <c r="F467" s="985" t="str">
        <f ca="1">IF(ISBLANK(OFFSET('5. Pp (3 años)'!$K$46,INT((ROW()-13)/2),0)),"",OFFSET('5. Pp (3 años)'!$K$46,INT((ROW()-13)/2),0))</f>
        <v/>
      </c>
      <c r="G467" s="987" t="str">
        <f ca="1">IF(ISBLANK(OFFSET('5. Pp (3 años)'!$H$46,INT((ROW()-13)/2),0)),"",OFFSET('5. Pp (3 años)'!$H$46,INT((ROW()-13)/2),0))</f>
        <v/>
      </c>
      <c r="H467" s="1027" t="str">
        <f ca="1">IF(ISBLANK(OFFSET('9. METAS'!$L$20,INT((ROW()-13)/2),0)),"",OFFSET('9. METAS'!$L$20,INT((ROW()-13)/2),0))</f>
        <v/>
      </c>
      <c r="I467" s="1029"/>
      <c r="J467" s="208" t="e">
        <f ca="1">IF(MOD(ROW()-13,2)=0,IF(ISBLANK(OFFSET(#REF!,INT((ROW()-13)/2),0)),"",OFFSET(#REF!,INT((ROW()-13)/2),0)),IF(ISBLANK(OFFSET('9. METAS'!$U$20,INT((ROW()-14)/2),0)),"",OFFSET('9. METAS'!$U$20,INT((ROW()-14)/2),0)))</f>
        <v>#REF!</v>
      </c>
      <c r="K467" s="209" t="e">
        <f ca="1">IF(MOD(ROW()-13,2)=0,IF(ISBLANK(OFFSET(#REF!,INT((ROW()-13)/2),0)),"",OFFSET(#REF!,INT((ROW()-13)/2),0)),IF(ISBLANK(OFFSET('9. METAS'!$V$20,INT((ROW()-14)/2),0)),"",OFFSET('9. METAS'!$V$20,INT((ROW()-14)/2),0)))</f>
        <v>#REF!</v>
      </c>
      <c r="L467" s="209" t="e">
        <f ca="1">IF(MOD(ROW()-13,2)=0,IF(ISBLANK(OFFSET(#REF!,INT((ROW()-13)/2),0)),"",OFFSET(#REF!,INT((ROW()-13)/2),0)),IF(ISBLANK(OFFSET('9. METAS'!$W$20,INT((ROW()-14)/2),0)),"",OFFSET('9. METAS'!$W$20,INT((ROW()-14)/2),0)))</f>
        <v>#REF!</v>
      </c>
      <c r="M467" s="210" t="e">
        <f ca="1">IF(MOD(ROW()-13,2)=0,IF(ISBLANK(OFFSET(#REF!,INT((ROW()-13)/2),0)),"",OFFSET(#REF!,INT((ROW()-13)/2),0)),IF(ISBLANK(OFFSET('9. METAS'!$X$20,INT((ROW()-14)/2),0)),"",OFFSET('9. METAS'!$X$20,INT((ROW()-14)/2),0)))</f>
        <v>#REF!</v>
      </c>
      <c r="N467" s="1002" t="str">
        <f t="shared" ref="N467" ca="1" si="450">IFERROR(J467/J468,"ND")</f>
        <v>ND</v>
      </c>
      <c r="O467" s="1004" t="str">
        <f t="shared" ref="O467" ca="1" si="451">IFERROR(((J467+K467)/H467),"ND")</f>
        <v>ND</v>
      </c>
      <c r="P467" s="1031"/>
    </row>
    <row r="468" spans="3:16">
      <c r="C468" s="981"/>
      <c r="D468" s="983"/>
      <c r="E468" s="983"/>
      <c r="F468" s="985"/>
      <c r="G468" s="987"/>
      <c r="H468" s="1027"/>
      <c r="I468" s="1033"/>
      <c r="J468" s="208" t="str">
        <f ca="1">IF(MOD(ROW()-13,2)=0,IF(ISBLANK(OFFSET(#REF!,INT((ROW()-13)/2),0)),"",OFFSET(#REF!,INT((ROW()-13)/2),0)),IF(ISBLANK(OFFSET('9. METAS'!$U$20,INT((ROW()-14)/2),0)),"",OFFSET('9. METAS'!$U$20,INT((ROW()-14)/2),0)))</f>
        <v/>
      </c>
      <c r="K468" s="209" t="str">
        <f ca="1">IF(MOD(ROW()-13,2)=0,IF(ISBLANK(OFFSET(#REF!,INT((ROW()-13)/2),0)),"",OFFSET(#REF!,INT((ROW()-13)/2),0)),IF(ISBLANK(OFFSET('9. METAS'!$V$20,INT((ROW()-14)/2),0)),"",OFFSET('9. METAS'!$V$20,INT((ROW()-14)/2),0)))</f>
        <v/>
      </c>
      <c r="L468" s="209" t="str">
        <f ca="1">IF(MOD(ROW()-13,2)=0,IF(ISBLANK(OFFSET(#REF!,INT((ROW()-13)/2),0)),"",OFFSET(#REF!,INT((ROW()-13)/2),0)),IF(ISBLANK(OFFSET('9. METAS'!$W$20,INT((ROW()-14)/2),0)),"",OFFSET('9. METAS'!$W$20,INT((ROW()-14)/2),0)))</f>
        <v/>
      </c>
      <c r="M468" s="210" t="str">
        <f ca="1">IF(MOD(ROW()-13,2)=0,IF(ISBLANK(OFFSET(#REF!,INT((ROW()-13)/2),0)),"",OFFSET(#REF!,INT((ROW()-13)/2),0)),IF(ISBLANK(OFFSET('9. METAS'!$X$20,INT((ROW()-14)/2),0)),"",OFFSET('9. METAS'!$X$20,INT((ROW()-14)/2),0)))</f>
        <v/>
      </c>
      <c r="N468" s="1003"/>
      <c r="O468" s="1005"/>
      <c r="P468" s="1034"/>
    </row>
    <row r="469" spans="3:16">
      <c r="C469" s="1008" t="str">
        <f ca="1">IF(ISBLANK(OFFSET('5. Pp (3 años)'!$C$46,INT((ROW()-13)/2),0)),"",OFFSET('5. Pp (3 años)'!$C$46,INT((ROW()-13)/2),0))</f>
        <v/>
      </c>
      <c r="D469" s="983" t="str">
        <f ca="1">IF(ISBLANK(OFFSET('5. Pp (3 años)'!$D$46,INT((ROW()-13)/2),0)),"",OFFSET('5. Pp (3 años)'!$D$46,INT((ROW()-13)/2),0))</f>
        <v/>
      </c>
      <c r="E469" s="983" t="str">
        <f ca="1">IF(ISBLANK(OFFSET('5. Pp (3 años)'!$E$46,INT((ROW()-13)/2),0)),"",OFFSET('5. Pp (3 años)'!$E$46,INT((ROW()-13)/2),0))</f>
        <v/>
      </c>
      <c r="F469" s="985" t="str">
        <f ca="1">IF(ISBLANK(OFFSET('5. Pp (3 años)'!$K$46,INT((ROW()-13)/2),0)),"",OFFSET('5. Pp (3 años)'!$K$46,INT((ROW()-13)/2),0))</f>
        <v/>
      </c>
      <c r="G469" s="987" t="str">
        <f ca="1">IF(ISBLANK(OFFSET('5. Pp (3 años)'!$H$46,INT((ROW()-13)/2),0)),"",OFFSET('5. Pp (3 años)'!$H$46,INT((ROW()-13)/2),0))</f>
        <v/>
      </c>
      <c r="H469" s="1027" t="str">
        <f ca="1">IF(ISBLANK(OFFSET('9. METAS'!$L$20,INT((ROW()-13)/2),0)),"",OFFSET('9. METAS'!$L$20,INT((ROW()-13)/2),0))</f>
        <v/>
      </c>
      <c r="I469" s="1029"/>
      <c r="J469" s="208" t="e">
        <f ca="1">IF(MOD(ROW()-13,2)=0,IF(ISBLANK(OFFSET(#REF!,INT((ROW()-13)/2),0)),"",OFFSET(#REF!,INT((ROW()-13)/2),0)),IF(ISBLANK(OFFSET('9. METAS'!$U$20,INT((ROW()-14)/2),0)),"",OFFSET('9. METAS'!$U$20,INT((ROW()-14)/2),0)))</f>
        <v>#REF!</v>
      </c>
      <c r="K469" s="209" t="e">
        <f ca="1">IF(MOD(ROW()-13,2)=0,IF(ISBLANK(OFFSET(#REF!,INT((ROW()-13)/2),0)),"",OFFSET(#REF!,INT((ROW()-13)/2),0)),IF(ISBLANK(OFFSET('9. METAS'!$V$20,INT((ROW()-14)/2),0)),"",OFFSET('9. METAS'!$V$20,INT((ROW()-14)/2),0)))</f>
        <v>#REF!</v>
      </c>
      <c r="L469" s="209" t="e">
        <f ca="1">IF(MOD(ROW()-13,2)=0,IF(ISBLANK(OFFSET(#REF!,INT((ROW()-13)/2),0)),"",OFFSET(#REF!,INT((ROW()-13)/2),0)),IF(ISBLANK(OFFSET('9. METAS'!$W$20,INT((ROW()-14)/2),0)),"",OFFSET('9. METAS'!$W$20,INT((ROW()-14)/2),0)))</f>
        <v>#REF!</v>
      </c>
      <c r="M469" s="210" t="e">
        <f ca="1">IF(MOD(ROW()-13,2)=0,IF(ISBLANK(OFFSET(#REF!,INT((ROW()-13)/2),0)),"",OFFSET(#REF!,INT((ROW()-13)/2),0)),IF(ISBLANK(OFFSET('9. METAS'!$X$20,INT((ROW()-14)/2),0)),"",OFFSET('9. METAS'!$X$20,INT((ROW()-14)/2),0)))</f>
        <v>#REF!</v>
      </c>
      <c r="N469" s="1002" t="str">
        <f t="shared" ref="N469" ca="1" si="452">IFERROR(J469/J470,"ND")</f>
        <v>ND</v>
      </c>
      <c r="O469" s="1004" t="str">
        <f t="shared" ref="O469" ca="1" si="453">IFERROR(((J469+K469)/H469),"ND")</f>
        <v>ND</v>
      </c>
      <c r="P469" s="1031"/>
    </row>
    <row r="470" spans="3:16">
      <c r="C470" s="981"/>
      <c r="D470" s="983"/>
      <c r="E470" s="983"/>
      <c r="F470" s="985"/>
      <c r="G470" s="987"/>
      <c r="H470" s="1027"/>
      <c r="I470" s="1033"/>
      <c r="J470" s="208" t="str">
        <f ca="1">IF(MOD(ROW()-13,2)=0,IF(ISBLANK(OFFSET(#REF!,INT((ROW()-13)/2),0)),"",OFFSET(#REF!,INT((ROW()-13)/2),0)),IF(ISBLANK(OFFSET('9. METAS'!$U$20,INT((ROW()-14)/2),0)),"",OFFSET('9. METAS'!$U$20,INT((ROW()-14)/2),0)))</f>
        <v/>
      </c>
      <c r="K470" s="209" t="str">
        <f ca="1">IF(MOD(ROW()-13,2)=0,IF(ISBLANK(OFFSET(#REF!,INT((ROW()-13)/2),0)),"",OFFSET(#REF!,INT((ROW()-13)/2),0)),IF(ISBLANK(OFFSET('9. METAS'!$V$20,INT((ROW()-14)/2),0)),"",OFFSET('9. METAS'!$V$20,INT((ROW()-14)/2),0)))</f>
        <v/>
      </c>
      <c r="L470" s="209" t="str">
        <f ca="1">IF(MOD(ROW()-13,2)=0,IF(ISBLANK(OFFSET(#REF!,INT((ROW()-13)/2),0)),"",OFFSET(#REF!,INT((ROW()-13)/2),0)),IF(ISBLANK(OFFSET('9. METAS'!$W$20,INT((ROW()-14)/2),0)),"",OFFSET('9. METAS'!$W$20,INT((ROW()-14)/2),0)))</f>
        <v/>
      </c>
      <c r="M470" s="210" t="str">
        <f ca="1">IF(MOD(ROW()-13,2)=0,IF(ISBLANK(OFFSET(#REF!,INT((ROW()-13)/2),0)),"",OFFSET(#REF!,INT((ROW()-13)/2),0)),IF(ISBLANK(OFFSET('9. METAS'!$X$20,INT((ROW()-14)/2),0)),"",OFFSET('9. METAS'!$X$20,INT((ROW()-14)/2),0)))</f>
        <v/>
      </c>
      <c r="N470" s="1003"/>
      <c r="O470" s="1005"/>
      <c r="P470" s="1034"/>
    </row>
    <row r="471" spans="3:16">
      <c r="C471" s="1008" t="str">
        <f ca="1">IF(ISBLANK(OFFSET('5. Pp (3 años)'!$C$46,INT((ROW()-13)/2),0)),"",OFFSET('5. Pp (3 años)'!$C$46,INT((ROW()-13)/2),0))</f>
        <v/>
      </c>
      <c r="D471" s="983" t="str">
        <f ca="1">IF(ISBLANK(OFFSET('5. Pp (3 años)'!$D$46,INT((ROW()-13)/2),0)),"",OFFSET('5. Pp (3 años)'!$D$46,INT((ROW()-13)/2),0))</f>
        <v/>
      </c>
      <c r="E471" s="983" t="str">
        <f ca="1">IF(ISBLANK(OFFSET('5. Pp (3 años)'!$E$46,INT((ROW()-13)/2),0)),"",OFFSET('5. Pp (3 años)'!$E$46,INT((ROW()-13)/2),0))</f>
        <v/>
      </c>
      <c r="F471" s="985" t="str">
        <f ca="1">IF(ISBLANK(OFFSET('5. Pp (3 años)'!$K$46,INT((ROW()-13)/2),0)),"",OFFSET('5. Pp (3 años)'!$K$46,INT((ROW()-13)/2),0))</f>
        <v/>
      </c>
      <c r="G471" s="987" t="str">
        <f ca="1">IF(ISBLANK(OFFSET('5. Pp (3 años)'!$H$46,INT((ROW()-13)/2),0)),"",OFFSET('5. Pp (3 años)'!$H$46,INT((ROW()-13)/2),0))</f>
        <v/>
      </c>
      <c r="H471" s="1027" t="str">
        <f ca="1">IF(ISBLANK(OFFSET('9. METAS'!$L$20,INT((ROW()-13)/2),0)),"",OFFSET('9. METAS'!$L$20,INT((ROW()-13)/2),0))</f>
        <v/>
      </c>
      <c r="I471" s="1029"/>
      <c r="J471" s="208" t="e">
        <f ca="1">IF(MOD(ROW()-13,2)=0,IF(ISBLANK(OFFSET(#REF!,INT((ROW()-13)/2),0)),"",OFFSET(#REF!,INT((ROW()-13)/2),0)),IF(ISBLANK(OFFSET('9. METAS'!$U$20,INT((ROW()-14)/2),0)),"",OFFSET('9. METAS'!$U$20,INT((ROW()-14)/2),0)))</f>
        <v>#REF!</v>
      </c>
      <c r="K471" s="209" t="e">
        <f ca="1">IF(MOD(ROW()-13,2)=0,IF(ISBLANK(OFFSET(#REF!,INT((ROW()-13)/2),0)),"",OFFSET(#REF!,INT((ROW()-13)/2),0)),IF(ISBLANK(OFFSET('9. METAS'!$V$20,INT((ROW()-14)/2),0)),"",OFFSET('9. METAS'!$V$20,INT((ROW()-14)/2),0)))</f>
        <v>#REF!</v>
      </c>
      <c r="L471" s="209" t="e">
        <f ca="1">IF(MOD(ROW()-13,2)=0,IF(ISBLANK(OFFSET(#REF!,INT((ROW()-13)/2),0)),"",OFFSET(#REF!,INT((ROW()-13)/2),0)),IF(ISBLANK(OFFSET('9. METAS'!$W$20,INT((ROW()-14)/2),0)),"",OFFSET('9. METAS'!$W$20,INT((ROW()-14)/2),0)))</f>
        <v>#REF!</v>
      </c>
      <c r="M471" s="210" t="e">
        <f ca="1">IF(MOD(ROW()-13,2)=0,IF(ISBLANK(OFFSET(#REF!,INT((ROW()-13)/2),0)),"",OFFSET(#REF!,INT((ROW()-13)/2),0)),IF(ISBLANK(OFFSET('9. METAS'!$X$20,INT((ROW()-14)/2),0)),"",OFFSET('9. METAS'!$X$20,INT((ROW()-14)/2),0)))</f>
        <v>#REF!</v>
      </c>
      <c r="N471" s="1002" t="str">
        <f t="shared" ref="N471" ca="1" si="454">IFERROR(J471/J472,"ND")</f>
        <v>ND</v>
      </c>
      <c r="O471" s="1004" t="str">
        <f ca="1">IFERROR(((J471+K471)/H471),"ND")</f>
        <v>ND</v>
      </c>
      <c r="P471" s="1031"/>
    </row>
    <row r="472" spans="3:16">
      <c r="C472" s="981"/>
      <c r="D472" s="983"/>
      <c r="E472" s="983"/>
      <c r="F472" s="985"/>
      <c r="G472" s="987"/>
      <c r="H472" s="1027"/>
      <c r="I472" s="1033"/>
      <c r="J472" s="208" t="str">
        <f ca="1">IF(MOD(ROW()-13,2)=0,IF(ISBLANK(OFFSET(#REF!,INT((ROW()-13)/2),0)),"",OFFSET(#REF!,INT((ROW()-13)/2),0)),IF(ISBLANK(OFFSET('9. METAS'!$U$20,INT((ROW()-14)/2),0)),"",OFFSET('9. METAS'!$U$20,INT((ROW()-14)/2),0)))</f>
        <v/>
      </c>
      <c r="K472" s="209" t="str">
        <f ca="1">IF(MOD(ROW()-13,2)=0,IF(ISBLANK(OFFSET(#REF!,INT((ROW()-13)/2),0)),"",OFFSET(#REF!,INT((ROW()-13)/2),0)),IF(ISBLANK(OFFSET('9. METAS'!$V$20,INT((ROW()-14)/2),0)),"",OFFSET('9. METAS'!$V$20,INT((ROW()-14)/2),0)))</f>
        <v/>
      </c>
      <c r="L472" s="209" t="str">
        <f ca="1">IF(MOD(ROW()-13,2)=0,IF(ISBLANK(OFFSET(#REF!,INT((ROW()-13)/2),0)),"",OFFSET(#REF!,INT((ROW()-13)/2),0)),IF(ISBLANK(OFFSET('9. METAS'!$W$20,INT((ROW()-14)/2),0)),"",OFFSET('9. METAS'!$W$20,INT((ROW()-14)/2),0)))</f>
        <v/>
      </c>
      <c r="M472" s="210" t="str">
        <f ca="1">IF(MOD(ROW()-13,2)=0,IF(ISBLANK(OFFSET(#REF!,INT((ROW()-13)/2),0)),"",OFFSET(#REF!,INT((ROW()-13)/2),0)),IF(ISBLANK(OFFSET('9. METAS'!$X$20,INT((ROW()-14)/2),0)),"",OFFSET('9. METAS'!$X$20,INT((ROW()-14)/2),0)))</f>
        <v/>
      </c>
      <c r="N472" s="1003"/>
      <c r="O472" s="1005"/>
      <c r="P472" s="1034"/>
    </row>
    <row r="473" spans="3:16">
      <c r="C473" s="1008" t="str">
        <f ca="1">IF(ISBLANK(OFFSET('5. Pp (3 años)'!$C$46,INT((ROW()-13)/2),0)),"",OFFSET('5. Pp (3 años)'!$C$46,INT((ROW()-13)/2),0))</f>
        <v/>
      </c>
      <c r="D473" s="983" t="str">
        <f ca="1">IF(ISBLANK(OFFSET('5. Pp (3 años)'!$D$46,INT((ROW()-13)/2),0)),"",OFFSET('5. Pp (3 años)'!$D$46,INT((ROW()-13)/2),0))</f>
        <v/>
      </c>
      <c r="E473" s="983" t="str">
        <f ca="1">IF(ISBLANK(OFFSET('5. Pp (3 años)'!$E$46,INT((ROW()-13)/2),0)),"",OFFSET('5. Pp (3 años)'!$E$46,INT((ROW()-13)/2),0))</f>
        <v/>
      </c>
      <c r="F473" s="985" t="str">
        <f ca="1">IF(ISBLANK(OFFSET('5. Pp (3 años)'!$K$46,INT((ROW()-13)/2),0)),"",OFFSET('5. Pp (3 años)'!$K$46,INT((ROW()-13)/2),0))</f>
        <v/>
      </c>
      <c r="G473" s="987" t="str">
        <f ca="1">IF(ISBLANK(OFFSET('5. Pp (3 años)'!$H$46,INT((ROW()-13)/2),0)),"",OFFSET('5. Pp (3 años)'!$H$46,INT((ROW()-13)/2),0))</f>
        <v/>
      </c>
      <c r="H473" s="1027" t="str">
        <f ca="1">IF(ISBLANK(OFFSET('9. METAS'!$L$20,INT((ROW()-13)/2),0)),"",OFFSET('9. METAS'!$L$20,INT((ROW()-13)/2),0))</f>
        <v/>
      </c>
      <c r="I473" s="1029"/>
      <c r="J473" s="208" t="e">
        <f ca="1">IF(MOD(ROW()-13,2)=0,IF(ISBLANK(OFFSET(#REF!,INT((ROW()-13)/2),0)),"",OFFSET(#REF!,INT((ROW()-13)/2),0)),IF(ISBLANK(OFFSET('9. METAS'!$U$20,INT((ROW()-14)/2),0)),"",OFFSET('9. METAS'!$U$20,INT((ROW()-14)/2),0)))</f>
        <v>#REF!</v>
      </c>
      <c r="K473" s="209" t="e">
        <f ca="1">IF(MOD(ROW()-13,2)=0,IF(ISBLANK(OFFSET(#REF!,INT((ROW()-13)/2),0)),"",OFFSET(#REF!,INT((ROW()-13)/2),0)),IF(ISBLANK(OFFSET('9. METAS'!$V$20,INT((ROW()-14)/2),0)),"",OFFSET('9. METAS'!$V$20,INT((ROW()-14)/2),0)))</f>
        <v>#REF!</v>
      </c>
      <c r="L473" s="209" t="e">
        <f ca="1">IF(MOD(ROW()-13,2)=0,IF(ISBLANK(OFFSET(#REF!,INT((ROW()-13)/2),0)),"",OFFSET(#REF!,INT((ROW()-13)/2),0)),IF(ISBLANK(OFFSET('9. METAS'!$W$20,INT((ROW()-14)/2),0)),"",OFFSET('9. METAS'!$W$20,INT((ROW()-14)/2),0)))</f>
        <v>#REF!</v>
      </c>
      <c r="M473" s="210" t="e">
        <f ca="1">IF(MOD(ROW()-13,2)=0,IF(ISBLANK(OFFSET(#REF!,INT((ROW()-13)/2),0)),"",OFFSET(#REF!,INT((ROW()-13)/2),0)),IF(ISBLANK(OFFSET('9. METAS'!$X$20,INT((ROW()-14)/2),0)),"",OFFSET('9. METAS'!$X$20,INT((ROW()-14)/2),0)))</f>
        <v>#REF!</v>
      </c>
      <c r="N473" s="1002" t="str">
        <f ca="1">IFERROR(J473/J474,"ND")</f>
        <v>ND</v>
      </c>
      <c r="O473" s="1004" t="str">
        <f t="shared" ref="O473" ca="1" si="455">IFERROR(((J473+K473)/H473),"ND")</f>
        <v>ND</v>
      </c>
      <c r="P473" s="1031"/>
    </row>
    <row r="474" spans="3:16" ht="15.75" thickBot="1">
      <c r="C474" s="1022"/>
      <c r="D474" s="1023"/>
      <c r="E474" s="1023"/>
      <c r="F474" s="1024"/>
      <c r="G474" s="1025"/>
      <c r="H474" s="1028"/>
      <c r="I474" s="1030"/>
      <c r="J474" s="211" t="str">
        <f ca="1">IF(MOD(ROW()-13,2)=0,IF(ISBLANK(OFFSET(#REF!,INT((ROW()-13)/2),0)),"",OFFSET(#REF!,INT((ROW()-13)/2),0)),IF(ISBLANK(OFFSET('9. METAS'!$U$20,INT((ROW()-14)/2),0)),"",OFFSET('9. METAS'!$U$20,INT((ROW()-14)/2),0)))</f>
        <v/>
      </c>
      <c r="K474" s="212" t="str">
        <f ca="1">IF(MOD(ROW()-13,2)=0,IF(ISBLANK(OFFSET(#REF!,INT((ROW()-13)/2),0)),"",OFFSET(#REF!,INT((ROW()-13)/2),0)),IF(ISBLANK(OFFSET('9. METAS'!$V$20,INT((ROW()-14)/2),0)),"",OFFSET('9. METAS'!$V$20,INT((ROW()-14)/2),0)))</f>
        <v/>
      </c>
      <c r="L474" s="212" t="str">
        <f ca="1">IF(MOD(ROW()-13,2)=0,IF(ISBLANK(OFFSET(#REF!,INT((ROW()-13)/2),0)),"",OFFSET(#REF!,INT((ROW()-13)/2),0)),IF(ISBLANK(OFFSET('9. METAS'!$W$20,INT((ROW()-14)/2),0)),"",OFFSET('9. METAS'!$W$20,INT((ROW()-14)/2),0)))</f>
        <v/>
      </c>
      <c r="M474" s="213" t="str">
        <f ca="1">IF(MOD(ROW()-13,2)=0,IF(ISBLANK(OFFSET(#REF!,INT((ROW()-13)/2),0)),"",OFFSET(#REF!,INT((ROW()-13)/2),0)),IF(ISBLANK(OFFSET('9. METAS'!$X$20,INT((ROW()-14)/2),0)),"",OFFSET('9. METAS'!$X$20,INT((ROW()-14)/2),0)))</f>
        <v/>
      </c>
      <c r="N474" s="1020"/>
      <c r="O474" s="1005"/>
      <c r="P474" s="1032"/>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2" width="12.75" style="36" customWidth="1"/>
    <col min="13" max="13" width="12.75" style="36" hidden="1" customWidth="1"/>
    <col min="14" max="15" width="12.375" style="36" customWidth="1"/>
    <col min="16" max="16" width="36.75" style="36" customWidth="1"/>
    <col min="17" max="16384" width="11.375" style="36"/>
  </cols>
  <sheetData>
    <row r="4" spans="3:16" ht="15.75" thickBot="1"/>
    <row r="5" spans="3:16" ht="30.75" customHeight="1" thickTop="1">
      <c r="C5" s="201"/>
      <c r="D5" s="992" t="s">
        <v>106</v>
      </c>
      <c r="E5" s="992"/>
      <c r="F5" s="992"/>
      <c r="G5" s="992"/>
      <c r="H5" s="992"/>
      <c r="I5" s="992"/>
      <c r="J5" s="992"/>
      <c r="K5" s="992"/>
      <c r="L5" s="992"/>
      <c r="M5" s="992"/>
      <c r="N5" s="202"/>
      <c r="O5" s="202"/>
      <c r="P5" s="203"/>
    </row>
    <row r="6" spans="3:16" ht="26.25" customHeight="1">
      <c r="C6" s="204"/>
      <c r="D6" s="875" t="s">
        <v>107</v>
      </c>
      <c r="E6" s="875"/>
      <c r="F6" s="875"/>
      <c r="G6" s="875"/>
      <c r="H6" s="875"/>
      <c r="I6" s="875"/>
      <c r="J6" s="875"/>
      <c r="K6" s="875"/>
      <c r="L6" s="875"/>
      <c r="M6" s="875"/>
      <c r="N6" s="15"/>
      <c r="O6" s="15"/>
      <c r="P6" s="200"/>
    </row>
    <row r="7" spans="3:16" ht="26.25">
      <c r="C7" s="204"/>
      <c r="D7" s="875" t="s">
        <v>127</v>
      </c>
      <c r="E7" s="875"/>
      <c r="F7" s="875"/>
      <c r="G7" s="875"/>
      <c r="H7" s="875"/>
      <c r="I7" s="875"/>
      <c r="J7" s="875"/>
      <c r="K7" s="875"/>
      <c r="L7" s="875"/>
      <c r="M7" s="875"/>
      <c r="P7" s="200"/>
    </row>
    <row r="8" spans="3:16" ht="27" thickBot="1">
      <c r="C8" s="204"/>
      <c r="D8" s="875"/>
      <c r="E8" s="875"/>
      <c r="F8" s="875"/>
      <c r="G8" s="875"/>
      <c r="H8" s="875"/>
      <c r="I8" s="875"/>
      <c r="J8" s="875"/>
      <c r="K8" s="875"/>
      <c r="L8" s="875"/>
      <c r="M8" s="875"/>
      <c r="P8" s="200"/>
    </row>
    <row r="9" spans="3:16" ht="22.5" customHeight="1" thickBot="1">
      <c r="C9" s="1038" t="s">
        <v>122</v>
      </c>
      <c r="D9" s="1039"/>
      <c r="E9" s="1040"/>
      <c r="F9" s="1041" t="s">
        <v>85</v>
      </c>
      <c r="G9" s="1042"/>
      <c r="H9" s="1042"/>
      <c r="I9" s="1042"/>
      <c r="J9" s="1042"/>
      <c r="K9" s="1042"/>
      <c r="L9" s="1042"/>
      <c r="M9" s="1042"/>
      <c r="N9" s="1042"/>
      <c r="O9" s="1042"/>
      <c r="P9" s="1043"/>
    </row>
    <row r="10" spans="3:16" ht="27" customHeight="1" thickTop="1" thickBot="1">
      <c r="C10" s="988" t="s">
        <v>74</v>
      </c>
      <c r="D10" s="990" t="s">
        <v>108</v>
      </c>
      <c r="E10" s="990" t="s">
        <v>109</v>
      </c>
      <c r="F10" s="990" t="s">
        <v>110</v>
      </c>
      <c r="G10" s="990" t="s">
        <v>111</v>
      </c>
      <c r="H10" s="991" t="s">
        <v>119</v>
      </c>
      <c r="I10" s="991"/>
      <c r="J10" s="991"/>
      <c r="K10" s="991"/>
      <c r="L10" s="991"/>
      <c r="M10" s="991"/>
      <c r="N10" s="991"/>
      <c r="O10" s="991"/>
      <c r="P10" s="976" t="s">
        <v>290</v>
      </c>
    </row>
    <row r="11" spans="3:16" ht="42" customHeight="1" thickBot="1">
      <c r="C11" s="989"/>
      <c r="D11" s="979"/>
      <c r="E11" s="979"/>
      <c r="F11" s="979"/>
      <c r="G11" s="979"/>
      <c r="H11" s="979" t="s">
        <v>112</v>
      </c>
      <c r="I11" s="979" t="s">
        <v>113</v>
      </c>
      <c r="J11" s="979" t="s">
        <v>121</v>
      </c>
      <c r="K11" s="979"/>
      <c r="L11" s="979"/>
      <c r="M11" s="979"/>
      <c r="N11" s="979" t="s">
        <v>118</v>
      </c>
      <c r="O11" s="979"/>
      <c r="P11" s="977"/>
    </row>
    <row r="12" spans="3:16" ht="42" customHeight="1" thickBot="1">
      <c r="C12" s="989"/>
      <c r="D12" s="979"/>
      <c r="E12" s="979"/>
      <c r="F12" s="979"/>
      <c r="G12" s="979"/>
      <c r="H12" s="979"/>
      <c r="I12" s="979"/>
      <c r="J12" s="199" t="s">
        <v>117</v>
      </c>
      <c r="K12" s="199" t="s">
        <v>114</v>
      </c>
      <c r="L12" s="199" t="s">
        <v>115</v>
      </c>
      <c r="M12" s="199" t="s">
        <v>116</v>
      </c>
      <c r="N12" s="199" t="s">
        <v>120</v>
      </c>
      <c r="O12" s="199" t="s">
        <v>91</v>
      </c>
      <c r="P12" s="978"/>
    </row>
    <row r="13" spans="3:16">
      <c r="C13" s="980" t="str">
        <f ca="1">IF(ISBLANK(OFFSET('5. Pp (3 años)'!$C$46,INT((ROW()-13)/2),0)),"",OFFSET('5. Pp (3 años)'!$C$46,INT((ROW()-13)/2),0))</f>
        <v>Fin</v>
      </c>
      <c r="D13" s="98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2" t="str">
        <f ca="1">IF(ISBLANK(OFFSET('5. Pp (3 años)'!$E$46,INT((ROW()-13)/2),0)),"",OFFSET('5. Pp (3 años)'!$E$46,INT((ROW()-13)/2),0))</f>
        <v>I_TOD_PAZ: Índice de Todos por la Paz</v>
      </c>
      <c r="F13" s="984" t="str">
        <f ca="1">IF(ISBLANK(OFFSET('5. Pp (3 años)'!$K$46,INT((ROW()-13)/2),0)),"",OFFSET('5. Pp (3 años)'!$K$46,INT((ROW()-13)/2),0))</f>
        <v>Ascendente</v>
      </c>
      <c r="G13" s="986" t="str">
        <f ca="1">IF(ISBLANK(OFFSET('5. Pp (3 años)'!$H$46,INT((ROW()-13)/2),0)),"",OFFSET('5. Pp (3 años)'!$H$46,INT((ROW()-13)/2),0))</f>
        <v>Trianual</v>
      </c>
      <c r="H13" s="1035">
        <f ca="1">IF(ISBLANK(OFFSET('9. METAS'!$L$20,INT((ROW()-13)/2),0)),"",OFFSET('9. METAS'!$L$20,INT((ROW()-13)/2),0))</f>
        <v>0.3201</v>
      </c>
      <c r="I13" s="1011" t="s">
        <v>124</v>
      </c>
      <c r="J13" s="205" t="e">
        <f ca="1">IF(MOD(ROW()-13,2)=0,IF(ISBLANK(OFFSET(#REF!,INT((ROW()-13)/2),0)),"",OFFSET(#REF!,INT((ROW()-13)/2),0)),IF(ISBLANK(OFFSET('9. METAS'!$U$20,INT((ROW()-14)/2),0)),"",OFFSET('9. METAS'!$U$20,INT((ROW()-14)/2),0)))</f>
        <v>#REF!</v>
      </c>
      <c r="K13" s="206" t="e">
        <f ca="1">IF(MOD(ROW()-13,2)=0,IF(ISBLANK(OFFSET(#REF!,INT((ROW()-13)/2),0)),"",OFFSET(#REF!,INT((ROW()-13)/2),0)),IF(ISBLANK(OFFSET('9. METAS'!$V$20,INT((ROW()-14)/2),0)),"",OFFSET('9. METAS'!$V$20,INT((ROW()-14)/2),0)))</f>
        <v>#REF!</v>
      </c>
      <c r="L13" s="206" t="e">
        <f ca="1">IF(MOD(ROW()-13,2)=0,IF(ISBLANK(OFFSET(#REF!,INT((ROW()-13)/2),0)),"",OFFSET(#REF!,INT((ROW()-13)/2),0)),IF(ISBLANK(OFFSET('9. METAS'!$W$20,INT((ROW()-14)/2),0)),"",OFFSET('9. METAS'!$W$20,INT((ROW()-14)/2),0)))</f>
        <v>#REF!</v>
      </c>
      <c r="M13" s="207" t="e">
        <f ca="1">IF(MOD(ROW()-13,2)=0,IF(ISBLANK(OFFSET(#REF!,INT((ROW()-13)/2),0)),"",OFFSET(#REF!,INT((ROW()-13)/2),0)),IF(ISBLANK(OFFSET('9. METAS'!$X$20,INT((ROW()-14)/2),0)),"",OFFSET('9. METAS'!$X$20,INT((ROW()-14)/2),0)))</f>
        <v>#REF!</v>
      </c>
      <c r="N13" s="1002" t="str">
        <f ca="1">IFERROR(J13/J14,"ND")</f>
        <v>ND</v>
      </c>
      <c r="O13" s="1004" t="str">
        <f ca="1">IFERROR(((J13+K13+L13)/H13),"ND")</f>
        <v>ND</v>
      </c>
      <c r="P13" s="1036"/>
    </row>
    <row r="14" spans="3:16">
      <c r="C14" s="981"/>
      <c r="D14" s="983"/>
      <c r="E14" s="983"/>
      <c r="F14" s="985"/>
      <c r="G14" s="987"/>
      <c r="H14" s="1027"/>
      <c r="I14" s="1001"/>
      <c r="J14" s="208">
        <f ca="1">IF(MOD(ROW()-13,2)=0,IF(ISBLANK(OFFSET(#REF!,INT((ROW()-13)/2),0)),"",OFFSET(#REF!,INT((ROW()-13)/2),0)),IF(ISBLANK(OFFSET('9. METAS'!$U$20,INT((ROW()-14)/2),0)),"",OFFSET('9. METAS'!$U$20,INT((ROW()-14)/2),0)))</f>
        <v>0.08</v>
      </c>
      <c r="K14" s="209">
        <f ca="1">IF(MOD(ROW()-13,2)=0,IF(ISBLANK(OFFSET(#REF!,INT((ROW()-13)/2),0)),"",OFFSET(#REF!,INT((ROW()-13)/2),0)),IF(ISBLANK(OFFSET('9. METAS'!$V$20,INT((ROW()-14)/2),0)),"",OFFSET('9. METAS'!$V$20,INT((ROW()-14)/2),0)))</f>
        <v>0.08</v>
      </c>
      <c r="L14" s="209">
        <f ca="1">IF(MOD(ROW()-13,2)=0,IF(ISBLANK(OFFSET(#REF!,INT((ROW()-13)/2),0)),"",OFFSET(#REF!,INT((ROW()-13)/2),0)),IF(ISBLANK(OFFSET('9. METAS'!$W$20,INT((ROW()-14)/2),0)),"",OFFSET('9. METAS'!$W$20,INT((ROW()-14)/2),0)))</f>
        <v>0.08</v>
      </c>
      <c r="M14" s="210">
        <f ca="1">IF(MOD(ROW()-13,2)=0,IF(ISBLANK(OFFSET(#REF!,INT((ROW()-13)/2),0)),"",OFFSET(#REF!,INT((ROW()-13)/2),0)),IF(ISBLANK(OFFSET('9. METAS'!$X$20,INT((ROW()-14)/2),0)),"",OFFSET('9. METAS'!$X$20,INT((ROW()-14)/2),0)))</f>
        <v>8.0100000000000005E-2</v>
      </c>
      <c r="N14" s="1003"/>
      <c r="O14" s="1005"/>
      <c r="P14" s="1037"/>
    </row>
    <row r="15" spans="3:16">
      <c r="C15" s="1008" t="str">
        <f ca="1">IF(ISBLANK(OFFSET('5. Pp (3 años)'!$C$46,INT((ROW()-13)/2),0)),"",OFFSET('5. Pp (3 años)'!$C$46,INT((ROW()-13)/2),0))</f>
        <v>Propósito</v>
      </c>
      <c r="D15" s="983"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3" t="str">
        <f ca="1">IF(ISBLANK(OFFSET('5. Pp (3 años)'!$E$46,INT((ROW()-13)/2),0)),"",OFFSET('5. Pp (3 años)'!$E$46,INT((ROW()-13)/2),0))</f>
        <v xml:space="preserve">PCIA: Porcentaje de ciudadanas(os) atendidas(os). </v>
      </c>
      <c r="F15" s="985" t="str">
        <f ca="1">IF(ISBLANK(OFFSET('5. Pp (3 años)'!$K$46,INT((ROW()-13)/2),0)),"",OFFSET('5. Pp (3 años)'!$K$46,INT((ROW()-13)/2),0))</f>
        <v>Ascendente</v>
      </c>
      <c r="G15" s="987" t="str">
        <f ca="1">IF(ISBLANK(OFFSET('5. Pp (3 años)'!$H$46,INT((ROW()-13)/2),0)),"",OFFSET('5. Pp (3 años)'!$H$46,INT((ROW()-13)/2),0))</f>
        <v>Trimestral</v>
      </c>
      <c r="H15" s="1027">
        <f ca="1">IF(ISBLANK(OFFSET('9. METAS'!$L$20,INT((ROW()-13)/2),0)),"",OFFSET('9. METAS'!$L$20,INT((ROW()-13)/2),0))</f>
        <v>2400</v>
      </c>
      <c r="I15" s="1029"/>
      <c r="J15" s="208" t="e">
        <f ca="1">IF(MOD(ROW()-13,2)=0,IF(ISBLANK(OFFSET(#REF!,INT((ROW()-13)/2),0)),"",OFFSET(#REF!,INT((ROW()-13)/2),0)),IF(ISBLANK(OFFSET('9. METAS'!$U$20,INT((ROW()-14)/2),0)),"",OFFSET('9. METAS'!$U$20,INT((ROW()-14)/2),0)))</f>
        <v>#REF!</v>
      </c>
      <c r="K15" s="209" t="e">
        <f ca="1">IF(MOD(ROW()-13,2)=0,IF(ISBLANK(OFFSET(#REF!,INT((ROW()-13)/2),0)),"",OFFSET(#REF!,INT((ROW()-13)/2),0)),IF(ISBLANK(OFFSET('9. METAS'!$V$20,INT((ROW()-14)/2),0)),"",OFFSET('9. METAS'!$V$20,INT((ROW()-14)/2),0)))</f>
        <v>#REF!</v>
      </c>
      <c r="L15" s="209" t="e">
        <f ca="1">IF(MOD(ROW()-13,2)=0,IF(ISBLANK(OFFSET(#REF!,INT((ROW()-13)/2),0)),"",OFFSET(#REF!,INT((ROW()-13)/2),0)),IF(ISBLANK(OFFSET('9. METAS'!$W$20,INT((ROW()-14)/2),0)),"",OFFSET('9. METAS'!$W$20,INT((ROW()-14)/2),0)))</f>
        <v>#REF!</v>
      </c>
      <c r="M15" s="210" t="e">
        <f ca="1">IF(MOD(ROW()-13,2)=0,IF(ISBLANK(OFFSET(#REF!,INT((ROW()-13)/2),0)),"",OFFSET(#REF!,INT((ROW()-13)/2),0)),IF(ISBLANK(OFFSET('9. METAS'!$X$20,INT((ROW()-14)/2),0)),"",OFFSET('9. METAS'!$X$20,INT((ROW()-14)/2),0)))</f>
        <v>#REF!</v>
      </c>
      <c r="N15" s="1002" t="str">
        <f ca="1">IFERROR(J15/J16,"ND")</f>
        <v>ND</v>
      </c>
      <c r="O15" s="1004" t="str">
        <f ca="1">IFERROR(((J15+K15+L15)/H15),"ND")</f>
        <v>ND</v>
      </c>
      <c r="P15" s="1031"/>
    </row>
    <row r="16" spans="3:16">
      <c r="C16" s="981"/>
      <c r="D16" s="983"/>
      <c r="E16" s="983"/>
      <c r="F16" s="985"/>
      <c r="G16" s="987"/>
      <c r="H16" s="1027"/>
      <c r="I16" s="1033"/>
      <c r="J16" s="208">
        <f ca="1">IF(MOD(ROW()-13,2)=0,IF(ISBLANK(OFFSET(#REF!,INT((ROW()-13)/2),0)),"",OFFSET(#REF!,INT((ROW()-13)/2),0)),IF(ISBLANK(OFFSET('9. METAS'!$U$20,INT((ROW()-14)/2),0)),"",OFFSET('9. METAS'!$U$20,INT((ROW()-14)/2),0)))</f>
        <v>600</v>
      </c>
      <c r="K16" s="209">
        <f ca="1">IF(MOD(ROW()-13,2)=0,IF(ISBLANK(OFFSET(#REF!,INT((ROW()-13)/2),0)),"",OFFSET(#REF!,INT((ROW()-13)/2),0)),IF(ISBLANK(OFFSET('9. METAS'!$V$20,INT((ROW()-14)/2),0)),"",OFFSET('9. METAS'!$V$20,INT((ROW()-14)/2),0)))</f>
        <v>600</v>
      </c>
      <c r="L16" s="209">
        <f ca="1">IF(MOD(ROW()-13,2)=0,IF(ISBLANK(OFFSET(#REF!,INT((ROW()-13)/2),0)),"",OFFSET(#REF!,INT((ROW()-13)/2),0)),IF(ISBLANK(OFFSET('9. METAS'!$W$20,INT((ROW()-14)/2),0)),"",OFFSET('9. METAS'!$W$20,INT((ROW()-14)/2),0)))</f>
        <v>600</v>
      </c>
      <c r="M16" s="210">
        <f ca="1">IF(MOD(ROW()-13,2)=0,IF(ISBLANK(OFFSET(#REF!,INT((ROW()-13)/2),0)),"",OFFSET(#REF!,INT((ROW()-13)/2),0)),IF(ISBLANK(OFFSET('9. METAS'!$X$20,INT((ROW()-14)/2),0)),"",OFFSET('9. METAS'!$X$20,INT((ROW()-14)/2),0)))</f>
        <v>600</v>
      </c>
      <c r="N16" s="1003"/>
      <c r="O16" s="1005"/>
      <c r="P16" s="1034"/>
    </row>
    <row r="17" spans="3:16">
      <c r="C17" s="1008" t="str">
        <f ca="1">IF(ISBLANK(OFFSET('5. Pp (3 años)'!$C$46,INT((ROW()-13)/2),0)),"",OFFSET('5. Pp (3 años)'!$C$46,INT((ROW()-13)/2),0))</f>
        <v>Componente</v>
      </c>
      <c r="D17" s="983" t="str">
        <f ca="1">IF(ISBLANK(OFFSET('5. Pp (3 años)'!$D$46,INT((ROW()-13)/2),0)),"",OFFSET('5. Pp (3 años)'!$D$46,INT((ROW()-13)/2),0))</f>
        <v>3.1.1.1.1 Resoluciones de las demandas ciudadanas por la Secretaría General emitidas.</v>
      </c>
      <c r="E17" s="983" t="str">
        <f ca="1">IF(ISBLANK(OFFSET('5. Pp (3 años)'!$E$46,INT((ROW()-13)/2),0)),"",OFFSET('5. Pp (3 años)'!$E$46,INT((ROW()-13)/2),0))</f>
        <v>PRDC: Porcentaje de resoluciones de las demandas ciudadanas emitidas.</v>
      </c>
      <c r="F17" s="985" t="str">
        <f ca="1">IF(ISBLANK(OFFSET('5. Pp (3 años)'!$K$46,INT((ROW()-13)/2),0)),"",OFFSET('5. Pp (3 años)'!$K$46,INT((ROW()-13)/2),0))</f>
        <v>Ascendente</v>
      </c>
      <c r="G17" s="987" t="str">
        <f ca="1">IF(ISBLANK(OFFSET('5. Pp (3 años)'!$H$46,INT((ROW()-13)/2),0)),"",OFFSET('5. Pp (3 años)'!$H$46,INT((ROW()-13)/2),0))</f>
        <v>Trimestral</v>
      </c>
      <c r="H17" s="1027">
        <f ca="1">IF(ISBLANK(OFFSET('9. METAS'!$L$20,INT((ROW()-13)/2),0)),"",OFFSET('9. METAS'!$L$20,INT((ROW()-13)/2),0))</f>
        <v>2500</v>
      </c>
      <c r="I17" s="1029"/>
      <c r="J17" s="208" t="e">
        <f ca="1">IF(MOD(ROW()-13,2)=0,IF(ISBLANK(OFFSET(#REF!,INT((ROW()-13)/2),0)),"",OFFSET(#REF!,INT((ROW()-13)/2),0)),IF(ISBLANK(OFFSET('9. METAS'!$U$20,INT((ROW()-14)/2),0)),"",OFFSET('9. METAS'!$U$20,INT((ROW()-14)/2),0)))</f>
        <v>#REF!</v>
      </c>
      <c r="K17" s="209" t="e">
        <f ca="1">IF(MOD(ROW()-13,2)=0,IF(ISBLANK(OFFSET(#REF!,INT((ROW()-13)/2),0)),"",OFFSET(#REF!,INT((ROW()-13)/2),0)),IF(ISBLANK(OFFSET('9. METAS'!$V$20,INT((ROW()-14)/2),0)),"",OFFSET('9. METAS'!$V$20,INT((ROW()-14)/2),0)))</f>
        <v>#REF!</v>
      </c>
      <c r="L17" s="209" t="e">
        <f ca="1">IF(MOD(ROW()-13,2)=0,IF(ISBLANK(OFFSET(#REF!,INT((ROW()-13)/2),0)),"",OFFSET(#REF!,INT((ROW()-13)/2),0)),IF(ISBLANK(OFFSET('9. METAS'!$W$20,INT((ROW()-14)/2),0)),"",OFFSET('9. METAS'!$W$20,INT((ROW()-14)/2),0)))</f>
        <v>#REF!</v>
      </c>
      <c r="M17" s="210" t="e">
        <f ca="1">IF(MOD(ROW()-13,2)=0,IF(ISBLANK(OFFSET(#REF!,INT((ROW()-13)/2),0)),"",OFFSET(#REF!,INT((ROW()-13)/2),0)),IF(ISBLANK(OFFSET('9. METAS'!$X$20,INT((ROW()-14)/2),0)),"",OFFSET('9. METAS'!$X$20,INT((ROW()-14)/2),0)))</f>
        <v>#REF!</v>
      </c>
      <c r="N17" s="1002" t="str">
        <f t="shared" ref="N17" ca="1" si="0">IFERROR(J17/J18,"ND")</f>
        <v>ND</v>
      </c>
      <c r="O17" s="1004" t="str">
        <f t="shared" ref="O17" ca="1" si="1">IFERROR(((J17+K17+L17)/H17),"ND")</f>
        <v>ND</v>
      </c>
      <c r="P17" s="1031"/>
    </row>
    <row r="18" spans="3:16">
      <c r="C18" s="981"/>
      <c r="D18" s="983"/>
      <c r="E18" s="983"/>
      <c r="F18" s="985"/>
      <c r="G18" s="987"/>
      <c r="H18" s="1027"/>
      <c r="I18" s="1033"/>
      <c r="J18" s="208">
        <f ca="1">IF(MOD(ROW()-13,2)=0,IF(ISBLANK(OFFSET(#REF!,INT((ROW()-13)/2),0)),"",OFFSET(#REF!,INT((ROW()-13)/2),0)),IF(ISBLANK(OFFSET('9. METAS'!$U$20,INT((ROW()-14)/2),0)),"",OFFSET('9. METAS'!$U$20,INT((ROW()-14)/2),0)))</f>
        <v>625</v>
      </c>
      <c r="K18" s="209">
        <f ca="1">IF(MOD(ROW()-13,2)=0,IF(ISBLANK(OFFSET(#REF!,INT((ROW()-13)/2),0)),"",OFFSET(#REF!,INT((ROW()-13)/2),0)),IF(ISBLANK(OFFSET('9. METAS'!$V$20,INT((ROW()-14)/2),0)),"",OFFSET('9. METAS'!$V$20,INT((ROW()-14)/2),0)))</f>
        <v>625</v>
      </c>
      <c r="L18" s="209">
        <f ca="1">IF(MOD(ROW()-13,2)=0,IF(ISBLANK(OFFSET(#REF!,INT((ROW()-13)/2),0)),"",OFFSET(#REF!,INT((ROW()-13)/2),0)),IF(ISBLANK(OFFSET('9. METAS'!$W$20,INT((ROW()-14)/2),0)),"",OFFSET('9. METAS'!$W$20,INT((ROW()-14)/2),0)))</f>
        <v>625</v>
      </c>
      <c r="M18" s="210">
        <f ca="1">IF(MOD(ROW()-13,2)=0,IF(ISBLANK(OFFSET(#REF!,INT((ROW()-13)/2),0)),"",OFFSET(#REF!,INT((ROW()-13)/2),0)),IF(ISBLANK(OFFSET('9. METAS'!$X$20,INT((ROW()-14)/2),0)),"",OFFSET('9. METAS'!$X$20,INT((ROW()-14)/2),0)))</f>
        <v>625</v>
      </c>
      <c r="N18" s="1003"/>
      <c r="O18" s="1005"/>
      <c r="P18" s="1034"/>
    </row>
    <row r="19" spans="3:16">
      <c r="C19" s="1008" t="str">
        <f ca="1">IF(ISBLANK(OFFSET('5. Pp (3 años)'!$C$46,INT((ROW()-13)/2),0)),"",OFFSET('5. Pp (3 años)'!$C$46,INT((ROW()-13)/2),0))</f>
        <v>Actividad</v>
      </c>
      <c r="D19" s="983" t="str">
        <f ca="1">IF(ISBLANK(OFFSET('5. Pp (3 años)'!$D$46,INT((ROW()-13)/2),0)),"",OFFSET('5. Pp (3 años)'!$D$46,INT((ROW()-13)/2),0))</f>
        <v>3.1.1.1.1.1 Otorgamiento de apoyos administrativos y financieros brindados a la ciudadanía.</v>
      </c>
      <c r="E19" s="983" t="str">
        <f ca="1">IF(ISBLANK(OFFSET('5. Pp (3 años)'!$E$46,INT((ROW()-13)/2),0)),"",OFFSET('5. Pp (3 años)'!$E$46,INT((ROW()-13)/2),0))</f>
        <v xml:space="preserve">PAOC: Porcentaje de apoyos administrativos y financieros otorgados. </v>
      </c>
      <c r="F19" s="985" t="str">
        <f ca="1">IF(ISBLANK(OFFSET('5. Pp (3 años)'!$K$46,INT((ROW()-13)/2),0)),"",OFFSET('5. Pp (3 años)'!$K$46,INT((ROW()-13)/2),0))</f>
        <v>Ascendente</v>
      </c>
      <c r="G19" s="987" t="str">
        <f ca="1">IF(ISBLANK(OFFSET('5. Pp (3 años)'!$H$46,INT((ROW()-13)/2),0)),"",OFFSET('5. Pp (3 años)'!$H$46,INT((ROW()-13)/2),0))</f>
        <v>Trimestral</v>
      </c>
      <c r="H19" s="1027">
        <f ca="1">IF(ISBLANK(OFFSET('9. METAS'!$L$20,INT((ROW()-13)/2),0)),"",OFFSET('9. METAS'!$L$20,INT((ROW()-13)/2),0))</f>
        <v>950</v>
      </c>
      <c r="I19" s="1029"/>
      <c r="J19" s="208" t="e">
        <f ca="1">IF(MOD(ROW()-13,2)=0,IF(ISBLANK(OFFSET(#REF!,INT((ROW()-13)/2),0)),"",OFFSET(#REF!,INT((ROW()-13)/2),0)),IF(ISBLANK(OFFSET('9. METAS'!$U$20,INT((ROW()-14)/2),0)),"",OFFSET('9. METAS'!$U$20,INT((ROW()-14)/2),0)))</f>
        <v>#REF!</v>
      </c>
      <c r="K19" s="209" t="e">
        <f ca="1">IF(MOD(ROW()-13,2)=0,IF(ISBLANK(OFFSET(#REF!,INT((ROW()-13)/2),0)),"",OFFSET(#REF!,INT((ROW()-13)/2),0)),IF(ISBLANK(OFFSET('9. METAS'!$V$20,INT((ROW()-14)/2),0)),"",OFFSET('9. METAS'!$V$20,INT((ROW()-14)/2),0)))</f>
        <v>#REF!</v>
      </c>
      <c r="L19" s="209" t="e">
        <f ca="1">IF(MOD(ROW()-13,2)=0,IF(ISBLANK(OFFSET(#REF!,INT((ROW()-13)/2),0)),"",OFFSET(#REF!,INT((ROW()-13)/2),0)),IF(ISBLANK(OFFSET('9. METAS'!$W$20,INT((ROW()-14)/2),0)),"",OFFSET('9. METAS'!$W$20,INT((ROW()-14)/2),0)))</f>
        <v>#REF!</v>
      </c>
      <c r="M19" s="210" t="e">
        <f ca="1">IF(MOD(ROW()-13,2)=0,IF(ISBLANK(OFFSET(#REF!,INT((ROW()-13)/2),0)),"",OFFSET(#REF!,INT((ROW()-13)/2),0)),IF(ISBLANK(OFFSET('9. METAS'!$X$20,INT((ROW()-14)/2),0)),"",OFFSET('9. METAS'!$X$20,INT((ROW()-14)/2),0)))</f>
        <v>#REF!</v>
      </c>
      <c r="N19" s="1002" t="str">
        <f t="shared" ref="N19" ca="1" si="2">IFERROR(J19/J20,"ND")</f>
        <v>ND</v>
      </c>
      <c r="O19" s="1004" t="str">
        <f t="shared" ref="O19" ca="1" si="3">IFERROR(((J19+K19+L19)/H19),"ND")</f>
        <v>ND</v>
      </c>
      <c r="P19" s="1031"/>
    </row>
    <row r="20" spans="3:16">
      <c r="C20" s="981"/>
      <c r="D20" s="983"/>
      <c r="E20" s="983"/>
      <c r="F20" s="985"/>
      <c r="G20" s="987"/>
      <c r="H20" s="1027"/>
      <c r="I20" s="1033"/>
      <c r="J20" s="208">
        <f ca="1">IF(MOD(ROW()-13,2)=0,IF(ISBLANK(OFFSET(#REF!,INT((ROW()-13)/2),0)),"",OFFSET(#REF!,INT((ROW()-13)/2),0)),IF(ISBLANK(OFFSET('9. METAS'!$U$20,INT((ROW()-14)/2),0)),"",OFFSET('9. METAS'!$U$20,INT((ROW()-14)/2),0)))</f>
        <v>237</v>
      </c>
      <c r="K20" s="209">
        <f ca="1">IF(MOD(ROW()-13,2)=0,IF(ISBLANK(OFFSET(#REF!,INT((ROW()-13)/2),0)),"",OFFSET(#REF!,INT((ROW()-13)/2),0)),IF(ISBLANK(OFFSET('9. METAS'!$V$20,INT((ROW()-14)/2),0)),"",OFFSET('9. METAS'!$V$20,INT((ROW()-14)/2),0)))</f>
        <v>237</v>
      </c>
      <c r="L20" s="209">
        <f ca="1">IF(MOD(ROW()-13,2)=0,IF(ISBLANK(OFFSET(#REF!,INT((ROW()-13)/2),0)),"",OFFSET(#REF!,INT((ROW()-13)/2),0)),IF(ISBLANK(OFFSET('9. METAS'!$W$20,INT((ROW()-14)/2),0)),"",OFFSET('9. METAS'!$W$20,INT((ROW()-14)/2),0)))</f>
        <v>237</v>
      </c>
      <c r="M20" s="210">
        <f ca="1">IF(MOD(ROW()-13,2)=0,IF(ISBLANK(OFFSET(#REF!,INT((ROW()-13)/2),0)),"",OFFSET(#REF!,INT((ROW()-13)/2),0)),IF(ISBLANK(OFFSET('9. METAS'!$X$20,INT((ROW()-14)/2),0)),"",OFFSET('9. METAS'!$X$20,INT((ROW()-14)/2),0)))</f>
        <v>239</v>
      </c>
      <c r="N20" s="1003"/>
      <c r="O20" s="1005"/>
      <c r="P20" s="1034"/>
    </row>
    <row r="21" spans="3:16">
      <c r="C21" s="1008" t="str">
        <f ca="1">IF(ISBLANK(OFFSET('5. Pp (3 años)'!$C$46,INT((ROW()-13)/2),0)),"",OFFSET('5. Pp (3 años)'!$C$46,INT((ROW()-13)/2),0))</f>
        <v>Actividad</v>
      </c>
      <c r="D21" s="983" t="str">
        <f ca="1">IF(ISBLANK(OFFSET('5. Pp (3 años)'!$D$46,INT((ROW()-13)/2),0)),"",OFFSET('5. Pp (3 años)'!$D$46,INT((ROW()-13)/2),0))</f>
        <v xml:space="preserve">3.1.1.1.1.2 Gestión de las sesiones ordinarias llevadas acabo por el cabildo </v>
      </c>
      <c r="E21" s="983" t="str">
        <f ca="1">IF(ISBLANK(OFFSET('5. Pp (3 años)'!$E$46,INT((ROW()-13)/2),0)),"",OFFSET('5. Pp (3 años)'!$E$46,INT((ROW()-13)/2),0))</f>
        <v>PSCA: Porcentaje de sesiones ordinarias de Cabildo realizadas.</v>
      </c>
      <c r="F21" s="985" t="str">
        <f ca="1">IF(ISBLANK(OFFSET('5. Pp (3 años)'!$K$46,INT((ROW()-13)/2),0)),"",OFFSET('5. Pp (3 años)'!$K$46,INT((ROW()-13)/2),0))</f>
        <v>Ascendente</v>
      </c>
      <c r="G21" s="987" t="str">
        <f ca="1">IF(ISBLANK(OFFSET('5. Pp (3 años)'!$H$46,INT((ROW()-13)/2),0)),"",OFFSET('5. Pp (3 años)'!$H$46,INT((ROW()-13)/2),0))</f>
        <v>Trimestral</v>
      </c>
      <c r="H21" s="1027">
        <f ca="1">IF(ISBLANK(OFFSET('9. METAS'!$L$20,INT((ROW()-13)/2),0)),"",OFFSET('9. METAS'!$L$20,INT((ROW()-13)/2),0))</f>
        <v>100</v>
      </c>
      <c r="I21" s="1029"/>
      <c r="J21" s="208" t="e">
        <f ca="1">IF(MOD(ROW()-13,2)=0,IF(ISBLANK(OFFSET(#REF!,INT((ROW()-13)/2),0)),"",OFFSET(#REF!,INT((ROW()-13)/2),0)),IF(ISBLANK(OFFSET('9. METAS'!$U$20,INT((ROW()-14)/2),0)),"",OFFSET('9. METAS'!$U$20,INT((ROW()-14)/2),0)))</f>
        <v>#REF!</v>
      </c>
      <c r="K21" s="209" t="e">
        <f ca="1">IF(MOD(ROW()-13,2)=0,IF(ISBLANK(OFFSET(#REF!,INT((ROW()-13)/2),0)),"",OFFSET(#REF!,INT((ROW()-13)/2),0)),IF(ISBLANK(OFFSET('9. METAS'!$V$20,INT((ROW()-14)/2),0)),"",OFFSET('9. METAS'!$V$20,INT((ROW()-14)/2),0)))</f>
        <v>#REF!</v>
      </c>
      <c r="L21" s="209" t="e">
        <f ca="1">IF(MOD(ROW()-13,2)=0,IF(ISBLANK(OFFSET(#REF!,INT((ROW()-13)/2),0)),"",OFFSET(#REF!,INT((ROW()-13)/2),0)),IF(ISBLANK(OFFSET('9. METAS'!$W$20,INT((ROW()-14)/2),0)),"",OFFSET('9. METAS'!$W$20,INT((ROW()-14)/2),0)))</f>
        <v>#REF!</v>
      </c>
      <c r="M21" s="210" t="e">
        <f ca="1">IF(MOD(ROW()-13,2)=0,IF(ISBLANK(OFFSET(#REF!,INT((ROW()-13)/2),0)),"",OFFSET(#REF!,INT((ROW()-13)/2),0)),IF(ISBLANK(OFFSET('9. METAS'!$X$20,INT((ROW()-14)/2),0)),"",OFFSET('9. METAS'!$X$20,INT((ROW()-14)/2),0)))</f>
        <v>#REF!</v>
      </c>
      <c r="N21" s="1002" t="str">
        <f t="shared" ref="N21" ca="1" si="4">IFERROR(J21/J22,"ND")</f>
        <v>ND</v>
      </c>
      <c r="O21" s="1004" t="str">
        <f t="shared" ref="O21" ca="1" si="5">IFERROR(((J21+K21+L21)/H21),"ND")</f>
        <v>ND</v>
      </c>
      <c r="P21" s="1031"/>
    </row>
    <row r="22" spans="3:16">
      <c r="C22" s="981"/>
      <c r="D22" s="983"/>
      <c r="E22" s="983"/>
      <c r="F22" s="985"/>
      <c r="G22" s="987"/>
      <c r="H22" s="1027"/>
      <c r="I22" s="1033"/>
      <c r="J22" s="208">
        <f ca="1">IF(MOD(ROW()-13,2)=0,IF(ISBLANK(OFFSET(#REF!,INT((ROW()-13)/2),0)),"",OFFSET(#REF!,INT((ROW()-13)/2),0)),IF(ISBLANK(OFFSET('9. METAS'!$U$20,INT((ROW()-14)/2),0)),"",OFFSET('9. METAS'!$U$20,INT((ROW()-14)/2),0)))</f>
        <v>25</v>
      </c>
      <c r="K22" s="209">
        <f ca="1">IF(MOD(ROW()-13,2)=0,IF(ISBLANK(OFFSET(#REF!,INT((ROW()-13)/2),0)),"",OFFSET(#REF!,INT((ROW()-13)/2),0)),IF(ISBLANK(OFFSET('9. METAS'!$V$20,INT((ROW()-14)/2),0)),"",OFFSET('9. METAS'!$V$20,INT((ROW()-14)/2),0)))</f>
        <v>25</v>
      </c>
      <c r="L22" s="209">
        <f ca="1">IF(MOD(ROW()-13,2)=0,IF(ISBLANK(OFFSET(#REF!,INT((ROW()-13)/2),0)),"",OFFSET(#REF!,INT((ROW()-13)/2),0)),IF(ISBLANK(OFFSET('9. METAS'!$W$20,INT((ROW()-14)/2),0)),"",OFFSET('9. METAS'!$W$20,INT((ROW()-14)/2),0)))</f>
        <v>25</v>
      </c>
      <c r="M22" s="210">
        <f ca="1">IF(MOD(ROW()-13,2)=0,IF(ISBLANK(OFFSET(#REF!,INT((ROW()-13)/2),0)),"",OFFSET(#REF!,INT((ROW()-13)/2),0)),IF(ISBLANK(OFFSET('9. METAS'!$X$20,INT((ROW()-14)/2),0)),"",OFFSET('9. METAS'!$X$20,INT((ROW()-14)/2),0)))</f>
        <v>25</v>
      </c>
      <c r="N22" s="1003"/>
      <c r="O22" s="1005"/>
      <c r="P22" s="1034"/>
    </row>
    <row r="23" spans="3:16">
      <c r="C23" s="1008" t="str">
        <f ca="1">IF(ISBLANK(OFFSET('5. Pp (3 años)'!$C$46,INT((ROW()-13)/2),0)),"",OFFSET('5. Pp (3 años)'!$C$46,INT((ROW()-13)/2),0))</f>
        <v>Actividad</v>
      </c>
      <c r="D23" s="983" t="str">
        <f ca="1">IF(ISBLANK(OFFSET('5. Pp (3 años)'!$D$46,INT((ROW()-13)/2),0)),"",OFFSET('5. Pp (3 años)'!$D$46,INT((ROW()-13)/2),0))</f>
        <v>3.2.1.1.1.3 Gestión de solicitudes formuladas por la ciudadanía.</v>
      </c>
      <c r="E23" s="983" t="str">
        <f ca="1">IF(ISBLANK(OFFSET('5. Pp (3 años)'!$E$46,INT((ROW()-13)/2),0)),"",OFFSET('5. Pp (3 años)'!$E$46,INT((ROW()-13)/2),0))</f>
        <v>PSCG: Porcentaje de Solicitudes Ciudadanas gestionadas.</v>
      </c>
      <c r="F23" s="985" t="str">
        <f ca="1">IF(ISBLANK(OFFSET('5. Pp (3 años)'!$K$46,INT((ROW()-13)/2),0)),"",OFFSET('5. Pp (3 años)'!$K$46,INT((ROW()-13)/2),0))</f>
        <v>Ascendente</v>
      </c>
      <c r="G23" s="987" t="str">
        <f ca="1">IF(ISBLANK(OFFSET('5. Pp (3 años)'!$H$46,INT((ROW()-13)/2),0)),"",OFFSET('5. Pp (3 años)'!$H$46,INT((ROW()-13)/2),0))</f>
        <v>Trimestral</v>
      </c>
      <c r="H23" s="1027">
        <f ca="1">IF(ISBLANK(OFFSET('9. METAS'!$L$20,INT((ROW()-13)/2),0)),"",OFFSET('9. METAS'!$L$20,INT((ROW()-13)/2),0))</f>
        <v>540</v>
      </c>
      <c r="I23" s="1029"/>
      <c r="J23" s="208" t="e">
        <f ca="1">IF(MOD(ROW()-13,2)=0,IF(ISBLANK(OFFSET(#REF!,INT((ROW()-13)/2),0)),"",OFFSET(#REF!,INT((ROW()-13)/2),0)),IF(ISBLANK(OFFSET('9. METAS'!$U$20,INT((ROW()-14)/2),0)),"",OFFSET('9. METAS'!$U$20,INT((ROW()-14)/2),0)))</f>
        <v>#REF!</v>
      </c>
      <c r="K23" s="209" t="e">
        <f ca="1">IF(MOD(ROW()-13,2)=0,IF(ISBLANK(OFFSET(#REF!,INT((ROW()-13)/2),0)),"",OFFSET(#REF!,INT((ROW()-13)/2),0)),IF(ISBLANK(OFFSET('9. METAS'!$V$20,INT((ROW()-14)/2),0)),"",OFFSET('9. METAS'!$V$20,INT((ROW()-14)/2),0)))</f>
        <v>#REF!</v>
      </c>
      <c r="L23" s="209" t="e">
        <f ca="1">IF(MOD(ROW()-13,2)=0,IF(ISBLANK(OFFSET(#REF!,INT((ROW()-13)/2),0)),"",OFFSET(#REF!,INT((ROW()-13)/2),0)),IF(ISBLANK(OFFSET('9. METAS'!$W$20,INT((ROW()-14)/2),0)),"",OFFSET('9. METAS'!$W$20,INT((ROW()-14)/2),0)))</f>
        <v>#REF!</v>
      </c>
      <c r="M23" s="210" t="e">
        <f ca="1">IF(MOD(ROW()-13,2)=0,IF(ISBLANK(OFFSET(#REF!,INT((ROW()-13)/2),0)),"",OFFSET(#REF!,INT((ROW()-13)/2),0)),IF(ISBLANK(OFFSET('9. METAS'!$X$20,INT((ROW()-14)/2),0)),"",OFFSET('9. METAS'!$X$20,INT((ROW()-14)/2),0)))</f>
        <v>#REF!</v>
      </c>
      <c r="N23" s="1002" t="str">
        <f t="shared" ref="N23" ca="1" si="6">IFERROR(J23/J24,"ND")</f>
        <v>ND</v>
      </c>
      <c r="O23" s="1004" t="str">
        <f t="shared" ref="O23" ca="1" si="7">IFERROR(((J23+K23+L23)/H23),"ND")</f>
        <v>ND</v>
      </c>
      <c r="P23" s="1031"/>
    </row>
    <row r="24" spans="3:16">
      <c r="C24" s="981"/>
      <c r="D24" s="983"/>
      <c r="E24" s="983"/>
      <c r="F24" s="985"/>
      <c r="G24" s="987"/>
      <c r="H24" s="1027"/>
      <c r="I24" s="1033"/>
      <c r="J24" s="208">
        <f ca="1">IF(MOD(ROW()-13,2)=0,IF(ISBLANK(OFFSET(#REF!,INT((ROW()-13)/2),0)),"",OFFSET(#REF!,INT((ROW()-13)/2),0)),IF(ISBLANK(OFFSET('9. METAS'!$U$20,INT((ROW()-14)/2),0)),"",OFFSET('9. METAS'!$U$20,INT((ROW()-14)/2),0)))</f>
        <v>135</v>
      </c>
      <c r="K24" s="209">
        <f ca="1">IF(MOD(ROW()-13,2)=0,IF(ISBLANK(OFFSET(#REF!,INT((ROW()-13)/2),0)),"",OFFSET(#REF!,INT((ROW()-13)/2),0)),IF(ISBLANK(OFFSET('9. METAS'!$V$20,INT((ROW()-14)/2),0)),"",OFFSET('9. METAS'!$V$20,INT((ROW()-14)/2),0)))</f>
        <v>135</v>
      </c>
      <c r="L24" s="209">
        <f ca="1">IF(MOD(ROW()-13,2)=0,IF(ISBLANK(OFFSET(#REF!,INT((ROW()-13)/2),0)),"",OFFSET(#REF!,INT((ROW()-13)/2),0)),IF(ISBLANK(OFFSET('9. METAS'!$W$20,INT((ROW()-14)/2),0)),"",OFFSET('9. METAS'!$W$20,INT((ROW()-14)/2),0)))</f>
        <v>135</v>
      </c>
      <c r="M24" s="210">
        <f ca="1">IF(MOD(ROW()-13,2)=0,IF(ISBLANK(OFFSET(#REF!,INT((ROW()-13)/2),0)),"",OFFSET(#REF!,INT((ROW()-13)/2),0)),IF(ISBLANK(OFFSET('9. METAS'!$X$20,INT((ROW()-14)/2),0)),"",OFFSET('9. METAS'!$X$20,INT((ROW()-14)/2),0)))</f>
        <v>135</v>
      </c>
      <c r="N24" s="1003"/>
      <c r="O24" s="1005"/>
      <c r="P24" s="1034"/>
    </row>
    <row r="25" spans="3:16">
      <c r="C25" s="1008" t="str">
        <f ca="1">IF(ISBLANK(OFFSET('5. Pp (3 años)'!$C$46,INT((ROW()-13)/2),0)),"",OFFSET('5. Pp (3 años)'!$C$46,INT((ROW()-13)/2),0))</f>
        <v xml:space="preserve">Componente </v>
      </c>
      <c r="D25" s="983" t="str">
        <f ca="1">IF(ISBLANK(OFFSET('5. Pp (3 años)'!$D$46,INT((ROW()-13)/2),0)),"",OFFSET('5. Pp (3 años)'!$D$46,INT((ROW()-13)/2),0))</f>
        <v>3.1.1.1.2 Atención a solicitudes de personas no localizadas en el municipio de Benito Juárez</v>
      </c>
      <c r="E25" s="983" t="str">
        <f ca="1">IF(ISBLANK(OFFSET('5. Pp (3 años)'!$E$46,INT((ROW()-13)/2),0)),"",OFFSET('5. Pp (3 años)'!$E$46,INT((ROW()-13)/2),0))</f>
        <v>PSNLBJ: Porcentaje de solicitudes de personas no localizadas.</v>
      </c>
      <c r="F25" s="985" t="str">
        <f ca="1">IF(ISBLANK(OFFSET('5. Pp (3 años)'!$K$46,INT((ROW()-13)/2),0)),"",OFFSET('5. Pp (3 años)'!$K$46,INT((ROW()-13)/2),0))</f>
        <v>Ascedente</v>
      </c>
      <c r="G25" s="987" t="str">
        <f ca="1">IF(ISBLANK(OFFSET('5. Pp (3 años)'!$H$46,INT((ROW()-13)/2),0)),"",OFFSET('5. Pp (3 años)'!$H$46,INT((ROW()-13)/2),0))</f>
        <v>Trimestral</v>
      </c>
      <c r="H25" s="1027">
        <f ca="1">IF(ISBLANK(OFFSET('9. METAS'!$L$20,INT((ROW()-13)/2),0)),"",OFFSET('9. METAS'!$L$20,INT((ROW()-13)/2),0))</f>
        <v>200</v>
      </c>
      <c r="I25" s="1029"/>
      <c r="J25" s="208" t="e">
        <f ca="1">IF(MOD(ROW()-13,2)=0,IF(ISBLANK(OFFSET(#REF!,INT((ROW()-13)/2),0)),"",OFFSET(#REF!,INT((ROW()-13)/2),0)),IF(ISBLANK(OFFSET('9. METAS'!$U$20,INT((ROW()-14)/2),0)),"",OFFSET('9. METAS'!$U$20,INT((ROW()-14)/2),0)))</f>
        <v>#REF!</v>
      </c>
      <c r="K25" s="209" t="e">
        <f ca="1">IF(MOD(ROW()-13,2)=0,IF(ISBLANK(OFFSET(#REF!,INT((ROW()-13)/2),0)),"",OFFSET(#REF!,INT((ROW()-13)/2),0)),IF(ISBLANK(OFFSET('9. METAS'!$V$20,INT((ROW()-14)/2),0)),"",OFFSET('9. METAS'!$V$20,INT((ROW()-14)/2),0)))</f>
        <v>#REF!</v>
      </c>
      <c r="L25" s="209" t="e">
        <f ca="1">IF(MOD(ROW()-13,2)=0,IF(ISBLANK(OFFSET(#REF!,INT((ROW()-13)/2),0)),"",OFFSET(#REF!,INT((ROW()-13)/2),0)),IF(ISBLANK(OFFSET('9. METAS'!$W$20,INT((ROW()-14)/2),0)),"",OFFSET('9. METAS'!$W$20,INT((ROW()-14)/2),0)))</f>
        <v>#REF!</v>
      </c>
      <c r="M25" s="210" t="e">
        <f ca="1">IF(MOD(ROW()-13,2)=0,IF(ISBLANK(OFFSET(#REF!,INT((ROW()-13)/2),0)),"",OFFSET(#REF!,INT((ROW()-13)/2),0)),IF(ISBLANK(OFFSET('9. METAS'!$X$20,INT((ROW()-14)/2),0)),"",OFFSET('9. METAS'!$X$20,INT((ROW()-14)/2),0)))</f>
        <v>#REF!</v>
      </c>
      <c r="N25" s="1002" t="str">
        <f t="shared" ref="N25" ca="1" si="8">IFERROR(J25/J26,"ND")</f>
        <v>ND</v>
      </c>
      <c r="O25" s="1004" t="str">
        <f t="shared" ref="O25" ca="1" si="9">IFERROR(((J25+K25+L25)/H25),"ND")</f>
        <v>ND</v>
      </c>
      <c r="P25" s="1031"/>
    </row>
    <row r="26" spans="3:16">
      <c r="C26" s="981"/>
      <c r="D26" s="983"/>
      <c r="E26" s="983"/>
      <c r="F26" s="985"/>
      <c r="G26" s="987"/>
      <c r="H26" s="1027"/>
      <c r="I26" s="1033"/>
      <c r="J26" s="208">
        <f ca="1">IF(MOD(ROW()-13,2)=0,IF(ISBLANK(OFFSET(#REF!,INT((ROW()-13)/2),0)),"",OFFSET(#REF!,INT((ROW()-13)/2),0)),IF(ISBLANK(OFFSET('9. METAS'!$U$20,INT((ROW()-14)/2),0)),"",OFFSET('9. METAS'!$U$20,INT((ROW()-14)/2),0)))</f>
        <v>50</v>
      </c>
      <c r="K26" s="209">
        <f ca="1">IF(MOD(ROW()-13,2)=0,IF(ISBLANK(OFFSET(#REF!,INT((ROW()-13)/2),0)),"",OFFSET(#REF!,INT((ROW()-13)/2),0)),IF(ISBLANK(OFFSET('9. METAS'!$V$20,INT((ROW()-14)/2),0)),"",OFFSET('9. METAS'!$V$20,INT((ROW()-14)/2),0)))</f>
        <v>50</v>
      </c>
      <c r="L26" s="209">
        <f ca="1">IF(MOD(ROW()-13,2)=0,IF(ISBLANK(OFFSET(#REF!,INT((ROW()-13)/2),0)),"",OFFSET(#REF!,INT((ROW()-13)/2),0)),IF(ISBLANK(OFFSET('9. METAS'!$W$20,INT((ROW()-14)/2),0)),"",OFFSET('9. METAS'!$W$20,INT((ROW()-14)/2),0)))</f>
        <v>50</v>
      </c>
      <c r="M26" s="210">
        <f ca="1">IF(MOD(ROW()-13,2)=0,IF(ISBLANK(OFFSET(#REF!,INT((ROW()-13)/2),0)),"",OFFSET(#REF!,INT((ROW()-13)/2),0)),IF(ISBLANK(OFFSET('9. METAS'!$X$20,INT((ROW()-14)/2),0)),"",OFFSET('9. METAS'!$X$20,INT((ROW()-14)/2),0)))</f>
        <v>50</v>
      </c>
      <c r="N26" s="1003"/>
      <c r="O26" s="1005"/>
      <c r="P26" s="1034"/>
    </row>
    <row r="27" spans="3:16">
      <c r="C27" s="1008" t="str">
        <f ca="1">IF(ISBLANK(OFFSET('5. Pp (3 años)'!$C$46,INT((ROW()-13)/2),0)),"",OFFSET('5. Pp (3 años)'!$C$46,INT((ROW()-13)/2),0))</f>
        <v>Actividad</v>
      </c>
      <c r="D27" s="983" t="str">
        <f ca="1">IF(ISBLANK(OFFSET('5. Pp (3 años)'!$D$46,INT((ROW()-13)/2),0)),"",OFFSET('5. Pp (3 años)'!$D$46,INT((ROW()-13)/2),0))</f>
        <v>3.1.1.1.2.1 Seguimiento, asesorias y acompañamiento en reportes de personas no localizadas en el municipio de Benito Juárez</v>
      </c>
      <c r="E27" s="983" t="str">
        <f ca="1">IF(ISBLANK(OFFSET('5. Pp (3 años)'!$E$46,INT((ROW()-13)/2),0)),"",OFFSET('5. Pp (3 años)'!$E$46,INT((ROW()-13)/2),0))</f>
        <v>PSAAPNLBJ: Porcentaje de Seguimiento,asesoria y apoyo en reportes de personas no localizadas en el municipio de Benito Juárez</v>
      </c>
      <c r="F27" s="985" t="str">
        <f ca="1">IF(ISBLANK(OFFSET('5. Pp (3 años)'!$K$46,INT((ROW()-13)/2),0)),"",OFFSET('5. Pp (3 años)'!$K$46,INT((ROW()-13)/2),0))</f>
        <v>Ascedente</v>
      </c>
      <c r="G27" s="987" t="str">
        <f ca="1">IF(ISBLANK(OFFSET('5. Pp (3 años)'!$H$46,INT((ROW()-13)/2),0)),"",OFFSET('5. Pp (3 años)'!$H$46,INT((ROW()-13)/2),0))</f>
        <v>Trimestral</v>
      </c>
      <c r="H27" s="1027">
        <f ca="1">IF(ISBLANK(OFFSET('9. METAS'!$L$20,INT((ROW()-13)/2),0)),"",OFFSET('9. METAS'!$L$20,INT((ROW()-13)/2),0))</f>
        <v>100</v>
      </c>
      <c r="I27" s="1029"/>
      <c r="J27" s="208" t="e">
        <f ca="1">IF(MOD(ROW()-13,2)=0,IF(ISBLANK(OFFSET(#REF!,INT((ROW()-13)/2),0)),"",OFFSET(#REF!,INT((ROW()-13)/2),0)),IF(ISBLANK(OFFSET('9. METAS'!$U$20,INT((ROW()-14)/2),0)),"",OFFSET('9. METAS'!$U$20,INT((ROW()-14)/2),0)))</f>
        <v>#REF!</v>
      </c>
      <c r="K27" s="209" t="e">
        <f ca="1">IF(MOD(ROW()-13,2)=0,IF(ISBLANK(OFFSET(#REF!,INT((ROW()-13)/2),0)),"",OFFSET(#REF!,INT((ROW()-13)/2),0)),IF(ISBLANK(OFFSET('9. METAS'!$V$20,INT((ROW()-14)/2),0)),"",OFFSET('9. METAS'!$V$20,INT((ROW()-14)/2),0)))</f>
        <v>#REF!</v>
      </c>
      <c r="L27" s="209" t="e">
        <f ca="1">IF(MOD(ROW()-13,2)=0,IF(ISBLANK(OFFSET(#REF!,INT((ROW()-13)/2),0)),"",OFFSET(#REF!,INT((ROW()-13)/2),0)),IF(ISBLANK(OFFSET('9. METAS'!$W$20,INT((ROW()-14)/2),0)),"",OFFSET('9. METAS'!$W$20,INT((ROW()-14)/2),0)))</f>
        <v>#REF!</v>
      </c>
      <c r="M27" s="210" t="e">
        <f ca="1">IF(MOD(ROW()-13,2)=0,IF(ISBLANK(OFFSET(#REF!,INT((ROW()-13)/2),0)),"",OFFSET(#REF!,INT((ROW()-13)/2),0)),IF(ISBLANK(OFFSET('9. METAS'!$X$20,INT((ROW()-14)/2),0)),"",OFFSET('9. METAS'!$X$20,INT((ROW()-14)/2),0)))</f>
        <v>#REF!</v>
      </c>
      <c r="N27" s="1002" t="str">
        <f t="shared" ref="N27" ca="1" si="10">IFERROR(J27/J28,"ND")</f>
        <v>ND</v>
      </c>
      <c r="O27" s="1004" t="str">
        <f t="shared" ref="O27" ca="1" si="11">IFERROR(((J27+K27+L27)/H27),"ND")</f>
        <v>ND</v>
      </c>
      <c r="P27" s="1031"/>
    </row>
    <row r="28" spans="3:16">
      <c r="C28" s="981"/>
      <c r="D28" s="983"/>
      <c r="E28" s="983"/>
      <c r="F28" s="985"/>
      <c r="G28" s="987"/>
      <c r="H28" s="1027"/>
      <c r="I28" s="1033"/>
      <c r="J28" s="208">
        <f ca="1">IF(MOD(ROW()-13,2)=0,IF(ISBLANK(OFFSET(#REF!,INT((ROW()-13)/2),0)),"",OFFSET(#REF!,INT((ROW()-13)/2),0)),IF(ISBLANK(OFFSET('9. METAS'!$U$20,INT((ROW()-14)/2),0)),"",OFFSET('9. METAS'!$U$20,INT((ROW()-14)/2),0)))</f>
        <v>25</v>
      </c>
      <c r="K28" s="209">
        <f ca="1">IF(MOD(ROW()-13,2)=0,IF(ISBLANK(OFFSET(#REF!,INT((ROW()-13)/2),0)),"",OFFSET(#REF!,INT((ROW()-13)/2),0)),IF(ISBLANK(OFFSET('9. METAS'!$V$20,INT((ROW()-14)/2),0)),"",OFFSET('9. METAS'!$V$20,INT((ROW()-14)/2),0)))</f>
        <v>25</v>
      </c>
      <c r="L28" s="209">
        <f ca="1">IF(MOD(ROW()-13,2)=0,IF(ISBLANK(OFFSET(#REF!,INT((ROW()-13)/2),0)),"",OFFSET(#REF!,INT((ROW()-13)/2),0)),IF(ISBLANK(OFFSET('9. METAS'!$W$20,INT((ROW()-14)/2),0)),"",OFFSET('9. METAS'!$W$20,INT((ROW()-14)/2),0)))</f>
        <v>25</v>
      </c>
      <c r="M28" s="210">
        <f ca="1">IF(MOD(ROW()-13,2)=0,IF(ISBLANK(OFFSET(#REF!,INT((ROW()-13)/2),0)),"",OFFSET(#REF!,INT((ROW()-13)/2),0)),IF(ISBLANK(OFFSET('9. METAS'!$X$20,INT((ROW()-14)/2),0)),"",OFFSET('9. METAS'!$X$20,INT((ROW()-14)/2),0)))</f>
        <v>25</v>
      </c>
      <c r="N28" s="1003"/>
      <c r="O28" s="1005"/>
      <c r="P28" s="1034"/>
    </row>
    <row r="29" spans="3:16">
      <c r="C29" s="1008" t="str">
        <f ca="1">IF(ISBLANK(OFFSET('5. Pp (3 años)'!$C$46,INT((ROW()-13)/2),0)),"",OFFSET('5. Pp (3 años)'!$C$46,INT((ROW()-13)/2),0))</f>
        <v>Actividad</v>
      </c>
      <c r="D29" s="983" t="str">
        <f ca="1">IF(ISBLANK(OFFSET('5. Pp (3 años)'!$D$46,INT((ROW()-13)/2),0)),"",OFFSET('5. Pp (3 años)'!$D$46,INT((ROW()-13)/2),0))</f>
        <v>3.1.1.1.2.2 Asistencia de Reportes de Personas No Localizadas</v>
      </c>
      <c r="E29" s="983" t="str">
        <f ca="1">IF(ISBLANK(OFFSET('5. Pp (3 años)'!$E$46,INT((ROW()-13)/2),0)),"",OFFSET('5. Pp (3 años)'!$E$46,INT((ROW()-13)/2),0))</f>
        <v>PARPNL: Porcentaje de Asistencia de Reportes de Personas No Localizadas</v>
      </c>
      <c r="F29" s="985" t="str">
        <f ca="1">IF(ISBLANK(OFFSET('5. Pp (3 años)'!$K$46,INT((ROW()-13)/2),0)),"",OFFSET('5. Pp (3 años)'!$K$46,INT((ROW()-13)/2),0))</f>
        <v>Ascedente</v>
      </c>
      <c r="G29" s="987" t="str">
        <f ca="1">IF(ISBLANK(OFFSET('5. Pp (3 años)'!$H$46,INT((ROW()-13)/2),0)),"",OFFSET('5. Pp (3 años)'!$H$46,INT((ROW()-13)/2),0))</f>
        <v>Trimestral</v>
      </c>
      <c r="H29" s="1027">
        <f ca="1">IF(ISBLANK(OFFSET('9. METAS'!$L$20,INT((ROW()-13)/2),0)),"",OFFSET('9. METAS'!$L$20,INT((ROW()-13)/2),0))</f>
        <v>100</v>
      </c>
      <c r="I29" s="1029"/>
      <c r="J29" s="208" t="e">
        <f ca="1">IF(MOD(ROW()-13,2)=0,IF(ISBLANK(OFFSET(#REF!,INT((ROW()-13)/2),0)),"",OFFSET(#REF!,INT((ROW()-13)/2),0)),IF(ISBLANK(OFFSET('9. METAS'!$U$20,INT((ROW()-14)/2),0)),"",OFFSET('9. METAS'!$U$20,INT((ROW()-14)/2),0)))</f>
        <v>#REF!</v>
      </c>
      <c r="K29" s="209" t="e">
        <f ca="1">IF(MOD(ROW()-13,2)=0,IF(ISBLANK(OFFSET(#REF!,INT((ROW()-13)/2),0)),"",OFFSET(#REF!,INT((ROW()-13)/2),0)),IF(ISBLANK(OFFSET('9. METAS'!$V$20,INT((ROW()-14)/2),0)),"",OFFSET('9. METAS'!$V$20,INT((ROW()-14)/2),0)))</f>
        <v>#REF!</v>
      </c>
      <c r="L29" s="209" t="e">
        <f ca="1">IF(MOD(ROW()-13,2)=0,IF(ISBLANK(OFFSET(#REF!,INT((ROW()-13)/2),0)),"",OFFSET(#REF!,INT((ROW()-13)/2),0)),IF(ISBLANK(OFFSET('9. METAS'!$W$20,INT((ROW()-14)/2),0)),"",OFFSET('9. METAS'!$W$20,INT((ROW()-14)/2),0)))</f>
        <v>#REF!</v>
      </c>
      <c r="M29" s="210" t="e">
        <f ca="1">IF(MOD(ROW()-13,2)=0,IF(ISBLANK(OFFSET(#REF!,INT((ROW()-13)/2),0)),"",OFFSET(#REF!,INT((ROW()-13)/2),0)),IF(ISBLANK(OFFSET('9. METAS'!$X$20,INT((ROW()-14)/2),0)),"",OFFSET('9. METAS'!$X$20,INT((ROW()-14)/2),0)))</f>
        <v>#REF!</v>
      </c>
      <c r="N29" s="1002" t="str">
        <f t="shared" ref="N29" ca="1" si="12">IFERROR(J29/J30,"ND")</f>
        <v>ND</v>
      </c>
      <c r="O29" s="1004" t="str">
        <f t="shared" ref="O29" ca="1" si="13">IFERROR(((J29+K29+L29)/H29),"ND")</f>
        <v>ND</v>
      </c>
      <c r="P29" s="1031"/>
    </row>
    <row r="30" spans="3:16">
      <c r="C30" s="981"/>
      <c r="D30" s="983"/>
      <c r="E30" s="983"/>
      <c r="F30" s="985"/>
      <c r="G30" s="987"/>
      <c r="H30" s="1027"/>
      <c r="I30" s="1033"/>
      <c r="J30" s="208">
        <f ca="1">IF(MOD(ROW()-13,2)=0,IF(ISBLANK(OFFSET(#REF!,INT((ROW()-13)/2),0)),"",OFFSET(#REF!,INT((ROW()-13)/2),0)),IF(ISBLANK(OFFSET('9. METAS'!$U$20,INT((ROW()-14)/2),0)),"",OFFSET('9. METAS'!$U$20,INT((ROW()-14)/2),0)))</f>
        <v>25</v>
      </c>
      <c r="K30" s="209">
        <f ca="1">IF(MOD(ROW()-13,2)=0,IF(ISBLANK(OFFSET(#REF!,INT((ROW()-13)/2),0)),"",OFFSET(#REF!,INT((ROW()-13)/2),0)),IF(ISBLANK(OFFSET('9. METAS'!$V$20,INT((ROW()-14)/2),0)),"",OFFSET('9. METAS'!$V$20,INT((ROW()-14)/2),0)))</f>
        <v>25</v>
      </c>
      <c r="L30" s="209">
        <f ca="1">IF(MOD(ROW()-13,2)=0,IF(ISBLANK(OFFSET(#REF!,INT((ROW()-13)/2),0)),"",OFFSET(#REF!,INT((ROW()-13)/2),0)),IF(ISBLANK(OFFSET('9. METAS'!$W$20,INT((ROW()-14)/2),0)),"",OFFSET('9. METAS'!$W$20,INT((ROW()-14)/2),0)))</f>
        <v>25</v>
      </c>
      <c r="M30" s="210">
        <f ca="1">IF(MOD(ROW()-13,2)=0,IF(ISBLANK(OFFSET(#REF!,INT((ROW()-13)/2),0)),"",OFFSET(#REF!,INT((ROW()-13)/2),0)),IF(ISBLANK(OFFSET('9. METAS'!$X$20,INT((ROW()-14)/2),0)),"",OFFSET('9. METAS'!$X$20,INT((ROW()-14)/2),0)))</f>
        <v>25</v>
      </c>
      <c r="N30" s="1003"/>
      <c r="O30" s="1005"/>
      <c r="P30" s="1034"/>
    </row>
    <row r="31" spans="3:16">
      <c r="C31" s="1008" t="str">
        <f ca="1">IF(ISBLANK(OFFSET('5. Pp (3 años)'!$C$46,INT((ROW()-13)/2),0)),"",OFFSET('5. Pp (3 años)'!$C$46,INT((ROW()-13)/2),0))</f>
        <v xml:space="preserve">Componente </v>
      </c>
      <c r="D31" s="983" t="str">
        <f ca="1">IF(ISBLANK(OFFSET('5. Pp (3 años)'!$D$46,INT((ROW()-13)/2),0)),"",OFFSET('5. Pp (3 años)'!$D$46,INT((ROW()-13)/2),0))</f>
        <v>3.1.1.1.3 Solicitudes administrativas de las Direcciones adscritas a la Secretaría General emitidas.</v>
      </c>
      <c r="E31" s="983" t="str">
        <f ca="1">IF(ISBLANK(OFFSET('5. Pp (3 años)'!$E$46,INT((ROW()-13)/2),0)),"",OFFSET('5. Pp (3 años)'!$E$46,INT((ROW()-13)/2),0))</f>
        <v>PSAE: Porcentaje de solicitudes administrativas emitidas.</v>
      </c>
      <c r="F31" s="985" t="str">
        <f ca="1">IF(ISBLANK(OFFSET('5. Pp (3 años)'!$K$46,INT((ROW()-13)/2),0)),"",OFFSET('5. Pp (3 años)'!$K$46,INT((ROW()-13)/2),0))</f>
        <v>Ascendente</v>
      </c>
      <c r="G31" s="987" t="str">
        <f ca="1">IF(ISBLANK(OFFSET('5. Pp (3 años)'!$H$46,INT((ROW()-13)/2),0)),"",OFFSET('5. Pp (3 años)'!$H$46,INT((ROW()-13)/2),0))</f>
        <v>Trimestral</v>
      </c>
      <c r="H31" s="1027">
        <f ca="1">IF(ISBLANK(OFFSET('9. METAS'!$L$20,INT((ROW()-13)/2),0)),"",OFFSET('9. METAS'!$L$20,INT((ROW()-13)/2),0))</f>
        <v>1155</v>
      </c>
      <c r="I31" s="1029"/>
      <c r="J31" s="208" t="e">
        <f ca="1">IF(MOD(ROW()-13,2)=0,IF(ISBLANK(OFFSET(#REF!,INT((ROW()-13)/2),0)),"",OFFSET(#REF!,INT((ROW()-13)/2),0)),IF(ISBLANK(OFFSET('9. METAS'!$U$20,INT((ROW()-14)/2),0)),"",OFFSET('9. METAS'!$U$20,INT((ROW()-14)/2),0)))</f>
        <v>#REF!</v>
      </c>
      <c r="K31" s="209" t="e">
        <f ca="1">IF(MOD(ROW()-13,2)=0,IF(ISBLANK(OFFSET(#REF!,INT((ROW()-13)/2),0)),"",OFFSET(#REF!,INT((ROW()-13)/2),0)),IF(ISBLANK(OFFSET('9. METAS'!$V$20,INT((ROW()-14)/2),0)),"",OFFSET('9. METAS'!$V$20,INT((ROW()-14)/2),0)))</f>
        <v>#REF!</v>
      </c>
      <c r="L31" s="209" t="e">
        <f ca="1">IF(MOD(ROW()-13,2)=0,IF(ISBLANK(OFFSET(#REF!,INT((ROW()-13)/2),0)),"",OFFSET(#REF!,INT((ROW()-13)/2),0)),IF(ISBLANK(OFFSET('9. METAS'!$W$20,INT((ROW()-14)/2),0)),"",OFFSET('9. METAS'!$W$20,INT((ROW()-14)/2),0)))</f>
        <v>#REF!</v>
      </c>
      <c r="M31" s="210" t="e">
        <f ca="1">IF(MOD(ROW()-13,2)=0,IF(ISBLANK(OFFSET(#REF!,INT((ROW()-13)/2),0)),"",OFFSET(#REF!,INT((ROW()-13)/2),0)),IF(ISBLANK(OFFSET('9. METAS'!$X$20,INT((ROW()-14)/2),0)),"",OFFSET('9. METAS'!$X$20,INT((ROW()-14)/2),0)))</f>
        <v>#REF!</v>
      </c>
      <c r="N31" s="1002" t="str">
        <f t="shared" ref="N31" ca="1" si="14">IFERROR(J31/J32,"ND")</f>
        <v>ND</v>
      </c>
      <c r="O31" s="1004" t="str">
        <f t="shared" ref="O31" ca="1" si="15">IFERROR(((J31+K31+L31)/H31),"ND")</f>
        <v>ND</v>
      </c>
      <c r="P31" s="1031"/>
    </row>
    <row r="32" spans="3:16">
      <c r="C32" s="981"/>
      <c r="D32" s="983"/>
      <c r="E32" s="983"/>
      <c r="F32" s="985"/>
      <c r="G32" s="987"/>
      <c r="H32" s="1027"/>
      <c r="I32" s="1033"/>
      <c r="J32" s="208">
        <f ca="1">IF(MOD(ROW()-13,2)=0,IF(ISBLANK(OFFSET(#REF!,INT((ROW()-13)/2),0)),"",OFFSET(#REF!,INT((ROW()-13)/2),0)),IF(ISBLANK(OFFSET('9. METAS'!$U$20,INT((ROW()-14)/2),0)),"",OFFSET('9. METAS'!$U$20,INT((ROW()-14)/2),0)))</f>
        <v>301</v>
      </c>
      <c r="K32" s="209">
        <f ca="1">IF(MOD(ROW()-13,2)=0,IF(ISBLANK(OFFSET(#REF!,INT((ROW()-13)/2),0)),"",OFFSET(#REF!,INT((ROW()-13)/2),0)),IF(ISBLANK(OFFSET('9. METAS'!$V$20,INT((ROW()-14)/2),0)),"",OFFSET('9. METAS'!$V$20,INT((ROW()-14)/2),0)))</f>
        <v>304</v>
      </c>
      <c r="L32" s="209">
        <f ca="1">IF(MOD(ROW()-13,2)=0,IF(ISBLANK(OFFSET(#REF!,INT((ROW()-13)/2),0)),"",OFFSET(#REF!,INT((ROW()-13)/2),0)),IF(ISBLANK(OFFSET('9. METAS'!$W$20,INT((ROW()-14)/2),0)),"",OFFSET('9. METAS'!$W$20,INT((ROW()-14)/2),0)))</f>
        <v>304</v>
      </c>
      <c r="M32" s="210">
        <f ca="1">IF(MOD(ROW()-13,2)=0,IF(ISBLANK(OFFSET(#REF!,INT((ROW()-13)/2),0)),"",OFFSET(#REF!,INT((ROW()-13)/2),0)),IF(ISBLANK(OFFSET('9. METAS'!$X$20,INT((ROW()-14)/2),0)),"",OFFSET('9. METAS'!$X$20,INT((ROW()-14)/2),0)))</f>
        <v>246</v>
      </c>
      <c r="N32" s="1003"/>
      <c r="O32" s="1005"/>
      <c r="P32" s="1034"/>
    </row>
    <row r="33" spans="3:16">
      <c r="C33" s="1008" t="str">
        <f ca="1">IF(ISBLANK(OFFSET('5. Pp (3 años)'!$C$46,INT((ROW()-13)/2),0)),"",OFFSET('5. Pp (3 años)'!$C$46,INT((ROW()-13)/2),0))</f>
        <v>Actividad</v>
      </c>
      <c r="D33" s="983" t="str">
        <f ca="1">IF(ISBLANK(OFFSET('5. Pp (3 años)'!$D$46,INT((ROW()-13)/2),0)),"",OFFSET('5. Pp (3 años)'!$D$46,INT((ROW()-13)/2),0))</f>
        <v xml:space="preserve">3.1.1.1.3.1 Gestión en la documentación de los movimientos de personal de la Oficina de la Secretaría General. 
</v>
      </c>
      <c r="E33" s="983" t="str">
        <f ca="1">IF(ISBLANK(OFFSET('5. Pp (3 años)'!$E$46,INT((ROW()-13)/2),0)),"",OFFSET('5. Pp (3 años)'!$E$46,INT((ROW()-13)/2),0))</f>
        <v>DGMP:  Porcentaje de Documentos de movimientos de personal gestionados.</v>
      </c>
      <c r="F33" s="985" t="str">
        <f ca="1">IF(ISBLANK(OFFSET('5. Pp (3 años)'!$K$46,INT((ROW()-13)/2),0)),"",OFFSET('5. Pp (3 años)'!$K$46,INT((ROW()-13)/2),0))</f>
        <v>Ascendente</v>
      </c>
      <c r="G33" s="987" t="str">
        <f ca="1">IF(ISBLANK(OFFSET('5. Pp (3 años)'!$H$46,INT((ROW()-13)/2),0)),"",OFFSET('5. Pp (3 años)'!$H$46,INT((ROW()-13)/2),0))</f>
        <v>Trimestral</v>
      </c>
      <c r="H33" s="1027">
        <f ca="1">IF(ISBLANK(OFFSET('9. METAS'!$L$20,INT((ROW()-13)/2),0)),"",OFFSET('9. METAS'!$L$20,INT((ROW()-13)/2),0))</f>
        <v>170</v>
      </c>
      <c r="I33" s="1029"/>
      <c r="J33" s="208" t="e">
        <f ca="1">IF(MOD(ROW()-13,2)=0,IF(ISBLANK(OFFSET(#REF!,INT((ROW()-13)/2),0)),"",OFFSET(#REF!,INT((ROW()-13)/2),0)),IF(ISBLANK(OFFSET('9. METAS'!$U$20,INT((ROW()-14)/2),0)),"",OFFSET('9. METAS'!$U$20,INT((ROW()-14)/2),0)))</f>
        <v>#REF!</v>
      </c>
      <c r="K33" s="209" t="e">
        <f ca="1">IF(MOD(ROW()-13,2)=0,IF(ISBLANK(OFFSET(#REF!,INT((ROW()-13)/2),0)),"",OFFSET(#REF!,INT((ROW()-13)/2),0)),IF(ISBLANK(OFFSET('9. METAS'!$V$20,INT((ROW()-14)/2),0)),"",OFFSET('9. METAS'!$V$20,INT((ROW()-14)/2),0)))</f>
        <v>#REF!</v>
      </c>
      <c r="L33" s="209" t="e">
        <f ca="1">IF(MOD(ROW()-13,2)=0,IF(ISBLANK(OFFSET(#REF!,INT((ROW()-13)/2),0)),"",OFFSET(#REF!,INT((ROW()-13)/2),0)),IF(ISBLANK(OFFSET('9. METAS'!$W$20,INT((ROW()-14)/2),0)),"",OFFSET('9. METAS'!$W$20,INT((ROW()-14)/2),0)))</f>
        <v>#REF!</v>
      </c>
      <c r="M33" s="210" t="e">
        <f ca="1">IF(MOD(ROW()-13,2)=0,IF(ISBLANK(OFFSET(#REF!,INT((ROW()-13)/2),0)),"",OFFSET(#REF!,INT((ROW()-13)/2),0)),IF(ISBLANK(OFFSET('9. METAS'!$X$20,INT((ROW()-14)/2),0)),"",OFFSET('9. METAS'!$X$20,INT((ROW()-14)/2),0)))</f>
        <v>#REF!</v>
      </c>
      <c r="N33" s="1002" t="str">
        <f t="shared" ref="N33" ca="1" si="16">IFERROR(J33/J34,"ND")</f>
        <v>ND</v>
      </c>
      <c r="O33" s="1004" t="str">
        <f t="shared" ref="O33" ca="1" si="17">IFERROR(((J33+K33+L33)/H33),"ND")</f>
        <v>ND</v>
      </c>
      <c r="P33" s="1031"/>
    </row>
    <row r="34" spans="3:16">
      <c r="C34" s="981"/>
      <c r="D34" s="983"/>
      <c r="E34" s="983"/>
      <c r="F34" s="985"/>
      <c r="G34" s="987"/>
      <c r="H34" s="1027"/>
      <c r="I34" s="1033"/>
      <c r="J34" s="208">
        <f ca="1">IF(MOD(ROW()-13,2)=0,IF(ISBLANK(OFFSET(#REF!,INT((ROW()-13)/2),0)),"",OFFSET(#REF!,INT((ROW()-13)/2),0)),IF(ISBLANK(OFFSET('9. METAS'!$U$20,INT((ROW()-14)/2),0)),"",OFFSET('9. METAS'!$U$20,INT((ROW()-14)/2),0)))</f>
        <v>49</v>
      </c>
      <c r="K34" s="209">
        <f ca="1">IF(MOD(ROW()-13,2)=0,IF(ISBLANK(OFFSET(#REF!,INT((ROW()-13)/2),0)),"",OFFSET(#REF!,INT((ROW()-13)/2),0)),IF(ISBLANK(OFFSET('9. METAS'!$V$20,INT((ROW()-14)/2),0)),"",OFFSET('9. METAS'!$V$20,INT((ROW()-14)/2),0)))</f>
        <v>42</v>
      </c>
      <c r="L34" s="209">
        <f ca="1">IF(MOD(ROW()-13,2)=0,IF(ISBLANK(OFFSET(#REF!,INT((ROW()-13)/2),0)),"",OFFSET(#REF!,INT((ROW()-13)/2),0)),IF(ISBLANK(OFFSET('9. METAS'!$W$20,INT((ROW()-14)/2),0)),"",OFFSET('9. METAS'!$W$20,INT((ROW()-14)/2),0)))</f>
        <v>42</v>
      </c>
      <c r="M34" s="210">
        <f ca="1">IF(MOD(ROW()-13,2)=0,IF(ISBLANK(OFFSET(#REF!,INT((ROW()-13)/2),0)),"",OFFSET(#REF!,INT((ROW()-13)/2),0)),IF(ISBLANK(OFFSET('9. METAS'!$X$20,INT((ROW()-14)/2),0)),"",OFFSET('9. METAS'!$X$20,INT((ROW()-14)/2),0)))</f>
        <v>37</v>
      </c>
      <c r="N34" s="1003"/>
      <c r="O34" s="1005"/>
      <c r="P34" s="1034"/>
    </row>
    <row r="35" spans="3:16">
      <c r="C35" s="1008" t="str">
        <f ca="1">IF(ISBLANK(OFFSET('5. Pp (3 años)'!$C$46,INT((ROW()-13)/2),0)),"",OFFSET('5. Pp (3 años)'!$C$46,INT((ROW()-13)/2),0))</f>
        <v>Actividad</v>
      </c>
      <c r="D35" s="983" t="str">
        <f ca="1">IF(ISBLANK(OFFSET('5. Pp (3 años)'!$D$46,INT((ROW()-13)/2),0)),"",OFFSET('5. Pp (3 años)'!$D$46,INT((ROW()-13)/2),0))</f>
        <v>3.1.1.1.3.2 Realización de gestiones técnicas para la operación de las Direcciones Adscritas a la Oficina de la Secretaría General.</v>
      </c>
      <c r="E35" s="983" t="str">
        <f ca="1">IF(ISBLANK(OFFSET('5. Pp (3 años)'!$E$46,INT((ROW()-13)/2),0)),"",OFFSET('5. Pp (3 años)'!$E$46,INT((ROW()-13)/2),0))</f>
        <v>PGTR: Porcentaje de Gestiones Técnicas realizadas.</v>
      </c>
      <c r="F35" s="985" t="str">
        <f ca="1">IF(ISBLANK(OFFSET('5. Pp (3 años)'!$K$46,INT((ROW()-13)/2),0)),"",OFFSET('5. Pp (3 años)'!$K$46,INT((ROW()-13)/2),0))</f>
        <v>Ascendente</v>
      </c>
      <c r="G35" s="987" t="str">
        <f ca="1">IF(ISBLANK(OFFSET('5. Pp (3 años)'!$H$46,INT((ROW()-13)/2),0)),"",OFFSET('5. Pp (3 años)'!$H$46,INT((ROW()-13)/2),0))</f>
        <v>Trimestral</v>
      </c>
      <c r="H35" s="1027">
        <f ca="1">IF(ISBLANK(OFFSET('9. METAS'!$L$20,INT((ROW()-13)/2),0)),"",OFFSET('9. METAS'!$L$20,INT((ROW()-13)/2),0))</f>
        <v>417</v>
      </c>
      <c r="I35" s="1029"/>
      <c r="J35" s="208" t="e">
        <f ca="1">IF(MOD(ROW()-13,2)=0,IF(ISBLANK(OFFSET(#REF!,INT((ROW()-13)/2),0)),"",OFFSET(#REF!,INT((ROW()-13)/2),0)),IF(ISBLANK(OFFSET('9. METAS'!$U$20,INT((ROW()-14)/2),0)),"",OFFSET('9. METAS'!$U$20,INT((ROW()-14)/2),0)))</f>
        <v>#REF!</v>
      </c>
      <c r="K35" s="209" t="e">
        <f ca="1">IF(MOD(ROW()-13,2)=0,IF(ISBLANK(OFFSET(#REF!,INT((ROW()-13)/2),0)),"",OFFSET(#REF!,INT((ROW()-13)/2),0)),IF(ISBLANK(OFFSET('9. METAS'!$V$20,INT((ROW()-14)/2),0)),"",OFFSET('9. METAS'!$V$20,INT((ROW()-14)/2),0)))</f>
        <v>#REF!</v>
      </c>
      <c r="L35" s="209" t="e">
        <f ca="1">IF(MOD(ROW()-13,2)=0,IF(ISBLANK(OFFSET(#REF!,INT((ROW()-13)/2),0)),"",OFFSET(#REF!,INT((ROW()-13)/2),0)),IF(ISBLANK(OFFSET('9. METAS'!$W$20,INT((ROW()-14)/2),0)),"",OFFSET('9. METAS'!$W$20,INT((ROW()-14)/2),0)))</f>
        <v>#REF!</v>
      </c>
      <c r="M35" s="210" t="e">
        <f ca="1">IF(MOD(ROW()-13,2)=0,IF(ISBLANK(OFFSET(#REF!,INT((ROW()-13)/2),0)),"",OFFSET(#REF!,INT((ROW()-13)/2),0)),IF(ISBLANK(OFFSET('9. METAS'!$X$20,INT((ROW()-14)/2),0)),"",OFFSET('9. METAS'!$X$20,INT((ROW()-14)/2),0)))</f>
        <v>#REF!</v>
      </c>
      <c r="N35" s="1002" t="str">
        <f t="shared" ref="N35" ca="1" si="18">IFERROR(J35/J36,"ND")</f>
        <v>ND</v>
      </c>
      <c r="O35" s="1004" t="str">
        <f t="shared" ref="O35" ca="1" si="19">IFERROR(((J35+K35+L35)/H35),"ND")</f>
        <v>ND</v>
      </c>
      <c r="P35" s="1031"/>
    </row>
    <row r="36" spans="3:16">
      <c r="C36" s="981"/>
      <c r="D36" s="983"/>
      <c r="E36" s="983"/>
      <c r="F36" s="985"/>
      <c r="G36" s="987"/>
      <c r="H36" s="1027"/>
      <c r="I36" s="1033"/>
      <c r="J36" s="208">
        <f ca="1">IF(MOD(ROW()-13,2)=0,IF(ISBLANK(OFFSET(#REF!,INT((ROW()-13)/2),0)),"",OFFSET(#REF!,INT((ROW()-13)/2),0)),IF(ISBLANK(OFFSET('9. METAS'!$U$20,INT((ROW()-14)/2),0)),"",OFFSET('9. METAS'!$U$20,INT((ROW()-14)/2),0)))</f>
        <v>123</v>
      </c>
      <c r="K36" s="209">
        <f ca="1">IF(MOD(ROW()-13,2)=0,IF(ISBLANK(OFFSET(#REF!,INT((ROW()-13)/2),0)),"",OFFSET(#REF!,INT((ROW()-13)/2),0)),IF(ISBLANK(OFFSET('9. METAS'!$V$20,INT((ROW()-14)/2),0)),"",OFFSET('9. METAS'!$V$20,INT((ROW()-14)/2),0)))</f>
        <v>98</v>
      </c>
      <c r="L36" s="209">
        <f ca="1">IF(MOD(ROW()-13,2)=0,IF(ISBLANK(OFFSET(#REF!,INT((ROW()-13)/2),0)),"",OFFSET(#REF!,INT((ROW()-13)/2),0)),IF(ISBLANK(OFFSET('9. METAS'!$W$20,INT((ROW()-14)/2),0)),"",OFFSET('9. METAS'!$W$20,INT((ROW()-14)/2),0)))</f>
        <v>98</v>
      </c>
      <c r="M36" s="210">
        <f ca="1">IF(MOD(ROW()-13,2)=0,IF(ISBLANK(OFFSET(#REF!,INT((ROW()-13)/2),0)),"",OFFSET(#REF!,INT((ROW()-13)/2),0)),IF(ISBLANK(OFFSET('9. METAS'!$X$20,INT((ROW()-14)/2),0)),"",OFFSET('9. METAS'!$X$20,INT((ROW()-14)/2),0)))</f>
        <v>98</v>
      </c>
      <c r="N36" s="1003"/>
      <c r="O36" s="1005"/>
      <c r="P36" s="1034"/>
    </row>
    <row r="37" spans="3:16">
      <c r="C37" s="1008" t="str">
        <f ca="1">IF(ISBLANK(OFFSET('5. Pp (3 años)'!$C$46,INT((ROW()-13)/2),0)),"",OFFSET('5. Pp (3 años)'!$C$46,INT((ROW()-13)/2),0))</f>
        <v>Actividad</v>
      </c>
      <c r="D37" s="983" t="str">
        <f ca="1">IF(ISBLANK(OFFSET('5. Pp (3 años)'!$D$46,INT((ROW()-13)/2),0)),"",OFFSET('5. Pp (3 años)'!$D$46,INT((ROW()-13)/2),0))</f>
        <v>3.1.1.1.3.3 Atención a las solicitudes de   recursos materiales para abastecer a la Secretaría General y sus Direcciones Adscritas.</v>
      </c>
      <c r="E37" s="983" t="str">
        <f ca="1">IF(ISBLANK(OFFSET('5. Pp (3 años)'!$E$46,INT((ROW()-13)/2),0)),"",OFFSET('5. Pp (3 años)'!$E$46,INT((ROW()-13)/2),0))</f>
        <v>PRMG: Porcentaje de solicitudes de recursos materiales gestionados.</v>
      </c>
      <c r="F37" s="985" t="str">
        <f ca="1">IF(ISBLANK(OFFSET('5. Pp (3 años)'!$K$46,INT((ROW()-13)/2),0)),"",OFFSET('5. Pp (3 años)'!$K$46,INT((ROW()-13)/2),0))</f>
        <v>Ascendente</v>
      </c>
      <c r="G37" s="987" t="str">
        <f ca="1">IF(ISBLANK(OFFSET('5. Pp (3 años)'!$H$46,INT((ROW()-13)/2),0)),"",OFFSET('5. Pp (3 años)'!$H$46,INT((ROW()-13)/2),0))</f>
        <v>Trimestral</v>
      </c>
      <c r="H37" s="1027">
        <f ca="1">IF(ISBLANK(OFFSET('9. METAS'!$L$20,INT((ROW()-13)/2),0)),"",OFFSET('9. METAS'!$L$20,INT((ROW()-13)/2),0))</f>
        <v>568</v>
      </c>
      <c r="I37" s="1029"/>
      <c r="J37" s="208" t="e">
        <f ca="1">IF(MOD(ROW()-13,2)=0,IF(ISBLANK(OFFSET(#REF!,INT((ROW()-13)/2),0)),"",OFFSET(#REF!,INT((ROW()-13)/2),0)),IF(ISBLANK(OFFSET('9. METAS'!$U$20,INT((ROW()-14)/2),0)),"",OFFSET('9. METAS'!$U$20,INT((ROW()-14)/2),0)))</f>
        <v>#REF!</v>
      </c>
      <c r="K37" s="209" t="e">
        <f ca="1">IF(MOD(ROW()-13,2)=0,IF(ISBLANK(OFFSET(#REF!,INT((ROW()-13)/2),0)),"",OFFSET(#REF!,INT((ROW()-13)/2),0)),IF(ISBLANK(OFFSET('9. METAS'!$V$20,INT((ROW()-14)/2),0)),"",OFFSET('9. METAS'!$V$20,INT((ROW()-14)/2),0)))</f>
        <v>#REF!</v>
      </c>
      <c r="L37" s="209" t="e">
        <f ca="1">IF(MOD(ROW()-13,2)=0,IF(ISBLANK(OFFSET(#REF!,INT((ROW()-13)/2),0)),"",OFFSET(#REF!,INT((ROW()-13)/2),0)),IF(ISBLANK(OFFSET('9. METAS'!$W$20,INT((ROW()-14)/2),0)),"",OFFSET('9. METAS'!$W$20,INT((ROW()-14)/2),0)))</f>
        <v>#REF!</v>
      </c>
      <c r="M37" s="210" t="e">
        <f ca="1">IF(MOD(ROW()-13,2)=0,IF(ISBLANK(OFFSET(#REF!,INT((ROW()-13)/2),0)),"",OFFSET(#REF!,INT((ROW()-13)/2),0)),IF(ISBLANK(OFFSET('9. METAS'!$X$20,INT((ROW()-14)/2),0)),"",OFFSET('9. METAS'!$X$20,INT((ROW()-14)/2),0)))</f>
        <v>#REF!</v>
      </c>
      <c r="N37" s="1002" t="str">
        <f t="shared" ref="N37" ca="1" si="20">IFERROR(J37/J38,"ND")</f>
        <v>ND</v>
      </c>
      <c r="O37" s="1004" t="str">
        <f t="shared" ref="O37" ca="1" si="21">IFERROR(((J37+K37+L37)/H37),"ND")</f>
        <v>ND</v>
      </c>
      <c r="P37" s="1031"/>
    </row>
    <row r="38" spans="3:16">
      <c r="C38" s="981"/>
      <c r="D38" s="983"/>
      <c r="E38" s="983"/>
      <c r="F38" s="985"/>
      <c r="G38" s="987"/>
      <c r="H38" s="1027"/>
      <c r="I38" s="1033"/>
      <c r="J38" s="208">
        <f ca="1">IF(MOD(ROW()-13,2)=0,IF(ISBLANK(OFFSET(#REF!,INT((ROW()-13)/2),0)),"",OFFSET(#REF!,INT((ROW()-13)/2),0)),IF(ISBLANK(OFFSET('9. METAS'!$U$20,INT((ROW()-14)/2),0)),"",OFFSET('9. METAS'!$U$20,INT((ROW()-14)/2),0)))</f>
        <v>129</v>
      </c>
      <c r="K38" s="209">
        <f ca="1">IF(MOD(ROW()-13,2)=0,IF(ISBLANK(OFFSET(#REF!,INT((ROW()-13)/2),0)),"",OFFSET(#REF!,INT((ROW()-13)/2),0)),IF(ISBLANK(OFFSET('9. METAS'!$V$20,INT((ROW()-14)/2),0)),"",OFFSET('9. METAS'!$V$20,INT((ROW()-14)/2),0)))</f>
        <v>164</v>
      </c>
      <c r="L38" s="209">
        <f ca="1">IF(MOD(ROW()-13,2)=0,IF(ISBLANK(OFFSET(#REF!,INT((ROW()-13)/2),0)),"",OFFSET(#REF!,INT((ROW()-13)/2),0)),IF(ISBLANK(OFFSET('9. METAS'!$W$20,INT((ROW()-14)/2),0)),"",OFFSET('9. METAS'!$W$20,INT((ROW()-14)/2),0)))</f>
        <v>164</v>
      </c>
      <c r="M38" s="210">
        <f ca="1">IF(MOD(ROW()-13,2)=0,IF(ISBLANK(OFFSET(#REF!,INT((ROW()-13)/2),0)),"",OFFSET(#REF!,INT((ROW()-13)/2),0)),IF(ISBLANK(OFFSET('9. METAS'!$X$20,INT((ROW()-14)/2),0)),"",OFFSET('9. METAS'!$X$20,INT((ROW()-14)/2),0)))</f>
        <v>111</v>
      </c>
      <c r="N38" s="1003"/>
      <c r="O38" s="1005"/>
      <c r="P38" s="1034"/>
    </row>
    <row r="39" spans="3:16">
      <c r="C39" s="1008" t="str">
        <f ca="1">IF(ISBLANK(OFFSET('5. Pp (3 años)'!$C$46,INT((ROW()-13)/2),0)),"",OFFSET('5. Pp (3 años)'!$C$46,INT((ROW()-13)/2),0))</f>
        <v>Componente</v>
      </c>
      <c r="D39" s="983" t="str">
        <f ca="1">IF(ISBLANK(OFFSET('5. Pp (3 años)'!$D$46,INT((ROW()-13)/2),0)),"",OFFSET('5. Pp (3 años)'!$D$46,INT((ROW()-13)/2),0))</f>
        <v>3.1.1.1.4 Actos registrales constitutivos o modificativos del Estado Civil de la población benitojuarense, garantizando el derecho a la igualdad entre mujeres y hombres inscritos.</v>
      </c>
      <c r="E39" s="983" t="str">
        <f ca="1">IF(ISBLANK(OFFSET('5. Pp (3 años)'!$E$46,INT((ROW()-13)/2),0)),"",OFFSET('5. Pp (3 años)'!$E$46,INT((ROW()-13)/2),0))</f>
        <v>PARI: Porcentaje de actos registrales inscritos</v>
      </c>
      <c r="F39" s="985" t="str">
        <f ca="1">IF(ISBLANK(OFFSET('5. Pp (3 años)'!$K$46,INT((ROW()-13)/2),0)),"",OFFSET('5. Pp (3 años)'!$K$46,INT((ROW()-13)/2),0))</f>
        <v>Ascendente</v>
      </c>
      <c r="G39" s="987" t="str">
        <f ca="1">IF(ISBLANK(OFFSET('5. Pp (3 años)'!$H$46,INT((ROW()-13)/2),0)),"",OFFSET('5. Pp (3 años)'!$H$46,INT((ROW()-13)/2),0))</f>
        <v>Trimestral</v>
      </c>
      <c r="H39" s="1027">
        <f ca="1">IF(ISBLANK(OFFSET('9. METAS'!$L$20,INT((ROW()-13)/2),0)),"",OFFSET('9. METAS'!$L$20,INT((ROW()-13)/2),0))</f>
        <v>74119</v>
      </c>
      <c r="I39" s="1029"/>
      <c r="J39" s="208" t="e">
        <f ca="1">IF(MOD(ROW()-13,2)=0,IF(ISBLANK(OFFSET(#REF!,INT((ROW()-13)/2),0)),"",OFFSET(#REF!,INT((ROW()-13)/2),0)),IF(ISBLANK(OFFSET('9. METAS'!$U$20,INT((ROW()-14)/2),0)),"",OFFSET('9. METAS'!$U$20,INT((ROW()-14)/2),0)))</f>
        <v>#REF!</v>
      </c>
      <c r="K39" s="209" t="e">
        <f ca="1">IF(MOD(ROW()-13,2)=0,IF(ISBLANK(OFFSET(#REF!,INT((ROW()-13)/2),0)),"",OFFSET(#REF!,INT((ROW()-13)/2),0)),IF(ISBLANK(OFFSET('9. METAS'!$V$20,INT((ROW()-14)/2),0)),"",OFFSET('9. METAS'!$V$20,INT((ROW()-14)/2),0)))</f>
        <v>#REF!</v>
      </c>
      <c r="L39" s="209" t="e">
        <f ca="1">IF(MOD(ROW()-13,2)=0,IF(ISBLANK(OFFSET(#REF!,INT((ROW()-13)/2),0)),"",OFFSET(#REF!,INT((ROW()-13)/2),0)),IF(ISBLANK(OFFSET('9. METAS'!$W$20,INT((ROW()-14)/2),0)),"",OFFSET('9. METAS'!$W$20,INT((ROW()-14)/2),0)))</f>
        <v>#REF!</v>
      </c>
      <c r="M39" s="210" t="e">
        <f ca="1">IF(MOD(ROW()-13,2)=0,IF(ISBLANK(OFFSET(#REF!,INT((ROW()-13)/2),0)),"",OFFSET(#REF!,INT((ROW()-13)/2),0)),IF(ISBLANK(OFFSET('9. METAS'!$X$20,INT((ROW()-14)/2),0)),"",OFFSET('9. METAS'!$X$20,INT((ROW()-14)/2),0)))</f>
        <v>#REF!</v>
      </c>
      <c r="N39" s="1002" t="str">
        <f t="shared" ref="N39" ca="1" si="22">IFERROR(J39/J40,"ND")</f>
        <v>ND</v>
      </c>
      <c r="O39" s="1004" t="str">
        <f t="shared" ref="O39" ca="1" si="23">IFERROR(((J39+K39+L39)/H39),"ND")</f>
        <v>ND</v>
      </c>
      <c r="P39" s="1031"/>
    </row>
    <row r="40" spans="3:16">
      <c r="C40" s="981"/>
      <c r="D40" s="983"/>
      <c r="E40" s="983"/>
      <c r="F40" s="985"/>
      <c r="G40" s="987"/>
      <c r="H40" s="1027"/>
      <c r="I40" s="1033"/>
      <c r="J40" s="208">
        <f ca="1">IF(MOD(ROW()-13,2)=0,IF(ISBLANK(OFFSET(#REF!,INT((ROW()-13)/2),0)),"",OFFSET(#REF!,INT((ROW()-13)/2),0)),IF(ISBLANK(OFFSET('9. METAS'!$U$20,INT((ROW()-14)/2),0)),"",OFFSET('9. METAS'!$U$20,INT((ROW()-14)/2),0)))</f>
        <v>18530</v>
      </c>
      <c r="K40" s="209">
        <f ca="1">IF(MOD(ROW()-13,2)=0,IF(ISBLANK(OFFSET(#REF!,INT((ROW()-13)/2),0)),"",OFFSET(#REF!,INT((ROW()-13)/2),0)),IF(ISBLANK(OFFSET('9. METAS'!$V$20,INT((ROW()-14)/2),0)),"",OFFSET('9. METAS'!$V$20,INT((ROW()-14)/2),0)))</f>
        <v>18530</v>
      </c>
      <c r="L40" s="209">
        <f ca="1">IF(MOD(ROW()-13,2)=0,IF(ISBLANK(OFFSET(#REF!,INT((ROW()-13)/2),0)),"",OFFSET(#REF!,INT((ROW()-13)/2),0)),IF(ISBLANK(OFFSET('9. METAS'!$W$20,INT((ROW()-14)/2),0)),"",OFFSET('9. METAS'!$W$20,INT((ROW()-14)/2),0)))</f>
        <v>18530</v>
      </c>
      <c r="M40" s="210">
        <f ca="1">IF(MOD(ROW()-13,2)=0,IF(ISBLANK(OFFSET(#REF!,INT((ROW()-13)/2),0)),"",OFFSET(#REF!,INT((ROW()-13)/2),0)),IF(ISBLANK(OFFSET('9. METAS'!$X$20,INT((ROW()-14)/2),0)),"",OFFSET('9. METAS'!$X$20,INT((ROW()-14)/2),0)))</f>
        <v>18529</v>
      </c>
      <c r="N40" s="1003"/>
      <c r="O40" s="1005"/>
      <c r="P40" s="1034"/>
    </row>
    <row r="41" spans="3:16">
      <c r="C41" s="1008" t="str">
        <f ca="1">IF(ISBLANK(OFFSET('5. Pp (3 años)'!$C$46,INT((ROW()-13)/2),0)),"",OFFSET('5. Pp (3 años)'!$C$46,INT((ROW()-13)/2),0))</f>
        <v>Actividad</v>
      </c>
      <c r="D41" s="983" t="str">
        <f ca="1">IF(ISBLANK(OFFSET('5. Pp (3 años)'!$D$46,INT((ROW()-13)/2),0)),"",OFFSET('5. Pp (3 años)'!$D$46,INT((ROW()-13)/2),0))</f>
        <v>3.1.1.1.4.1 Adquisición de herramientas tecnológicas del Registro Civil.</v>
      </c>
      <c r="E41" s="983" t="str">
        <f ca="1">IF(ISBLANK(OFFSET('5. Pp (3 años)'!$E$46,INT((ROW()-13)/2),0)),"",OFFSET('5. Pp (3 años)'!$E$46,INT((ROW()-13)/2),0))</f>
        <v xml:space="preserve">PAECE: Porcentaje de adquisición de equipos de cómputo y electrónicos.      </v>
      </c>
      <c r="F41" s="985" t="str">
        <f ca="1">IF(ISBLANK(OFFSET('5. Pp (3 años)'!$K$46,INT((ROW()-13)/2),0)),"",OFFSET('5. Pp (3 años)'!$K$46,INT((ROW()-13)/2),0))</f>
        <v>Ascendente</v>
      </c>
      <c r="G41" s="987" t="str">
        <f ca="1">IF(ISBLANK(OFFSET('5. Pp (3 años)'!$H$46,INT((ROW()-13)/2),0)),"",OFFSET('5. Pp (3 años)'!$H$46,INT((ROW()-13)/2),0))</f>
        <v>Trimestral</v>
      </c>
      <c r="H41" s="1027">
        <f ca="1">IF(ISBLANK(OFFSET('9. METAS'!$L$20,INT((ROW()-13)/2),0)),"",OFFSET('9. METAS'!$L$20,INT((ROW()-13)/2),0))</f>
        <v>3</v>
      </c>
      <c r="I41" s="1029"/>
      <c r="J41" s="208" t="e">
        <f ca="1">IF(MOD(ROW()-13,2)=0,IF(ISBLANK(OFFSET(#REF!,INT((ROW()-13)/2),0)),"",OFFSET(#REF!,INT((ROW()-13)/2),0)),IF(ISBLANK(OFFSET('9. METAS'!$U$20,INT((ROW()-14)/2),0)),"",OFFSET('9. METAS'!$U$20,INT((ROW()-14)/2),0)))</f>
        <v>#REF!</v>
      </c>
      <c r="K41" s="209" t="e">
        <f ca="1">IF(MOD(ROW()-13,2)=0,IF(ISBLANK(OFFSET(#REF!,INT((ROW()-13)/2),0)),"",OFFSET(#REF!,INT((ROW()-13)/2),0)),IF(ISBLANK(OFFSET('9. METAS'!$V$20,INT((ROW()-14)/2),0)),"",OFFSET('9. METAS'!$V$20,INT((ROW()-14)/2),0)))</f>
        <v>#REF!</v>
      </c>
      <c r="L41" s="209" t="e">
        <f ca="1">IF(MOD(ROW()-13,2)=0,IF(ISBLANK(OFFSET(#REF!,INT((ROW()-13)/2),0)),"",OFFSET(#REF!,INT((ROW()-13)/2),0)),IF(ISBLANK(OFFSET('9. METAS'!$W$20,INT((ROW()-14)/2),0)),"",OFFSET('9. METAS'!$W$20,INT((ROW()-14)/2),0)))</f>
        <v>#REF!</v>
      </c>
      <c r="M41" s="210" t="e">
        <f ca="1">IF(MOD(ROW()-13,2)=0,IF(ISBLANK(OFFSET(#REF!,INT((ROW()-13)/2),0)),"",OFFSET(#REF!,INT((ROW()-13)/2),0)),IF(ISBLANK(OFFSET('9. METAS'!$X$20,INT((ROW()-14)/2),0)),"",OFFSET('9. METAS'!$X$20,INT((ROW()-14)/2),0)))</f>
        <v>#REF!</v>
      </c>
      <c r="N41" s="1002" t="str">
        <f t="shared" ref="N41" ca="1" si="24">IFERROR(J41/J42,"ND")</f>
        <v>ND</v>
      </c>
      <c r="O41" s="1004" t="str">
        <f t="shared" ref="O41" ca="1" si="25">IFERROR(((J41+K41+L41)/H41),"ND")</f>
        <v>ND</v>
      </c>
      <c r="P41" s="1031"/>
    </row>
    <row r="42" spans="3:16">
      <c r="C42" s="981"/>
      <c r="D42" s="983"/>
      <c r="E42" s="983"/>
      <c r="F42" s="985"/>
      <c r="G42" s="987"/>
      <c r="H42" s="1027"/>
      <c r="I42" s="1033"/>
      <c r="J42" s="208">
        <f ca="1">IF(MOD(ROW()-13,2)=0,IF(ISBLANK(OFFSET(#REF!,INT((ROW()-13)/2),0)),"",OFFSET(#REF!,INT((ROW()-13)/2),0)),IF(ISBLANK(OFFSET('9. METAS'!$U$20,INT((ROW()-14)/2),0)),"",OFFSET('9. METAS'!$U$20,INT((ROW()-14)/2),0)))</f>
        <v>1</v>
      </c>
      <c r="K42" s="209">
        <f ca="1">IF(MOD(ROW()-13,2)=0,IF(ISBLANK(OFFSET(#REF!,INT((ROW()-13)/2),0)),"",OFFSET(#REF!,INT((ROW()-13)/2),0)),IF(ISBLANK(OFFSET('9. METAS'!$V$20,INT((ROW()-14)/2),0)),"",OFFSET('9. METAS'!$V$20,INT((ROW()-14)/2),0)))</f>
        <v>1</v>
      </c>
      <c r="L42" s="209">
        <f ca="1">IF(MOD(ROW()-13,2)=0,IF(ISBLANK(OFFSET(#REF!,INT((ROW()-13)/2),0)),"",OFFSET(#REF!,INT((ROW()-13)/2),0)),IF(ISBLANK(OFFSET('9. METAS'!$W$20,INT((ROW()-14)/2),0)),"",OFFSET('9. METAS'!$W$20,INT((ROW()-14)/2),0)))</f>
        <v>1</v>
      </c>
      <c r="M42" s="210">
        <f ca="1">IF(MOD(ROW()-13,2)=0,IF(ISBLANK(OFFSET(#REF!,INT((ROW()-13)/2),0)),"",OFFSET(#REF!,INT((ROW()-13)/2),0)),IF(ISBLANK(OFFSET('9. METAS'!$X$20,INT((ROW()-14)/2),0)),"",OFFSET('9. METAS'!$X$20,INT((ROW()-14)/2),0)))</f>
        <v>0</v>
      </c>
      <c r="N42" s="1003"/>
      <c r="O42" s="1005"/>
      <c r="P42" s="1034"/>
    </row>
    <row r="43" spans="3:16">
      <c r="C43" s="1008" t="str">
        <f ca="1">IF(ISBLANK(OFFSET('5. Pp (3 años)'!$C$46,INT((ROW()-13)/2),0)),"",OFFSET('5. Pp (3 años)'!$C$46,INT((ROW()-13)/2),0))</f>
        <v>Actividad</v>
      </c>
      <c r="D43" s="983" t="str">
        <f ca="1">IF(ISBLANK(OFFSET('5. Pp (3 años)'!$D$46,INT((ROW()-13)/2),0)),"",OFFSET('5. Pp (3 años)'!$D$46,INT((ROW()-13)/2),0))</f>
        <v>3.1.1.1.4.2 Incremento en la adquisición de formatos valorados Adquiridos.</v>
      </c>
      <c r="E43" s="983" t="str">
        <f ca="1">IF(ISBLANK(OFFSET('5. Pp (3 años)'!$E$46,INT((ROW()-13)/2),0)),"",OFFSET('5. Pp (3 años)'!$E$46,INT((ROW()-13)/2),0))</f>
        <v xml:space="preserve">PFVA: Porcentaje de formatos valoradas  adquiridas. </v>
      </c>
      <c r="F43" s="985" t="str">
        <f ca="1">IF(ISBLANK(OFFSET('5. Pp (3 años)'!$K$46,INT((ROW()-13)/2),0)),"",OFFSET('5. Pp (3 años)'!$K$46,INT((ROW()-13)/2),0))</f>
        <v>Ascendente</v>
      </c>
      <c r="G43" s="987" t="str">
        <f ca="1">IF(ISBLANK(OFFSET('5. Pp (3 años)'!$H$46,INT((ROW()-13)/2),0)),"",OFFSET('5. Pp (3 años)'!$H$46,INT((ROW()-13)/2),0))</f>
        <v>Trimestral</v>
      </c>
      <c r="H43" s="1027">
        <f ca="1">IF(ISBLANK(OFFSET('9. METAS'!$L$20,INT((ROW()-13)/2),0)),"",OFFSET('9. METAS'!$L$20,INT((ROW()-13)/2),0))</f>
        <v>89000</v>
      </c>
      <c r="I43" s="1029"/>
      <c r="J43" s="208" t="e">
        <f ca="1">IF(MOD(ROW()-13,2)=0,IF(ISBLANK(OFFSET(#REF!,INT((ROW()-13)/2),0)),"",OFFSET(#REF!,INT((ROW()-13)/2),0)),IF(ISBLANK(OFFSET('9. METAS'!$U$20,INT((ROW()-14)/2),0)),"",OFFSET('9. METAS'!$U$20,INT((ROW()-14)/2),0)))</f>
        <v>#REF!</v>
      </c>
      <c r="K43" s="209" t="e">
        <f ca="1">IF(MOD(ROW()-13,2)=0,IF(ISBLANK(OFFSET(#REF!,INT((ROW()-13)/2),0)),"",OFFSET(#REF!,INT((ROW()-13)/2),0)),IF(ISBLANK(OFFSET('9. METAS'!$V$20,INT((ROW()-14)/2),0)),"",OFFSET('9. METAS'!$V$20,INT((ROW()-14)/2),0)))</f>
        <v>#REF!</v>
      </c>
      <c r="L43" s="209" t="e">
        <f ca="1">IF(MOD(ROW()-13,2)=0,IF(ISBLANK(OFFSET(#REF!,INT((ROW()-13)/2),0)),"",OFFSET(#REF!,INT((ROW()-13)/2),0)),IF(ISBLANK(OFFSET('9. METAS'!$W$20,INT((ROW()-14)/2),0)),"",OFFSET('9. METAS'!$W$20,INT((ROW()-14)/2),0)))</f>
        <v>#REF!</v>
      </c>
      <c r="M43" s="210" t="e">
        <f ca="1">IF(MOD(ROW()-13,2)=0,IF(ISBLANK(OFFSET(#REF!,INT((ROW()-13)/2),0)),"",OFFSET(#REF!,INT((ROW()-13)/2),0)),IF(ISBLANK(OFFSET('9. METAS'!$X$20,INT((ROW()-14)/2),0)),"",OFFSET('9. METAS'!$X$20,INT((ROW()-14)/2),0)))</f>
        <v>#REF!</v>
      </c>
      <c r="N43" s="1002" t="str">
        <f t="shared" ref="N43" ca="1" si="26">IFERROR(J43/J44,"ND")</f>
        <v>ND</v>
      </c>
      <c r="O43" s="1004" t="str">
        <f t="shared" ref="O43" ca="1" si="27">IFERROR(((J43+K43+L43)/H43),"ND")</f>
        <v>ND</v>
      </c>
      <c r="P43" s="1031"/>
    </row>
    <row r="44" spans="3:16">
      <c r="C44" s="981"/>
      <c r="D44" s="983"/>
      <c r="E44" s="983"/>
      <c r="F44" s="985"/>
      <c r="G44" s="987"/>
      <c r="H44" s="1027"/>
      <c r="I44" s="1033"/>
      <c r="J44" s="208">
        <f ca="1">IF(MOD(ROW()-13,2)=0,IF(ISBLANK(OFFSET(#REF!,INT((ROW()-13)/2),0)),"",OFFSET(#REF!,INT((ROW()-13)/2),0)),IF(ISBLANK(OFFSET('9. METAS'!$U$20,INT((ROW()-14)/2),0)),"",OFFSET('9. METAS'!$U$20,INT((ROW()-14)/2),0)))</f>
        <v>22250</v>
      </c>
      <c r="K44" s="209">
        <f ca="1">IF(MOD(ROW()-13,2)=0,IF(ISBLANK(OFFSET(#REF!,INT((ROW()-13)/2),0)),"",OFFSET(#REF!,INT((ROW()-13)/2),0)),IF(ISBLANK(OFFSET('9. METAS'!$V$20,INT((ROW()-14)/2),0)),"",OFFSET('9. METAS'!$V$20,INT((ROW()-14)/2),0)))</f>
        <v>22250</v>
      </c>
      <c r="L44" s="209">
        <f ca="1">IF(MOD(ROW()-13,2)=0,IF(ISBLANK(OFFSET(#REF!,INT((ROW()-13)/2),0)),"",OFFSET(#REF!,INT((ROW()-13)/2),0)),IF(ISBLANK(OFFSET('9. METAS'!$W$20,INT((ROW()-14)/2),0)),"",OFFSET('9. METAS'!$W$20,INT((ROW()-14)/2),0)))</f>
        <v>22250</v>
      </c>
      <c r="M44" s="210">
        <f ca="1">IF(MOD(ROW()-13,2)=0,IF(ISBLANK(OFFSET(#REF!,INT((ROW()-13)/2),0)),"",OFFSET(#REF!,INT((ROW()-13)/2),0)),IF(ISBLANK(OFFSET('9. METAS'!$X$20,INT((ROW()-14)/2),0)),"",OFFSET('9. METAS'!$X$20,INT((ROW()-14)/2),0)))</f>
        <v>22250</v>
      </c>
      <c r="N44" s="1003"/>
      <c r="O44" s="1005"/>
      <c r="P44" s="1034"/>
    </row>
    <row r="45" spans="3:16">
      <c r="C45" s="1008" t="str">
        <f ca="1">IF(ISBLANK(OFFSET('5. Pp (3 años)'!$C$46,INT((ROW()-13)/2),0)),"",OFFSET('5. Pp (3 años)'!$C$46,INT((ROW()-13)/2),0))</f>
        <v>Actividad</v>
      </c>
      <c r="D45" s="983" t="str">
        <f ca="1">IF(ISBLANK(OFFSET('5. Pp (3 años)'!$D$46,INT((ROW()-13)/2),0)),"",OFFSET('5. Pp (3 años)'!$D$46,INT((ROW()-13)/2),0))</f>
        <v>3.1.1.1.4.3 Capacitación al personal del Registro Civil.</v>
      </c>
      <c r="E45" s="983" t="str">
        <f ca="1">IF(ISBLANK(OFFSET('5. Pp (3 años)'!$E$46,INT((ROW()-13)/2),0)),"",OFFSET('5. Pp (3 años)'!$E$46,INT((ROW()-13)/2),0))</f>
        <v>PPC: Porcentaje de personal del Registro Civil capacitado.</v>
      </c>
      <c r="F45" s="985" t="str">
        <f ca="1">IF(ISBLANK(OFFSET('5. Pp (3 años)'!$K$46,INT((ROW()-13)/2),0)),"",OFFSET('5. Pp (3 años)'!$K$46,INT((ROW()-13)/2),0))</f>
        <v>Ascendente</v>
      </c>
      <c r="G45" s="987" t="str">
        <f ca="1">IF(ISBLANK(OFFSET('5. Pp (3 años)'!$H$46,INT((ROW()-13)/2),0)),"",OFFSET('5. Pp (3 años)'!$H$46,INT((ROW()-13)/2),0))</f>
        <v>Trimestral</v>
      </c>
      <c r="H45" s="1027">
        <f ca="1">IF(ISBLANK(OFFSET('9. METAS'!$L$20,INT((ROW()-13)/2),0)),"",OFFSET('9. METAS'!$L$20,INT((ROW()-13)/2),0))</f>
        <v>40</v>
      </c>
      <c r="I45" s="1029"/>
      <c r="J45" s="208" t="e">
        <f ca="1">IF(MOD(ROW()-13,2)=0,IF(ISBLANK(OFFSET(#REF!,INT((ROW()-13)/2),0)),"",OFFSET(#REF!,INT((ROW()-13)/2),0)),IF(ISBLANK(OFFSET('9. METAS'!$U$20,INT((ROW()-14)/2),0)),"",OFFSET('9. METAS'!$U$20,INT((ROW()-14)/2),0)))</f>
        <v>#REF!</v>
      </c>
      <c r="K45" s="209" t="e">
        <f ca="1">IF(MOD(ROW()-13,2)=0,IF(ISBLANK(OFFSET(#REF!,INT((ROW()-13)/2),0)),"",OFFSET(#REF!,INT((ROW()-13)/2),0)),IF(ISBLANK(OFFSET('9. METAS'!$V$20,INT((ROW()-14)/2),0)),"",OFFSET('9. METAS'!$V$20,INT((ROW()-14)/2),0)))</f>
        <v>#REF!</v>
      </c>
      <c r="L45" s="209" t="e">
        <f ca="1">IF(MOD(ROW()-13,2)=0,IF(ISBLANK(OFFSET(#REF!,INT((ROW()-13)/2),0)),"",OFFSET(#REF!,INT((ROW()-13)/2),0)),IF(ISBLANK(OFFSET('9. METAS'!$W$20,INT((ROW()-14)/2),0)),"",OFFSET('9. METAS'!$W$20,INT((ROW()-14)/2),0)))</f>
        <v>#REF!</v>
      </c>
      <c r="M45" s="210" t="e">
        <f ca="1">IF(MOD(ROW()-13,2)=0,IF(ISBLANK(OFFSET(#REF!,INT((ROW()-13)/2),0)),"",OFFSET(#REF!,INT((ROW()-13)/2),0)),IF(ISBLANK(OFFSET('9. METAS'!$X$20,INT((ROW()-14)/2),0)),"",OFFSET('9. METAS'!$X$20,INT((ROW()-14)/2),0)))</f>
        <v>#REF!</v>
      </c>
      <c r="N45" s="1002" t="str">
        <f t="shared" ref="N45" ca="1" si="28">IFERROR(J45/J46,"ND")</f>
        <v>ND</v>
      </c>
      <c r="O45" s="1004" t="str">
        <f t="shared" ref="O45" ca="1" si="29">IFERROR(((J45+K45+L45)/H45),"ND")</f>
        <v>ND</v>
      </c>
      <c r="P45" s="1031"/>
    </row>
    <row r="46" spans="3:16">
      <c r="C46" s="981"/>
      <c r="D46" s="983"/>
      <c r="E46" s="983"/>
      <c r="F46" s="985"/>
      <c r="G46" s="987"/>
      <c r="H46" s="1027"/>
      <c r="I46" s="1033"/>
      <c r="J46" s="208">
        <f ca="1">IF(MOD(ROW()-13,2)=0,IF(ISBLANK(OFFSET(#REF!,INT((ROW()-13)/2),0)),"",OFFSET(#REF!,INT((ROW()-13)/2),0)),IF(ISBLANK(OFFSET('9. METAS'!$U$20,INT((ROW()-14)/2),0)),"",OFFSET('9. METAS'!$U$20,INT((ROW()-14)/2),0)))</f>
        <v>10</v>
      </c>
      <c r="K46" s="209">
        <f ca="1">IF(MOD(ROW()-13,2)=0,IF(ISBLANK(OFFSET(#REF!,INT((ROW()-13)/2),0)),"",OFFSET(#REF!,INT((ROW()-13)/2),0)),IF(ISBLANK(OFFSET('9. METAS'!$V$20,INT((ROW()-14)/2),0)),"",OFFSET('9. METAS'!$V$20,INT((ROW()-14)/2),0)))</f>
        <v>10</v>
      </c>
      <c r="L46" s="209">
        <f ca="1">IF(MOD(ROW()-13,2)=0,IF(ISBLANK(OFFSET(#REF!,INT((ROW()-13)/2),0)),"",OFFSET(#REF!,INT((ROW()-13)/2),0)),IF(ISBLANK(OFFSET('9. METAS'!$W$20,INT((ROW()-14)/2),0)),"",OFFSET('9. METAS'!$W$20,INT((ROW()-14)/2),0)))</f>
        <v>10</v>
      </c>
      <c r="M46" s="210">
        <f ca="1">IF(MOD(ROW()-13,2)=0,IF(ISBLANK(OFFSET(#REF!,INT((ROW()-13)/2),0)),"",OFFSET(#REF!,INT((ROW()-13)/2),0)),IF(ISBLANK(OFFSET('9. METAS'!$X$20,INT((ROW()-14)/2),0)),"",OFFSET('9. METAS'!$X$20,INT((ROW()-14)/2),0)))</f>
        <v>10</v>
      </c>
      <c r="N46" s="1003"/>
      <c r="O46" s="1005"/>
      <c r="P46" s="1034"/>
    </row>
    <row r="47" spans="3:16">
      <c r="C47" s="1008" t="str">
        <f ca="1">IF(ISBLANK(OFFSET('5. Pp (3 años)'!$C$46,INT((ROW()-13)/2),0)),"",OFFSET('5. Pp (3 años)'!$C$46,INT((ROW()-13)/2),0))</f>
        <v>Actividad</v>
      </c>
      <c r="D47" s="983" t="str">
        <f ca="1">IF(ISBLANK(OFFSET('5. Pp (3 años)'!$D$46,INT((ROW()-13)/2),0)),"",OFFSET('5. Pp (3 años)'!$D$46,INT((ROW()-13)/2),0))</f>
        <v>3.1.1.1.4.4 Mejoramiento de las instalaciones del Registro Civil.</v>
      </c>
      <c r="E47" s="983" t="str">
        <f ca="1">IF(ISBLANK(OFFSET('5. Pp (3 años)'!$E$46,INT((ROW()-13)/2),0)),"",OFFSET('5. Pp (3 años)'!$E$46,INT((ROW()-13)/2),0))</f>
        <v>PIRM: Porcentaje de instalaciones del Registro Civil mejoradas.</v>
      </c>
      <c r="F47" s="985" t="str">
        <f ca="1">IF(ISBLANK(OFFSET('5. Pp (3 años)'!$K$46,INT((ROW()-13)/2),0)),"",OFFSET('5. Pp (3 años)'!$K$46,INT((ROW()-13)/2),0))</f>
        <v>Ascendente</v>
      </c>
      <c r="G47" s="987" t="str">
        <f ca="1">IF(ISBLANK(OFFSET('5. Pp (3 años)'!$H$46,INT((ROW()-13)/2),0)),"",OFFSET('5. Pp (3 años)'!$H$46,INT((ROW()-13)/2),0))</f>
        <v>Trimestral</v>
      </c>
      <c r="H47" s="1027">
        <f ca="1">IF(ISBLANK(OFFSET('9. METAS'!$L$20,INT((ROW()-13)/2),0)),"",OFFSET('9. METAS'!$L$20,INT((ROW()-13)/2),0))</f>
        <v>2</v>
      </c>
      <c r="I47" s="1029"/>
      <c r="J47" s="208" t="e">
        <f ca="1">IF(MOD(ROW()-13,2)=0,IF(ISBLANK(OFFSET(#REF!,INT((ROW()-13)/2),0)),"",OFFSET(#REF!,INT((ROW()-13)/2),0)),IF(ISBLANK(OFFSET('9. METAS'!$U$20,INT((ROW()-14)/2),0)),"",OFFSET('9. METAS'!$U$20,INT((ROW()-14)/2),0)))</f>
        <v>#REF!</v>
      </c>
      <c r="K47" s="209" t="e">
        <f ca="1">IF(MOD(ROW()-13,2)=0,IF(ISBLANK(OFFSET(#REF!,INT((ROW()-13)/2),0)),"",OFFSET(#REF!,INT((ROW()-13)/2),0)),IF(ISBLANK(OFFSET('9. METAS'!$V$20,INT((ROW()-14)/2),0)),"",OFFSET('9. METAS'!$V$20,INT((ROW()-14)/2),0)))</f>
        <v>#REF!</v>
      </c>
      <c r="L47" s="209" t="e">
        <f ca="1">IF(MOD(ROW()-13,2)=0,IF(ISBLANK(OFFSET(#REF!,INT((ROW()-13)/2),0)),"",OFFSET(#REF!,INT((ROW()-13)/2),0)),IF(ISBLANK(OFFSET('9. METAS'!$W$20,INT((ROW()-14)/2),0)),"",OFFSET('9. METAS'!$W$20,INT((ROW()-14)/2),0)))</f>
        <v>#REF!</v>
      </c>
      <c r="M47" s="210" t="e">
        <f ca="1">IF(MOD(ROW()-13,2)=0,IF(ISBLANK(OFFSET(#REF!,INT((ROW()-13)/2),0)),"",OFFSET(#REF!,INT((ROW()-13)/2),0)),IF(ISBLANK(OFFSET('9. METAS'!$X$20,INT((ROW()-14)/2),0)),"",OFFSET('9. METAS'!$X$20,INT((ROW()-14)/2),0)))</f>
        <v>#REF!</v>
      </c>
      <c r="N47" s="1002" t="str">
        <f t="shared" ref="N47" ca="1" si="30">IFERROR(J47/J48,"ND")</f>
        <v>ND</v>
      </c>
      <c r="O47" s="1004" t="str">
        <f t="shared" ref="O47" ca="1" si="31">IFERROR(((J47+K47+L47)/H47),"ND")</f>
        <v>ND</v>
      </c>
      <c r="P47" s="1031"/>
    </row>
    <row r="48" spans="3:16">
      <c r="C48" s="981"/>
      <c r="D48" s="983"/>
      <c r="E48" s="983"/>
      <c r="F48" s="985"/>
      <c r="G48" s="987"/>
      <c r="H48" s="1027"/>
      <c r="I48" s="1033"/>
      <c r="J48" s="208">
        <f ca="1">IF(MOD(ROW()-13,2)=0,IF(ISBLANK(OFFSET(#REF!,INT((ROW()-13)/2),0)),"",OFFSET(#REF!,INT((ROW()-13)/2),0)),IF(ISBLANK(OFFSET('9. METAS'!$U$20,INT((ROW()-14)/2),0)),"",OFFSET('9. METAS'!$U$20,INT((ROW()-14)/2),0)))</f>
        <v>0</v>
      </c>
      <c r="K48" s="209">
        <f ca="1">IF(MOD(ROW()-13,2)=0,IF(ISBLANK(OFFSET(#REF!,INT((ROW()-13)/2),0)),"",OFFSET(#REF!,INT((ROW()-13)/2),0)),IF(ISBLANK(OFFSET('9. METAS'!$V$20,INT((ROW()-14)/2),0)),"",OFFSET('9. METAS'!$V$20,INT((ROW()-14)/2),0)))</f>
        <v>1</v>
      </c>
      <c r="L48" s="209">
        <f ca="1">IF(MOD(ROW()-13,2)=0,IF(ISBLANK(OFFSET(#REF!,INT((ROW()-13)/2),0)),"",OFFSET(#REF!,INT((ROW()-13)/2),0)),IF(ISBLANK(OFFSET('9. METAS'!$W$20,INT((ROW()-14)/2),0)),"",OFFSET('9. METAS'!$W$20,INT((ROW()-14)/2),0)))</f>
        <v>1</v>
      </c>
      <c r="M48" s="210">
        <f ca="1">IF(MOD(ROW()-13,2)=0,IF(ISBLANK(OFFSET(#REF!,INT((ROW()-13)/2),0)),"",OFFSET(#REF!,INT((ROW()-13)/2),0)),IF(ISBLANK(OFFSET('9. METAS'!$X$20,INT((ROW()-14)/2),0)),"",OFFSET('9. METAS'!$X$20,INT((ROW()-14)/2),0)))</f>
        <v>0</v>
      </c>
      <c r="N48" s="1003"/>
      <c r="O48" s="1005"/>
      <c r="P48" s="1034"/>
    </row>
    <row r="49" spans="3:16">
      <c r="C49" s="1008" t="str">
        <f ca="1">IF(ISBLANK(OFFSET('5. Pp (3 años)'!$C$46,INT((ROW()-13)/2),0)),"",OFFSET('5. Pp (3 años)'!$C$46,INT((ROW()-13)/2),0))</f>
        <v>Componente</v>
      </c>
      <c r="D49" s="983" t="str">
        <f ca="1">IF(ISBLANK(OFFSET('5. Pp (3 años)'!$D$46,INT((ROW()-13)/2),0)),"",OFFSET('5. Pp (3 años)'!$D$46,INT((ROW()-13)/2),0))</f>
        <v>3.1.1.1.5 Quejas y recomendaciones en materia de Derechos Humanos atendidas.</v>
      </c>
      <c r="E49" s="983" t="str">
        <f ca="1">IF(ISBLANK(OFFSET('5. Pp (3 años)'!$E$46,INT((ROW()-13)/2),0)),"",OFFSET('5. Pp (3 años)'!$E$46,INT((ROW()-13)/2),0))</f>
        <v>PQRDH: Porcentaje de quejas y recomendaciones en materia de Derechos Humanos atendidas.</v>
      </c>
      <c r="F49" s="985" t="str">
        <f ca="1">IF(ISBLANK(OFFSET('5. Pp (3 años)'!$K$46,INT((ROW()-13)/2),0)),"",OFFSET('5. Pp (3 años)'!$K$46,INT((ROW()-13)/2),0))</f>
        <v>Ascendente</v>
      </c>
      <c r="G49" s="987" t="str">
        <f ca="1">IF(ISBLANK(OFFSET('5. Pp (3 años)'!$H$46,INT((ROW()-13)/2),0)),"",OFFSET('5. Pp (3 años)'!$H$46,INT((ROW()-13)/2),0))</f>
        <v>Trimestral</v>
      </c>
      <c r="H49" s="1027">
        <f ca="1">IF(ISBLANK(OFFSET('9. METAS'!$L$20,INT((ROW()-13)/2),0)),"",OFFSET('9. METAS'!$L$20,INT((ROW()-13)/2),0))</f>
        <v>12</v>
      </c>
      <c r="I49" s="1029"/>
      <c r="J49" s="208" t="e">
        <f ca="1">IF(MOD(ROW()-13,2)=0,IF(ISBLANK(OFFSET(#REF!,INT((ROW()-13)/2),0)),"",OFFSET(#REF!,INT((ROW()-13)/2),0)),IF(ISBLANK(OFFSET('9. METAS'!$U$20,INT((ROW()-14)/2),0)),"",OFFSET('9. METAS'!$U$20,INT((ROW()-14)/2),0)))</f>
        <v>#REF!</v>
      </c>
      <c r="K49" s="209" t="e">
        <f ca="1">IF(MOD(ROW()-13,2)=0,IF(ISBLANK(OFFSET(#REF!,INT((ROW()-13)/2),0)),"",OFFSET(#REF!,INT((ROW()-13)/2),0)),IF(ISBLANK(OFFSET('9. METAS'!$V$20,INT((ROW()-14)/2),0)),"",OFFSET('9. METAS'!$V$20,INT((ROW()-14)/2),0)))</f>
        <v>#REF!</v>
      </c>
      <c r="L49" s="209" t="e">
        <f ca="1">IF(MOD(ROW()-13,2)=0,IF(ISBLANK(OFFSET(#REF!,INT((ROW()-13)/2),0)),"",OFFSET(#REF!,INT((ROW()-13)/2),0)),IF(ISBLANK(OFFSET('9. METAS'!$W$20,INT((ROW()-14)/2),0)),"",OFFSET('9. METAS'!$W$20,INT((ROW()-14)/2),0)))</f>
        <v>#REF!</v>
      </c>
      <c r="M49" s="210" t="e">
        <f ca="1">IF(MOD(ROW()-13,2)=0,IF(ISBLANK(OFFSET(#REF!,INT((ROW()-13)/2),0)),"",OFFSET(#REF!,INT((ROW()-13)/2),0)),IF(ISBLANK(OFFSET('9. METAS'!$X$20,INT((ROW()-14)/2),0)),"",OFFSET('9. METAS'!$X$20,INT((ROW()-14)/2),0)))</f>
        <v>#REF!</v>
      </c>
      <c r="N49" s="1002" t="str">
        <f t="shared" ref="N49" ca="1" si="32">IFERROR(J49/J50,"ND")</f>
        <v>ND</v>
      </c>
      <c r="O49" s="1004" t="str">
        <f t="shared" ref="O49" ca="1" si="33">IFERROR(((J49+K49+L49)/H49),"ND")</f>
        <v>ND</v>
      </c>
      <c r="P49" s="1031"/>
    </row>
    <row r="50" spans="3:16">
      <c r="C50" s="981"/>
      <c r="D50" s="983"/>
      <c r="E50" s="983"/>
      <c r="F50" s="985"/>
      <c r="G50" s="987"/>
      <c r="H50" s="1027"/>
      <c r="I50" s="1033"/>
      <c r="J50" s="208">
        <f ca="1">IF(MOD(ROW()-13,2)=0,IF(ISBLANK(OFFSET(#REF!,INT((ROW()-13)/2),0)),"",OFFSET(#REF!,INT((ROW()-13)/2),0)),IF(ISBLANK(OFFSET('9. METAS'!$U$20,INT((ROW()-14)/2),0)),"",OFFSET('9. METAS'!$U$20,INT((ROW()-14)/2),0)))</f>
        <v>3</v>
      </c>
      <c r="K50" s="209">
        <f ca="1">IF(MOD(ROW()-13,2)=0,IF(ISBLANK(OFFSET(#REF!,INT((ROW()-13)/2),0)),"",OFFSET(#REF!,INT((ROW()-13)/2),0)),IF(ISBLANK(OFFSET('9. METAS'!$V$20,INT((ROW()-14)/2),0)),"",OFFSET('9. METAS'!$V$20,INT((ROW()-14)/2),0)))</f>
        <v>3</v>
      </c>
      <c r="L50" s="209">
        <f ca="1">IF(MOD(ROW()-13,2)=0,IF(ISBLANK(OFFSET(#REF!,INT((ROW()-13)/2),0)),"",OFFSET(#REF!,INT((ROW()-13)/2),0)),IF(ISBLANK(OFFSET('9. METAS'!$W$20,INT((ROW()-14)/2),0)),"",OFFSET('9. METAS'!$W$20,INT((ROW()-14)/2),0)))</f>
        <v>3</v>
      </c>
      <c r="M50" s="210">
        <f ca="1">IF(MOD(ROW()-13,2)=0,IF(ISBLANK(OFFSET(#REF!,INT((ROW()-13)/2),0)),"",OFFSET(#REF!,INT((ROW()-13)/2),0)),IF(ISBLANK(OFFSET('9. METAS'!$X$20,INT((ROW()-14)/2),0)),"",OFFSET('9. METAS'!$X$20,INT((ROW()-14)/2),0)))</f>
        <v>3</v>
      </c>
      <c r="N50" s="1003"/>
      <c r="O50" s="1005"/>
      <c r="P50" s="1034"/>
    </row>
    <row r="51" spans="3:16">
      <c r="C51" s="1008" t="str">
        <f ca="1">IF(ISBLANK(OFFSET('5. Pp (3 años)'!$C$46,INT((ROW()-13)/2),0)),"",OFFSET('5. Pp (3 años)'!$C$46,INT((ROW()-13)/2),0))</f>
        <v>Actividad</v>
      </c>
      <c r="D51" s="983" t="str">
        <f ca="1">IF(ISBLANK(OFFSET('5. Pp (3 años)'!$D$46,INT((ROW()-13)/2),0)),"",OFFSET('5. Pp (3 años)'!$D$46,INT((ROW()-13)/2),0))</f>
        <v>3.1.1.1.5.1 Prestación de asesorías jurídicas y atención a quejas en materia de Derechos Humanos.</v>
      </c>
      <c r="E51" s="983" t="str">
        <f ca="1">IF(ISBLANK(OFFSET('5. Pp (3 años)'!$E$46,INT((ROW()-13)/2),0)),"",OFFSET('5. Pp (3 años)'!$E$46,INT((ROW()-13)/2),0))</f>
        <v>PJQDH: Porcentaje de asesorías jurídicas y atenciones a quejas en materia de Derechos Humanos realizadas.</v>
      </c>
      <c r="F51" s="985" t="str">
        <f ca="1">IF(ISBLANK(OFFSET('5. Pp (3 años)'!$K$46,INT((ROW()-13)/2),0)),"",OFFSET('5. Pp (3 años)'!$K$46,INT((ROW()-13)/2),0))</f>
        <v>Ascendente</v>
      </c>
      <c r="G51" s="987" t="str">
        <f ca="1">IF(ISBLANK(OFFSET('5. Pp (3 años)'!$H$46,INT((ROW()-13)/2),0)),"",OFFSET('5. Pp (3 años)'!$H$46,INT((ROW()-13)/2),0))</f>
        <v>Trimestral</v>
      </c>
      <c r="H51" s="1027">
        <f ca="1">IF(ISBLANK(OFFSET('9. METAS'!$L$20,INT((ROW()-13)/2),0)),"",OFFSET('9. METAS'!$L$20,INT((ROW()-13)/2),0))</f>
        <v>60</v>
      </c>
      <c r="I51" s="1029"/>
      <c r="J51" s="208" t="e">
        <f ca="1">IF(MOD(ROW()-13,2)=0,IF(ISBLANK(OFFSET(#REF!,INT((ROW()-13)/2),0)),"",OFFSET(#REF!,INT((ROW()-13)/2),0)),IF(ISBLANK(OFFSET('9. METAS'!$U$20,INT((ROW()-14)/2),0)),"",OFFSET('9. METAS'!$U$20,INT((ROW()-14)/2),0)))</f>
        <v>#REF!</v>
      </c>
      <c r="K51" s="209" t="e">
        <f ca="1">IF(MOD(ROW()-13,2)=0,IF(ISBLANK(OFFSET(#REF!,INT((ROW()-13)/2),0)),"",OFFSET(#REF!,INT((ROW()-13)/2),0)),IF(ISBLANK(OFFSET('9. METAS'!$V$20,INT((ROW()-14)/2),0)),"",OFFSET('9. METAS'!$V$20,INT((ROW()-14)/2),0)))</f>
        <v>#REF!</v>
      </c>
      <c r="L51" s="209" t="e">
        <f ca="1">IF(MOD(ROW()-13,2)=0,IF(ISBLANK(OFFSET(#REF!,INT((ROW()-13)/2),0)),"",OFFSET(#REF!,INT((ROW()-13)/2),0)),IF(ISBLANK(OFFSET('9. METAS'!$W$20,INT((ROW()-14)/2),0)),"",OFFSET('9. METAS'!$W$20,INT((ROW()-14)/2),0)))</f>
        <v>#REF!</v>
      </c>
      <c r="M51" s="210" t="e">
        <f ca="1">IF(MOD(ROW()-13,2)=0,IF(ISBLANK(OFFSET(#REF!,INT((ROW()-13)/2),0)),"",OFFSET(#REF!,INT((ROW()-13)/2),0)),IF(ISBLANK(OFFSET('9. METAS'!$X$20,INT((ROW()-14)/2),0)),"",OFFSET('9. METAS'!$X$20,INT((ROW()-14)/2),0)))</f>
        <v>#REF!</v>
      </c>
      <c r="N51" s="1002" t="str">
        <f t="shared" ref="N51" ca="1" si="34">IFERROR(J51/J52,"ND")</f>
        <v>ND</v>
      </c>
      <c r="O51" s="1004" t="str">
        <f t="shared" ref="O51" ca="1" si="35">IFERROR(((J51+K51+L51)/H51),"ND")</f>
        <v>ND</v>
      </c>
      <c r="P51" s="1031"/>
    </row>
    <row r="52" spans="3:16">
      <c r="C52" s="981"/>
      <c r="D52" s="983"/>
      <c r="E52" s="983"/>
      <c r="F52" s="985"/>
      <c r="G52" s="987"/>
      <c r="H52" s="1027"/>
      <c r="I52" s="1033"/>
      <c r="J52" s="208">
        <f ca="1">IF(MOD(ROW()-13,2)=0,IF(ISBLANK(OFFSET(#REF!,INT((ROW()-13)/2),0)),"",OFFSET(#REF!,INT((ROW()-13)/2),0)),IF(ISBLANK(OFFSET('9. METAS'!$U$20,INT((ROW()-14)/2),0)),"",OFFSET('9. METAS'!$U$20,INT((ROW()-14)/2),0)))</f>
        <v>15</v>
      </c>
      <c r="K52" s="209">
        <f ca="1">IF(MOD(ROW()-13,2)=0,IF(ISBLANK(OFFSET(#REF!,INT((ROW()-13)/2),0)),"",OFFSET(#REF!,INT((ROW()-13)/2),0)),IF(ISBLANK(OFFSET('9. METAS'!$V$20,INT((ROW()-14)/2),0)),"",OFFSET('9. METAS'!$V$20,INT((ROW()-14)/2),0)))</f>
        <v>15</v>
      </c>
      <c r="L52" s="209">
        <f ca="1">IF(MOD(ROW()-13,2)=0,IF(ISBLANK(OFFSET(#REF!,INT((ROW()-13)/2),0)),"",OFFSET(#REF!,INT((ROW()-13)/2),0)),IF(ISBLANK(OFFSET('9. METAS'!$W$20,INT((ROW()-14)/2),0)),"",OFFSET('9. METAS'!$W$20,INT((ROW()-14)/2),0)))</f>
        <v>15</v>
      </c>
      <c r="M52" s="210">
        <f ca="1">IF(MOD(ROW()-13,2)=0,IF(ISBLANK(OFFSET(#REF!,INT((ROW()-13)/2),0)),"",OFFSET(#REF!,INT((ROW()-13)/2),0)),IF(ISBLANK(OFFSET('9. METAS'!$X$20,INT((ROW()-14)/2),0)),"",OFFSET('9. METAS'!$X$20,INT((ROW()-14)/2),0)))</f>
        <v>15</v>
      </c>
      <c r="N52" s="1003"/>
      <c r="O52" s="1005"/>
      <c r="P52" s="1034"/>
    </row>
    <row r="53" spans="3:16">
      <c r="C53" s="1008" t="str">
        <f ca="1">IF(ISBLANK(OFFSET('5. Pp (3 años)'!$C$46,INT((ROW()-13)/2),0)),"",OFFSET('5. Pp (3 años)'!$C$46,INT((ROW()-13)/2),0))</f>
        <v>Actividad</v>
      </c>
      <c r="D53" s="983" t="str">
        <f ca="1">IF(ISBLANK(OFFSET('5. Pp (3 años)'!$D$46,INT((ROW()-13)/2),0)),"",OFFSET('5. Pp (3 años)'!$D$46,INT((ROW()-13)/2),0))</f>
        <v>3.1.1.1.5.2 Impartición de capacitaciones especializadas en materia de Derechos Humanos y no discriminación.</v>
      </c>
      <c r="E53" s="983" t="str">
        <f ca="1">IF(ISBLANK(OFFSET('5. Pp (3 años)'!$E$46,INT((ROW()-13)/2),0)),"",OFFSET('5. Pp (3 años)'!$E$46,INT((ROW()-13)/2),0))</f>
        <v xml:space="preserve">
PCMDH: Porcentaje de capacitaciones en materia de Derechos Humanos realizadas.</v>
      </c>
      <c r="F53" s="985" t="str">
        <f ca="1">IF(ISBLANK(OFFSET('5. Pp (3 años)'!$K$46,INT((ROW()-13)/2),0)),"",OFFSET('5. Pp (3 años)'!$K$46,INT((ROW()-13)/2),0))</f>
        <v>Ascendente</v>
      </c>
      <c r="G53" s="987" t="str">
        <f ca="1">IF(ISBLANK(OFFSET('5. Pp (3 años)'!$H$46,INT((ROW()-13)/2),0)),"",OFFSET('5. Pp (3 años)'!$H$46,INT((ROW()-13)/2),0))</f>
        <v>Trimestral</v>
      </c>
      <c r="H53" s="1027">
        <f ca="1">IF(ISBLANK(OFFSET('9. METAS'!$L$20,INT((ROW()-13)/2),0)),"",OFFSET('9. METAS'!$L$20,INT((ROW()-13)/2),0))</f>
        <v>48</v>
      </c>
      <c r="I53" s="1029"/>
      <c r="J53" s="208" t="e">
        <f ca="1">IF(MOD(ROW()-13,2)=0,IF(ISBLANK(OFFSET(#REF!,INT((ROW()-13)/2),0)),"",OFFSET(#REF!,INT((ROW()-13)/2),0)),IF(ISBLANK(OFFSET('9. METAS'!$U$20,INT((ROW()-14)/2),0)),"",OFFSET('9. METAS'!$U$20,INT((ROW()-14)/2),0)))</f>
        <v>#REF!</v>
      </c>
      <c r="K53" s="209" t="e">
        <f ca="1">IF(MOD(ROW()-13,2)=0,IF(ISBLANK(OFFSET(#REF!,INT((ROW()-13)/2),0)),"",OFFSET(#REF!,INT((ROW()-13)/2),0)),IF(ISBLANK(OFFSET('9. METAS'!$V$20,INT((ROW()-14)/2),0)),"",OFFSET('9. METAS'!$V$20,INT((ROW()-14)/2),0)))</f>
        <v>#REF!</v>
      </c>
      <c r="L53" s="209" t="e">
        <f ca="1">IF(MOD(ROW()-13,2)=0,IF(ISBLANK(OFFSET(#REF!,INT((ROW()-13)/2),0)),"",OFFSET(#REF!,INT((ROW()-13)/2),0)),IF(ISBLANK(OFFSET('9. METAS'!$W$20,INT((ROW()-14)/2),0)),"",OFFSET('9. METAS'!$W$20,INT((ROW()-14)/2),0)))</f>
        <v>#REF!</v>
      </c>
      <c r="M53" s="210" t="e">
        <f ca="1">IF(MOD(ROW()-13,2)=0,IF(ISBLANK(OFFSET(#REF!,INT((ROW()-13)/2),0)),"",OFFSET(#REF!,INT((ROW()-13)/2),0)),IF(ISBLANK(OFFSET('9. METAS'!$X$20,INT((ROW()-14)/2),0)),"",OFFSET('9. METAS'!$X$20,INT((ROW()-14)/2),0)))</f>
        <v>#REF!</v>
      </c>
      <c r="N53" s="1002" t="str">
        <f t="shared" ref="N53" ca="1" si="36">IFERROR(J53/J54,"ND")</f>
        <v>ND</v>
      </c>
      <c r="O53" s="1004" t="str">
        <f t="shared" ref="O53" ca="1" si="37">IFERROR(((J53+K53+L53)/H53),"ND")</f>
        <v>ND</v>
      </c>
      <c r="P53" s="1031"/>
    </row>
    <row r="54" spans="3:16">
      <c r="C54" s="981"/>
      <c r="D54" s="983"/>
      <c r="E54" s="983"/>
      <c r="F54" s="985"/>
      <c r="G54" s="987"/>
      <c r="H54" s="1027"/>
      <c r="I54" s="1033"/>
      <c r="J54" s="208">
        <f ca="1">IF(MOD(ROW()-13,2)=0,IF(ISBLANK(OFFSET(#REF!,INT((ROW()-13)/2),0)),"",OFFSET(#REF!,INT((ROW()-13)/2),0)),IF(ISBLANK(OFFSET('9. METAS'!$U$20,INT((ROW()-14)/2),0)),"",OFFSET('9. METAS'!$U$20,INT((ROW()-14)/2),0)))</f>
        <v>12</v>
      </c>
      <c r="K54" s="209">
        <f ca="1">IF(MOD(ROW()-13,2)=0,IF(ISBLANK(OFFSET(#REF!,INT((ROW()-13)/2),0)),"",OFFSET(#REF!,INT((ROW()-13)/2),0)),IF(ISBLANK(OFFSET('9. METAS'!$V$20,INT((ROW()-14)/2),0)),"",OFFSET('9. METAS'!$V$20,INT((ROW()-14)/2),0)))</f>
        <v>12</v>
      </c>
      <c r="L54" s="209">
        <f ca="1">IF(MOD(ROW()-13,2)=0,IF(ISBLANK(OFFSET(#REF!,INT((ROW()-13)/2),0)),"",OFFSET(#REF!,INT((ROW()-13)/2),0)),IF(ISBLANK(OFFSET('9. METAS'!$W$20,INT((ROW()-14)/2),0)),"",OFFSET('9. METAS'!$W$20,INT((ROW()-14)/2),0)))</f>
        <v>12</v>
      </c>
      <c r="M54" s="210">
        <f ca="1">IF(MOD(ROW()-13,2)=0,IF(ISBLANK(OFFSET(#REF!,INT((ROW()-13)/2),0)),"",OFFSET(#REF!,INT((ROW()-13)/2),0)),IF(ISBLANK(OFFSET('9. METAS'!$X$20,INT((ROW()-14)/2),0)),"",OFFSET('9. METAS'!$X$20,INT((ROW()-14)/2),0)))</f>
        <v>12</v>
      </c>
      <c r="N54" s="1003"/>
      <c r="O54" s="1005"/>
      <c r="P54" s="1034"/>
    </row>
    <row r="55" spans="3:16">
      <c r="C55" s="1008" t="str">
        <f ca="1">IF(ISBLANK(OFFSET('5. Pp (3 años)'!$C$46,INT((ROW()-13)/2),0)),"",OFFSET('5. Pp (3 años)'!$C$46,INT((ROW()-13)/2),0))</f>
        <v>Actividad</v>
      </c>
      <c r="D55" s="983" t="str">
        <f ca="1">IF(ISBLANK(OFFSET('5. Pp (3 años)'!$D$46,INT((ROW()-13)/2),0)),"",OFFSET('5. Pp (3 años)'!$D$46,INT((ROW()-13)/2),0))</f>
        <v>3.1.1.1.5.3 Realización de mesas de trabajo en materia de Derechos Humanos con instituciones y organizaciones de la sociedad civil.</v>
      </c>
      <c r="E55" s="983" t="str">
        <f ca="1">IF(ISBLANK(OFFSET('5. Pp (3 años)'!$E$46,INT((ROW()-13)/2),0)),"",OFFSET('5. Pp (3 años)'!$E$46,INT((ROW()-13)/2),0))</f>
        <v>PMTDH: Porcentaje de Mesas de Trabajo en materia de Derechos Humanos realizadas.</v>
      </c>
      <c r="F55" s="985" t="str">
        <f ca="1">IF(ISBLANK(OFFSET('5. Pp (3 años)'!$K$46,INT((ROW()-13)/2),0)),"",OFFSET('5. Pp (3 años)'!$K$46,INT((ROW()-13)/2),0))</f>
        <v>Ascendente</v>
      </c>
      <c r="G55" s="987" t="str">
        <f ca="1">IF(ISBLANK(OFFSET('5. Pp (3 años)'!$H$46,INT((ROW()-13)/2),0)),"",OFFSET('5. Pp (3 años)'!$H$46,INT((ROW()-13)/2),0))</f>
        <v>Trimestral</v>
      </c>
      <c r="H55" s="1027">
        <f ca="1">IF(ISBLANK(OFFSET('9. METAS'!$L$20,INT((ROW()-13)/2),0)),"",OFFSET('9. METAS'!$L$20,INT((ROW()-13)/2),0))</f>
        <v>12</v>
      </c>
      <c r="I55" s="1029"/>
      <c r="J55" s="208" t="e">
        <f ca="1">IF(MOD(ROW()-13,2)=0,IF(ISBLANK(OFFSET(#REF!,INT((ROW()-13)/2),0)),"",OFFSET(#REF!,INT((ROW()-13)/2),0)),IF(ISBLANK(OFFSET('9. METAS'!$U$20,INT((ROW()-14)/2),0)),"",OFFSET('9. METAS'!$U$20,INT((ROW()-14)/2),0)))</f>
        <v>#REF!</v>
      </c>
      <c r="K55" s="209" t="e">
        <f ca="1">IF(MOD(ROW()-13,2)=0,IF(ISBLANK(OFFSET(#REF!,INT((ROW()-13)/2),0)),"",OFFSET(#REF!,INT((ROW()-13)/2),0)),IF(ISBLANK(OFFSET('9. METAS'!$V$20,INT((ROW()-14)/2),0)),"",OFFSET('9. METAS'!$V$20,INT((ROW()-14)/2),0)))</f>
        <v>#REF!</v>
      </c>
      <c r="L55" s="209" t="e">
        <f ca="1">IF(MOD(ROW()-13,2)=0,IF(ISBLANK(OFFSET(#REF!,INT((ROW()-13)/2),0)),"",OFFSET(#REF!,INT((ROW()-13)/2),0)),IF(ISBLANK(OFFSET('9. METAS'!$W$20,INT((ROW()-14)/2),0)),"",OFFSET('9. METAS'!$W$20,INT((ROW()-14)/2),0)))</f>
        <v>#REF!</v>
      </c>
      <c r="M55" s="210" t="e">
        <f ca="1">IF(MOD(ROW()-13,2)=0,IF(ISBLANK(OFFSET(#REF!,INT((ROW()-13)/2),0)),"",OFFSET(#REF!,INT((ROW()-13)/2),0)),IF(ISBLANK(OFFSET('9. METAS'!$X$20,INT((ROW()-14)/2),0)),"",OFFSET('9. METAS'!$X$20,INT((ROW()-14)/2),0)))</f>
        <v>#REF!</v>
      </c>
      <c r="N55" s="1002" t="str">
        <f t="shared" ref="N55" ca="1" si="38">IFERROR(J55/J56,"ND")</f>
        <v>ND</v>
      </c>
      <c r="O55" s="1004" t="str">
        <f t="shared" ref="O55" ca="1" si="39">IFERROR(((J55+K55+L55)/H55),"ND")</f>
        <v>ND</v>
      </c>
      <c r="P55" s="1031"/>
    </row>
    <row r="56" spans="3:16">
      <c r="C56" s="981"/>
      <c r="D56" s="983"/>
      <c r="E56" s="983"/>
      <c r="F56" s="985"/>
      <c r="G56" s="987"/>
      <c r="H56" s="1027"/>
      <c r="I56" s="1033"/>
      <c r="J56" s="208">
        <f ca="1">IF(MOD(ROW()-13,2)=0,IF(ISBLANK(OFFSET(#REF!,INT((ROW()-13)/2),0)),"",OFFSET(#REF!,INT((ROW()-13)/2),0)),IF(ISBLANK(OFFSET('9. METAS'!$U$20,INT((ROW()-14)/2),0)),"",OFFSET('9. METAS'!$U$20,INT((ROW()-14)/2),0)))</f>
        <v>3</v>
      </c>
      <c r="K56" s="209">
        <f ca="1">IF(MOD(ROW()-13,2)=0,IF(ISBLANK(OFFSET(#REF!,INT((ROW()-13)/2),0)),"",OFFSET(#REF!,INT((ROW()-13)/2),0)),IF(ISBLANK(OFFSET('9. METAS'!$V$20,INT((ROW()-14)/2),0)),"",OFFSET('9. METAS'!$V$20,INT((ROW()-14)/2),0)))</f>
        <v>3</v>
      </c>
      <c r="L56" s="209">
        <f ca="1">IF(MOD(ROW()-13,2)=0,IF(ISBLANK(OFFSET(#REF!,INT((ROW()-13)/2),0)),"",OFFSET(#REF!,INT((ROW()-13)/2),0)),IF(ISBLANK(OFFSET('9. METAS'!$W$20,INT((ROW()-14)/2),0)),"",OFFSET('9. METAS'!$W$20,INT((ROW()-14)/2),0)))</f>
        <v>3</v>
      </c>
      <c r="M56" s="210">
        <f ca="1">IF(MOD(ROW()-13,2)=0,IF(ISBLANK(OFFSET(#REF!,INT((ROW()-13)/2),0)),"",OFFSET(#REF!,INT((ROW()-13)/2),0)),IF(ISBLANK(OFFSET('9. METAS'!$X$20,INT((ROW()-14)/2),0)),"",OFFSET('9. METAS'!$X$20,INT((ROW()-14)/2),0)))</f>
        <v>3</v>
      </c>
      <c r="N56" s="1003"/>
      <c r="O56" s="1005"/>
      <c r="P56" s="1034"/>
    </row>
    <row r="57" spans="3:16">
      <c r="C57" s="1008" t="str">
        <f ca="1">IF(ISBLANK(OFFSET('5. Pp (3 años)'!$C$46,INT((ROW()-13)/2),0)),"",OFFSET('5. Pp (3 años)'!$C$46,INT((ROW()-13)/2),0))</f>
        <v>Componente</v>
      </c>
      <c r="D57" s="983" t="str">
        <f ca="1">IF(ISBLANK(OFFSET('5. Pp (3 años)'!$D$46,INT((ROW()-13)/2),0)),"",OFFSET('5. Pp (3 años)'!$D$46,INT((ROW()-13)/2),0))</f>
        <v>3.1.1.1.6 Procedimientos jurídicos en los que el Ayuntamiento es parte atendidos mediante su revisión, elaboración y seguimiento.</v>
      </c>
      <c r="E57" s="983" t="str">
        <f ca="1">IF(ISBLANK(OFFSET('5. Pp (3 años)'!$E$46,INT((ROW()-13)/2),0)),"",OFFSET('5. Pp (3 años)'!$E$46,INT((ROW()-13)/2),0))</f>
        <v>PPJA: Porcentaje de procedimientos jurídicos atendidos</v>
      </c>
      <c r="F57" s="985" t="str">
        <f ca="1">IF(ISBLANK(OFFSET('5. Pp (3 años)'!$K$46,INT((ROW()-13)/2),0)),"",OFFSET('5. Pp (3 años)'!$K$46,INT((ROW()-13)/2),0))</f>
        <v>Ascendente</v>
      </c>
      <c r="G57" s="987" t="str">
        <f ca="1">IF(ISBLANK(OFFSET('5. Pp (3 años)'!$H$46,INT((ROW()-13)/2),0)),"",OFFSET('5. Pp (3 años)'!$H$46,INT((ROW()-13)/2),0))</f>
        <v>Trimestral</v>
      </c>
      <c r="H57" s="1027">
        <f ca="1">IF(ISBLANK(OFFSET('9. METAS'!$L$20,INT((ROW()-13)/2),0)),"",OFFSET('9. METAS'!$L$20,INT((ROW()-13)/2),0))</f>
        <v>300</v>
      </c>
      <c r="I57" s="1029"/>
      <c r="J57" s="208" t="e">
        <f ca="1">IF(MOD(ROW()-13,2)=0,IF(ISBLANK(OFFSET(#REF!,INT((ROW()-13)/2),0)),"",OFFSET(#REF!,INT((ROW()-13)/2),0)),IF(ISBLANK(OFFSET('9. METAS'!$U$20,INT((ROW()-14)/2),0)),"",OFFSET('9. METAS'!$U$20,INT((ROW()-14)/2),0)))</f>
        <v>#REF!</v>
      </c>
      <c r="K57" s="209" t="e">
        <f ca="1">IF(MOD(ROW()-13,2)=0,IF(ISBLANK(OFFSET(#REF!,INT((ROW()-13)/2),0)),"",OFFSET(#REF!,INT((ROW()-13)/2),0)),IF(ISBLANK(OFFSET('9. METAS'!$V$20,INT((ROW()-14)/2),0)),"",OFFSET('9. METAS'!$V$20,INT((ROW()-14)/2),0)))</f>
        <v>#REF!</v>
      </c>
      <c r="L57" s="209" t="e">
        <f ca="1">IF(MOD(ROW()-13,2)=0,IF(ISBLANK(OFFSET(#REF!,INT((ROW()-13)/2),0)),"",OFFSET(#REF!,INT((ROW()-13)/2),0)),IF(ISBLANK(OFFSET('9. METAS'!$W$20,INT((ROW()-14)/2),0)),"",OFFSET('9. METAS'!$W$20,INT((ROW()-14)/2),0)))</f>
        <v>#REF!</v>
      </c>
      <c r="M57" s="210" t="e">
        <f ca="1">IF(MOD(ROW()-13,2)=0,IF(ISBLANK(OFFSET(#REF!,INT((ROW()-13)/2),0)),"",OFFSET(#REF!,INT((ROW()-13)/2),0)),IF(ISBLANK(OFFSET('9. METAS'!$X$20,INT((ROW()-14)/2),0)),"",OFFSET('9. METAS'!$X$20,INT((ROW()-14)/2),0)))</f>
        <v>#REF!</v>
      </c>
      <c r="N57" s="1002" t="str">
        <f t="shared" ref="N57" ca="1" si="40">IFERROR(J57/J58,"ND")</f>
        <v>ND</v>
      </c>
      <c r="O57" s="1004" t="str">
        <f t="shared" ref="O57" ca="1" si="41">IFERROR(((J57+K57+L57)/H57),"ND")</f>
        <v>ND</v>
      </c>
      <c r="P57" s="1031"/>
    </row>
    <row r="58" spans="3:16">
      <c r="C58" s="981"/>
      <c r="D58" s="983"/>
      <c r="E58" s="983"/>
      <c r="F58" s="985"/>
      <c r="G58" s="987"/>
      <c r="H58" s="1027"/>
      <c r="I58" s="1033"/>
      <c r="J58" s="208">
        <f ca="1">IF(MOD(ROW()-13,2)=0,IF(ISBLANK(OFFSET(#REF!,INT((ROW()-13)/2),0)),"",OFFSET(#REF!,INT((ROW()-13)/2),0)),IF(ISBLANK(OFFSET('9. METAS'!$U$20,INT((ROW()-14)/2),0)),"",OFFSET('9. METAS'!$U$20,INT((ROW()-14)/2),0)))</f>
        <v>75</v>
      </c>
      <c r="K58" s="209">
        <f ca="1">IF(MOD(ROW()-13,2)=0,IF(ISBLANK(OFFSET(#REF!,INT((ROW()-13)/2),0)),"",OFFSET(#REF!,INT((ROW()-13)/2),0)),IF(ISBLANK(OFFSET('9. METAS'!$V$20,INT((ROW()-14)/2),0)),"",OFFSET('9. METAS'!$V$20,INT((ROW()-14)/2),0)))</f>
        <v>75</v>
      </c>
      <c r="L58" s="209">
        <f ca="1">IF(MOD(ROW()-13,2)=0,IF(ISBLANK(OFFSET(#REF!,INT((ROW()-13)/2),0)),"",OFFSET(#REF!,INT((ROW()-13)/2),0)),IF(ISBLANK(OFFSET('9. METAS'!$W$20,INT((ROW()-14)/2),0)),"",OFFSET('9. METAS'!$W$20,INT((ROW()-14)/2),0)))</f>
        <v>75</v>
      </c>
      <c r="M58" s="210">
        <f ca="1">IF(MOD(ROW()-13,2)=0,IF(ISBLANK(OFFSET(#REF!,INT((ROW()-13)/2),0)),"",OFFSET(#REF!,INT((ROW()-13)/2),0)),IF(ISBLANK(OFFSET('9. METAS'!$X$20,INT((ROW()-14)/2),0)),"",OFFSET('9. METAS'!$X$20,INT((ROW()-14)/2),0)))</f>
        <v>75</v>
      </c>
      <c r="N58" s="1003"/>
      <c r="O58" s="1005"/>
      <c r="P58" s="1034"/>
    </row>
    <row r="59" spans="3:16">
      <c r="C59" s="1008" t="str">
        <f ca="1">IF(ISBLANK(OFFSET('5. Pp (3 años)'!$C$46,INT((ROW()-13)/2),0)),"",OFFSET('5. Pp (3 años)'!$C$46,INT((ROW()-13)/2),0))</f>
        <v>Actividad</v>
      </c>
      <c r="D59" s="983" t="str">
        <f ca="1">IF(ISBLANK(OFFSET('5. Pp (3 años)'!$D$46,INT((ROW()-13)/2),0)),"",OFFSET('5. Pp (3 años)'!$D$46,INT((ROW()-13)/2),0))</f>
        <v>3.1.1.1.6.1 Revisión de instrumentos jurídicos de la Administración Pública Municipal realizada.</v>
      </c>
      <c r="E59" s="983" t="str">
        <f ca="1">IF(ISBLANK(OFFSET('5. Pp (3 años)'!$E$46,INT((ROW()-13)/2),0)),"",OFFSET('5. Pp (3 años)'!$E$46,INT((ROW()-13)/2),0))</f>
        <v>PIJR: Porcentaje de instrumentos jurídicos revisados</v>
      </c>
      <c r="F59" s="985" t="str">
        <f ca="1">IF(ISBLANK(OFFSET('5. Pp (3 años)'!$K$46,INT((ROW()-13)/2),0)),"",OFFSET('5. Pp (3 años)'!$K$46,INT((ROW()-13)/2),0))</f>
        <v>Ascendente</v>
      </c>
      <c r="G59" s="987" t="str">
        <f ca="1">IF(ISBLANK(OFFSET('5. Pp (3 años)'!$H$46,INT((ROW()-13)/2),0)),"",OFFSET('5. Pp (3 años)'!$H$46,INT((ROW()-13)/2),0))</f>
        <v>Trimestral</v>
      </c>
      <c r="H59" s="1027">
        <f ca="1">IF(ISBLANK(OFFSET('9. METAS'!$L$20,INT((ROW()-13)/2),0)),"",OFFSET('9. METAS'!$L$20,INT((ROW()-13)/2),0))</f>
        <v>200</v>
      </c>
      <c r="I59" s="1029"/>
      <c r="J59" s="208" t="e">
        <f ca="1">IF(MOD(ROW()-13,2)=0,IF(ISBLANK(OFFSET(#REF!,INT((ROW()-13)/2),0)),"",OFFSET(#REF!,INT((ROW()-13)/2),0)),IF(ISBLANK(OFFSET('9. METAS'!$U$20,INT((ROW()-14)/2),0)),"",OFFSET('9. METAS'!$U$20,INT((ROW()-14)/2),0)))</f>
        <v>#REF!</v>
      </c>
      <c r="K59" s="209" t="e">
        <f ca="1">IF(MOD(ROW()-13,2)=0,IF(ISBLANK(OFFSET(#REF!,INT((ROW()-13)/2),0)),"",OFFSET(#REF!,INT((ROW()-13)/2),0)),IF(ISBLANK(OFFSET('9. METAS'!$V$20,INT((ROW()-14)/2),0)),"",OFFSET('9. METAS'!$V$20,INT((ROW()-14)/2),0)))</f>
        <v>#REF!</v>
      </c>
      <c r="L59" s="209" t="e">
        <f ca="1">IF(MOD(ROW()-13,2)=0,IF(ISBLANK(OFFSET(#REF!,INT((ROW()-13)/2),0)),"",OFFSET(#REF!,INT((ROW()-13)/2),0)),IF(ISBLANK(OFFSET('9. METAS'!$W$20,INT((ROW()-14)/2),0)),"",OFFSET('9. METAS'!$W$20,INT((ROW()-14)/2),0)))</f>
        <v>#REF!</v>
      </c>
      <c r="M59" s="210" t="e">
        <f ca="1">IF(MOD(ROW()-13,2)=0,IF(ISBLANK(OFFSET(#REF!,INT((ROW()-13)/2),0)),"",OFFSET(#REF!,INT((ROW()-13)/2),0)),IF(ISBLANK(OFFSET('9. METAS'!$X$20,INT((ROW()-14)/2),0)),"",OFFSET('9. METAS'!$X$20,INT((ROW()-14)/2),0)))</f>
        <v>#REF!</v>
      </c>
      <c r="N59" s="1002" t="str">
        <f t="shared" ref="N59" ca="1" si="42">IFERROR(J59/J60,"ND")</f>
        <v>ND</v>
      </c>
      <c r="O59" s="1004" t="str">
        <f t="shared" ref="O59" ca="1" si="43">IFERROR(((J59+K59+L59)/H59),"ND")</f>
        <v>ND</v>
      </c>
      <c r="P59" s="1031"/>
    </row>
    <row r="60" spans="3:16">
      <c r="C60" s="981"/>
      <c r="D60" s="983"/>
      <c r="E60" s="983"/>
      <c r="F60" s="985"/>
      <c r="G60" s="987"/>
      <c r="H60" s="1027"/>
      <c r="I60" s="1033"/>
      <c r="J60" s="208">
        <f ca="1">IF(MOD(ROW()-13,2)=0,IF(ISBLANK(OFFSET(#REF!,INT((ROW()-13)/2),0)),"",OFFSET(#REF!,INT((ROW()-13)/2),0)),IF(ISBLANK(OFFSET('9. METAS'!$U$20,INT((ROW()-14)/2),0)),"",OFFSET('9. METAS'!$U$20,INT((ROW()-14)/2),0)))</f>
        <v>50</v>
      </c>
      <c r="K60" s="209">
        <f ca="1">IF(MOD(ROW()-13,2)=0,IF(ISBLANK(OFFSET(#REF!,INT((ROW()-13)/2),0)),"",OFFSET(#REF!,INT((ROW()-13)/2),0)),IF(ISBLANK(OFFSET('9. METAS'!$V$20,INT((ROW()-14)/2),0)),"",OFFSET('9. METAS'!$V$20,INT((ROW()-14)/2),0)))</f>
        <v>50</v>
      </c>
      <c r="L60" s="209">
        <f ca="1">IF(MOD(ROW()-13,2)=0,IF(ISBLANK(OFFSET(#REF!,INT((ROW()-13)/2),0)),"",OFFSET(#REF!,INT((ROW()-13)/2),0)),IF(ISBLANK(OFFSET('9. METAS'!$W$20,INT((ROW()-14)/2),0)),"",OFFSET('9. METAS'!$W$20,INT((ROW()-14)/2),0)))</f>
        <v>50</v>
      </c>
      <c r="M60" s="210">
        <f ca="1">IF(MOD(ROW()-13,2)=0,IF(ISBLANK(OFFSET(#REF!,INT((ROW()-13)/2),0)),"",OFFSET(#REF!,INT((ROW()-13)/2),0)),IF(ISBLANK(OFFSET('9. METAS'!$X$20,INT((ROW()-14)/2),0)),"",OFFSET('9. METAS'!$X$20,INT((ROW()-14)/2),0)))</f>
        <v>50</v>
      </c>
      <c r="N60" s="1003"/>
      <c r="O60" s="1005"/>
      <c r="P60" s="1034"/>
    </row>
    <row r="61" spans="3:16">
      <c r="C61" s="1008" t="str">
        <f ca="1">IF(ISBLANK(OFFSET('5. Pp (3 años)'!$C$46,INT((ROW()-13)/2),0)),"",OFFSET('5. Pp (3 años)'!$C$46,INT((ROW()-13)/2),0))</f>
        <v>Actividad</v>
      </c>
      <c r="D61" s="983" t="str">
        <f ca="1">IF(ISBLANK(OFFSET('5. Pp (3 años)'!$D$46,INT((ROW()-13)/2),0)),"",OFFSET('5. Pp (3 años)'!$D$46,INT((ROW()-13)/2),0))</f>
        <v>3.1.1.1.6.2 Atención de actuaciones jurídicas para la defensa del Ayuntamiento en procedimientos legales mediante su elaboración y revisión realizada.</v>
      </c>
      <c r="E61" s="983" t="str">
        <f ca="1">IF(ISBLANK(OFFSET('5. Pp (3 años)'!$E$46,INT((ROW()-13)/2),0)),"",OFFSET('5. Pp (3 años)'!$E$46,INT((ROW()-13)/2),0))</f>
        <v>PAJA: Porcentaje de actuaciones jurídicas atendidas</v>
      </c>
      <c r="F61" s="985" t="str">
        <f ca="1">IF(ISBLANK(OFFSET('5. Pp (3 años)'!$K$46,INT((ROW()-13)/2),0)),"",OFFSET('5. Pp (3 años)'!$K$46,INT((ROW()-13)/2),0))</f>
        <v>Ascendente</v>
      </c>
      <c r="G61" s="987" t="str">
        <f ca="1">IF(ISBLANK(OFFSET('5. Pp (3 años)'!$H$46,INT((ROW()-13)/2),0)),"",OFFSET('5. Pp (3 años)'!$H$46,INT((ROW()-13)/2),0))</f>
        <v>Trimestral</v>
      </c>
      <c r="H61" s="1027">
        <f ca="1">IF(ISBLANK(OFFSET('9. METAS'!$L$20,INT((ROW()-13)/2),0)),"",OFFSET('9. METAS'!$L$20,INT((ROW()-13)/2),0))</f>
        <v>200</v>
      </c>
      <c r="I61" s="1029"/>
      <c r="J61" s="208" t="e">
        <f ca="1">IF(MOD(ROW()-13,2)=0,IF(ISBLANK(OFFSET(#REF!,INT((ROW()-13)/2),0)),"",OFFSET(#REF!,INT((ROW()-13)/2),0)),IF(ISBLANK(OFFSET('9. METAS'!$U$20,INT((ROW()-14)/2),0)),"",OFFSET('9. METAS'!$U$20,INT((ROW()-14)/2),0)))</f>
        <v>#REF!</v>
      </c>
      <c r="K61" s="209" t="e">
        <f ca="1">IF(MOD(ROW()-13,2)=0,IF(ISBLANK(OFFSET(#REF!,INT((ROW()-13)/2),0)),"",OFFSET(#REF!,INT((ROW()-13)/2),0)),IF(ISBLANK(OFFSET('9. METAS'!$V$20,INT((ROW()-14)/2),0)),"",OFFSET('9. METAS'!$V$20,INT((ROW()-14)/2),0)))</f>
        <v>#REF!</v>
      </c>
      <c r="L61" s="209" t="e">
        <f ca="1">IF(MOD(ROW()-13,2)=0,IF(ISBLANK(OFFSET(#REF!,INT((ROW()-13)/2),0)),"",OFFSET(#REF!,INT((ROW()-13)/2),0)),IF(ISBLANK(OFFSET('9. METAS'!$W$20,INT((ROW()-14)/2),0)),"",OFFSET('9. METAS'!$W$20,INT((ROW()-14)/2),0)))</f>
        <v>#REF!</v>
      </c>
      <c r="M61" s="210" t="e">
        <f ca="1">IF(MOD(ROW()-13,2)=0,IF(ISBLANK(OFFSET(#REF!,INT((ROW()-13)/2),0)),"",OFFSET(#REF!,INT((ROW()-13)/2),0)),IF(ISBLANK(OFFSET('9. METAS'!$X$20,INT((ROW()-14)/2),0)),"",OFFSET('9. METAS'!$X$20,INT((ROW()-14)/2),0)))</f>
        <v>#REF!</v>
      </c>
      <c r="N61" s="1002" t="str">
        <f t="shared" ref="N61" ca="1" si="44">IFERROR(J61/J62,"ND")</f>
        <v>ND</v>
      </c>
      <c r="O61" s="1004" t="str">
        <f t="shared" ref="O61" ca="1" si="45">IFERROR(((J61+K61+L61)/H61),"ND")</f>
        <v>ND</v>
      </c>
      <c r="P61" s="1031"/>
    </row>
    <row r="62" spans="3:16">
      <c r="C62" s="981"/>
      <c r="D62" s="983"/>
      <c r="E62" s="983"/>
      <c r="F62" s="985"/>
      <c r="G62" s="987"/>
      <c r="H62" s="1027"/>
      <c r="I62" s="1033"/>
      <c r="J62" s="208">
        <f ca="1">IF(MOD(ROW()-13,2)=0,IF(ISBLANK(OFFSET(#REF!,INT((ROW()-13)/2),0)),"",OFFSET(#REF!,INT((ROW()-13)/2),0)),IF(ISBLANK(OFFSET('9. METAS'!$U$20,INT((ROW()-14)/2),0)),"",OFFSET('9. METAS'!$U$20,INT((ROW()-14)/2),0)))</f>
        <v>50</v>
      </c>
      <c r="K62" s="209">
        <f ca="1">IF(MOD(ROW()-13,2)=0,IF(ISBLANK(OFFSET(#REF!,INT((ROW()-13)/2),0)),"",OFFSET(#REF!,INT((ROW()-13)/2),0)),IF(ISBLANK(OFFSET('9. METAS'!$V$20,INT((ROW()-14)/2),0)),"",OFFSET('9. METAS'!$V$20,INT((ROW()-14)/2),0)))</f>
        <v>50</v>
      </c>
      <c r="L62" s="209">
        <f ca="1">IF(MOD(ROW()-13,2)=0,IF(ISBLANK(OFFSET(#REF!,INT((ROW()-13)/2),0)),"",OFFSET(#REF!,INT((ROW()-13)/2),0)),IF(ISBLANK(OFFSET('9. METAS'!$W$20,INT((ROW()-14)/2),0)),"",OFFSET('9. METAS'!$W$20,INT((ROW()-14)/2),0)))</f>
        <v>50</v>
      </c>
      <c r="M62" s="210">
        <f ca="1">IF(MOD(ROW()-13,2)=0,IF(ISBLANK(OFFSET(#REF!,INT((ROW()-13)/2),0)),"",OFFSET(#REF!,INT((ROW()-13)/2),0)),IF(ISBLANK(OFFSET('9. METAS'!$X$20,INT((ROW()-14)/2),0)),"",OFFSET('9. METAS'!$X$20,INT((ROW()-14)/2),0)))</f>
        <v>50</v>
      </c>
      <c r="N62" s="1003"/>
      <c r="O62" s="1005"/>
      <c r="P62" s="1034"/>
    </row>
    <row r="63" spans="3:16">
      <c r="C63" s="1008" t="str">
        <f ca="1">IF(ISBLANK(OFFSET('5. Pp (3 años)'!$C$46,INT((ROW()-13)/2),0)),"",OFFSET('5. Pp (3 años)'!$C$46,INT((ROW()-13)/2),0))</f>
        <v>Actividad</v>
      </c>
      <c r="D63" s="983" t="str">
        <f ca="1">IF(ISBLANK(OFFSET('5. Pp (3 años)'!$D$46,INT((ROW()-13)/2),0)),"",OFFSET('5. Pp (3 años)'!$D$46,INT((ROW()-13)/2),0))</f>
        <v>3.1.1.1.6.3 Interposición y atención de recursos legales en juicios de garantía en los que el Ayuntamiento sea parte realizadas.</v>
      </c>
      <c r="E63" s="983" t="str">
        <f ca="1">IF(ISBLANK(OFFSET('5. Pp (3 años)'!$E$46,INT((ROW()-13)/2),0)),"",OFFSET('5. Pp (3 años)'!$E$46,INT((ROW()-13)/2),0))</f>
        <v>PRJG: Porcentaje de recursos en juicios de garantía atendidos</v>
      </c>
      <c r="F63" s="985" t="str">
        <f ca="1">IF(ISBLANK(OFFSET('5. Pp (3 años)'!$K$46,INT((ROW()-13)/2),0)),"",OFFSET('5. Pp (3 años)'!$K$46,INT((ROW()-13)/2),0))</f>
        <v>Ascendente</v>
      </c>
      <c r="G63" s="987" t="str">
        <f ca="1">IF(ISBLANK(OFFSET('5. Pp (3 años)'!$H$46,INT((ROW()-13)/2),0)),"",OFFSET('5. Pp (3 años)'!$H$46,INT((ROW()-13)/2),0))</f>
        <v>Trimestral</v>
      </c>
      <c r="H63" s="1027">
        <f ca="1">IF(ISBLANK(OFFSET('9. METAS'!$L$20,INT((ROW()-13)/2),0)),"",OFFSET('9. METAS'!$L$20,INT((ROW()-13)/2),0))</f>
        <v>200</v>
      </c>
      <c r="I63" s="1029"/>
      <c r="J63" s="208" t="e">
        <f ca="1">IF(MOD(ROW()-13,2)=0,IF(ISBLANK(OFFSET(#REF!,INT((ROW()-13)/2),0)),"",OFFSET(#REF!,INT((ROW()-13)/2),0)),IF(ISBLANK(OFFSET('9. METAS'!$U$20,INT((ROW()-14)/2),0)),"",OFFSET('9. METAS'!$U$20,INT((ROW()-14)/2),0)))</f>
        <v>#REF!</v>
      </c>
      <c r="K63" s="209" t="e">
        <f ca="1">IF(MOD(ROW()-13,2)=0,IF(ISBLANK(OFFSET(#REF!,INT((ROW()-13)/2),0)),"",OFFSET(#REF!,INT((ROW()-13)/2),0)),IF(ISBLANK(OFFSET('9. METAS'!$V$20,INT((ROW()-14)/2),0)),"",OFFSET('9. METAS'!$V$20,INT((ROW()-14)/2),0)))</f>
        <v>#REF!</v>
      </c>
      <c r="L63" s="209" t="e">
        <f ca="1">IF(MOD(ROW()-13,2)=0,IF(ISBLANK(OFFSET(#REF!,INT((ROW()-13)/2),0)),"",OFFSET(#REF!,INT((ROW()-13)/2),0)),IF(ISBLANK(OFFSET('9. METAS'!$W$20,INT((ROW()-14)/2),0)),"",OFFSET('9. METAS'!$W$20,INT((ROW()-14)/2),0)))</f>
        <v>#REF!</v>
      </c>
      <c r="M63" s="210" t="e">
        <f ca="1">IF(MOD(ROW()-13,2)=0,IF(ISBLANK(OFFSET(#REF!,INT((ROW()-13)/2),0)),"",OFFSET(#REF!,INT((ROW()-13)/2),0)),IF(ISBLANK(OFFSET('9. METAS'!$X$20,INT((ROW()-14)/2),0)),"",OFFSET('9. METAS'!$X$20,INT((ROW()-14)/2),0)))</f>
        <v>#REF!</v>
      </c>
      <c r="N63" s="1002" t="str">
        <f t="shared" ref="N63" ca="1" si="46">IFERROR(J63/J64,"ND")</f>
        <v>ND</v>
      </c>
      <c r="O63" s="1004" t="str">
        <f t="shared" ref="O63" ca="1" si="47">IFERROR(((J63+K63+L63)/H63),"ND")</f>
        <v>ND</v>
      </c>
      <c r="P63" s="1031"/>
    </row>
    <row r="64" spans="3:16">
      <c r="C64" s="981"/>
      <c r="D64" s="983"/>
      <c r="E64" s="983"/>
      <c r="F64" s="985"/>
      <c r="G64" s="987"/>
      <c r="H64" s="1027"/>
      <c r="I64" s="1033"/>
      <c r="J64" s="208">
        <f ca="1">IF(MOD(ROW()-13,2)=0,IF(ISBLANK(OFFSET(#REF!,INT((ROW()-13)/2),0)),"",OFFSET(#REF!,INT((ROW()-13)/2),0)),IF(ISBLANK(OFFSET('9. METAS'!$U$20,INT((ROW()-14)/2),0)),"",OFFSET('9. METAS'!$U$20,INT((ROW()-14)/2),0)))</f>
        <v>50</v>
      </c>
      <c r="K64" s="209">
        <f ca="1">IF(MOD(ROW()-13,2)=0,IF(ISBLANK(OFFSET(#REF!,INT((ROW()-13)/2),0)),"",OFFSET(#REF!,INT((ROW()-13)/2),0)),IF(ISBLANK(OFFSET('9. METAS'!$V$20,INT((ROW()-14)/2),0)),"",OFFSET('9. METAS'!$V$20,INT((ROW()-14)/2),0)))</f>
        <v>50</v>
      </c>
      <c r="L64" s="209">
        <f ca="1">IF(MOD(ROW()-13,2)=0,IF(ISBLANK(OFFSET(#REF!,INT((ROW()-13)/2),0)),"",OFFSET(#REF!,INT((ROW()-13)/2),0)),IF(ISBLANK(OFFSET('9. METAS'!$W$20,INT((ROW()-14)/2),0)),"",OFFSET('9. METAS'!$W$20,INT((ROW()-14)/2),0)))</f>
        <v>50</v>
      </c>
      <c r="M64" s="210">
        <f ca="1">IF(MOD(ROW()-13,2)=0,IF(ISBLANK(OFFSET(#REF!,INT((ROW()-13)/2),0)),"",OFFSET(#REF!,INT((ROW()-13)/2),0)),IF(ISBLANK(OFFSET('9. METAS'!$X$20,INT((ROW()-14)/2),0)),"",OFFSET('9. METAS'!$X$20,INT((ROW()-14)/2),0)))</f>
        <v>50</v>
      </c>
      <c r="N64" s="1003"/>
      <c r="O64" s="1005"/>
      <c r="P64" s="1034"/>
    </row>
    <row r="65" spans="3:16">
      <c r="C65" s="1008" t="str">
        <f ca="1">IF(ISBLANK(OFFSET('5. Pp (3 años)'!$C$46,INT((ROW()-13)/2),0)),"",OFFSET('5. Pp (3 años)'!$C$46,INT((ROW()-13)/2),0))</f>
        <v xml:space="preserve">Componente </v>
      </c>
      <c r="D65" s="983" t="str">
        <f ca="1">IF(ISBLANK(OFFSET('5. Pp (3 años)'!$D$46,INT((ROW()-13)/2),0)),"",OFFSET('5. Pp (3 años)'!$D$46,INT((ROW()-13)/2),0))</f>
        <v>3.1.1.1.7 Sanciones de la ciudanía que realiza u omite actos que alteran la paz pública aplicadas.</v>
      </c>
      <c r="E65" s="983" t="str">
        <f ca="1">IF(ISBLANK(OFFSET('5. Pp (3 años)'!$E$46,INT((ROW()-13)/2),0)),"",OFFSET('5. Pp (3 años)'!$E$46,INT((ROW()-13)/2),0))</f>
        <v>PSA: Porcentaje de sanciones aplicadas</v>
      </c>
      <c r="F65" s="985" t="str">
        <f ca="1">IF(ISBLANK(OFFSET('5. Pp (3 años)'!$K$46,INT((ROW()-13)/2),0)),"",OFFSET('5. Pp (3 años)'!$K$46,INT((ROW()-13)/2),0))</f>
        <v>Ascendente</v>
      </c>
      <c r="G65" s="987" t="str">
        <f ca="1">IF(ISBLANK(OFFSET('5. Pp (3 años)'!$H$46,INT((ROW()-13)/2),0)),"",OFFSET('5. Pp (3 años)'!$H$46,INT((ROW()-13)/2),0))</f>
        <v>Trimestral</v>
      </c>
      <c r="H65" s="1027">
        <f ca="1">IF(ISBLANK(OFFSET('9. METAS'!$L$20,INT((ROW()-13)/2),0)),"",OFFSET('9. METAS'!$L$20,INT((ROW()-13)/2),0))</f>
        <v>19000</v>
      </c>
      <c r="I65" s="1029"/>
      <c r="J65" s="208" t="e">
        <f ca="1">IF(MOD(ROW()-13,2)=0,IF(ISBLANK(OFFSET(#REF!,INT((ROW()-13)/2),0)),"",OFFSET(#REF!,INT((ROW()-13)/2),0)),IF(ISBLANK(OFFSET('9. METAS'!$U$20,INT((ROW()-14)/2),0)),"",OFFSET('9. METAS'!$U$20,INT((ROW()-14)/2),0)))</f>
        <v>#REF!</v>
      </c>
      <c r="K65" s="209" t="e">
        <f ca="1">IF(MOD(ROW()-13,2)=0,IF(ISBLANK(OFFSET(#REF!,INT((ROW()-13)/2),0)),"",OFFSET(#REF!,INT((ROW()-13)/2),0)),IF(ISBLANK(OFFSET('9. METAS'!$V$20,INT((ROW()-14)/2),0)),"",OFFSET('9. METAS'!$V$20,INT((ROW()-14)/2),0)))</f>
        <v>#REF!</v>
      </c>
      <c r="L65" s="209" t="e">
        <f ca="1">IF(MOD(ROW()-13,2)=0,IF(ISBLANK(OFFSET(#REF!,INT((ROW()-13)/2),0)),"",OFFSET(#REF!,INT((ROW()-13)/2),0)),IF(ISBLANK(OFFSET('9. METAS'!$W$20,INT((ROW()-14)/2),0)),"",OFFSET('9. METAS'!$W$20,INT((ROW()-14)/2),0)))</f>
        <v>#REF!</v>
      </c>
      <c r="M65" s="210" t="e">
        <f ca="1">IF(MOD(ROW()-13,2)=0,IF(ISBLANK(OFFSET(#REF!,INT((ROW()-13)/2),0)),"",OFFSET(#REF!,INT((ROW()-13)/2),0)),IF(ISBLANK(OFFSET('9. METAS'!$X$20,INT((ROW()-14)/2),0)),"",OFFSET('9. METAS'!$X$20,INT((ROW()-14)/2),0)))</f>
        <v>#REF!</v>
      </c>
      <c r="N65" s="1002" t="str">
        <f t="shared" ref="N65" ca="1" si="48">IFERROR(J65/J66,"ND")</f>
        <v>ND</v>
      </c>
      <c r="O65" s="1004" t="str">
        <f t="shared" ref="O65" ca="1" si="49">IFERROR(((J65+K65+L65)/H65),"ND")</f>
        <v>ND</v>
      </c>
      <c r="P65" s="1031"/>
    </row>
    <row r="66" spans="3:16">
      <c r="C66" s="981"/>
      <c r="D66" s="983"/>
      <c r="E66" s="983"/>
      <c r="F66" s="985"/>
      <c r="G66" s="987"/>
      <c r="H66" s="1027"/>
      <c r="I66" s="1033"/>
      <c r="J66" s="208">
        <f ca="1">IF(MOD(ROW()-13,2)=0,IF(ISBLANK(OFFSET(#REF!,INT((ROW()-13)/2),0)),"",OFFSET(#REF!,INT((ROW()-13)/2),0)),IF(ISBLANK(OFFSET('9. METAS'!$U$20,INT((ROW()-14)/2),0)),"",OFFSET('9. METAS'!$U$20,INT((ROW()-14)/2),0)))</f>
        <v>4750</v>
      </c>
      <c r="K66" s="209">
        <f ca="1">IF(MOD(ROW()-13,2)=0,IF(ISBLANK(OFFSET(#REF!,INT((ROW()-13)/2),0)),"",OFFSET(#REF!,INT((ROW()-13)/2),0)),IF(ISBLANK(OFFSET('9. METAS'!$V$20,INT((ROW()-14)/2),0)),"",OFFSET('9. METAS'!$V$20,INT((ROW()-14)/2),0)))</f>
        <v>4750</v>
      </c>
      <c r="L66" s="209">
        <f ca="1">IF(MOD(ROW()-13,2)=0,IF(ISBLANK(OFFSET(#REF!,INT((ROW()-13)/2),0)),"",OFFSET(#REF!,INT((ROW()-13)/2),0)),IF(ISBLANK(OFFSET('9. METAS'!$W$20,INT((ROW()-14)/2),0)),"",OFFSET('9. METAS'!$W$20,INT((ROW()-14)/2),0)))</f>
        <v>4750</v>
      </c>
      <c r="M66" s="210">
        <f ca="1">IF(MOD(ROW()-13,2)=0,IF(ISBLANK(OFFSET(#REF!,INT((ROW()-13)/2),0)),"",OFFSET(#REF!,INT((ROW()-13)/2),0)),IF(ISBLANK(OFFSET('9. METAS'!$X$20,INT((ROW()-14)/2),0)),"",OFFSET('9. METAS'!$X$20,INT((ROW()-14)/2),0)))</f>
        <v>4750</v>
      </c>
      <c r="N66" s="1003"/>
      <c r="O66" s="1005"/>
      <c r="P66" s="1034"/>
    </row>
    <row r="67" spans="3:16">
      <c r="C67" s="1008" t="str">
        <f ca="1">IF(ISBLANK(OFFSET('5. Pp (3 años)'!$C$46,INT((ROW()-13)/2),0)),"",OFFSET('5. Pp (3 años)'!$C$46,INT((ROW()-13)/2),0))</f>
        <v>Actividad</v>
      </c>
      <c r="D67" s="983" t="str">
        <f ca="1">IF(ISBLANK(OFFSET('5. Pp (3 años)'!$D$46,INT((ROW()-13)/2),0)),"",OFFSET('5. Pp (3 años)'!$D$46,INT((ROW()-13)/2),0))</f>
        <v>3.1.1.1.7.1 Celebración de convenios a través de audiencias conciliatorias.</v>
      </c>
      <c r="E67" s="983" t="str">
        <f ca="1">IF(ISBLANK(OFFSET('5. Pp (3 años)'!$E$46,INT((ROW()-13)/2),0)),"",OFFSET('5. Pp (3 años)'!$E$46,INT((ROW()-13)/2),0))</f>
        <v xml:space="preserve">PCCC: Porcentaje de convenios conciliatorios celebrados.               </v>
      </c>
      <c r="F67" s="985" t="str">
        <f ca="1">IF(ISBLANK(OFFSET('5. Pp (3 años)'!$K$46,INT((ROW()-13)/2),0)),"",OFFSET('5. Pp (3 años)'!$K$46,INT((ROW()-13)/2),0))</f>
        <v>Ascendente</v>
      </c>
      <c r="G67" s="987" t="str">
        <f ca="1">IF(ISBLANK(OFFSET('5. Pp (3 años)'!$H$46,INT((ROW()-13)/2),0)),"",OFFSET('5. Pp (3 años)'!$H$46,INT((ROW()-13)/2),0))</f>
        <v>Trimestral</v>
      </c>
      <c r="H67" s="1027">
        <f ca="1">IF(ISBLANK(OFFSET('9. METAS'!$L$20,INT((ROW()-13)/2),0)),"",OFFSET('9. METAS'!$L$20,INT((ROW()-13)/2),0))</f>
        <v>200</v>
      </c>
      <c r="I67" s="1029"/>
      <c r="J67" s="208" t="e">
        <f ca="1">IF(MOD(ROW()-13,2)=0,IF(ISBLANK(OFFSET(#REF!,INT((ROW()-13)/2),0)),"",OFFSET(#REF!,INT((ROW()-13)/2),0)),IF(ISBLANK(OFFSET('9. METAS'!$U$20,INT((ROW()-14)/2),0)),"",OFFSET('9. METAS'!$U$20,INT((ROW()-14)/2),0)))</f>
        <v>#REF!</v>
      </c>
      <c r="K67" s="209" t="e">
        <f ca="1">IF(MOD(ROW()-13,2)=0,IF(ISBLANK(OFFSET(#REF!,INT((ROW()-13)/2),0)),"",OFFSET(#REF!,INT((ROW()-13)/2),0)),IF(ISBLANK(OFFSET('9. METAS'!$V$20,INT((ROW()-14)/2),0)),"",OFFSET('9. METAS'!$V$20,INT((ROW()-14)/2),0)))</f>
        <v>#REF!</v>
      </c>
      <c r="L67" s="209" t="e">
        <f ca="1">IF(MOD(ROW()-13,2)=0,IF(ISBLANK(OFFSET(#REF!,INT((ROW()-13)/2),0)),"",OFFSET(#REF!,INT((ROW()-13)/2),0)),IF(ISBLANK(OFFSET('9. METAS'!$W$20,INT((ROW()-14)/2),0)),"",OFFSET('9. METAS'!$W$20,INT((ROW()-14)/2),0)))</f>
        <v>#REF!</v>
      </c>
      <c r="M67" s="210" t="e">
        <f ca="1">IF(MOD(ROW()-13,2)=0,IF(ISBLANK(OFFSET(#REF!,INT((ROW()-13)/2),0)),"",OFFSET(#REF!,INT((ROW()-13)/2),0)),IF(ISBLANK(OFFSET('9. METAS'!$X$20,INT((ROW()-14)/2),0)),"",OFFSET('9. METAS'!$X$20,INT((ROW()-14)/2),0)))</f>
        <v>#REF!</v>
      </c>
      <c r="N67" s="1002" t="str">
        <f t="shared" ref="N67" ca="1" si="50">IFERROR(J67/J68,"ND")</f>
        <v>ND</v>
      </c>
      <c r="O67" s="1004" t="str">
        <f t="shared" ref="O67" ca="1" si="51">IFERROR(((J67+K67+L67)/H67),"ND")</f>
        <v>ND</v>
      </c>
      <c r="P67" s="1031"/>
    </row>
    <row r="68" spans="3:16">
      <c r="C68" s="981"/>
      <c r="D68" s="983"/>
      <c r="E68" s="983"/>
      <c r="F68" s="985"/>
      <c r="G68" s="987"/>
      <c r="H68" s="1027"/>
      <c r="I68" s="1033"/>
      <c r="J68" s="208">
        <f ca="1">IF(MOD(ROW()-13,2)=0,IF(ISBLANK(OFFSET(#REF!,INT((ROW()-13)/2),0)),"",OFFSET(#REF!,INT((ROW()-13)/2),0)),IF(ISBLANK(OFFSET('9. METAS'!$U$20,INT((ROW()-14)/2),0)),"",OFFSET('9. METAS'!$U$20,INT((ROW()-14)/2),0)))</f>
        <v>50</v>
      </c>
      <c r="K68" s="209">
        <f ca="1">IF(MOD(ROW()-13,2)=0,IF(ISBLANK(OFFSET(#REF!,INT((ROW()-13)/2),0)),"",OFFSET(#REF!,INT((ROW()-13)/2),0)),IF(ISBLANK(OFFSET('9. METAS'!$V$20,INT((ROW()-14)/2),0)),"",OFFSET('9. METAS'!$V$20,INT((ROW()-14)/2),0)))</f>
        <v>50</v>
      </c>
      <c r="L68" s="209">
        <f ca="1">IF(MOD(ROW()-13,2)=0,IF(ISBLANK(OFFSET(#REF!,INT((ROW()-13)/2),0)),"",OFFSET(#REF!,INT((ROW()-13)/2),0)),IF(ISBLANK(OFFSET('9. METAS'!$W$20,INT((ROW()-14)/2),0)),"",OFFSET('9. METAS'!$W$20,INT((ROW()-14)/2),0)))</f>
        <v>50</v>
      </c>
      <c r="M68" s="210">
        <f ca="1">IF(MOD(ROW()-13,2)=0,IF(ISBLANK(OFFSET(#REF!,INT((ROW()-13)/2),0)),"",OFFSET(#REF!,INT((ROW()-13)/2),0)),IF(ISBLANK(OFFSET('9. METAS'!$X$20,INT((ROW()-14)/2),0)),"",OFFSET('9. METAS'!$X$20,INT((ROW()-14)/2),0)))</f>
        <v>50</v>
      </c>
      <c r="N68" s="1003"/>
      <c r="O68" s="1005"/>
      <c r="P68" s="1034"/>
    </row>
    <row r="69" spans="3:16">
      <c r="C69" s="1008" t="str">
        <f ca="1">IF(ISBLANK(OFFSET('5. Pp (3 años)'!$C$46,INT((ROW()-13)/2),0)),"",OFFSET('5. Pp (3 años)'!$C$46,INT((ROW()-13)/2),0))</f>
        <v>Actividad</v>
      </c>
      <c r="D69" s="983" t="str">
        <f ca="1">IF(ISBLANK(OFFSET('5. Pp (3 años)'!$D$46,INT((ROW()-13)/2),0)),"",OFFSET('5. Pp (3 años)'!$D$46,INT((ROW()-13)/2),0))</f>
        <v>3.1.1.1.7.2 Otorgamiento de asesorías psicológicas a menores infractores y sus familias.</v>
      </c>
      <c r="E69" s="983" t="str">
        <f ca="1">IF(ISBLANK(OFFSET('5. Pp (3 años)'!$E$46,INT((ROW()-13)/2),0)),"",OFFSET('5. Pp (3 años)'!$E$46,INT((ROW()-13)/2),0))</f>
        <v xml:space="preserve">PAPO: Porcentaje de asesorías psicológicas otorgadas.   </v>
      </c>
      <c r="F69" s="985" t="str">
        <f ca="1">IF(ISBLANK(OFFSET('5. Pp (3 años)'!$K$46,INT((ROW()-13)/2),0)),"",OFFSET('5. Pp (3 años)'!$K$46,INT((ROW()-13)/2),0))</f>
        <v>Ascendente</v>
      </c>
      <c r="G69" s="987" t="str">
        <f ca="1">IF(ISBLANK(OFFSET('5. Pp (3 años)'!$H$46,INT((ROW()-13)/2),0)),"",OFFSET('5. Pp (3 años)'!$H$46,INT((ROW()-13)/2),0))</f>
        <v>Trimestral</v>
      </c>
      <c r="H69" s="1027">
        <f ca="1">IF(ISBLANK(OFFSET('9. METAS'!$L$20,INT((ROW()-13)/2),0)),"",OFFSET('9. METAS'!$L$20,INT((ROW()-13)/2),0))</f>
        <v>300</v>
      </c>
      <c r="I69" s="1029"/>
      <c r="J69" s="208" t="e">
        <f ca="1">IF(MOD(ROW()-13,2)=0,IF(ISBLANK(OFFSET(#REF!,INT((ROW()-13)/2),0)),"",OFFSET(#REF!,INT((ROW()-13)/2),0)),IF(ISBLANK(OFFSET('9. METAS'!$U$20,INT((ROW()-14)/2),0)),"",OFFSET('9. METAS'!$U$20,INT((ROW()-14)/2),0)))</f>
        <v>#REF!</v>
      </c>
      <c r="K69" s="209" t="e">
        <f ca="1">IF(MOD(ROW()-13,2)=0,IF(ISBLANK(OFFSET(#REF!,INT((ROW()-13)/2),0)),"",OFFSET(#REF!,INT((ROW()-13)/2),0)),IF(ISBLANK(OFFSET('9. METAS'!$V$20,INT((ROW()-14)/2),0)),"",OFFSET('9. METAS'!$V$20,INT((ROW()-14)/2),0)))</f>
        <v>#REF!</v>
      </c>
      <c r="L69" s="209" t="e">
        <f ca="1">IF(MOD(ROW()-13,2)=0,IF(ISBLANK(OFFSET(#REF!,INT((ROW()-13)/2),0)),"",OFFSET(#REF!,INT((ROW()-13)/2),0)),IF(ISBLANK(OFFSET('9. METAS'!$W$20,INT((ROW()-14)/2),0)),"",OFFSET('9. METAS'!$W$20,INT((ROW()-14)/2),0)))</f>
        <v>#REF!</v>
      </c>
      <c r="M69" s="210" t="e">
        <f ca="1">IF(MOD(ROW()-13,2)=0,IF(ISBLANK(OFFSET(#REF!,INT((ROW()-13)/2),0)),"",OFFSET(#REF!,INT((ROW()-13)/2),0)),IF(ISBLANK(OFFSET('9. METAS'!$X$20,INT((ROW()-14)/2),0)),"",OFFSET('9. METAS'!$X$20,INT((ROW()-14)/2),0)))</f>
        <v>#REF!</v>
      </c>
      <c r="N69" s="1002" t="str">
        <f t="shared" ref="N69" ca="1" si="52">IFERROR(J69/J70,"ND")</f>
        <v>ND</v>
      </c>
      <c r="O69" s="1004" t="str">
        <f t="shared" ref="O69" ca="1" si="53">IFERROR(((J69+K69+L69)/H69),"ND")</f>
        <v>ND</v>
      </c>
      <c r="P69" s="1031"/>
    </row>
    <row r="70" spans="3:16">
      <c r="C70" s="981"/>
      <c r="D70" s="983"/>
      <c r="E70" s="983"/>
      <c r="F70" s="985"/>
      <c r="G70" s="987"/>
      <c r="H70" s="1027"/>
      <c r="I70" s="1033"/>
      <c r="J70" s="208">
        <f ca="1">IF(MOD(ROW()-13,2)=0,IF(ISBLANK(OFFSET(#REF!,INT((ROW()-13)/2),0)),"",OFFSET(#REF!,INT((ROW()-13)/2),0)),IF(ISBLANK(OFFSET('9. METAS'!$U$20,INT((ROW()-14)/2),0)),"",OFFSET('9. METAS'!$U$20,INT((ROW()-14)/2),0)))</f>
        <v>75</v>
      </c>
      <c r="K70" s="209">
        <f ca="1">IF(MOD(ROW()-13,2)=0,IF(ISBLANK(OFFSET(#REF!,INT((ROW()-13)/2),0)),"",OFFSET(#REF!,INT((ROW()-13)/2),0)),IF(ISBLANK(OFFSET('9. METAS'!$V$20,INT((ROW()-14)/2),0)),"",OFFSET('9. METAS'!$V$20,INT((ROW()-14)/2),0)))</f>
        <v>75</v>
      </c>
      <c r="L70" s="209">
        <f ca="1">IF(MOD(ROW()-13,2)=0,IF(ISBLANK(OFFSET(#REF!,INT((ROW()-13)/2),0)),"",OFFSET(#REF!,INT((ROW()-13)/2),0)),IF(ISBLANK(OFFSET('9. METAS'!$W$20,INT((ROW()-14)/2),0)),"",OFFSET('9. METAS'!$W$20,INT((ROW()-14)/2),0)))</f>
        <v>75</v>
      </c>
      <c r="M70" s="210">
        <f ca="1">IF(MOD(ROW()-13,2)=0,IF(ISBLANK(OFFSET(#REF!,INT((ROW()-13)/2),0)),"",OFFSET(#REF!,INT((ROW()-13)/2),0)),IF(ISBLANK(OFFSET('9. METAS'!$X$20,INT((ROW()-14)/2),0)),"",OFFSET('9. METAS'!$X$20,INT((ROW()-14)/2),0)))</f>
        <v>75</v>
      </c>
      <c r="N70" s="1003"/>
      <c r="O70" s="1005"/>
      <c r="P70" s="1034"/>
    </row>
    <row r="71" spans="3:16">
      <c r="C71" s="1008" t="str">
        <f ca="1">IF(ISBLANK(OFFSET('5. Pp (3 años)'!$C$46,INT((ROW()-13)/2),0)),"",OFFSET('5. Pp (3 años)'!$C$46,INT((ROW()-13)/2),0))</f>
        <v>Actividad</v>
      </c>
      <c r="D71" s="983" t="str">
        <f ca="1">IF(ISBLANK(OFFSET('5. Pp (3 años)'!$D$46,INT((ROW()-13)/2),0)),"",OFFSET('5. Pp (3 años)'!$D$46,INT((ROW()-13)/2),0))</f>
        <v>3.1.1.1.7.3 Impartición de cursos de capacitación para el personal de la Dirección.</v>
      </c>
      <c r="E71" s="983" t="str">
        <f ca="1">IF(ISBLANK(OFFSET('5. Pp (3 años)'!$E$46,INT((ROW()-13)/2),0)),"",OFFSET('5. Pp (3 años)'!$E$46,INT((ROW()-13)/2),0))</f>
        <v>PACI: Porcentaje de cursos de capacitación impartidos.</v>
      </c>
      <c r="F71" s="985" t="str">
        <f ca="1">IF(ISBLANK(OFFSET('5. Pp (3 años)'!$K$46,INT((ROW()-13)/2),0)),"",OFFSET('5. Pp (3 años)'!$K$46,INT((ROW()-13)/2),0))</f>
        <v>Ascedente</v>
      </c>
      <c r="G71" s="987" t="str">
        <f ca="1">IF(ISBLANK(OFFSET('5. Pp (3 años)'!$H$46,INT((ROW()-13)/2),0)),"",OFFSET('5. Pp (3 años)'!$H$46,INT((ROW()-13)/2),0))</f>
        <v>Trimestral</v>
      </c>
      <c r="H71" s="1027">
        <f ca="1">IF(ISBLANK(OFFSET('9. METAS'!$L$20,INT((ROW()-13)/2),0)),"",OFFSET('9. METAS'!$L$20,INT((ROW()-13)/2),0))</f>
        <v>6</v>
      </c>
      <c r="I71" s="1029"/>
      <c r="J71" s="208" t="e">
        <f ca="1">IF(MOD(ROW()-13,2)=0,IF(ISBLANK(OFFSET(#REF!,INT((ROW()-13)/2),0)),"",OFFSET(#REF!,INT((ROW()-13)/2),0)),IF(ISBLANK(OFFSET('9. METAS'!$U$20,INT((ROW()-14)/2),0)),"",OFFSET('9. METAS'!$U$20,INT((ROW()-14)/2),0)))</f>
        <v>#REF!</v>
      </c>
      <c r="K71" s="209" t="e">
        <f ca="1">IF(MOD(ROW()-13,2)=0,IF(ISBLANK(OFFSET(#REF!,INT((ROW()-13)/2),0)),"",OFFSET(#REF!,INT((ROW()-13)/2),0)),IF(ISBLANK(OFFSET('9. METAS'!$V$20,INT((ROW()-14)/2),0)),"",OFFSET('9. METAS'!$V$20,INT((ROW()-14)/2),0)))</f>
        <v>#REF!</v>
      </c>
      <c r="L71" s="209" t="e">
        <f ca="1">IF(MOD(ROW()-13,2)=0,IF(ISBLANK(OFFSET(#REF!,INT((ROW()-13)/2),0)),"",OFFSET(#REF!,INT((ROW()-13)/2),0)),IF(ISBLANK(OFFSET('9. METAS'!$W$20,INT((ROW()-14)/2),0)),"",OFFSET('9. METAS'!$W$20,INT((ROW()-14)/2),0)))</f>
        <v>#REF!</v>
      </c>
      <c r="M71" s="210" t="e">
        <f ca="1">IF(MOD(ROW()-13,2)=0,IF(ISBLANK(OFFSET(#REF!,INT((ROW()-13)/2),0)),"",OFFSET(#REF!,INT((ROW()-13)/2),0)),IF(ISBLANK(OFFSET('9. METAS'!$X$20,INT((ROW()-14)/2),0)),"",OFFSET('9. METAS'!$X$20,INT((ROW()-14)/2),0)))</f>
        <v>#REF!</v>
      </c>
      <c r="N71" s="1002" t="str">
        <f t="shared" ref="N71" ca="1" si="54">IFERROR(J71/J72,"ND")</f>
        <v>ND</v>
      </c>
      <c r="O71" s="1004" t="str">
        <f t="shared" ref="O71" ca="1" si="55">IFERROR(((J71+K71+L71)/H71),"ND")</f>
        <v>ND</v>
      </c>
      <c r="P71" s="1031"/>
    </row>
    <row r="72" spans="3:16">
      <c r="C72" s="981"/>
      <c r="D72" s="983"/>
      <c r="E72" s="983"/>
      <c r="F72" s="985"/>
      <c r="G72" s="987"/>
      <c r="H72" s="1027"/>
      <c r="I72" s="1033"/>
      <c r="J72" s="208">
        <f ca="1">IF(MOD(ROW()-13,2)=0,IF(ISBLANK(OFFSET(#REF!,INT((ROW()-13)/2),0)),"",OFFSET(#REF!,INT((ROW()-13)/2),0)),IF(ISBLANK(OFFSET('9. METAS'!$U$20,INT((ROW()-14)/2),0)),"",OFFSET('9. METAS'!$U$20,INT((ROW()-14)/2),0)))</f>
        <v>2</v>
      </c>
      <c r="K72" s="209">
        <f ca="1">IF(MOD(ROW()-13,2)=0,IF(ISBLANK(OFFSET(#REF!,INT((ROW()-13)/2),0)),"",OFFSET(#REF!,INT((ROW()-13)/2),0)),IF(ISBLANK(OFFSET('9. METAS'!$V$20,INT((ROW()-14)/2),0)),"",OFFSET('9. METAS'!$V$20,INT((ROW()-14)/2),0)))</f>
        <v>1</v>
      </c>
      <c r="L72" s="209">
        <f ca="1">IF(MOD(ROW()-13,2)=0,IF(ISBLANK(OFFSET(#REF!,INT((ROW()-13)/2),0)),"",OFFSET(#REF!,INT((ROW()-13)/2),0)),IF(ISBLANK(OFFSET('9. METAS'!$W$20,INT((ROW()-14)/2),0)),"",OFFSET('9. METAS'!$W$20,INT((ROW()-14)/2),0)))</f>
        <v>2</v>
      </c>
      <c r="M72" s="210">
        <f ca="1">IF(MOD(ROW()-13,2)=0,IF(ISBLANK(OFFSET(#REF!,INT((ROW()-13)/2),0)),"",OFFSET(#REF!,INT((ROW()-13)/2),0)),IF(ISBLANK(OFFSET('9. METAS'!$X$20,INT((ROW()-14)/2),0)),"",OFFSET('9. METAS'!$X$20,INT((ROW()-14)/2),0)))</f>
        <v>1</v>
      </c>
      <c r="N72" s="1003"/>
      <c r="O72" s="1005"/>
      <c r="P72" s="1034"/>
    </row>
    <row r="73" spans="3:16">
      <c r="C73" s="1008" t="str">
        <f ca="1">IF(ISBLANK(OFFSET('5. Pp (3 años)'!$C$46,INT((ROW()-13)/2),0)),"",OFFSET('5. Pp (3 años)'!$C$46,INT((ROW()-13)/2),0))</f>
        <v>Actividad</v>
      </c>
      <c r="D73" s="983" t="str">
        <f ca="1">IF(ISBLANK(OFFSET('5. Pp (3 años)'!$D$46,INT((ROW()-13)/2),0)),"",OFFSET('5. Pp (3 años)'!$D$46,INT((ROW()-13)/2),0))</f>
        <v>3.1.1.1.7.4 Realización de Talleres para familias de menores infractores.</v>
      </c>
      <c r="E73" s="983" t="str">
        <f ca="1">IF(ISBLANK(OFFSET('5. Pp (3 años)'!$E$46,INT((ROW()-13)/2),0)),"",OFFSET('5. Pp (3 años)'!$E$46,INT((ROW()-13)/2),0))</f>
        <v xml:space="preserve">PTFR: Porcentaje de Talleres para familias realizados.         </v>
      </c>
      <c r="F73" s="985" t="str">
        <f ca="1">IF(ISBLANK(OFFSET('5. Pp (3 años)'!$K$46,INT((ROW()-13)/2),0)),"",OFFSET('5. Pp (3 años)'!$K$46,INT((ROW()-13)/2),0))</f>
        <v>Ascedente</v>
      </c>
      <c r="G73" s="987" t="str">
        <f ca="1">IF(ISBLANK(OFFSET('5. Pp (3 años)'!$H$46,INT((ROW()-13)/2),0)),"",OFFSET('5. Pp (3 años)'!$H$46,INT((ROW()-13)/2),0))</f>
        <v>Trimestral</v>
      </c>
      <c r="H73" s="1027">
        <f ca="1">IF(ISBLANK(OFFSET('9. METAS'!$L$20,INT((ROW()-13)/2),0)),"",OFFSET('9. METAS'!$L$20,INT((ROW()-13)/2),0))</f>
        <v>4</v>
      </c>
      <c r="I73" s="1029"/>
      <c r="J73" s="208" t="e">
        <f ca="1">IF(MOD(ROW()-13,2)=0,IF(ISBLANK(OFFSET(#REF!,INT((ROW()-13)/2),0)),"",OFFSET(#REF!,INT((ROW()-13)/2),0)),IF(ISBLANK(OFFSET('9. METAS'!$U$20,INT((ROW()-14)/2),0)),"",OFFSET('9. METAS'!$U$20,INT((ROW()-14)/2),0)))</f>
        <v>#REF!</v>
      </c>
      <c r="K73" s="209" t="e">
        <f ca="1">IF(MOD(ROW()-13,2)=0,IF(ISBLANK(OFFSET(#REF!,INT((ROW()-13)/2),0)),"",OFFSET(#REF!,INT((ROW()-13)/2),0)),IF(ISBLANK(OFFSET('9. METAS'!$V$20,INT((ROW()-14)/2),0)),"",OFFSET('9. METAS'!$V$20,INT((ROW()-14)/2),0)))</f>
        <v>#REF!</v>
      </c>
      <c r="L73" s="209" t="e">
        <f ca="1">IF(MOD(ROW()-13,2)=0,IF(ISBLANK(OFFSET(#REF!,INT((ROW()-13)/2),0)),"",OFFSET(#REF!,INT((ROW()-13)/2),0)),IF(ISBLANK(OFFSET('9. METAS'!$W$20,INT((ROW()-14)/2),0)),"",OFFSET('9. METAS'!$W$20,INT((ROW()-14)/2),0)))</f>
        <v>#REF!</v>
      </c>
      <c r="M73" s="210" t="e">
        <f ca="1">IF(MOD(ROW()-13,2)=0,IF(ISBLANK(OFFSET(#REF!,INT((ROW()-13)/2),0)),"",OFFSET(#REF!,INT((ROW()-13)/2),0)),IF(ISBLANK(OFFSET('9. METAS'!$X$20,INT((ROW()-14)/2),0)),"",OFFSET('9. METAS'!$X$20,INT((ROW()-14)/2),0)))</f>
        <v>#REF!</v>
      </c>
      <c r="N73" s="1002" t="str">
        <f t="shared" ref="N73" ca="1" si="56">IFERROR(J73/J74,"ND")</f>
        <v>ND</v>
      </c>
      <c r="O73" s="1004" t="str">
        <f t="shared" ref="O73" ca="1" si="57">IFERROR(((J73+K73+L73)/H73),"ND")</f>
        <v>ND</v>
      </c>
      <c r="P73" s="1031"/>
    </row>
    <row r="74" spans="3:16">
      <c r="C74" s="981"/>
      <c r="D74" s="983"/>
      <c r="E74" s="983"/>
      <c r="F74" s="985"/>
      <c r="G74" s="987"/>
      <c r="H74" s="1027"/>
      <c r="I74" s="1033"/>
      <c r="J74" s="208">
        <f ca="1">IF(MOD(ROW()-13,2)=0,IF(ISBLANK(OFFSET(#REF!,INT((ROW()-13)/2),0)),"",OFFSET(#REF!,INT((ROW()-13)/2),0)),IF(ISBLANK(OFFSET('9. METAS'!$U$20,INT((ROW()-14)/2),0)),"",OFFSET('9. METAS'!$U$20,INT((ROW()-14)/2),0)))</f>
        <v>1</v>
      </c>
      <c r="K74" s="209">
        <f ca="1">IF(MOD(ROW()-13,2)=0,IF(ISBLANK(OFFSET(#REF!,INT((ROW()-13)/2),0)),"",OFFSET(#REF!,INT((ROW()-13)/2),0)),IF(ISBLANK(OFFSET('9. METAS'!$V$20,INT((ROW()-14)/2),0)),"",OFFSET('9. METAS'!$V$20,INT((ROW()-14)/2),0)))</f>
        <v>1</v>
      </c>
      <c r="L74" s="209">
        <f ca="1">IF(MOD(ROW()-13,2)=0,IF(ISBLANK(OFFSET(#REF!,INT((ROW()-13)/2),0)),"",OFFSET(#REF!,INT((ROW()-13)/2),0)),IF(ISBLANK(OFFSET('9. METAS'!$W$20,INT((ROW()-14)/2),0)),"",OFFSET('9. METAS'!$W$20,INT((ROW()-14)/2),0)))</f>
        <v>1</v>
      </c>
      <c r="M74" s="210">
        <f ca="1">IF(MOD(ROW()-13,2)=0,IF(ISBLANK(OFFSET(#REF!,INT((ROW()-13)/2),0)),"",OFFSET(#REF!,INT((ROW()-13)/2),0)),IF(ISBLANK(OFFSET('9. METAS'!$X$20,INT((ROW()-14)/2),0)),"",OFFSET('9. METAS'!$X$20,INT((ROW()-14)/2),0)))</f>
        <v>1</v>
      </c>
      <c r="N74" s="1003"/>
      <c r="O74" s="1005"/>
      <c r="P74" s="1034"/>
    </row>
    <row r="75" spans="3:16">
      <c r="C75" s="1008" t="str">
        <f ca="1">IF(ISBLANK(OFFSET('5. Pp (3 años)'!$C$46,INT((ROW()-13)/2),0)),"",OFFSET('5. Pp (3 años)'!$C$46,INT((ROW()-13)/2),0))</f>
        <v>Componente</v>
      </c>
      <c r="D75" s="983" t="str">
        <f ca="1">IF(ISBLANK(OFFSET('5. Pp (3 años)'!$D$46,INT((ROW()-13)/2),0)),"",OFFSET('5. Pp (3 años)'!$D$46,INT((ROW()-13)/2),0))</f>
        <v>3.1.1.1.8 Supervisión de guarda y custodia de ciudadanos que infringen el Reglamento de Justicia Cívica realizada</v>
      </c>
      <c r="E75" s="983" t="str">
        <f ca="1">IF(ISBLANK(OFFSET('5. Pp (3 años)'!$E$46,INT((ROW()-13)/2),0)),"",OFFSET('5. Pp (3 años)'!$E$46,INT((ROW()-13)/2),0))</f>
        <v>PSA: Porcentaje de supervisiones aplicadas.</v>
      </c>
      <c r="F75" s="985" t="str">
        <f ca="1">IF(ISBLANK(OFFSET('5. Pp (3 años)'!$K$46,INT((ROW()-13)/2),0)),"",OFFSET('5. Pp (3 años)'!$K$46,INT((ROW()-13)/2),0))</f>
        <v>Ascendente</v>
      </c>
      <c r="G75" s="987" t="str">
        <f ca="1">IF(ISBLANK(OFFSET('5. Pp (3 años)'!$H$46,INT((ROW()-13)/2),0)),"",OFFSET('5. Pp (3 años)'!$H$46,INT((ROW()-13)/2),0))</f>
        <v>Trimestral</v>
      </c>
      <c r="H75" s="1027">
        <f ca="1">IF(ISBLANK(OFFSET('9. METAS'!$L$20,INT((ROW()-13)/2),0)),"",OFFSET('9. METAS'!$L$20,INT((ROW()-13)/2),0))</f>
        <v>23666</v>
      </c>
      <c r="I75" s="1029"/>
      <c r="J75" s="208" t="e">
        <f ca="1">IF(MOD(ROW()-13,2)=0,IF(ISBLANK(OFFSET(#REF!,INT((ROW()-13)/2),0)),"",OFFSET(#REF!,INT((ROW()-13)/2),0)),IF(ISBLANK(OFFSET('9. METAS'!$U$20,INT((ROW()-14)/2),0)),"",OFFSET('9. METAS'!$U$20,INT((ROW()-14)/2),0)))</f>
        <v>#REF!</v>
      </c>
      <c r="K75" s="209" t="e">
        <f ca="1">IF(MOD(ROW()-13,2)=0,IF(ISBLANK(OFFSET(#REF!,INT((ROW()-13)/2),0)),"",OFFSET(#REF!,INT((ROW()-13)/2),0)),IF(ISBLANK(OFFSET('9. METAS'!$V$20,INT((ROW()-14)/2),0)),"",OFFSET('9. METAS'!$V$20,INT((ROW()-14)/2),0)))</f>
        <v>#REF!</v>
      </c>
      <c r="L75" s="209" t="e">
        <f ca="1">IF(MOD(ROW()-13,2)=0,IF(ISBLANK(OFFSET(#REF!,INT((ROW()-13)/2),0)),"",OFFSET(#REF!,INT((ROW()-13)/2),0)),IF(ISBLANK(OFFSET('9. METAS'!$W$20,INT((ROW()-14)/2),0)),"",OFFSET('9. METAS'!$W$20,INT((ROW()-14)/2),0)))</f>
        <v>#REF!</v>
      </c>
      <c r="M75" s="210" t="e">
        <f ca="1">IF(MOD(ROW()-13,2)=0,IF(ISBLANK(OFFSET(#REF!,INT((ROW()-13)/2),0)),"",OFFSET(#REF!,INT((ROW()-13)/2),0)),IF(ISBLANK(OFFSET('9. METAS'!$X$20,INT((ROW()-14)/2),0)),"",OFFSET('9. METAS'!$X$20,INT((ROW()-14)/2),0)))</f>
        <v>#REF!</v>
      </c>
      <c r="N75" s="1002" t="str">
        <f t="shared" ref="N75" ca="1" si="58">IFERROR(J75/J76,"ND")</f>
        <v>ND</v>
      </c>
      <c r="O75" s="1004" t="str">
        <f t="shared" ref="O75" ca="1" si="59">IFERROR(((J75+K75+L75)/H75),"ND")</f>
        <v>ND</v>
      </c>
      <c r="P75" s="1031"/>
    </row>
    <row r="76" spans="3:16">
      <c r="C76" s="981"/>
      <c r="D76" s="983"/>
      <c r="E76" s="983"/>
      <c r="F76" s="985"/>
      <c r="G76" s="987"/>
      <c r="H76" s="1027"/>
      <c r="I76" s="1033"/>
      <c r="J76" s="208">
        <f ca="1">IF(MOD(ROW()-13,2)=0,IF(ISBLANK(OFFSET(#REF!,INT((ROW()-13)/2),0)),"",OFFSET(#REF!,INT((ROW()-13)/2),0)),IF(ISBLANK(OFFSET('9. METAS'!$U$20,INT((ROW()-14)/2),0)),"",OFFSET('9. METAS'!$U$20,INT((ROW()-14)/2),0)))</f>
        <v>5916</v>
      </c>
      <c r="K76" s="209">
        <f ca="1">IF(MOD(ROW()-13,2)=0,IF(ISBLANK(OFFSET(#REF!,INT((ROW()-13)/2),0)),"",OFFSET(#REF!,INT((ROW()-13)/2),0)),IF(ISBLANK(OFFSET('9. METAS'!$V$20,INT((ROW()-14)/2),0)),"",OFFSET('9. METAS'!$V$20,INT((ROW()-14)/2),0)))</f>
        <v>5916</v>
      </c>
      <c r="L76" s="209">
        <f ca="1">IF(MOD(ROW()-13,2)=0,IF(ISBLANK(OFFSET(#REF!,INT((ROW()-13)/2),0)),"",OFFSET(#REF!,INT((ROW()-13)/2),0)),IF(ISBLANK(OFFSET('9. METAS'!$W$20,INT((ROW()-14)/2),0)),"",OFFSET('9. METAS'!$W$20,INT((ROW()-14)/2),0)))</f>
        <v>5917</v>
      </c>
      <c r="M76" s="210">
        <f ca="1">IF(MOD(ROW()-13,2)=0,IF(ISBLANK(OFFSET(#REF!,INT((ROW()-13)/2),0)),"",OFFSET(#REF!,INT((ROW()-13)/2),0)),IF(ISBLANK(OFFSET('9. METAS'!$X$20,INT((ROW()-14)/2),0)),"",OFFSET('9. METAS'!$X$20,INT((ROW()-14)/2),0)))</f>
        <v>5917</v>
      </c>
      <c r="N76" s="1003"/>
      <c r="O76" s="1005"/>
      <c r="P76" s="1034"/>
    </row>
    <row r="77" spans="3:16">
      <c r="C77" s="1008" t="str">
        <f ca="1">IF(ISBLANK(OFFSET('5. Pp (3 años)'!$C$46,INT((ROW()-13)/2),0)),"",OFFSET('5. Pp (3 años)'!$C$46,INT((ROW()-13)/2),0))</f>
        <v>Actividad</v>
      </c>
      <c r="D77" s="983" t="str">
        <f ca="1">IF(ISBLANK(OFFSET('5. Pp (3 años)'!$D$46,INT((ROW()-13)/2),0)),"",OFFSET('5. Pp (3 años)'!$D$46,INT((ROW()-13)/2),0))</f>
        <v>3.1.1.1.8.1 Supervisión de la integridad de los infractores</v>
      </c>
      <c r="E77" s="983" t="str">
        <f ca="1">IF(ISBLANK(OFFSET('5. Pp (3 años)'!$E$46,INT((ROW()-13)/2),0)),"",OFFSET('5. Pp (3 años)'!$E$46,INT((ROW()-13)/2),0))</f>
        <v>PIA: Porcentaje de Incidencias Atendidas.</v>
      </c>
      <c r="F77" s="985" t="str">
        <f ca="1">IF(ISBLANK(OFFSET('5. Pp (3 años)'!$K$46,INT((ROW()-13)/2),0)),"",OFFSET('5. Pp (3 años)'!$K$46,INT((ROW()-13)/2),0))</f>
        <v>Ascendente</v>
      </c>
      <c r="G77" s="987" t="str">
        <f ca="1">IF(ISBLANK(OFFSET('5. Pp (3 años)'!$H$46,INT((ROW()-13)/2),0)),"",OFFSET('5. Pp (3 años)'!$H$46,INT((ROW()-13)/2),0))</f>
        <v>Trimestral</v>
      </c>
      <c r="H77" s="1027">
        <f ca="1">IF(ISBLANK(OFFSET('9. METAS'!$L$20,INT((ROW()-13)/2),0)),"",OFFSET('9. METAS'!$L$20,INT((ROW()-13)/2),0))</f>
        <v>12</v>
      </c>
      <c r="I77" s="1029"/>
      <c r="J77" s="208" t="e">
        <f ca="1">IF(MOD(ROW()-13,2)=0,IF(ISBLANK(OFFSET(#REF!,INT((ROW()-13)/2),0)),"",OFFSET(#REF!,INT((ROW()-13)/2),0)),IF(ISBLANK(OFFSET('9. METAS'!$U$20,INT((ROW()-14)/2),0)),"",OFFSET('9. METAS'!$U$20,INT((ROW()-14)/2),0)))</f>
        <v>#REF!</v>
      </c>
      <c r="K77" s="209" t="e">
        <f ca="1">IF(MOD(ROW()-13,2)=0,IF(ISBLANK(OFFSET(#REF!,INT((ROW()-13)/2),0)),"",OFFSET(#REF!,INT((ROW()-13)/2),0)),IF(ISBLANK(OFFSET('9. METAS'!$V$20,INT((ROW()-14)/2),0)),"",OFFSET('9. METAS'!$V$20,INT((ROW()-14)/2),0)))</f>
        <v>#REF!</v>
      </c>
      <c r="L77" s="209" t="e">
        <f ca="1">IF(MOD(ROW()-13,2)=0,IF(ISBLANK(OFFSET(#REF!,INT((ROW()-13)/2),0)),"",OFFSET(#REF!,INT((ROW()-13)/2),0)),IF(ISBLANK(OFFSET('9. METAS'!$W$20,INT((ROW()-14)/2),0)),"",OFFSET('9. METAS'!$W$20,INT((ROW()-14)/2),0)))</f>
        <v>#REF!</v>
      </c>
      <c r="M77" s="210" t="e">
        <f ca="1">IF(MOD(ROW()-13,2)=0,IF(ISBLANK(OFFSET(#REF!,INT((ROW()-13)/2),0)),"",OFFSET(#REF!,INT((ROW()-13)/2),0)),IF(ISBLANK(OFFSET('9. METAS'!$X$20,INT((ROW()-14)/2),0)),"",OFFSET('9. METAS'!$X$20,INT((ROW()-14)/2),0)))</f>
        <v>#REF!</v>
      </c>
      <c r="N77" s="1002" t="str">
        <f t="shared" ref="N77" ca="1" si="60">IFERROR(J77/J78,"ND")</f>
        <v>ND</v>
      </c>
      <c r="O77" s="1004" t="str">
        <f t="shared" ref="O77" ca="1" si="61">IFERROR(((J77+K77+L77)/H77),"ND")</f>
        <v>ND</v>
      </c>
      <c r="P77" s="1031"/>
    </row>
    <row r="78" spans="3:16">
      <c r="C78" s="981"/>
      <c r="D78" s="983"/>
      <c r="E78" s="983"/>
      <c r="F78" s="985"/>
      <c r="G78" s="987"/>
      <c r="H78" s="1027"/>
      <c r="I78" s="1033"/>
      <c r="J78" s="208">
        <f ca="1">IF(MOD(ROW()-13,2)=0,IF(ISBLANK(OFFSET(#REF!,INT((ROW()-13)/2),0)),"",OFFSET(#REF!,INT((ROW()-13)/2),0)),IF(ISBLANK(OFFSET('9. METAS'!$U$20,INT((ROW()-14)/2),0)),"",OFFSET('9. METAS'!$U$20,INT((ROW()-14)/2),0)))</f>
        <v>3</v>
      </c>
      <c r="K78" s="209">
        <f ca="1">IF(MOD(ROW()-13,2)=0,IF(ISBLANK(OFFSET(#REF!,INT((ROW()-13)/2),0)),"",OFFSET(#REF!,INT((ROW()-13)/2),0)),IF(ISBLANK(OFFSET('9. METAS'!$V$20,INT((ROW()-14)/2),0)),"",OFFSET('9. METAS'!$V$20,INT((ROW()-14)/2),0)))</f>
        <v>3</v>
      </c>
      <c r="L78" s="209">
        <f ca="1">IF(MOD(ROW()-13,2)=0,IF(ISBLANK(OFFSET(#REF!,INT((ROW()-13)/2),0)),"",OFFSET(#REF!,INT((ROW()-13)/2),0)),IF(ISBLANK(OFFSET('9. METAS'!$W$20,INT((ROW()-14)/2),0)),"",OFFSET('9. METAS'!$W$20,INT((ROW()-14)/2),0)))</f>
        <v>3</v>
      </c>
      <c r="M78" s="210">
        <f ca="1">IF(MOD(ROW()-13,2)=0,IF(ISBLANK(OFFSET(#REF!,INT((ROW()-13)/2),0)),"",OFFSET(#REF!,INT((ROW()-13)/2),0)),IF(ISBLANK(OFFSET('9. METAS'!$X$20,INT((ROW()-14)/2),0)),"",OFFSET('9. METAS'!$X$20,INT((ROW()-14)/2),0)))</f>
        <v>3</v>
      </c>
      <c r="N78" s="1003"/>
      <c r="O78" s="1005"/>
      <c r="P78" s="1034"/>
    </row>
    <row r="79" spans="3:16">
      <c r="C79" s="1008" t="str">
        <f ca="1">IF(ISBLANK(OFFSET('5. Pp (3 años)'!$C$46,INT((ROW()-13)/2),0)),"",OFFSET('5. Pp (3 años)'!$C$46,INT((ROW()-13)/2),0))</f>
        <v>Actividad</v>
      </c>
      <c r="D79" s="983" t="str">
        <f ca="1">IF(ISBLANK(OFFSET('5. Pp (3 años)'!$D$46,INT((ROW()-13)/2),0)),"",OFFSET('5. Pp (3 años)'!$D$46,INT((ROW()-13)/2),0))</f>
        <v>3.1.1.1.8.2 Conservación y mantenimiento de equipos del Centro Retencion.</v>
      </c>
      <c r="E79" s="983" t="str">
        <f ca="1">IF(ISBLANK(OFFSET('5. Pp (3 años)'!$E$46,INT((ROW()-13)/2),0)),"",OFFSET('5. Pp (3 años)'!$E$46,INT((ROW()-13)/2),0))</f>
        <v>PEC: Porcentaje de Equipo Conservado.</v>
      </c>
      <c r="F79" s="985" t="str">
        <f ca="1">IF(ISBLANK(OFFSET('5. Pp (3 años)'!$K$46,INT((ROW()-13)/2),0)),"",OFFSET('5. Pp (3 años)'!$K$46,INT((ROW()-13)/2),0))</f>
        <v>Ascendente</v>
      </c>
      <c r="G79" s="987" t="str">
        <f ca="1">IF(ISBLANK(OFFSET('5. Pp (3 años)'!$H$46,INT((ROW()-13)/2),0)),"",OFFSET('5. Pp (3 años)'!$H$46,INT((ROW()-13)/2),0))</f>
        <v>Trimestral</v>
      </c>
      <c r="H79" s="1027">
        <f ca="1">IF(ISBLANK(OFFSET('9. METAS'!$L$20,INT((ROW()-13)/2),0)),"",OFFSET('9. METAS'!$L$20,INT((ROW()-13)/2),0))</f>
        <v>7</v>
      </c>
      <c r="I79" s="1029"/>
      <c r="J79" s="208" t="e">
        <f ca="1">IF(MOD(ROW()-13,2)=0,IF(ISBLANK(OFFSET(#REF!,INT((ROW()-13)/2),0)),"",OFFSET(#REF!,INT((ROW()-13)/2),0)),IF(ISBLANK(OFFSET('9. METAS'!$U$20,INT((ROW()-14)/2),0)),"",OFFSET('9. METAS'!$U$20,INT((ROW()-14)/2),0)))</f>
        <v>#REF!</v>
      </c>
      <c r="K79" s="209" t="e">
        <f ca="1">IF(MOD(ROW()-13,2)=0,IF(ISBLANK(OFFSET(#REF!,INT((ROW()-13)/2),0)),"",OFFSET(#REF!,INT((ROW()-13)/2),0)),IF(ISBLANK(OFFSET('9. METAS'!$V$20,INT((ROW()-14)/2),0)),"",OFFSET('9. METAS'!$V$20,INT((ROW()-14)/2),0)))</f>
        <v>#REF!</v>
      </c>
      <c r="L79" s="209" t="e">
        <f ca="1">IF(MOD(ROW()-13,2)=0,IF(ISBLANK(OFFSET(#REF!,INT((ROW()-13)/2),0)),"",OFFSET(#REF!,INT((ROW()-13)/2),0)),IF(ISBLANK(OFFSET('9. METAS'!$W$20,INT((ROW()-14)/2),0)),"",OFFSET('9. METAS'!$W$20,INT((ROW()-14)/2),0)))</f>
        <v>#REF!</v>
      </c>
      <c r="M79" s="210" t="e">
        <f ca="1">IF(MOD(ROW()-13,2)=0,IF(ISBLANK(OFFSET(#REF!,INT((ROW()-13)/2),0)),"",OFFSET(#REF!,INT((ROW()-13)/2),0)),IF(ISBLANK(OFFSET('9. METAS'!$X$20,INT((ROW()-14)/2),0)),"",OFFSET('9. METAS'!$X$20,INT((ROW()-14)/2),0)))</f>
        <v>#REF!</v>
      </c>
      <c r="N79" s="1002" t="str">
        <f t="shared" ref="N79" ca="1" si="62">IFERROR(J79/J80,"ND")</f>
        <v>ND</v>
      </c>
      <c r="O79" s="1004" t="str">
        <f t="shared" ref="O79" ca="1" si="63">IFERROR(((J79+K79+L79)/H79),"ND")</f>
        <v>ND</v>
      </c>
      <c r="P79" s="1031"/>
    </row>
    <row r="80" spans="3:16">
      <c r="C80" s="981"/>
      <c r="D80" s="983"/>
      <c r="E80" s="983"/>
      <c r="F80" s="985"/>
      <c r="G80" s="987"/>
      <c r="H80" s="1027"/>
      <c r="I80" s="1033"/>
      <c r="J80" s="208">
        <f ca="1">IF(MOD(ROW()-13,2)=0,IF(ISBLANK(OFFSET(#REF!,INT((ROW()-13)/2),0)),"",OFFSET(#REF!,INT((ROW()-13)/2),0)),IF(ISBLANK(OFFSET('9. METAS'!$U$20,INT((ROW()-14)/2),0)),"",OFFSET('9. METAS'!$U$20,INT((ROW()-14)/2),0)))</f>
        <v>2</v>
      </c>
      <c r="K80" s="209">
        <f ca="1">IF(MOD(ROW()-13,2)=0,IF(ISBLANK(OFFSET(#REF!,INT((ROW()-13)/2),0)),"",OFFSET(#REF!,INT((ROW()-13)/2),0)),IF(ISBLANK(OFFSET('9. METAS'!$V$20,INT((ROW()-14)/2),0)),"",OFFSET('9. METAS'!$V$20,INT((ROW()-14)/2),0)))</f>
        <v>2</v>
      </c>
      <c r="L80" s="209">
        <f ca="1">IF(MOD(ROW()-13,2)=0,IF(ISBLANK(OFFSET(#REF!,INT((ROW()-13)/2),0)),"",OFFSET(#REF!,INT((ROW()-13)/2),0)),IF(ISBLANK(OFFSET('9. METAS'!$W$20,INT((ROW()-14)/2),0)),"",OFFSET('9. METAS'!$W$20,INT((ROW()-14)/2),0)))</f>
        <v>2</v>
      </c>
      <c r="M80" s="210">
        <f ca="1">IF(MOD(ROW()-13,2)=0,IF(ISBLANK(OFFSET(#REF!,INT((ROW()-13)/2),0)),"",OFFSET(#REF!,INT((ROW()-13)/2),0)),IF(ISBLANK(OFFSET('9. METAS'!$X$20,INT((ROW()-14)/2),0)),"",OFFSET('9. METAS'!$X$20,INT((ROW()-14)/2),0)))</f>
        <v>1</v>
      </c>
      <c r="N80" s="1003"/>
      <c r="O80" s="1005"/>
      <c r="P80" s="1034"/>
    </row>
    <row r="81" spans="3:16">
      <c r="C81" s="1008" t="str">
        <f ca="1">IF(ISBLANK(OFFSET('5. Pp (3 años)'!$C$46,INT((ROW()-13)/2),0)),"",OFFSET('5. Pp (3 años)'!$C$46,INT((ROW()-13)/2),0))</f>
        <v>Actividad</v>
      </c>
      <c r="D81" s="983" t="str">
        <f ca="1">IF(ISBLANK(OFFSET('5. Pp (3 años)'!$D$46,INT((ROW()-13)/2),0)),"",OFFSET('5. Pp (3 años)'!$D$46,INT((ROW()-13)/2),0))</f>
        <v>3.1.1.1.8.3 Otorgamiento de alimentos  a infractores retenidos y personal Institucional</v>
      </c>
      <c r="E81" s="983" t="str">
        <f ca="1">IF(ISBLANK(OFFSET('5. Pp (3 años)'!$E$46,INT((ROW()-13)/2),0)),"",OFFSET('5. Pp (3 años)'!$E$46,INT((ROW()-13)/2),0))</f>
        <v>POAO: Porcentaje de Órdenes de Alimentos Otorgados</v>
      </c>
      <c r="F81" s="985" t="str">
        <f ca="1">IF(ISBLANK(OFFSET('5. Pp (3 años)'!$K$46,INT((ROW()-13)/2),0)),"",OFFSET('5. Pp (3 años)'!$K$46,INT((ROW()-13)/2),0))</f>
        <v>Ascendente</v>
      </c>
      <c r="G81" s="987" t="str">
        <f ca="1">IF(ISBLANK(OFFSET('5. Pp (3 años)'!$H$46,INT((ROW()-13)/2),0)),"",OFFSET('5. Pp (3 años)'!$H$46,INT((ROW()-13)/2),0))</f>
        <v>Trimestral</v>
      </c>
      <c r="H81" s="1027">
        <f ca="1">IF(ISBLANK(OFFSET('9. METAS'!$L$20,INT((ROW()-13)/2),0)),"",OFFSET('9. METAS'!$L$20,INT((ROW()-13)/2),0))</f>
        <v>113333</v>
      </c>
      <c r="I81" s="1029"/>
      <c r="J81" s="208" t="e">
        <f ca="1">IF(MOD(ROW()-13,2)=0,IF(ISBLANK(OFFSET(#REF!,INT((ROW()-13)/2),0)),"",OFFSET(#REF!,INT((ROW()-13)/2),0)),IF(ISBLANK(OFFSET('9. METAS'!$U$20,INT((ROW()-14)/2),0)),"",OFFSET('9. METAS'!$U$20,INT((ROW()-14)/2),0)))</f>
        <v>#REF!</v>
      </c>
      <c r="K81" s="209" t="e">
        <f ca="1">IF(MOD(ROW()-13,2)=0,IF(ISBLANK(OFFSET(#REF!,INT((ROW()-13)/2),0)),"",OFFSET(#REF!,INT((ROW()-13)/2),0)),IF(ISBLANK(OFFSET('9. METAS'!$V$20,INT((ROW()-14)/2),0)),"",OFFSET('9. METAS'!$V$20,INT((ROW()-14)/2),0)))</f>
        <v>#REF!</v>
      </c>
      <c r="L81" s="209" t="e">
        <f ca="1">IF(MOD(ROW()-13,2)=0,IF(ISBLANK(OFFSET(#REF!,INT((ROW()-13)/2),0)),"",OFFSET(#REF!,INT((ROW()-13)/2),0)),IF(ISBLANK(OFFSET('9. METAS'!$W$20,INT((ROW()-14)/2),0)),"",OFFSET('9. METAS'!$W$20,INT((ROW()-14)/2),0)))</f>
        <v>#REF!</v>
      </c>
      <c r="M81" s="210" t="e">
        <f ca="1">IF(MOD(ROW()-13,2)=0,IF(ISBLANK(OFFSET(#REF!,INT((ROW()-13)/2),0)),"",OFFSET(#REF!,INT((ROW()-13)/2),0)),IF(ISBLANK(OFFSET('9. METAS'!$X$20,INT((ROW()-14)/2),0)),"",OFFSET('9. METAS'!$X$20,INT((ROW()-14)/2),0)))</f>
        <v>#REF!</v>
      </c>
      <c r="N81" s="1002" t="str">
        <f t="shared" ref="N81" ca="1" si="64">IFERROR(J81/J82,"ND")</f>
        <v>ND</v>
      </c>
      <c r="O81" s="1004" t="str">
        <f t="shared" ref="O81" ca="1" si="65">IFERROR(((J81+K81+L81)/H81),"ND")</f>
        <v>ND</v>
      </c>
      <c r="P81" s="1031"/>
    </row>
    <row r="82" spans="3:16">
      <c r="C82" s="981"/>
      <c r="D82" s="983"/>
      <c r="E82" s="983"/>
      <c r="F82" s="985"/>
      <c r="G82" s="987"/>
      <c r="H82" s="1027"/>
      <c r="I82" s="1033"/>
      <c r="J82" s="208">
        <f ca="1">IF(MOD(ROW()-13,2)=0,IF(ISBLANK(OFFSET(#REF!,INT((ROW()-13)/2),0)),"",OFFSET(#REF!,INT((ROW()-13)/2),0)),IF(ISBLANK(OFFSET('9. METAS'!$U$20,INT((ROW()-14)/2),0)),"",OFFSET('9. METAS'!$U$20,INT((ROW()-14)/2),0)))</f>
        <v>28333</v>
      </c>
      <c r="K82" s="209">
        <f ca="1">IF(MOD(ROW()-13,2)=0,IF(ISBLANK(OFFSET(#REF!,INT((ROW()-13)/2),0)),"",OFFSET(#REF!,INT((ROW()-13)/2),0)),IF(ISBLANK(OFFSET('9. METAS'!$V$20,INT((ROW()-14)/2),0)),"",OFFSET('9. METAS'!$V$20,INT((ROW()-14)/2),0)))</f>
        <v>28333</v>
      </c>
      <c r="L82" s="209">
        <f ca="1">IF(MOD(ROW()-13,2)=0,IF(ISBLANK(OFFSET(#REF!,INT((ROW()-13)/2),0)),"",OFFSET(#REF!,INT((ROW()-13)/2),0)),IF(ISBLANK(OFFSET('9. METAS'!$W$20,INT((ROW()-14)/2),0)),"",OFFSET('9. METAS'!$W$20,INT((ROW()-14)/2),0)))</f>
        <v>28333</v>
      </c>
      <c r="M82" s="210">
        <f ca="1">IF(MOD(ROW()-13,2)=0,IF(ISBLANK(OFFSET(#REF!,INT((ROW()-13)/2),0)),"",OFFSET(#REF!,INT((ROW()-13)/2),0)),IF(ISBLANK(OFFSET('9. METAS'!$X$20,INT((ROW()-14)/2),0)),"",OFFSET('9. METAS'!$X$20,INT((ROW()-14)/2),0)))</f>
        <v>28333</v>
      </c>
      <c r="N82" s="1003"/>
      <c r="O82" s="1005"/>
      <c r="P82" s="1034"/>
    </row>
    <row r="83" spans="3:16">
      <c r="C83" s="1008" t="str">
        <f ca="1">IF(ISBLANK(OFFSET('5. Pp (3 años)'!$C$46,INT((ROW()-13)/2),0)),"",OFFSET('5. Pp (3 años)'!$C$46,INT((ROW()-13)/2),0))</f>
        <v>Componente</v>
      </c>
      <c r="D83" s="983" t="str">
        <f ca="1">IF(ISBLANK(OFFSET('5. Pp (3 años)'!$D$46,INT((ROW()-13)/2),0)),"",OFFSET('5. Pp (3 años)'!$D$46,INT((ROW()-13)/2),0))</f>
        <v xml:space="preserve">3.1.1.1.9 Acciones de las políticas poblaciónales y demandas Sociales atendidas. </v>
      </c>
      <c r="E83" s="983" t="str">
        <f ca="1">IF(ISBLANK(OFFSET('5. Pp (3 años)'!$E$46,INT((ROW()-13)/2),0)),"",OFFSET('5. Pp (3 años)'!$E$46,INT((ROW()-13)/2),0))</f>
        <v>PADS: Porcentaje de Atención de las Demandas Sociales</v>
      </c>
      <c r="F83" s="985" t="str">
        <f ca="1">IF(ISBLANK(OFFSET('5. Pp (3 años)'!$K$46,INT((ROW()-13)/2),0)),"",OFFSET('5. Pp (3 años)'!$K$46,INT((ROW()-13)/2),0))</f>
        <v>Ascendente</v>
      </c>
      <c r="G83" s="987" t="str">
        <f ca="1">IF(ISBLANK(OFFSET('5. Pp (3 años)'!$H$46,INT((ROW()-13)/2),0)),"",OFFSET('5. Pp (3 años)'!$H$46,INT((ROW()-13)/2),0))</f>
        <v>Trimestral</v>
      </c>
      <c r="H83" s="1027">
        <f ca="1">IF(ISBLANK(OFFSET('9. METAS'!$L$20,INT((ROW()-13)/2),0)),"",OFFSET('9. METAS'!$L$20,INT((ROW()-13)/2),0))</f>
        <v>1000</v>
      </c>
      <c r="I83" s="1029"/>
      <c r="J83" s="208" t="e">
        <f ca="1">IF(MOD(ROW()-13,2)=0,IF(ISBLANK(OFFSET(#REF!,INT((ROW()-13)/2),0)),"",OFFSET(#REF!,INT((ROW()-13)/2),0)),IF(ISBLANK(OFFSET('9. METAS'!$U$20,INT((ROW()-14)/2),0)),"",OFFSET('9. METAS'!$U$20,INT((ROW()-14)/2),0)))</f>
        <v>#REF!</v>
      </c>
      <c r="K83" s="209" t="e">
        <f ca="1">IF(MOD(ROW()-13,2)=0,IF(ISBLANK(OFFSET(#REF!,INT((ROW()-13)/2),0)),"",OFFSET(#REF!,INT((ROW()-13)/2),0)),IF(ISBLANK(OFFSET('9. METAS'!$V$20,INT((ROW()-14)/2),0)),"",OFFSET('9. METAS'!$V$20,INT((ROW()-14)/2),0)))</f>
        <v>#REF!</v>
      </c>
      <c r="L83" s="209" t="e">
        <f ca="1">IF(MOD(ROW()-13,2)=0,IF(ISBLANK(OFFSET(#REF!,INT((ROW()-13)/2),0)),"",OFFSET(#REF!,INT((ROW()-13)/2),0)),IF(ISBLANK(OFFSET('9. METAS'!$W$20,INT((ROW()-14)/2),0)),"",OFFSET('9. METAS'!$W$20,INT((ROW()-14)/2),0)))</f>
        <v>#REF!</v>
      </c>
      <c r="M83" s="210" t="e">
        <f ca="1">IF(MOD(ROW()-13,2)=0,IF(ISBLANK(OFFSET(#REF!,INT((ROW()-13)/2),0)),"",OFFSET(#REF!,INT((ROW()-13)/2),0)),IF(ISBLANK(OFFSET('9. METAS'!$X$20,INT((ROW()-14)/2),0)),"",OFFSET('9. METAS'!$X$20,INT((ROW()-14)/2),0)))</f>
        <v>#REF!</v>
      </c>
      <c r="N83" s="1002" t="str">
        <f t="shared" ref="N83" ca="1" si="66">IFERROR(J83/J84,"ND")</f>
        <v>ND</v>
      </c>
      <c r="O83" s="1004" t="str">
        <f t="shared" ref="O83" ca="1" si="67">IFERROR(((J83+K83+L83)/H83),"ND")</f>
        <v>ND</v>
      </c>
      <c r="P83" s="1031"/>
    </row>
    <row r="84" spans="3:16">
      <c r="C84" s="981"/>
      <c r="D84" s="983"/>
      <c r="E84" s="983"/>
      <c r="F84" s="985"/>
      <c r="G84" s="987"/>
      <c r="H84" s="1027"/>
      <c r="I84" s="1033"/>
      <c r="J84" s="208">
        <f ca="1">IF(MOD(ROW()-13,2)=0,IF(ISBLANK(OFFSET(#REF!,INT((ROW()-13)/2),0)),"",OFFSET(#REF!,INT((ROW()-13)/2),0)),IF(ISBLANK(OFFSET('9. METAS'!$U$20,INT((ROW()-14)/2),0)),"",OFFSET('9. METAS'!$U$20,INT((ROW()-14)/2),0)))</f>
        <v>250</v>
      </c>
      <c r="K84" s="209">
        <f ca="1">IF(MOD(ROW()-13,2)=0,IF(ISBLANK(OFFSET(#REF!,INT((ROW()-13)/2),0)),"",OFFSET(#REF!,INT((ROW()-13)/2),0)),IF(ISBLANK(OFFSET('9. METAS'!$V$20,INT((ROW()-14)/2),0)),"",OFFSET('9. METAS'!$V$20,INT((ROW()-14)/2),0)))</f>
        <v>250</v>
      </c>
      <c r="L84" s="209">
        <f ca="1">IF(MOD(ROW()-13,2)=0,IF(ISBLANK(OFFSET(#REF!,INT((ROW()-13)/2),0)),"",OFFSET(#REF!,INT((ROW()-13)/2),0)),IF(ISBLANK(OFFSET('9. METAS'!$W$20,INT((ROW()-14)/2),0)),"",OFFSET('9. METAS'!$W$20,INT((ROW()-14)/2),0)))</f>
        <v>250</v>
      </c>
      <c r="M84" s="210">
        <f ca="1">IF(MOD(ROW()-13,2)=0,IF(ISBLANK(OFFSET(#REF!,INT((ROW()-13)/2),0)),"",OFFSET(#REF!,INT((ROW()-13)/2),0)),IF(ISBLANK(OFFSET('9. METAS'!$X$20,INT((ROW()-14)/2),0)),"",OFFSET('9. METAS'!$X$20,INT((ROW()-14)/2),0)))</f>
        <v>250</v>
      </c>
      <c r="N84" s="1003"/>
      <c r="O84" s="1005"/>
      <c r="P84" s="1034"/>
    </row>
    <row r="85" spans="3:16">
      <c r="C85" s="1008" t="str">
        <f ca="1">IF(ISBLANK(OFFSET('5. Pp (3 años)'!$C$46,INT((ROW()-13)/2),0)),"",OFFSET('5. Pp (3 años)'!$C$46,INT((ROW()-13)/2),0))</f>
        <v>Actividad</v>
      </c>
      <c r="D85" s="983" t="str">
        <f ca="1">IF(ISBLANK(OFFSET('5. Pp (3 años)'!$D$46,INT((ROW()-13)/2),0)),"",OFFSET('5. Pp (3 años)'!$D$46,INT((ROW()-13)/2),0))</f>
        <v>3.1.1.1.9.1 Realización del Sorteo del Servicio Nacional Clase correspondiente.</v>
      </c>
      <c r="E85" s="983" t="str">
        <f ca="1">IF(ISBLANK(OFFSET('5. Pp (3 años)'!$E$46,INT((ROW()-13)/2),0)),"",OFFSET('5. Pp (3 años)'!$E$46,INT((ROW()-13)/2),0))</f>
        <v>PCCM: Porcentaje  de cartillas militares entregadas.</v>
      </c>
      <c r="F85" s="985" t="str">
        <f ca="1">IF(ISBLANK(OFFSET('5. Pp (3 años)'!$K$46,INT((ROW()-13)/2),0)),"",OFFSET('5. Pp (3 años)'!$K$46,INT((ROW()-13)/2),0))</f>
        <v>Ascendente</v>
      </c>
      <c r="G85" s="987" t="str">
        <f ca="1">IF(ISBLANK(OFFSET('5. Pp (3 años)'!$H$46,INT((ROW()-13)/2),0)),"",OFFSET('5. Pp (3 años)'!$H$46,INT((ROW()-13)/2),0))</f>
        <v>Trimestral</v>
      </c>
      <c r="H85" s="1027">
        <f ca="1">IF(ISBLANK(OFFSET('9. METAS'!$L$20,INT((ROW()-13)/2),0)),"",OFFSET('9. METAS'!$L$20,INT((ROW()-13)/2),0))</f>
        <v>1400</v>
      </c>
      <c r="I85" s="1029"/>
      <c r="J85" s="208" t="e">
        <f ca="1">IF(MOD(ROW()-13,2)=0,IF(ISBLANK(OFFSET(#REF!,INT((ROW()-13)/2),0)),"",OFFSET(#REF!,INT((ROW()-13)/2),0)),IF(ISBLANK(OFFSET('9. METAS'!$U$20,INT((ROW()-14)/2),0)),"",OFFSET('9. METAS'!$U$20,INT((ROW()-14)/2),0)))</f>
        <v>#REF!</v>
      </c>
      <c r="K85" s="209" t="e">
        <f ca="1">IF(MOD(ROW()-13,2)=0,IF(ISBLANK(OFFSET(#REF!,INT((ROW()-13)/2),0)),"",OFFSET(#REF!,INT((ROW()-13)/2),0)),IF(ISBLANK(OFFSET('9. METAS'!$V$20,INT((ROW()-14)/2),0)),"",OFFSET('9. METAS'!$V$20,INT((ROW()-14)/2),0)))</f>
        <v>#REF!</v>
      </c>
      <c r="L85" s="209" t="e">
        <f ca="1">IF(MOD(ROW()-13,2)=0,IF(ISBLANK(OFFSET(#REF!,INT((ROW()-13)/2),0)),"",OFFSET(#REF!,INT((ROW()-13)/2),0)),IF(ISBLANK(OFFSET('9. METAS'!$W$20,INT((ROW()-14)/2),0)),"",OFFSET('9. METAS'!$W$20,INT((ROW()-14)/2),0)))</f>
        <v>#REF!</v>
      </c>
      <c r="M85" s="210" t="e">
        <f ca="1">IF(MOD(ROW()-13,2)=0,IF(ISBLANK(OFFSET(#REF!,INT((ROW()-13)/2),0)),"",OFFSET(#REF!,INT((ROW()-13)/2),0)),IF(ISBLANK(OFFSET('9. METAS'!$X$20,INT((ROW()-14)/2),0)),"",OFFSET('9. METAS'!$X$20,INT((ROW()-14)/2),0)))</f>
        <v>#REF!</v>
      </c>
      <c r="N85" s="1002" t="str">
        <f t="shared" ref="N85" ca="1" si="68">IFERROR(J85/J86,"ND")</f>
        <v>ND</v>
      </c>
      <c r="O85" s="1004" t="str">
        <f t="shared" ref="O85" ca="1" si="69">IFERROR(((J85+K85+L85)/H85),"ND")</f>
        <v>ND</v>
      </c>
      <c r="P85" s="1031"/>
    </row>
    <row r="86" spans="3:16">
      <c r="C86" s="981"/>
      <c r="D86" s="983"/>
      <c r="E86" s="983"/>
      <c r="F86" s="985"/>
      <c r="G86" s="987"/>
      <c r="H86" s="1027"/>
      <c r="I86" s="1033"/>
      <c r="J86" s="208">
        <f ca="1">IF(MOD(ROW()-13,2)=0,IF(ISBLANK(OFFSET(#REF!,INT((ROW()-13)/2),0)),"",OFFSET(#REF!,INT((ROW()-13)/2),0)),IF(ISBLANK(OFFSET('9. METAS'!$U$20,INT((ROW()-14)/2),0)),"",OFFSET('9. METAS'!$U$20,INT((ROW()-14)/2),0)))</f>
        <v>600</v>
      </c>
      <c r="K86" s="209">
        <f ca="1">IF(MOD(ROW()-13,2)=0,IF(ISBLANK(OFFSET(#REF!,INT((ROW()-13)/2),0)),"",OFFSET(#REF!,INT((ROW()-13)/2),0)),IF(ISBLANK(OFFSET('9. METAS'!$V$20,INT((ROW()-14)/2),0)),"",OFFSET('9. METAS'!$V$20,INT((ROW()-14)/2),0)))</f>
        <v>300</v>
      </c>
      <c r="L86" s="209">
        <f ca="1">IF(MOD(ROW()-13,2)=0,IF(ISBLANK(OFFSET(#REF!,INT((ROW()-13)/2),0)),"",OFFSET(#REF!,INT((ROW()-13)/2),0)),IF(ISBLANK(OFFSET('9. METAS'!$W$20,INT((ROW()-14)/2),0)),"",OFFSET('9. METAS'!$W$20,INT((ROW()-14)/2),0)))</f>
        <v>300</v>
      </c>
      <c r="M86" s="210">
        <f ca="1">IF(MOD(ROW()-13,2)=0,IF(ISBLANK(OFFSET(#REF!,INT((ROW()-13)/2),0)),"",OFFSET(#REF!,INT((ROW()-13)/2),0)),IF(ISBLANK(OFFSET('9. METAS'!$X$20,INT((ROW()-14)/2),0)),"",OFFSET('9. METAS'!$X$20,INT((ROW()-14)/2),0)))</f>
        <v>200</v>
      </c>
      <c r="N86" s="1003"/>
      <c r="O86" s="1005"/>
      <c r="P86" s="1034"/>
    </row>
    <row r="87" spans="3:16">
      <c r="C87" s="1008" t="str">
        <f ca="1">IF(ISBLANK(OFFSET('5. Pp (3 años)'!$C$46,INT((ROW()-13)/2),0)),"",OFFSET('5. Pp (3 años)'!$C$46,INT((ROW()-13)/2),0))</f>
        <v>Actividad</v>
      </c>
      <c r="D87" s="983" t="str">
        <f ca="1">IF(ISBLANK(OFFSET('5. Pp (3 años)'!$D$46,INT((ROW()-13)/2),0)),"",OFFSET('5. Pp (3 años)'!$D$46,INT((ROW()-13)/2),0))</f>
        <v>3.1.1.1.9.2 Participación en las Sesiones del COESPO referente a los temas representativos de la población y resoluciones del H. Ayuntamiento</v>
      </c>
      <c r="E87" s="983" t="str">
        <f ca="1">IF(ISBLANK(OFFSET('5. Pp (3 años)'!$E$46,INT((ROW()-13)/2),0)),"",OFFSET('5. Pp (3 años)'!$E$46,INT((ROW()-13)/2),0))</f>
        <v>PCSC: Porcentaje de Sesiones de COESPO participadas.</v>
      </c>
      <c r="F87" s="985" t="str">
        <f ca="1">IF(ISBLANK(OFFSET('5. Pp (3 años)'!$K$46,INT((ROW()-13)/2),0)),"",OFFSET('5. Pp (3 años)'!$K$46,INT((ROW()-13)/2),0))</f>
        <v>Ascendente</v>
      </c>
      <c r="G87" s="987" t="str">
        <f ca="1">IF(ISBLANK(OFFSET('5. Pp (3 años)'!$H$46,INT((ROW()-13)/2),0)),"",OFFSET('5. Pp (3 años)'!$H$46,INT((ROW()-13)/2),0))</f>
        <v>Trimestral</v>
      </c>
      <c r="H87" s="1027">
        <f ca="1">IF(ISBLANK(OFFSET('9. METAS'!$L$20,INT((ROW()-13)/2),0)),"",OFFSET('9. METAS'!$L$20,INT((ROW()-13)/2),0))</f>
        <v>4</v>
      </c>
      <c r="I87" s="1029"/>
      <c r="J87" s="208" t="e">
        <f ca="1">IF(MOD(ROW()-13,2)=0,IF(ISBLANK(OFFSET(#REF!,INT((ROW()-13)/2),0)),"",OFFSET(#REF!,INT((ROW()-13)/2),0)),IF(ISBLANK(OFFSET('9. METAS'!$U$20,INT((ROW()-14)/2),0)),"",OFFSET('9. METAS'!$U$20,INT((ROW()-14)/2),0)))</f>
        <v>#REF!</v>
      </c>
      <c r="K87" s="209" t="e">
        <f ca="1">IF(MOD(ROW()-13,2)=0,IF(ISBLANK(OFFSET(#REF!,INT((ROW()-13)/2),0)),"",OFFSET(#REF!,INT((ROW()-13)/2),0)),IF(ISBLANK(OFFSET('9. METAS'!$V$20,INT((ROW()-14)/2),0)),"",OFFSET('9. METAS'!$V$20,INT((ROW()-14)/2),0)))</f>
        <v>#REF!</v>
      </c>
      <c r="L87" s="209" t="e">
        <f ca="1">IF(MOD(ROW()-13,2)=0,IF(ISBLANK(OFFSET(#REF!,INT((ROW()-13)/2),0)),"",OFFSET(#REF!,INT((ROW()-13)/2),0)),IF(ISBLANK(OFFSET('9. METAS'!$W$20,INT((ROW()-14)/2),0)),"",OFFSET('9. METAS'!$W$20,INT((ROW()-14)/2),0)))</f>
        <v>#REF!</v>
      </c>
      <c r="M87" s="210" t="e">
        <f ca="1">IF(MOD(ROW()-13,2)=0,IF(ISBLANK(OFFSET(#REF!,INT((ROW()-13)/2),0)),"",OFFSET(#REF!,INT((ROW()-13)/2),0)),IF(ISBLANK(OFFSET('9. METAS'!$X$20,INT((ROW()-14)/2),0)),"",OFFSET('9. METAS'!$X$20,INT((ROW()-14)/2),0)))</f>
        <v>#REF!</v>
      </c>
      <c r="N87" s="1002" t="str">
        <f t="shared" ref="N87" ca="1" si="70">IFERROR(J87/J88,"ND")</f>
        <v>ND</v>
      </c>
      <c r="O87" s="1004" t="str">
        <f t="shared" ref="O87" ca="1" si="71">IFERROR(((J87+K87+L87)/H87),"ND")</f>
        <v>ND</v>
      </c>
      <c r="P87" s="1031"/>
    </row>
    <row r="88" spans="3:16">
      <c r="C88" s="981"/>
      <c r="D88" s="983"/>
      <c r="E88" s="983"/>
      <c r="F88" s="985"/>
      <c r="G88" s="987"/>
      <c r="H88" s="1027"/>
      <c r="I88" s="1033"/>
      <c r="J88" s="208">
        <f ca="1">IF(MOD(ROW()-13,2)=0,IF(ISBLANK(OFFSET(#REF!,INT((ROW()-13)/2),0)),"",OFFSET(#REF!,INT((ROW()-13)/2),0)),IF(ISBLANK(OFFSET('9. METAS'!$U$20,INT((ROW()-14)/2),0)),"",OFFSET('9. METAS'!$U$20,INT((ROW()-14)/2),0)))</f>
        <v>1</v>
      </c>
      <c r="K88" s="209">
        <f ca="1">IF(MOD(ROW()-13,2)=0,IF(ISBLANK(OFFSET(#REF!,INT((ROW()-13)/2),0)),"",OFFSET(#REF!,INT((ROW()-13)/2),0)),IF(ISBLANK(OFFSET('9. METAS'!$V$20,INT((ROW()-14)/2),0)),"",OFFSET('9. METAS'!$V$20,INT((ROW()-14)/2),0)))</f>
        <v>1</v>
      </c>
      <c r="L88" s="209">
        <f ca="1">IF(MOD(ROW()-13,2)=0,IF(ISBLANK(OFFSET(#REF!,INT((ROW()-13)/2),0)),"",OFFSET(#REF!,INT((ROW()-13)/2),0)),IF(ISBLANK(OFFSET('9. METAS'!$W$20,INT((ROW()-14)/2),0)),"",OFFSET('9. METAS'!$W$20,INT((ROW()-14)/2),0)))</f>
        <v>1</v>
      </c>
      <c r="M88" s="210">
        <f ca="1">IF(MOD(ROW()-13,2)=0,IF(ISBLANK(OFFSET(#REF!,INT((ROW()-13)/2),0)),"",OFFSET(#REF!,INT((ROW()-13)/2),0)),IF(ISBLANK(OFFSET('9. METAS'!$X$20,INT((ROW()-14)/2),0)),"",OFFSET('9. METAS'!$X$20,INT((ROW()-14)/2),0)))</f>
        <v>1</v>
      </c>
      <c r="N88" s="1003"/>
      <c r="O88" s="1005"/>
      <c r="P88" s="1034"/>
    </row>
    <row r="89" spans="3:16">
      <c r="C89" s="1008" t="str">
        <f ca="1">IF(ISBLANK(OFFSET('5. Pp (3 años)'!$C$46,INT((ROW()-13)/2),0)),"",OFFSET('5. Pp (3 años)'!$C$46,INT((ROW()-13)/2),0))</f>
        <v>Actividad</v>
      </c>
      <c r="D89" s="983" t="str">
        <f ca="1">IF(ISBLANK(OFFSET('5. Pp (3 años)'!$D$46,INT((ROW()-13)/2),0)),"",OFFSET('5. Pp (3 años)'!$D$46,INT((ROW()-13)/2),0))</f>
        <v>3.1.1.1.9.3 Atención y seguimiento a la Delegación Alfredo V. Bonfil y Sub Delegación de  Puerto Juárez</v>
      </c>
      <c r="E89" s="983" t="str">
        <f ca="1">IF(ISBLANK(OFFSET('5. Pp (3 años)'!$E$46,INT((ROW()-13)/2),0)),"",OFFSET('5. Pp (3 años)'!$E$46,INT((ROW()-13)/2),0))</f>
        <v xml:space="preserve">PRDS: Porcentaje de atenciones y seguimientos con DAVB y SbPJ realizadas. </v>
      </c>
      <c r="F89" s="985" t="str">
        <f ca="1">IF(ISBLANK(OFFSET('5. Pp (3 años)'!$K$46,INT((ROW()-13)/2),0)),"",OFFSET('5. Pp (3 años)'!$K$46,INT((ROW()-13)/2),0))</f>
        <v>Ascendente</v>
      </c>
      <c r="G89" s="987" t="str">
        <f ca="1">IF(ISBLANK(OFFSET('5. Pp (3 años)'!$H$46,INT((ROW()-13)/2),0)),"",OFFSET('5. Pp (3 años)'!$H$46,INT((ROW()-13)/2),0))</f>
        <v>Trimestral</v>
      </c>
      <c r="H89" s="1027">
        <f ca="1">IF(ISBLANK(OFFSET('9. METAS'!$L$20,INT((ROW()-13)/2),0)),"",OFFSET('9. METAS'!$L$20,INT((ROW()-13)/2),0))</f>
        <v>12</v>
      </c>
      <c r="I89" s="1029"/>
      <c r="J89" s="208" t="e">
        <f ca="1">IF(MOD(ROW()-13,2)=0,IF(ISBLANK(OFFSET(#REF!,INT((ROW()-13)/2),0)),"",OFFSET(#REF!,INT((ROW()-13)/2),0)),IF(ISBLANK(OFFSET('9. METAS'!$U$20,INT((ROW()-14)/2),0)),"",OFFSET('9. METAS'!$U$20,INT((ROW()-14)/2),0)))</f>
        <v>#REF!</v>
      </c>
      <c r="K89" s="209" t="e">
        <f ca="1">IF(MOD(ROW()-13,2)=0,IF(ISBLANK(OFFSET(#REF!,INT((ROW()-13)/2),0)),"",OFFSET(#REF!,INT((ROW()-13)/2),0)),IF(ISBLANK(OFFSET('9. METAS'!$V$20,INT((ROW()-14)/2),0)),"",OFFSET('9. METAS'!$V$20,INT((ROW()-14)/2),0)))</f>
        <v>#REF!</v>
      </c>
      <c r="L89" s="209" t="e">
        <f ca="1">IF(MOD(ROW()-13,2)=0,IF(ISBLANK(OFFSET(#REF!,INT((ROW()-13)/2),0)),"",OFFSET(#REF!,INT((ROW()-13)/2),0)),IF(ISBLANK(OFFSET('9. METAS'!$W$20,INT((ROW()-14)/2),0)),"",OFFSET('9. METAS'!$W$20,INT((ROW()-14)/2),0)))</f>
        <v>#REF!</v>
      </c>
      <c r="M89" s="210" t="e">
        <f ca="1">IF(MOD(ROW()-13,2)=0,IF(ISBLANK(OFFSET(#REF!,INT((ROW()-13)/2),0)),"",OFFSET(#REF!,INT((ROW()-13)/2),0)),IF(ISBLANK(OFFSET('9. METAS'!$X$20,INT((ROW()-14)/2),0)),"",OFFSET('9. METAS'!$X$20,INT((ROW()-14)/2),0)))</f>
        <v>#REF!</v>
      </c>
      <c r="N89" s="1002" t="str">
        <f t="shared" ref="N89" ca="1" si="72">IFERROR(J89/J90,"ND")</f>
        <v>ND</v>
      </c>
      <c r="O89" s="1004" t="str">
        <f t="shared" ref="O89" ca="1" si="73">IFERROR(((J89+K89+L89)/H89),"ND")</f>
        <v>ND</v>
      </c>
      <c r="P89" s="1031"/>
    </row>
    <row r="90" spans="3:16">
      <c r="C90" s="981"/>
      <c r="D90" s="983"/>
      <c r="E90" s="983"/>
      <c r="F90" s="985"/>
      <c r="G90" s="987"/>
      <c r="H90" s="1027"/>
      <c r="I90" s="1033"/>
      <c r="J90" s="208">
        <f ca="1">IF(MOD(ROW()-13,2)=0,IF(ISBLANK(OFFSET(#REF!,INT((ROW()-13)/2),0)),"",OFFSET(#REF!,INT((ROW()-13)/2),0)),IF(ISBLANK(OFFSET('9. METAS'!$U$20,INT((ROW()-14)/2),0)),"",OFFSET('9. METAS'!$U$20,INT((ROW()-14)/2),0)))</f>
        <v>3</v>
      </c>
      <c r="K90" s="209">
        <f ca="1">IF(MOD(ROW()-13,2)=0,IF(ISBLANK(OFFSET(#REF!,INT((ROW()-13)/2),0)),"",OFFSET(#REF!,INT((ROW()-13)/2),0)),IF(ISBLANK(OFFSET('9. METAS'!$V$20,INT((ROW()-14)/2),0)),"",OFFSET('9. METAS'!$V$20,INT((ROW()-14)/2),0)))</f>
        <v>3</v>
      </c>
      <c r="L90" s="209">
        <f ca="1">IF(MOD(ROW()-13,2)=0,IF(ISBLANK(OFFSET(#REF!,INT((ROW()-13)/2),0)),"",OFFSET(#REF!,INT((ROW()-13)/2),0)),IF(ISBLANK(OFFSET('9. METAS'!$W$20,INT((ROW()-14)/2),0)),"",OFFSET('9. METAS'!$W$20,INT((ROW()-14)/2),0)))</f>
        <v>3</v>
      </c>
      <c r="M90" s="210">
        <f ca="1">IF(MOD(ROW()-13,2)=0,IF(ISBLANK(OFFSET(#REF!,INT((ROW()-13)/2),0)),"",OFFSET(#REF!,INT((ROW()-13)/2),0)),IF(ISBLANK(OFFSET('9. METAS'!$X$20,INT((ROW()-14)/2),0)),"",OFFSET('9. METAS'!$X$20,INT((ROW()-14)/2),0)))</f>
        <v>3</v>
      </c>
      <c r="N90" s="1003"/>
      <c r="O90" s="1005"/>
      <c r="P90" s="1034"/>
    </row>
    <row r="91" spans="3:16">
      <c r="C91" s="1008" t="str">
        <f ca="1">IF(ISBLANK(OFFSET('5. Pp (3 años)'!$C$46,INT((ROW()-13)/2),0)),"",OFFSET('5. Pp (3 años)'!$C$46,INT((ROW()-13)/2),0))</f>
        <v>Actividad</v>
      </c>
      <c r="D91" s="983" t="str">
        <f ca="1">IF(ISBLANK(OFFSET('5. Pp (3 años)'!$D$46,INT((ROW()-13)/2),0)),"",OFFSET('5. Pp (3 años)'!$D$46,INT((ROW()-13)/2),0))</f>
        <v>3.1.1.1.9.4 Atención a manifestaciones y cierres de vias de comunicación en el Ambito Municipal</v>
      </c>
      <c r="E91" s="983" t="str">
        <f ca="1">IF(ISBLANK(OFFSET('5. Pp (3 años)'!$E$46,INT((ROW()-13)/2),0)),"",OFFSET('5. Pp (3 años)'!$E$46,INT((ROW()-13)/2),0))</f>
        <v>PRDS: Porcentaje de atenciones a manisfestaciones y cierres de vias de comunicación en el ambito municipal.</v>
      </c>
      <c r="F91" s="985" t="str">
        <f ca="1">IF(ISBLANK(OFFSET('5. Pp (3 años)'!$K$46,INT((ROW()-13)/2),0)),"",OFFSET('5. Pp (3 años)'!$K$46,INT((ROW()-13)/2),0))</f>
        <v>Ascendente</v>
      </c>
      <c r="G91" s="987" t="str">
        <f ca="1">IF(ISBLANK(OFFSET('5. Pp (3 años)'!$H$46,INT((ROW()-13)/2),0)),"",OFFSET('5. Pp (3 años)'!$H$46,INT((ROW()-13)/2),0))</f>
        <v>Trimestral</v>
      </c>
      <c r="H91" s="1027">
        <f ca="1">IF(ISBLANK(OFFSET('9. METAS'!$L$20,INT((ROW()-13)/2),0)),"",OFFSET('9. METAS'!$L$20,INT((ROW()-13)/2),0))</f>
        <v>100</v>
      </c>
      <c r="I91" s="1029"/>
      <c r="J91" s="208" t="e">
        <f ca="1">IF(MOD(ROW()-13,2)=0,IF(ISBLANK(OFFSET(#REF!,INT((ROW()-13)/2),0)),"",OFFSET(#REF!,INT((ROW()-13)/2),0)),IF(ISBLANK(OFFSET('9. METAS'!$U$20,INT((ROW()-14)/2),0)),"",OFFSET('9. METAS'!$U$20,INT((ROW()-14)/2),0)))</f>
        <v>#REF!</v>
      </c>
      <c r="K91" s="209" t="e">
        <f ca="1">IF(MOD(ROW()-13,2)=0,IF(ISBLANK(OFFSET(#REF!,INT((ROW()-13)/2),0)),"",OFFSET(#REF!,INT((ROW()-13)/2),0)),IF(ISBLANK(OFFSET('9. METAS'!$V$20,INT((ROW()-14)/2),0)),"",OFFSET('9. METAS'!$V$20,INT((ROW()-14)/2),0)))</f>
        <v>#REF!</v>
      </c>
      <c r="L91" s="209" t="e">
        <f ca="1">IF(MOD(ROW()-13,2)=0,IF(ISBLANK(OFFSET(#REF!,INT((ROW()-13)/2),0)),"",OFFSET(#REF!,INT((ROW()-13)/2),0)),IF(ISBLANK(OFFSET('9. METAS'!$W$20,INT((ROW()-14)/2),0)),"",OFFSET('9. METAS'!$W$20,INT((ROW()-14)/2),0)))</f>
        <v>#REF!</v>
      </c>
      <c r="M91" s="210" t="e">
        <f ca="1">IF(MOD(ROW()-13,2)=0,IF(ISBLANK(OFFSET(#REF!,INT((ROW()-13)/2),0)),"",OFFSET(#REF!,INT((ROW()-13)/2),0)),IF(ISBLANK(OFFSET('9. METAS'!$X$20,INT((ROW()-14)/2),0)),"",OFFSET('9. METAS'!$X$20,INT((ROW()-14)/2),0)))</f>
        <v>#REF!</v>
      </c>
      <c r="N91" s="1002" t="str">
        <f t="shared" ref="N91" ca="1" si="74">IFERROR(J91/J92,"ND")</f>
        <v>ND</v>
      </c>
      <c r="O91" s="1004" t="str">
        <f t="shared" ref="O91" ca="1" si="75">IFERROR(((J91+K91+L91)/H91),"ND")</f>
        <v>ND</v>
      </c>
      <c r="P91" s="1031"/>
    </row>
    <row r="92" spans="3:16">
      <c r="C92" s="981"/>
      <c r="D92" s="983"/>
      <c r="E92" s="983"/>
      <c r="F92" s="985"/>
      <c r="G92" s="987"/>
      <c r="H92" s="1027"/>
      <c r="I92" s="1033"/>
      <c r="J92" s="208">
        <f ca="1">IF(MOD(ROW()-13,2)=0,IF(ISBLANK(OFFSET(#REF!,INT((ROW()-13)/2),0)),"",OFFSET(#REF!,INT((ROW()-13)/2),0)),IF(ISBLANK(OFFSET('9. METAS'!$U$20,INT((ROW()-14)/2),0)),"",OFFSET('9. METAS'!$U$20,INT((ROW()-14)/2),0)))</f>
        <v>20</v>
      </c>
      <c r="K92" s="209">
        <f ca="1">IF(MOD(ROW()-13,2)=0,IF(ISBLANK(OFFSET(#REF!,INT((ROW()-13)/2),0)),"",OFFSET(#REF!,INT((ROW()-13)/2),0)),IF(ISBLANK(OFFSET('9. METAS'!$V$20,INT((ROW()-14)/2),0)),"",OFFSET('9. METAS'!$V$20,INT((ROW()-14)/2),0)))</f>
        <v>20</v>
      </c>
      <c r="L92" s="209">
        <f ca="1">IF(MOD(ROW()-13,2)=0,IF(ISBLANK(OFFSET(#REF!,INT((ROW()-13)/2),0)),"",OFFSET(#REF!,INT((ROW()-13)/2),0)),IF(ISBLANK(OFFSET('9. METAS'!$W$20,INT((ROW()-14)/2),0)),"",OFFSET('9. METAS'!$W$20,INT((ROW()-14)/2),0)))</f>
        <v>30</v>
      </c>
      <c r="M92" s="210">
        <f ca="1">IF(MOD(ROW()-13,2)=0,IF(ISBLANK(OFFSET(#REF!,INT((ROW()-13)/2),0)),"",OFFSET(#REF!,INT((ROW()-13)/2),0)),IF(ISBLANK(OFFSET('9. METAS'!$X$20,INT((ROW()-14)/2),0)),"",OFFSET('9. METAS'!$X$20,INT((ROW()-14)/2),0)))</f>
        <v>30</v>
      </c>
      <c r="N92" s="1003"/>
      <c r="O92" s="1005"/>
      <c r="P92" s="1034"/>
    </row>
    <row r="93" spans="3:16">
      <c r="C93" s="1008" t="str">
        <f ca="1">IF(ISBLANK(OFFSET('5. Pp (3 años)'!$C$46,INT((ROW()-13)/2),0)),"",OFFSET('5. Pp (3 años)'!$C$46,INT((ROW()-13)/2),0))</f>
        <v>Actividad</v>
      </c>
      <c r="D93" s="983" t="str">
        <f ca="1">IF(ISBLANK(OFFSET('5. Pp (3 años)'!$D$46,INT((ROW()-13)/2),0)),"",OFFSET('5. Pp (3 años)'!$D$46,INT((ROW()-13)/2),0))</f>
        <v>3.1.1.1.9.5 Atenciones en asuntos religiosos brindadas.</v>
      </c>
      <c r="E93" s="983" t="str">
        <f ca="1">IF(ISBLANK(OFFSET('5. Pp (3 años)'!$E$46,INT((ROW()-13)/2),0)),"",OFFSET('5. Pp (3 años)'!$E$46,INT((ROW()-13)/2),0))</f>
        <v xml:space="preserve">PARB: Porcentaje de Atenciones en Asuntos Religiosos brindadas. </v>
      </c>
      <c r="F93" s="985" t="str">
        <f ca="1">IF(ISBLANK(OFFSET('5. Pp (3 años)'!$K$46,INT((ROW()-13)/2),0)),"",OFFSET('5. Pp (3 años)'!$K$46,INT((ROW()-13)/2),0))</f>
        <v>Ascendente</v>
      </c>
      <c r="G93" s="987" t="str">
        <f ca="1">IF(ISBLANK(OFFSET('5. Pp (3 años)'!$H$46,INT((ROW()-13)/2),0)),"",OFFSET('5. Pp (3 años)'!$H$46,INT((ROW()-13)/2),0))</f>
        <v>Trimestral</v>
      </c>
      <c r="H93" s="1027">
        <f ca="1">IF(ISBLANK(OFFSET('9. METAS'!$L$20,INT((ROW()-13)/2),0)),"",OFFSET('9. METAS'!$L$20,INT((ROW()-13)/2),0))</f>
        <v>2500</v>
      </c>
      <c r="I93" s="1029"/>
      <c r="J93" s="208" t="e">
        <f ca="1">IF(MOD(ROW()-13,2)=0,IF(ISBLANK(OFFSET(#REF!,INT((ROW()-13)/2),0)),"",OFFSET(#REF!,INT((ROW()-13)/2),0)),IF(ISBLANK(OFFSET('9. METAS'!$U$20,INT((ROW()-14)/2),0)),"",OFFSET('9. METAS'!$U$20,INT((ROW()-14)/2),0)))</f>
        <v>#REF!</v>
      </c>
      <c r="K93" s="209" t="e">
        <f ca="1">IF(MOD(ROW()-13,2)=0,IF(ISBLANK(OFFSET(#REF!,INT((ROW()-13)/2),0)),"",OFFSET(#REF!,INT((ROW()-13)/2),0)),IF(ISBLANK(OFFSET('9. METAS'!$V$20,INT((ROW()-14)/2),0)),"",OFFSET('9. METAS'!$V$20,INT((ROW()-14)/2),0)))</f>
        <v>#REF!</v>
      </c>
      <c r="L93" s="209" t="e">
        <f ca="1">IF(MOD(ROW()-13,2)=0,IF(ISBLANK(OFFSET(#REF!,INT((ROW()-13)/2),0)),"",OFFSET(#REF!,INT((ROW()-13)/2),0)),IF(ISBLANK(OFFSET('9. METAS'!$W$20,INT((ROW()-14)/2),0)),"",OFFSET('9. METAS'!$W$20,INT((ROW()-14)/2),0)))</f>
        <v>#REF!</v>
      </c>
      <c r="M93" s="210" t="e">
        <f ca="1">IF(MOD(ROW()-13,2)=0,IF(ISBLANK(OFFSET(#REF!,INT((ROW()-13)/2),0)),"",OFFSET(#REF!,INT((ROW()-13)/2),0)),IF(ISBLANK(OFFSET('9. METAS'!$X$20,INT((ROW()-14)/2),0)),"",OFFSET('9. METAS'!$X$20,INT((ROW()-14)/2),0)))</f>
        <v>#REF!</v>
      </c>
      <c r="N93" s="1002" t="str">
        <f t="shared" ref="N93" ca="1" si="76">IFERROR(J93/J94,"ND")</f>
        <v>ND</v>
      </c>
      <c r="O93" s="1004" t="str">
        <f t="shared" ref="O93" ca="1" si="77">IFERROR(((J93+K93+L93)/H93),"ND")</f>
        <v>ND</v>
      </c>
      <c r="P93" s="1031"/>
    </row>
    <row r="94" spans="3:16">
      <c r="C94" s="981"/>
      <c r="D94" s="983"/>
      <c r="E94" s="983"/>
      <c r="F94" s="985"/>
      <c r="G94" s="987"/>
      <c r="H94" s="1027"/>
      <c r="I94" s="1033"/>
      <c r="J94" s="208">
        <f ca="1">IF(MOD(ROW()-13,2)=0,IF(ISBLANK(OFFSET(#REF!,INT((ROW()-13)/2),0)),"",OFFSET(#REF!,INT((ROW()-13)/2),0)),IF(ISBLANK(OFFSET('9. METAS'!$U$20,INT((ROW()-14)/2),0)),"",OFFSET('9. METAS'!$U$20,INT((ROW()-14)/2),0)))</f>
        <v>625</v>
      </c>
      <c r="K94" s="209">
        <f ca="1">IF(MOD(ROW()-13,2)=0,IF(ISBLANK(OFFSET(#REF!,INT((ROW()-13)/2),0)),"",OFFSET(#REF!,INT((ROW()-13)/2),0)),IF(ISBLANK(OFFSET('9. METAS'!$V$20,INT((ROW()-14)/2),0)),"",OFFSET('9. METAS'!$V$20,INT((ROW()-14)/2),0)))</f>
        <v>625</v>
      </c>
      <c r="L94" s="209">
        <f ca="1">IF(MOD(ROW()-13,2)=0,IF(ISBLANK(OFFSET(#REF!,INT((ROW()-13)/2),0)),"",OFFSET(#REF!,INT((ROW()-13)/2),0)),IF(ISBLANK(OFFSET('9. METAS'!$W$20,INT((ROW()-14)/2),0)),"",OFFSET('9. METAS'!$W$20,INT((ROW()-14)/2),0)))</f>
        <v>625</v>
      </c>
      <c r="M94" s="210">
        <f ca="1">IF(MOD(ROW()-13,2)=0,IF(ISBLANK(OFFSET(#REF!,INT((ROW()-13)/2),0)),"",OFFSET(#REF!,INT((ROW()-13)/2),0)),IF(ISBLANK(OFFSET('9. METAS'!$X$20,INT((ROW()-14)/2),0)),"",OFFSET('9. METAS'!$X$20,INT((ROW()-14)/2),0)))</f>
        <v>625</v>
      </c>
      <c r="N94" s="1003"/>
      <c r="O94" s="1005"/>
      <c r="P94" s="1034"/>
    </row>
    <row r="95" spans="3:16">
      <c r="C95" s="1008" t="str">
        <f ca="1">IF(ISBLANK(OFFSET('5. Pp (3 años)'!$C$46,INT((ROW()-13)/2),0)),"",OFFSET('5. Pp (3 años)'!$C$46,INT((ROW()-13)/2),0))</f>
        <v>Actividad</v>
      </c>
      <c r="D95" s="983" t="str">
        <f ca="1">IF(ISBLANK(OFFSET('5. Pp (3 años)'!$D$46,INT((ROW()-13)/2),0)),"",OFFSET('5. Pp (3 años)'!$D$46,INT((ROW()-13)/2),0))</f>
        <v xml:space="preserve">3.1.1.1.9.6 Realización de actividades comunitarias enfocadas a la construccion de paz con apoyo de grupos religiosos. (sinergia por la paz) </v>
      </c>
      <c r="E95" s="983" t="str">
        <f ca="1">IF(ISBLANK(OFFSET('5. Pp (3 años)'!$E$46,INT((ROW()-13)/2),0)),"",OFFSET('5. Pp (3 años)'!$E$46,INT((ROW()-13)/2),0))</f>
        <v>PPAC: Porcentaje de participantes  en actividades comunitarias enfocadas a la construccion de paz con apoyo de grupos religiosos. (sinergia por la paz) .</v>
      </c>
      <c r="F95" s="985" t="str">
        <f ca="1">IF(ISBLANK(OFFSET('5. Pp (3 años)'!$K$46,INT((ROW()-13)/2),0)),"",OFFSET('5. Pp (3 años)'!$K$46,INT((ROW()-13)/2),0))</f>
        <v>Ascendente</v>
      </c>
      <c r="G95" s="987" t="str">
        <f ca="1">IF(ISBLANK(OFFSET('5. Pp (3 años)'!$H$46,INT((ROW()-13)/2),0)),"",OFFSET('5. Pp (3 años)'!$H$46,INT((ROW()-13)/2),0))</f>
        <v>Trimestral</v>
      </c>
      <c r="H95" s="1027">
        <f ca="1">IF(ISBLANK(OFFSET('9. METAS'!$L$20,INT((ROW()-13)/2),0)),"",OFFSET('9. METAS'!$L$20,INT((ROW()-13)/2),0))</f>
        <v>11000</v>
      </c>
      <c r="I95" s="1029"/>
      <c r="J95" s="208" t="e">
        <f ca="1">IF(MOD(ROW()-13,2)=0,IF(ISBLANK(OFFSET(#REF!,INT((ROW()-13)/2),0)),"",OFFSET(#REF!,INT((ROW()-13)/2),0)),IF(ISBLANK(OFFSET('9. METAS'!$U$20,INT((ROW()-14)/2),0)),"",OFFSET('9. METAS'!$U$20,INT((ROW()-14)/2),0)))</f>
        <v>#REF!</v>
      </c>
      <c r="K95" s="209" t="e">
        <f ca="1">IF(MOD(ROW()-13,2)=0,IF(ISBLANK(OFFSET(#REF!,INT((ROW()-13)/2),0)),"",OFFSET(#REF!,INT((ROW()-13)/2),0)),IF(ISBLANK(OFFSET('9. METAS'!$V$20,INT((ROW()-14)/2),0)),"",OFFSET('9. METAS'!$V$20,INT((ROW()-14)/2),0)))</f>
        <v>#REF!</v>
      </c>
      <c r="L95" s="209" t="e">
        <f ca="1">IF(MOD(ROW()-13,2)=0,IF(ISBLANK(OFFSET(#REF!,INT((ROW()-13)/2),0)),"",OFFSET(#REF!,INT((ROW()-13)/2),0)),IF(ISBLANK(OFFSET('9. METAS'!$W$20,INT((ROW()-14)/2),0)),"",OFFSET('9. METAS'!$W$20,INT((ROW()-14)/2),0)))</f>
        <v>#REF!</v>
      </c>
      <c r="M95" s="210" t="e">
        <f ca="1">IF(MOD(ROW()-13,2)=0,IF(ISBLANK(OFFSET(#REF!,INT((ROW()-13)/2),0)),"",OFFSET(#REF!,INT((ROW()-13)/2),0)),IF(ISBLANK(OFFSET('9. METAS'!$X$20,INT((ROW()-14)/2),0)),"",OFFSET('9. METAS'!$X$20,INT((ROW()-14)/2),0)))</f>
        <v>#REF!</v>
      </c>
      <c r="N95" s="1002" t="str">
        <f t="shared" ref="N95" ca="1" si="78">IFERROR(J95/J96,"ND")</f>
        <v>ND</v>
      </c>
      <c r="O95" s="1004" t="str">
        <f t="shared" ref="O95" ca="1" si="79">IFERROR(((J95+K95+L95)/H95),"ND")</f>
        <v>ND</v>
      </c>
      <c r="P95" s="1031"/>
    </row>
    <row r="96" spans="3:16">
      <c r="C96" s="981"/>
      <c r="D96" s="983"/>
      <c r="E96" s="983"/>
      <c r="F96" s="985"/>
      <c r="G96" s="987"/>
      <c r="H96" s="1027"/>
      <c r="I96" s="1033"/>
      <c r="J96" s="208">
        <f ca="1">IF(MOD(ROW()-13,2)=0,IF(ISBLANK(OFFSET(#REF!,INT((ROW()-13)/2),0)),"",OFFSET(#REF!,INT((ROW()-13)/2),0)),IF(ISBLANK(OFFSET('9. METAS'!$U$20,INT((ROW()-14)/2),0)),"",OFFSET('9. METAS'!$U$20,INT((ROW()-14)/2),0)))</f>
        <v>3000</v>
      </c>
      <c r="K96" s="209">
        <f ca="1">IF(MOD(ROW()-13,2)=0,IF(ISBLANK(OFFSET(#REF!,INT((ROW()-13)/2),0)),"",OFFSET(#REF!,INT((ROW()-13)/2),0)),IF(ISBLANK(OFFSET('9. METAS'!$V$20,INT((ROW()-14)/2),0)),"",OFFSET('9. METAS'!$V$20,INT((ROW()-14)/2),0)))</f>
        <v>3000</v>
      </c>
      <c r="L96" s="209">
        <f ca="1">IF(MOD(ROW()-13,2)=0,IF(ISBLANK(OFFSET(#REF!,INT((ROW()-13)/2),0)),"",OFFSET(#REF!,INT((ROW()-13)/2),0)),IF(ISBLANK(OFFSET('9. METAS'!$W$20,INT((ROW()-14)/2),0)),"",OFFSET('9. METAS'!$W$20,INT((ROW()-14)/2),0)))</f>
        <v>2000</v>
      </c>
      <c r="M96" s="210">
        <f ca="1">IF(MOD(ROW()-13,2)=0,IF(ISBLANK(OFFSET(#REF!,INT((ROW()-13)/2),0)),"",OFFSET(#REF!,INT((ROW()-13)/2),0)),IF(ISBLANK(OFFSET('9. METAS'!$X$20,INT((ROW()-14)/2),0)),"",OFFSET('9. METAS'!$X$20,INT((ROW()-14)/2),0)))</f>
        <v>3000</v>
      </c>
      <c r="N96" s="1003"/>
      <c r="O96" s="1005"/>
      <c r="P96" s="1034"/>
    </row>
    <row r="97" spans="3:16">
      <c r="C97" s="1008" t="str">
        <f ca="1">IF(ISBLANK(OFFSET('5. Pp (3 años)'!$C$46,INT((ROW()-13)/2),0)),"",OFFSET('5. Pp (3 años)'!$C$46,INT((ROW()-13)/2),0))</f>
        <v>Actividad</v>
      </c>
      <c r="D97" s="983" t="str">
        <f ca="1">IF(ISBLANK(OFFSET('5. Pp (3 años)'!$D$46,INT((ROW()-13)/2),0)),"",OFFSET('5. Pp (3 años)'!$D$46,INT((ROW()-13)/2),0))</f>
        <v>3.1.1.1.9.7 Capacitación en materia religiosa que fortalezcan la laicidad del municipio.</v>
      </c>
      <c r="E97" s="983" t="str">
        <f ca="1">IF(ISBLANK(OFFSET('5. Pp (3 años)'!$E$46,INT((ROW()-13)/2),0)),"",OFFSET('5. Pp (3 años)'!$E$46,INT((ROW()-13)/2),0))</f>
        <v>PCMR: Porcentaje de participantes en materia religiosa capacitados(as)</v>
      </c>
      <c r="F97" s="985" t="str">
        <f ca="1">IF(ISBLANK(OFFSET('5. Pp (3 años)'!$K$46,INT((ROW()-13)/2),0)),"",OFFSET('5. Pp (3 años)'!$K$46,INT((ROW()-13)/2),0))</f>
        <v>Ascendente</v>
      </c>
      <c r="G97" s="987" t="str">
        <f ca="1">IF(ISBLANK(OFFSET('5. Pp (3 años)'!$H$46,INT((ROW()-13)/2),0)),"",OFFSET('5. Pp (3 años)'!$H$46,INT((ROW()-13)/2),0))</f>
        <v>Trimestral</v>
      </c>
      <c r="H97" s="1027">
        <f ca="1">IF(ISBLANK(OFFSET('9. METAS'!$L$20,INT((ROW()-13)/2),0)),"",OFFSET('9. METAS'!$L$20,INT((ROW()-13)/2),0))</f>
        <v>1300</v>
      </c>
      <c r="I97" s="1029"/>
      <c r="J97" s="208" t="e">
        <f ca="1">IF(MOD(ROW()-13,2)=0,IF(ISBLANK(OFFSET(#REF!,INT((ROW()-13)/2),0)),"",OFFSET(#REF!,INT((ROW()-13)/2),0)),IF(ISBLANK(OFFSET('9. METAS'!$U$20,INT((ROW()-14)/2),0)),"",OFFSET('9. METAS'!$U$20,INT((ROW()-14)/2),0)))</f>
        <v>#REF!</v>
      </c>
      <c r="K97" s="209" t="e">
        <f ca="1">IF(MOD(ROW()-13,2)=0,IF(ISBLANK(OFFSET(#REF!,INT((ROW()-13)/2),0)),"",OFFSET(#REF!,INT((ROW()-13)/2),0)),IF(ISBLANK(OFFSET('9. METAS'!$V$20,INT((ROW()-14)/2),0)),"",OFFSET('9. METAS'!$V$20,INT((ROW()-14)/2),0)))</f>
        <v>#REF!</v>
      </c>
      <c r="L97" s="209" t="e">
        <f ca="1">IF(MOD(ROW()-13,2)=0,IF(ISBLANK(OFFSET(#REF!,INT((ROW()-13)/2),0)),"",OFFSET(#REF!,INT((ROW()-13)/2),0)),IF(ISBLANK(OFFSET('9. METAS'!$W$20,INT((ROW()-14)/2),0)),"",OFFSET('9. METAS'!$W$20,INT((ROW()-14)/2),0)))</f>
        <v>#REF!</v>
      </c>
      <c r="M97" s="210" t="e">
        <f ca="1">IF(MOD(ROW()-13,2)=0,IF(ISBLANK(OFFSET(#REF!,INT((ROW()-13)/2),0)),"",OFFSET(#REF!,INT((ROW()-13)/2),0)),IF(ISBLANK(OFFSET('9. METAS'!$X$20,INT((ROW()-14)/2),0)),"",OFFSET('9. METAS'!$X$20,INT((ROW()-14)/2),0)))</f>
        <v>#REF!</v>
      </c>
      <c r="N97" s="1002" t="str">
        <f t="shared" ref="N97" ca="1" si="80">IFERROR(J97/J98,"ND")</f>
        <v>ND</v>
      </c>
      <c r="O97" s="1004" t="str">
        <f t="shared" ref="O97" ca="1" si="81">IFERROR(((J97+K97+L97)/H97),"ND")</f>
        <v>ND</v>
      </c>
      <c r="P97" s="1031"/>
    </row>
    <row r="98" spans="3:16">
      <c r="C98" s="981"/>
      <c r="D98" s="983"/>
      <c r="E98" s="983"/>
      <c r="F98" s="985"/>
      <c r="G98" s="987"/>
      <c r="H98" s="1027"/>
      <c r="I98" s="1033"/>
      <c r="J98" s="208">
        <f ca="1">IF(MOD(ROW()-13,2)=0,IF(ISBLANK(OFFSET(#REF!,INT((ROW()-13)/2),0)),"",OFFSET(#REF!,INT((ROW()-13)/2),0)),IF(ISBLANK(OFFSET('9. METAS'!$U$20,INT((ROW()-14)/2),0)),"",OFFSET('9. METAS'!$U$20,INT((ROW()-14)/2),0)))</f>
        <v>450</v>
      </c>
      <c r="K98" s="209">
        <f ca="1">IF(MOD(ROW()-13,2)=0,IF(ISBLANK(OFFSET(#REF!,INT((ROW()-13)/2),0)),"",OFFSET(#REF!,INT((ROW()-13)/2),0)),IF(ISBLANK(OFFSET('9. METAS'!$V$20,INT((ROW()-14)/2),0)),"",OFFSET('9. METAS'!$V$20,INT((ROW()-14)/2),0)))</f>
        <v>350</v>
      </c>
      <c r="L98" s="209">
        <f ca="1">IF(MOD(ROW()-13,2)=0,IF(ISBLANK(OFFSET(#REF!,INT((ROW()-13)/2),0)),"",OFFSET(#REF!,INT((ROW()-13)/2),0)),IF(ISBLANK(OFFSET('9. METAS'!$W$20,INT((ROW()-14)/2),0)),"",OFFSET('9. METAS'!$W$20,INT((ROW()-14)/2),0)))</f>
        <v>150</v>
      </c>
      <c r="M98" s="210">
        <f ca="1">IF(MOD(ROW()-13,2)=0,IF(ISBLANK(OFFSET(#REF!,INT((ROW()-13)/2),0)),"",OFFSET(#REF!,INT((ROW()-13)/2),0)),IF(ISBLANK(OFFSET('9. METAS'!$X$20,INT((ROW()-14)/2),0)),"",OFFSET('9. METAS'!$X$20,INT((ROW()-14)/2),0)))</f>
        <v>350</v>
      </c>
      <c r="N98" s="1003"/>
      <c r="O98" s="1005"/>
      <c r="P98" s="1034"/>
    </row>
    <row r="99" spans="3:16">
      <c r="C99" s="1008" t="str">
        <f ca="1">IF(ISBLANK(OFFSET('5. Pp (3 años)'!$C$46,INT((ROW()-13)/2),0)),"",OFFSET('5. Pp (3 años)'!$C$46,INT((ROW()-13)/2),0))</f>
        <v>Actividad</v>
      </c>
      <c r="D99" s="983" t="str">
        <f ca="1">IF(ISBLANK(OFFSET('5. Pp (3 años)'!$D$46,INT((ROW()-13)/2),0)),"",OFFSET('5. Pp (3 años)'!$D$46,INT((ROW()-13)/2),0))</f>
        <v>3.1.1.1.9.8 Actualización del Padrón Municipal de Templos (PMT).</v>
      </c>
      <c r="E99" s="983" t="str">
        <f ca="1">IF(ISBLANK(OFFSET('5. Pp (3 años)'!$E$46,INT((ROW()-13)/2),0)),"",OFFSET('5. Pp (3 años)'!$E$46,INT((ROW()-13)/2),0))</f>
        <v>PAEX: Porcentaje de expedientes del Padrón Municipal de Templos actualizados.</v>
      </c>
      <c r="F99" s="985" t="str">
        <f ca="1">IF(ISBLANK(OFFSET('5. Pp (3 años)'!$K$46,INT((ROW()-13)/2),0)),"",OFFSET('5. Pp (3 años)'!$K$46,INT((ROW()-13)/2),0))</f>
        <v>Ascendente</v>
      </c>
      <c r="G99" s="987" t="str">
        <f ca="1">IF(ISBLANK(OFFSET('5. Pp (3 años)'!$H$46,INT((ROW()-13)/2),0)),"",OFFSET('5. Pp (3 años)'!$H$46,INT((ROW()-13)/2),0))</f>
        <v>Trimestral</v>
      </c>
      <c r="H99" s="1027">
        <f ca="1">IF(ISBLANK(OFFSET('9. METAS'!$L$20,INT((ROW()-13)/2),0)),"",OFFSET('9. METAS'!$L$20,INT((ROW()-13)/2),0))</f>
        <v>720</v>
      </c>
      <c r="I99" s="1029"/>
      <c r="J99" s="208" t="e">
        <f ca="1">IF(MOD(ROW()-13,2)=0,IF(ISBLANK(OFFSET(#REF!,INT((ROW()-13)/2),0)),"",OFFSET(#REF!,INT((ROW()-13)/2),0)),IF(ISBLANK(OFFSET('9. METAS'!$U$20,INT((ROW()-14)/2),0)),"",OFFSET('9. METAS'!$U$20,INT((ROW()-14)/2),0)))</f>
        <v>#REF!</v>
      </c>
      <c r="K99" s="209" t="e">
        <f ca="1">IF(MOD(ROW()-13,2)=0,IF(ISBLANK(OFFSET(#REF!,INT((ROW()-13)/2),0)),"",OFFSET(#REF!,INT((ROW()-13)/2),0)),IF(ISBLANK(OFFSET('9. METAS'!$V$20,INT((ROW()-14)/2),0)),"",OFFSET('9. METAS'!$V$20,INT((ROW()-14)/2),0)))</f>
        <v>#REF!</v>
      </c>
      <c r="L99" s="209" t="e">
        <f ca="1">IF(MOD(ROW()-13,2)=0,IF(ISBLANK(OFFSET(#REF!,INT((ROW()-13)/2),0)),"",OFFSET(#REF!,INT((ROW()-13)/2),0)),IF(ISBLANK(OFFSET('9. METAS'!$W$20,INT((ROW()-14)/2),0)),"",OFFSET('9. METAS'!$W$20,INT((ROW()-14)/2),0)))</f>
        <v>#REF!</v>
      </c>
      <c r="M99" s="210" t="e">
        <f ca="1">IF(MOD(ROW()-13,2)=0,IF(ISBLANK(OFFSET(#REF!,INT((ROW()-13)/2),0)),"",OFFSET(#REF!,INT((ROW()-13)/2),0)),IF(ISBLANK(OFFSET('9. METAS'!$X$20,INT((ROW()-14)/2),0)),"",OFFSET('9. METAS'!$X$20,INT((ROW()-14)/2),0)))</f>
        <v>#REF!</v>
      </c>
      <c r="N99" s="1002" t="str">
        <f t="shared" ref="N99" ca="1" si="82">IFERROR(J99/J100,"ND")</f>
        <v>ND</v>
      </c>
      <c r="O99" s="1004" t="str">
        <f t="shared" ref="O99" ca="1" si="83">IFERROR(((J99+K99+L99)/H99),"ND")</f>
        <v>ND</v>
      </c>
      <c r="P99" s="1031"/>
    </row>
    <row r="100" spans="3:16">
      <c r="C100" s="981"/>
      <c r="D100" s="983"/>
      <c r="E100" s="983"/>
      <c r="F100" s="985"/>
      <c r="G100" s="987"/>
      <c r="H100" s="1027"/>
      <c r="I100" s="1033"/>
      <c r="J100" s="208">
        <f ca="1">IF(MOD(ROW()-13,2)=0,IF(ISBLANK(OFFSET(#REF!,INT((ROW()-13)/2),0)),"",OFFSET(#REF!,INT((ROW()-13)/2),0)),IF(ISBLANK(OFFSET('9. METAS'!$U$20,INT((ROW()-14)/2),0)),"",OFFSET('9. METAS'!$U$20,INT((ROW()-14)/2),0)))</f>
        <v>180</v>
      </c>
      <c r="K100" s="209">
        <f ca="1">IF(MOD(ROW()-13,2)=0,IF(ISBLANK(OFFSET(#REF!,INT((ROW()-13)/2),0)),"",OFFSET(#REF!,INT((ROW()-13)/2),0)),IF(ISBLANK(OFFSET('9. METAS'!$V$20,INT((ROW()-14)/2),0)),"",OFFSET('9. METAS'!$V$20,INT((ROW()-14)/2),0)))</f>
        <v>180</v>
      </c>
      <c r="L100" s="209">
        <f ca="1">IF(MOD(ROW()-13,2)=0,IF(ISBLANK(OFFSET(#REF!,INT((ROW()-13)/2),0)),"",OFFSET(#REF!,INT((ROW()-13)/2),0)),IF(ISBLANK(OFFSET('9. METAS'!$W$20,INT((ROW()-14)/2),0)),"",OFFSET('9. METAS'!$W$20,INT((ROW()-14)/2),0)))</f>
        <v>180</v>
      </c>
      <c r="M100" s="210">
        <f ca="1">IF(MOD(ROW()-13,2)=0,IF(ISBLANK(OFFSET(#REF!,INT((ROW()-13)/2),0)),"",OFFSET(#REF!,INT((ROW()-13)/2),0)),IF(ISBLANK(OFFSET('9. METAS'!$X$20,INT((ROW()-14)/2),0)),"",OFFSET('9. METAS'!$X$20,INT((ROW()-14)/2),0)))</f>
        <v>180</v>
      </c>
      <c r="N100" s="1003"/>
      <c r="O100" s="1005"/>
      <c r="P100" s="1034"/>
    </row>
    <row r="101" spans="3:16">
      <c r="C101" s="1008" t="str">
        <f ca="1">IF(ISBLANK(OFFSET('5. Pp (3 años)'!$C$46,INT((ROW()-13)/2),0)),"",OFFSET('5. Pp (3 años)'!$C$46,INT((ROW()-13)/2),0))</f>
        <v>Actividad</v>
      </c>
      <c r="D101" s="983" t="str">
        <f ca="1">IF(ISBLANK(OFFSET('5. Pp (3 años)'!$D$46,INT((ROW()-13)/2),0)),"",OFFSET('5. Pp (3 años)'!$D$46,INT((ROW()-13)/2),0))</f>
        <v>3.1.1.1.9.10 Realización de los trámites solicitados por las asociaciones y agrupaciones religiosas.</v>
      </c>
      <c r="E101" s="983" t="str">
        <f ca="1">IF(ISBLANK(OFFSET('5. Pp (3 años)'!$E$46,INT((ROW()-13)/2),0)),"",OFFSET('5. Pp (3 años)'!$E$46,INT((ROW()-13)/2),0))</f>
        <v>PTSR: Porcentaje de trámites del sector religioso realizados.</v>
      </c>
      <c r="F101" s="985" t="str">
        <f ca="1">IF(ISBLANK(OFFSET('5. Pp (3 años)'!$K$46,INT((ROW()-13)/2),0)),"",OFFSET('5. Pp (3 años)'!$K$46,INT((ROW()-13)/2),0))</f>
        <v>Ascendente</v>
      </c>
      <c r="G101" s="987" t="str">
        <f ca="1">IF(ISBLANK(OFFSET('5. Pp (3 años)'!$H$46,INT((ROW()-13)/2),0)),"",OFFSET('5. Pp (3 años)'!$H$46,INT((ROW()-13)/2),0))</f>
        <v>Trimestral</v>
      </c>
      <c r="H101" s="1027">
        <f ca="1">IF(ISBLANK(OFFSET('9. METAS'!$L$20,INT((ROW()-13)/2),0)),"",OFFSET('9. METAS'!$L$20,INT((ROW()-13)/2),0))</f>
        <v>700</v>
      </c>
      <c r="I101" s="1029"/>
      <c r="J101" s="208" t="e">
        <f ca="1">IF(MOD(ROW()-13,2)=0,IF(ISBLANK(OFFSET(#REF!,INT((ROW()-13)/2),0)),"",OFFSET(#REF!,INT((ROW()-13)/2),0)),IF(ISBLANK(OFFSET('9. METAS'!$U$20,INT((ROW()-14)/2),0)),"",OFFSET('9. METAS'!$U$20,INT((ROW()-14)/2),0)))</f>
        <v>#REF!</v>
      </c>
      <c r="K101" s="209" t="e">
        <f ca="1">IF(MOD(ROW()-13,2)=0,IF(ISBLANK(OFFSET(#REF!,INT((ROW()-13)/2),0)),"",OFFSET(#REF!,INT((ROW()-13)/2),0)),IF(ISBLANK(OFFSET('9. METAS'!$V$20,INT((ROW()-14)/2),0)),"",OFFSET('9. METAS'!$V$20,INT((ROW()-14)/2),0)))</f>
        <v>#REF!</v>
      </c>
      <c r="L101" s="209" t="e">
        <f ca="1">IF(MOD(ROW()-13,2)=0,IF(ISBLANK(OFFSET(#REF!,INT((ROW()-13)/2),0)),"",OFFSET(#REF!,INT((ROW()-13)/2),0)),IF(ISBLANK(OFFSET('9. METAS'!$W$20,INT((ROW()-14)/2),0)),"",OFFSET('9. METAS'!$W$20,INT((ROW()-14)/2),0)))</f>
        <v>#REF!</v>
      </c>
      <c r="M101" s="210" t="e">
        <f ca="1">IF(MOD(ROW()-13,2)=0,IF(ISBLANK(OFFSET(#REF!,INT((ROW()-13)/2),0)),"",OFFSET(#REF!,INT((ROW()-13)/2),0)),IF(ISBLANK(OFFSET('9. METAS'!$X$20,INT((ROW()-14)/2),0)),"",OFFSET('9. METAS'!$X$20,INT((ROW()-14)/2),0)))</f>
        <v>#REF!</v>
      </c>
      <c r="N101" s="1002" t="str">
        <f t="shared" ref="N101" ca="1" si="84">IFERROR(J101/J102,"ND")</f>
        <v>ND</v>
      </c>
      <c r="O101" s="1004" t="str">
        <f t="shared" ref="O101" ca="1" si="85">IFERROR(((J101+K101+L101)/H101),"ND")</f>
        <v>ND</v>
      </c>
      <c r="P101" s="1031"/>
    </row>
    <row r="102" spans="3:16">
      <c r="C102" s="981"/>
      <c r="D102" s="983"/>
      <c r="E102" s="983"/>
      <c r="F102" s="985"/>
      <c r="G102" s="987"/>
      <c r="H102" s="1027"/>
      <c r="I102" s="1033"/>
      <c r="J102" s="208">
        <f ca="1">IF(MOD(ROW()-13,2)=0,IF(ISBLANK(OFFSET(#REF!,INT((ROW()-13)/2),0)),"",OFFSET(#REF!,INT((ROW()-13)/2),0)),IF(ISBLANK(OFFSET('9. METAS'!$U$20,INT((ROW()-14)/2),0)),"",OFFSET('9. METAS'!$U$20,INT((ROW()-14)/2),0)))</f>
        <v>200</v>
      </c>
      <c r="K102" s="209">
        <f ca="1">IF(MOD(ROW()-13,2)=0,IF(ISBLANK(OFFSET(#REF!,INT((ROW()-13)/2),0)),"",OFFSET(#REF!,INT((ROW()-13)/2),0)),IF(ISBLANK(OFFSET('9. METAS'!$V$20,INT((ROW()-14)/2),0)),"",OFFSET('9. METAS'!$V$20,INT((ROW()-14)/2),0)))</f>
        <v>200</v>
      </c>
      <c r="L102" s="209">
        <f ca="1">IF(MOD(ROW()-13,2)=0,IF(ISBLANK(OFFSET(#REF!,INT((ROW()-13)/2),0)),"",OFFSET(#REF!,INT((ROW()-13)/2),0)),IF(ISBLANK(OFFSET('9. METAS'!$W$20,INT((ROW()-14)/2),0)),"",OFFSET('9. METAS'!$W$20,INT((ROW()-14)/2),0)))</f>
        <v>150</v>
      </c>
      <c r="M102" s="210">
        <f ca="1">IF(MOD(ROW()-13,2)=0,IF(ISBLANK(OFFSET(#REF!,INT((ROW()-13)/2),0)),"",OFFSET(#REF!,INT((ROW()-13)/2),0)),IF(ISBLANK(OFFSET('9. METAS'!$X$20,INT((ROW()-14)/2),0)),"",OFFSET('9. METAS'!$X$20,INT((ROW()-14)/2),0)))</f>
        <v>150</v>
      </c>
      <c r="N102" s="1003"/>
      <c r="O102" s="1005"/>
      <c r="P102" s="1034"/>
    </row>
    <row r="103" spans="3:16">
      <c r="C103" s="1008" t="str">
        <f ca="1">IF(ISBLANK(OFFSET('5. Pp (3 años)'!$C$46,INT((ROW()-13)/2),0)),"",OFFSET('5. Pp (3 años)'!$C$46,INT((ROW()-13)/2),0))</f>
        <v>Actividad</v>
      </c>
      <c r="D103" s="983" t="str">
        <f ca="1">IF(ISBLANK(OFFSET('5. Pp (3 años)'!$D$46,INT((ROW()-13)/2),0)),"",OFFSET('5. Pp (3 años)'!$D$46,INT((ROW()-13)/2),0))</f>
        <v>3.1.1.1.9.11 Asesoramiento para el registro de las agrupaciones religiosas.</v>
      </c>
      <c r="E103" s="983" t="str">
        <f ca="1">IF(ISBLANK(OFFSET('5. Pp (3 años)'!$E$46,INT((ROW()-13)/2),0)),"",OFFSET('5. Pp (3 años)'!$E$46,INT((ROW()-13)/2),0))</f>
        <v>PAAC: Porcentaje de asesorías jurídicas hacia asociaciones y agrupaciones religiosas.</v>
      </c>
      <c r="F103" s="985" t="str">
        <f ca="1">IF(ISBLANK(OFFSET('5. Pp (3 años)'!$K$46,INT((ROW()-13)/2),0)),"",OFFSET('5. Pp (3 años)'!$K$46,INT((ROW()-13)/2),0))</f>
        <v>Ascendente</v>
      </c>
      <c r="G103" s="987" t="str">
        <f ca="1">IF(ISBLANK(OFFSET('5. Pp (3 años)'!$H$46,INT((ROW()-13)/2),0)),"",OFFSET('5. Pp (3 años)'!$H$46,INT((ROW()-13)/2),0))</f>
        <v>Trimestral</v>
      </c>
      <c r="H103" s="1027">
        <f ca="1">IF(ISBLANK(OFFSET('9. METAS'!$L$20,INT((ROW()-13)/2),0)),"",OFFSET('9. METAS'!$L$20,INT((ROW()-13)/2),0))</f>
        <v>290</v>
      </c>
      <c r="I103" s="1029"/>
      <c r="J103" s="208" t="e">
        <f ca="1">IF(MOD(ROW()-13,2)=0,IF(ISBLANK(OFFSET(#REF!,INT((ROW()-13)/2),0)),"",OFFSET(#REF!,INT((ROW()-13)/2),0)),IF(ISBLANK(OFFSET('9. METAS'!$U$20,INT((ROW()-14)/2),0)),"",OFFSET('9. METAS'!$U$20,INT((ROW()-14)/2),0)))</f>
        <v>#REF!</v>
      </c>
      <c r="K103" s="209" t="e">
        <f ca="1">IF(MOD(ROW()-13,2)=0,IF(ISBLANK(OFFSET(#REF!,INT((ROW()-13)/2),0)),"",OFFSET(#REF!,INT((ROW()-13)/2),0)),IF(ISBLANK(OFFSET('9. METAS'!$V$20,INT((ROW()-14)/2),0)),"",OFFSET('9. METAS'!$V$20,INT((ROW()-14)/2),0)))</f>
        <v>#REF!</v>
      </c>
      <c r="L103" s="209" t="e">
        <f ca="1">IF(MOD(ROW()-13,2)=0,IF(ISBLANK(OFFSET(#REF!,INT((ROW()-13)/2),0)),"",OFFSET(#REF!,INT((ROW()-13)/2),0)),IF(ISBLANK(OFFSET('9. METAS'!$W$20,INT((ROW()-14)/2),0)),"",OFFSET('9. METAS'!$W$20,INT((ROW()-14)/2),0)))</f>
        <v>#REF!</v>
      </c>
      <c r="M103" s="210" t="e">
        <f ca="1">IF(MOD(ROW()-13,2)=0,IF(ISBLANK(OFFSET(#REF!,INT((ROW()-13)/2),0)),"",OFFSET(#REF!,INT((ROW()-13)/2),0)),IF(ISBLANK(OFFSET('9. METAS'!$X$20,INT((ROW()-14)/2),0)),"",OFFSET('9. METAS'!$X$20,INT((ROW()-14)/2),0)))</f>
        <v>#REF!</v>
      </c>
      <c r="N103" s="1002" t="str">
        <f t="shared" ref="N103" ca="1" si="86">IFERROR(J103/J104,"ND")</f>
        <v>ND</v>
      </c>
      <c r="O103" s="1004" t="str">
        <f t="shared" ref="O103" ca="1" si="87">IFERROR(((J103+K103+L103)/H103),"ND")</f>
        <v>ND</v>
      </c>
      <c r="P103" s="1031"/>
    </row>
    <row r="104" spans="3:16">
      <c r="C104" s="981"/>
      <c r="D104" s="983"/>
      <c r="E104" s="983"/>
      <c r="F104" s="985"/>
      <c r="G104" s="987"/>
      <c r="H104" s="1027"/>
      <c r="I104" s="1033"/>
      <c r="J104" s="208">
        <f ca="1">IF(MOD(ROW()-13,2)=0,IF(ISBLANK(OFFSET(#REF!,INT((ROW()-13)/2),0)),"",OFFSET(#REF!,INT((ROW()-13)/2),0)),IF(ISBLANK(OFFSET('9. METAS'!$U$20,INT((ROW()-14)/2),0)),"",OFFSET('9. METAS'!$U$20,INT((ROW()-14)/2),0)))</f>
        <v>60</v>
      </c>
      <c r="K104" s="209">
        <f ca="1">IF(MOD(ROW()-13,2)=0,IF(ISBLANK(OFFSET(#REF!,INT((ROW()-13)/2),0)),"",OFFSET(#REF!,INT((ROW()-13)/2),0)),IF(ISBLANK(OFFSET('9. METAS'!$V$20,INT((ROW()-14)/2),0)),"",OFFSET('9. METAS'!$V$20,INT((ROW()-14)/2),0)))</f>
        <v>70</v>
      </c>
      <c r="L104" s="209">
        <f ca="1">IF(MOD(ROW()-13,2)=0,IF(ISBLANK(OFFSET(#REF!,INT((ROW()-13)/2),0)),"",OFFSET(#REF!,INT((ROW()-13)/2),0)),IF(ISBLANK(OFFSET('9. METAS'!$W$20,INT((ROW()-14)/2),0)),"",OFFSET('9. METAS'!$W$20,INT((ROW()-14)/2),0)))</f>
        <v>80</v>
      </c>
      <c r="M104" s="210">
        <f ca="1">IF(MOD(ROW()-13,2)=0,IF(ISBLANK(OFFSET(#REF!,INT((ROW()-13)/2),0)),"",OFFSET(#REF!,INT((ROW()-13)/2),0)),IF(ISBLANK(OFFSET('9. METAS'!$X$20,INT((ROW()-14)/2),0)),"",OFFSET('9. METAS'!$X$20,INT((ROW()-14)/2),0)))</f>
        <v>80</v>
      </c>
      <c r="N104" s="1003"/>
      <c r="O104" s="1005"/>
      <c r="P104" s="1034"/>
    </row>
    <row r="105" spans="3:16">
      <c r="C105" s="1008" t="str">
        <f ca="1">IF(ISBLANK(OFFSET('5. Pp (3 años)'!$C$46,INT((ROW()-13)/2),0)),"",OFFSET('5. Pp (3 años)'!$C$46,INT((ROW()-13)/2),0))</f>
        <v>Actividad</v>
      </c>
      <c r="D105" s="983" t="str">
        <f ca="1">IF(ISBLANK(OFFSET('5. Pp (3 años)'!$D$46,INT((ROW()-13)/2),0)),"",OFFSET('5. Pp (3 años)'!$D$46,INT((ROW()-13)/2),0))</f>
        <v>3.1.1.1.1.9.12 Realización de actividades enfocadas a la Promoción, Respeto y Tolerancia Religiosa realizadas</v>
      </c>
      <c r="E105" s="983" t="str">
        <f ca="1">IF(ISBLANK(OFFSET('5. Pp (3 años)'!$E$46,INT((ROW()-13)/2),0)),"",OFFSET('5. Pp (3 años)'!$E$46,INT((ROW()-13)/2),0))</f>
        <v>PAPRT: Porcentaje de actividades  de Promoción, respeto y Tolerancia Religiosa, realizada</v>
      </c>
      <c r="F105" s="985" t="str">
        <f ca="1">IF(ISBLANK(OFFSET('5. Pp (3 años)'!$K$46,INT((ROW()-13)/2),0)),"",OFFSET('5. Pp (3 años)'!$K$46,INT((ROW()-13)/2),0))</f>
        <v>Ascendente</v>
      </c>
      <c r="G105" s="987" t="str">
        <f ca="1">IF(ISBLANK(OFFSET('5. Pp (3 años)'!$H$46,INT((ROW()-13)/2),0)),"",OFFSET('5. Pp (3 años)'!$H$46,INT((ROW()-13)/2),0))</f>
        <v>Trimestral</v>
      </c>
      <c r="H105" s="1027">
        <f ca="1">IF(ISBLANK(OFFSET('9. METAS'!$L$20,INT((ROW()-13)/2),0)),"",OFFSET('9. METAS'!$L$20,INT((ROW()-13)/2),0))</f>
        <v>3</v>
      </c>
      <c r="I105" s="1029"/>
      <c r="J105" s="208" t="e">
        <f ca="1">IF(MOD(ROW()-13,2)=0,IF(ISBLANK(OFFSET(#REF!,INT((ROW()-13)/2),0)),"",OFFSET(#REF!,INT((ROW()-13)/2),0)),IF(ISBLANK(OFFSET('9. METAS'!$U$20,INT((ROW()-14)/2),0)),"",OFFSET('9. METAS'!$U$20,INT((ROW()-14)/2),0)))</f>
        <v>#REF!</v>
      </c>
      <c r="K105" s="209" t="e">
        <f ca="1">IF(MOD(ROW()-13,2)=0,IF(ISBLANK(OFFSET(#REF!,INT((ROW()-13)/2),0)),"",OFFSET(#REF!,INT((ROW()-13)/2),0)),IF(ISBLANK(OFFSET('9. METAS'!$V$20,INT((ROW()-14)/2),0)),"",OFFSET('9. METAS'!$V$20,INT((ROW()-14)/2),0)))</f>
        <v>#REF!</v>
      </c>
      <c r="L105" s="209" t="e">
        <f ca="1">IF(MOD(ROW()-13,2)=0,IF(ISBLANK(OFFSET(#REF!,INT((ROW()-13)/2),0)),"",OFFSET(#REF!,INT((ROW()-13)/2),0)),IF(ISBLANK(OFFSET('9. METAS'!$W$20,INT((ROW()-14)/2),0)),"",OFFSET('9. METAS'!$W$20,INT((ROW()-14)/2),0)))</f>
        <v>#REF!</v>
      </c>
      <c r="M105" s="210" t="e">
        <f ca="1">IF(MOD(ROW()-13,2)=0,IF(ISBLANK(OFFSET(#REF!,INT((ROW()-13)/2),0)),"",OFFSET(#REF!,INT((ROW()-13)/2),0)),IF(ISBLANK(OFFSET('9. METAS'!$X$20,INT((ROW()-14)/2),0)),"",OFFSET('9. METAS'!$X$20,INT((ROW()-14)/2),0)))</f>
        <v>#REF!</v>
      </c>
      <c r="N105" s="1002" t="str">
        <f t="shared" ref="N105" ca="1" si="88">IFERROR(J105/J106,"ND")</f>
        <v>ND</v>
      </c>
      <c r="O105" s="1004" t="str">
        <f t="shared" ref="O105" ca="1" si="89">IFERROR(((J105+K105+L105)/H105),"ND")</f>
        <v>ND</v>
      </c>
      <c r="P105" s="1031"/>
    </row>
    <row r="106" spans="3:16">
      <c r="C106" s="981"/>
      <c r="D106" s="983"/>
      <c r="E106" s="983"/>
      <c r="F106" s="985"/>
      <c r="G106" s="987"/>
      <c r="H106" s="1027"/>
      <c r="I106" s="1033"/>
      <c r="J106" s="208">
        <f ca="1">IF(MOD(ROW()-13,2)=0,IF(ISBLANK(OFFSET(#REF!,INT((ROW()-13)/2),0)),"",OFFSET(#REF!,INT((ROW()-13)/2),0)),IF(ISBLANK(OFFSET('9. METAS'!$U$20,INT((ROW()-14)/2),0)),"",OFFSET('9. METAS'!$U$20,INT((ROW()-14)/2),0)))</f>
        <v>1</v>
      </c>
      <c r="K106" s="209">
        <f ca="1">IF(MOD(ROW()-13,2)=0,IF(ISBLANK(OFFSET(#REF!,INT((ROW()-13)/2),0)),"",OFFSET(#REF!,INT((ROW()-13)/2),0)),IF(ISBLANK(OFFSET('9. METAS'!$V$20,INT((ROW()-14)/2),0)),"",OFFSET('9. METAS'!$V$20,INT((ROW()-14)/2),0)))</f>
        <v>0</v>
      </c>
      <c r="L106" s="209">
        <f ca="1">IF(MOD(ROW()-13,2)=0,IF(ISBLANK(OFFSET(#REF!,INT((ROW()-13)/2),0)),"",OFFSET(#REF!,INT((ROW()-13)/2),0)),IF(ISBLANK(OFFSET('9. METAS'!$W$20,INT((ROW()-14)/2),0)),"",OFFSET('9. METAS'!$W$20,INT((ROW()-14)/2),0)))</f>
        <v>1</v>
      </c>
      <c r="M106" s="210">
        <f ca="1">IF(MOD(ROW()-13,2)=0,IF(ISBLANK(OFFSET(#REF!,INT((ROW()-13)/2),0)),"",OFFSET(#REF!,INT((ROW()-13)/2),0)),IF(ISBLANK(OFFSET('9. METAS'!$X$20,INT((ROW()-14)/2),0)),"",OFFSET('9. METAS'!$X$20,INT((ROW()-14)/2),0)))</f>
        <v>1</v>
      </c>
      <c r="N106" s="1003"/>
      <c r="O106" s="1005"/>
      <c r="P106" s="1034"/>
    </row>
    <row r="107" spans="3:16">
      <c r="C107" s="1008" t="str">
        <f ca="1">IF(ISBLANK(OFFSET('5. Pp (3 años)'!$C$46,INT((ROW()-13)/2),0)),"",OFFSET('5. Pp (3 años)'!$C$46,INT((ROW()-13)/2),0))</f>
        <v>Componente</v>
      </c>
      <c r="D107" s="983" t="str">
        <f ca="1">IF(ISBLANK(OFFSET('5. Pp (3 años)'!$D$46,INT((ROW()-13)/2),0)),"",OFFSET('5. Pp (3 años)'!$D$46,INT((ROW()-13)/2),0))</f>
        <v>3.1.1.1.10 Mecanismos de coordinación interinstitucional y capacidades del SIPINNA Municipal fortalecidos.</v>
      </c>
      <c r="E107" s="983" t="str">
        <f ca="1">IF(ISBLANK(OFFSET('5. Pp (3 años)'!$E$46,INT((ROW()-13)/2),0)),"",OFFSET('5. Pp (3 años)'!$E$46,INT((ROW()-13)/2),0))</f>
        <v xml:space="preserve">PCI: Porcentaje de mecanismos de coordinación interinstitucional y de fortalecimiento de capacidades implementados. </v>
      </c>
      <c r="F107" s="985" t="str">
        <f ca="1">IF(ISBLANK(OFFSET('5. Pp (3 años)'!$K$46,INT((ROW()-13)/2),0)),"",OFFSET('5. Pp (3 años)'!$K$46,INT((ROW()-13)/2),0))</f>
        <v>Ascendente</v>
      </c>
      <c r="G107" s="987" t="str">
        <f ca="1">IF(ISBLANK(OFFSET('5. Pp (3 años)'!$H$46,INT((ROW()-13)/2),0)),"",OFFSET('5. Pp (3 años)'!$H$46,INT((ROW()-13)/2),0))</f>
        <v>Trimestral</v>
      </c>
      <c r="H107" s="1027">
        <f ca="1">IF(ISBLANK(OFFSET('9. METAS'!$L$20,INT((ROW()-13)/2),0)),"",OFFSET('9. METAS'!$L$20,INT((ROW()-13)/2),0))</f>
        <v>24</v>
      </c>
      <c r="I107" s="1029"/>
      <c r="J107" s="208" t="e">
        <f ca="1">IF(MOD(ROW()-13,2)=0,IF(ISBLANK(OFFSET(#REF!,INT((ROW()-13)/2),0)),"",OFFSET(#REF!,INT((ROW()-13)/2),0)),IF(ISBLANK(OFFSET('9. METAS'!$U$20,INT((ROW()-14)/2),0)),"",OFFSET('9. METAS'!$U$20,INT((ROW()-14)/2),0)))</f>
        <v>#REF!</v>
      </c>
      <c r="K107" s="209" t="e">
        <f ca="1">IF(MOD(ROW()-13,2)=0,IF(ISBLANK(OFFSET(#REF!,INT((ROW()-13)/2),0)),"",OFFSET(#REF!,INT((ROW()-13)/2),0)),IF(ISBLANK(OFFSET('9. METAS'!$V$20,INT((ROW()-14)/2),0)),"",OFFSET('9. METAS'!$V$20,INT((ROW()-14)/2),0)))</f>
        <v>#REF!</v>
      </c>
      <c r="L107" s="209" t="e">
        <f ca="1">IF(MOD(ROW()-13,2)=0,IF(ISBLANK(OFFSET(#REF!,INT((ROW()-13)/2),0)),"",OFFSET(#REF!,INT((ROW()-13)/2),0)),IF(ISBLANK(OFFSET('9. METAS'!$W$20,INT((ROW()-14)/2),0)),"",OFFSET('9. METAS'!$W$20,INT((ROW()-14)/2),0)))</f>
        <v>#REF!</v>
      </c>
      <c r="M107" s="210" t="e">
        <f ca="1">IF(MOD(ROW()-13,2)=0,IF(ISBLANK(OFFSET(#REF!,INT((ROW()-13)/2),0)),"",OFFSET(#REF!,INT((ROW()-13)/2),0)),IF(ISBLANK(OFFSET('9. METAS'!$X$20,INT((ROW()-14)/2),0)),"",OFFSET('9. METAS'!$X$20,INT((ROW()-14)/2),0)))</f>
        <v>#REF!</v>
      </c>
      <c r="N107" s="1002" t="str">
        <f t="shared" ref="N107" ca="1" si="90">IFERROR(J107/J108,"ND")</f>
        <v>ND</v>
      </c>
      <c r="O107" s="1004" t="str">
        <f t="shared" ref="O107" ca="1" si="91">IFERROR(((J107+K107+L107)/H107),"ND")</f>
        <v>ND</v>
      </c>
      <c r="P107" s="1031"/>
    </row>
    <row r="108" spans="3:16">
      <c r="C108" s="981"/>
      <c r="D108" s="983"/>
      <c r="E108" s="983"/>
      <c r="F108" s="985"/>
      <c r="G108" s="987"/>
      <c r="H108" s="1027"/>
      <c r="I108" s="1033"/>
      <c r="J108" s="208">
        <f ca="1">IF(MOD(ROW()-13,2)=0,IF(ISBLANK(OFFSET(#REF!,INT((ROW()-13)/2),0)),"",OFFSET(#REF!,INT((ROW()-13)/2),0)),IF(ISBLANK(OFFSET('9. METAS'!$U$20,INT((ROW()-14)/2),0)),"",OFFSET('9. METAS'!$U$20,INT((ROW()-14)/2),0)))</f>
        <v>6</v>
      </c>
      <c r="K108" s="209">
        <f ca="1">IF(MOD(ROW()-13,2)=0,IF(ISBLANK(OFFSET(#REF!,INT((ROW()-13)/2),0)),"",OFFSET(#REF!,INT((ROW()-13)/2),0)),IF(ISBLANK(OFFSET('9. METAS'!$V$20,INT((ROW()-14)/2),0)),"",OFFSET('9. METAS'!$V$20,INT((ROW()-14)/2),0)))</f>
        <v>6</v>
      </c>
      <c r="L108" s="209">
        <f ca="1">IF(MOD(ROW()-13,2)=0,IF(ISBLANK(OFFSET(#REF!,INT((ROW()-13)/2),0)),"",OFFSET(#REF!,INT((ROW()-13)/2),0)),IF(ISBLANK(OFFSET('9. METAS'!$W$20,INT((ROW()-14)/2),0)),"",OFFSET('9. METAS'!$W$20,INT((ROW()-14)/2),0)))</f>
        <v>6</v>
      </c>
      <c r="M108" s="210">
        <f ca="1">IF(MOD(ROW()-13,2)=0,IF(ISBLANK(OFFSET(#REF!,INT((ROW()-13)/2),0)),"",OFFSET(#REF!,INT((ROW()-13)/2),0)),IF(ISBLANK(OFFSET('9. METAS'!$X$20,INT((ROW()-14)/2),0)),"",OFFSET('9. METAS'!$X$20,INT((ROW()-14)/2),0)))</f>
        <v>6</v>
      </c>
      <c r="N108" s="1003"/>
      <c r="O108" s="1005"/>
      <c r="P108" s="1034"/>
    </row>
    <row r="109" spans="3:16">
      <c r="C109" s="1008" t="str">
        <f ca="1">IF(ISBLANK(OFFSET('5. Pp (3 años)'!$C$46,INT((ROW()-13)/2),0)),"",OFFSET('5. Pp (3 años)'!$C$46,INT((ROW()-13)/2),0))</f>
        <v>Actividad</v>
      </c>
      <c r="D109" s="983" t="str">
        <f ca="1">IF(ISBLANK(OFFSET('5. Pp (3 años)'!$D$46,INT((ROW()-13)/2),0)),"",OFFSET('5. Pp (3 años)'!$D$46,INT((ROW()-13)/2),0))</f>
        <v>3.1.1.1.10.1  Organización de sesiones del Sistema Municipal y sus Comisiones.</v>
      </c>
      <c r="E109" s="983" t="str">
        <f ca="1">IF(ISBLANK(OFFSET('5. Pp (3 años)'!$E$46,INT((ROW()-13)/2),0)),"",OFFSET('5. Pp (3 años)'!$E$46,INT((ROW()-13)/2),0))</f>
        <v>PSO: Porcentaje de sesiones realizadas conforme al calendario.</v>
      </c>
      <c r="F109" s="985" t="str">
        <f ca="1">IF(ISBLANK(OFFSET('5. Pp (3 años)'!$K$46,INT((ROW()-13)/2),0)),"",OFFSET('5. Pp (3 años)'!$K$46,INT((ROW()-13)/2),0))</f>
        <v>Ascendente</v>
      </c>
      <c r="G109" s="987" t="str">
        <f ca="1">IF(ISBLANK(OFFSET('5. Pp (3 años)'!$H$46,INT((ROW()-13)/2),0)),"",OFFSET('5. Pp (3 años)'!$H$46,INT((ROW()-13)/2),0))</f>
        <v>Trimestral</v>
      </c>
      <c r="H109" s="1027">
        <f ca="1">IF(ISBLANK(OFFSET('9. METAS'!$L$20,INT((ROW()-13)/2),0)),"",OFFSET('9. METAS'!$L$20,INT((ROW()-13)/2),0))</f>
        <v>16</v>
      </c>
      <c r="I109" s="1029"/>
      <c r="J109" s="208" t="e">
        <f ca="1">IF(MOD(ROW()-13,2)=0,IF(ISBLANK(OFFSET(#REF!,INT((ROW()-13)/2),0)),"",OFFSET(#REF!,INT((ROW()-13)/2),0)),IF(ISBLANK(OFFSET('9. METAS'!$U$20,INT((ROW()-14)/2),0)),"",OFFSET('9. METAS'!$U$20,INT((ROW()-14)/2),0)))</f>
        <v>#REF!</v>
      </c>
      <c r="K109" s="209" t="e">
        <f ca="1">IF(MOD(ROW()-13,2)=0,IF(ISBLANK(OFFSET(#REF!,INT((ROW()-13)/2),0)),"",OFFSET(#REF!,INT((ROW()-13)/2),0)),IF(ISBLANK(OFFSET('9. METAS'!$V$20,INT((ROW()-14)/2),0)),"",OFFSET('9. METAS'!$V$20,INT((ROW()-14)/2),0)))</f>
        <v>#REF!</v>
      </c>
      <c r="L109" s="209" t="e">
        <f ca="1">IF(MOD(ROW()-13,2)=0,IF(ISBLANK(OFFSET(#REF!,INT((ROW()-13)/2),0)),"",OFFSET(#REF!,INT((ROW()-13)/2),0)),IF(ISBLANK(OFFSET('9. METAS'!$W$20,INT((ROW()-14)/2),0)),"",OFFSET('9. METAS'!$W$20,INT((ROW()-14)/2),0)))</f>
        <v>#REF!</v>
      </c>
      <c r="M109" s="210" t="e">
        <f ca="1">IF(MOD(ROW()-13,2)=0,IF(ISBLANK(OFFSET(#REF!,INT((ROW()-13)/2),0)),"",OFFSET(#REF!,INT((ROW()-13)/2),0)),IF(ISBLANK(OFFSET('9. METAS'!$X$20,INT((ROW()-14)/2),0)),"",OFFSET('9. METAS'!$X$20,INT((ROW()-14)/2),0)))</f>
        <v>#REF!</v>
      </c>
      <c r="N109" s="1002" t="str">
        <f t="shared" ref="N109" ca="1" si="92">IFERROR(J109/J110,"ND")</f>
        <v>ND</v>
      </c>
      <c r="O109" s="1004" t="str">
        <f t="shared" ref="O109" ca="1" si="93">IFERROR(((J109+K109+L109)/H109),"ND")</f>
        <v>ND</v>
      </c>
      <c r="P109" s="1031"/>
    </row>
    <row r="110" spans="3:16">
      <c r="C110" s="981"/>
      <c r="D110" s="983"/>
      <c r="E110" s="983"/>
      <c r="F110" s="985"/>
      <c r="G110" s="987"/>
      <c r="H110" s="1027"/>
      <c r="I110" s="1033"/>
      <c r="J110" s="208">
        <f ca="1">IF(MOD(ROW()-13,2)=0,IF(ISBLANK(OFFSET(#REF!,INT((ROW()-13)/2),0)),"",OFFSET(#REF!,INT((ROW()-13)/2),0)),IF(ISBLANK(OFFSET('9. METAS'!$U$20,INT((ROW()-14)/2),0)),"",OFFSET('9. METAS'!$U$20,INT((ROW()-14)/2),0)))</f>
        <v>4</v>
      </c>
      <c r="K110" s="209">
        <f ca="1">IF(MOD(ROW()-13,2)=0,IF(ISBLANK(OFFSET(#REF!,INT((ROW()-13)/2),0)),"",OFFSET(#REF!,INT((ROW()-13)/2),0)),IF(ISBLANK(OFFSET('9. METAS'!$V$20,INT((ROW()-14)/2),0)),"",OFFSET('9. METAS'!$V$20,INT((ROW()-14)/2),0)))</f>
        <v>4</v>
      </c>
      <c r="L110" s="209">
        <f ca="1">IF(MOD(ROW()-13,2)=0,IF(ISBLANK(OFFSET(#REF!,INT((ROW()-13)/2),0)),"",OFFSET(#REF!,INT((ROW()-13)/2),0)),IF(ISBLANK(OFFSET('9. METAS'!$W$20,INT((ROW()-14)/2),0)),"",OFFSET('9. METAS'!$W$20,INT((ROW()-14)/2),0)))</f>
        <v>4</v>
      </c>
      <c r="M110" s="210">
        <f ca="1">IF(MOD(ROW()-13,2)=0,IF(ISBLANK(OFFSET(#REF!,INT((ROW()-13)/2),0)),"",OFFSET(#REF!,INT((ROW()-13)/2),0)),IF(ISBLANK(OFFSET('9. METAS'!$X$20,INT((ROW()-14)/2),0)),"",OFFSET('9. METAS'!$X$20,INT((ROW()-14)/2),0)))</f>
        <v>4</v>
      </c>
      <c r="N110" s="1003"/>
      <c r="O110" s="1005"/>
      <c r="P110" s="1034"/>
    </row>
    <row r="111" spans="3:16">
      <c r="C111" s="1008" t="str">
        <f ca="1">IF(ISBLANK(OFFSET('5. Pp (3 años)'!$C$46,INT((ROW()-13)/2),0)),"",OFFSET('5. Pp (3 años)'!$C$46,INT((ROW()-13)/2),0))</f>
        <v>Actividad</v>
      </c>
      <c r="D111" s="983" t="str">
        <f ca="1">IF(ISBLANK(OFFSET('5. Pp (3 años)'!$D$46,INT((ROW()-13)/2),0)),"",OFFSET('5. Pp (3 años)'!$D$46,INT((ROW()-13)/2),0))</f>
        <v>3.1.1.1.10.2 Canalización y registro de reportes o posibles vulneraciones de derechos de NNA.</v>
      </c>
      <c r="E111" s="983" t="str">
        <f ca="1">IF(ISBLANK(OFFSET('5. Pp (3 años)'!$E$46,INT((ROW()-13)/2),0)),"",OFFSET('5. Pp (3 años)'!$E$46,INT((ROW()-13)/2),0))</f>
        <v>PCR: Porcentaje de reportes canalizados dentro de 48 horas.</v>
      </c>
      <c r="F111" s="985" t="str">
        <f ca="1">IF(ISBLANK(OFFSET('5. Pp (3 años)'!$K$46,INT((ROW()-13)/2),0)),"",OFFSET('5. Pp (3 años)'!$K$46,INT((ROW()-13)/2),0))</f>
        <v>Constante</v>
      </c>
      <c r="G111" s="987" t="str">
        <f ca="1">IF(ISBLANK(OFFSET('5. Pp (3 años)'!$H$46,INT((ROW()-13)/2),0)),"",OFFSET('5. Pp (3 años)'!$H$46,INT((ROW()-13)/2),0))</f>
        <v>Trimestral</v>
      </c>
      <c r="H111" s="1027">
        <f ca="1">IF(ISBLANK(OFFSET('9. METAS'!$L$20,INT((ROW()-13)/2),0)),"",OFFSET('9. METAS'!$L$20,INT((ROW()-13)/2),0))</f>
        <v>1</v>
      </c>
      <c r="I111" s="1029"/>
      <c r="J111" s="208" t="e">
        <f ca="1">IF(MOD(ROW()-13,2)=0,IF(ISBLANK(OFFSET(#REF!,INT((ROW()-13)/2),0)),"",OFFSET(#REF!,INT((ROW()-13)/2),0)),IF(ISBLANK(OFFSET('9. METAS'!$U$20,INT((ROW()-14)/2),0)),"",OFFSET('9. METAS'!$U$20,INT((ROW()-14)/2),0)))</f>
        <v>#REF!</v>
      </c>
      <c r="K111" s="209" t="e">
        <f ca="1">IF(MOD(ROW()-13,2)=0,IF(ISBLANK(OFFSET(#REF!,INT((ROW()-13)/2),0)),"",OFFSET(#REF!,INT((ROW()-13)/2),0)),IF(ISBLANK(OFFSET('9. METAS'!$V$20,INT((ROW()-14)/2),0)),"",OFFSET('9. METAS'!$V$20,INT((ROW()-14)/2),0)))</f>
        <v>#REF!</v>
      </c>
      <c r="L111" s="209" t="e">
        <f ca="1">IF(MOD(ROW()-13,2)=0,IF(ISBLANK(OFFSET(#REF!,INT((ROW()-13)/2),0)),"",OFFSET(#REF!,INT((ROW()-13)/2),0)),IF(ISBLANK(OFFSET('9. METAS'!$W$20,INT((ROW()-14)/2),0)),"",OFFSET('9. METAS'!$W$20,INT((ROW()-14)/2),0)))</f>
        <v>#REF!</v>
      </c>
      <c r="M111" s="210" t="e">
        <f ca="1">IF(MOD(ROW()-13,2)=0,IF(ISBLANK(OFFSET(#REF!,INT((ROW()-13)/2),0)),"",OFFSET(#REF!,INT((ROW()-13)/2),0)),IF(ISBLANK(OFFSET('9. METAS'!$X$20,INT((ROW()-14)/2),0)),"",OFFSET('9. METAS'!$X$20,INT((ROW()-14)/2),0)))</f>
        <v>#REF!</v>
      </c>
      <c r="N111" s="1002" t="str">
        <f t="shared" ref="N111" ca="1" si="94">IFERROR(J111/J112,"ND")</f>
        <v>ND</v>
      </c>
      <c r="O111" s="1004" t="str">
        <f t="shared" ref="O111" ca="1" si="95">IFERROR(((J111+K111+L111)/H111),"ND")</f>
        <v>ND</v>
      </c>
      <c r="P111" s="1031"/>
    </row>
    <row r="112" spans="3:16">
      <c r="C112" s="981"/>
      <c r="D112" s="983"/>
      <c r="E112" s="983"/>
      <c r="F112" s="985"/>
      <c r="G112" s="987"/>
      <c r="H112" s="1027"/>
      <c r="I112" s="1033"/>
      <c r="J112" s="208">
        <f ca="1">IF(MOD(ROW()-13,2)=0,IF(ISBLANK(OFFSET(#REF!,INT((ROW()-13)/2),0)),"",OFFSET(#REF!,INT((ROW()-13)/2),0)),IF(ISBLANK(OFFSET('9. METAS'!$U$20,INT((ROW()-14)/2),0)),"",OFFSET('9. METAS'!$U$20,INT((ROW()-14)/2),0)))</f>
        <v>1</v>
      </c>
      <c r="K112" s="209">
        <f ca="1">IF(MOD(ROW()-13,2)=0,IF(ISBLANK(OFFSET(#REF!,INT((ROW()-13)/2),0)),"",OFFSET(#REF!,INT((ROW()-13)/2),0)),IF(ISBLANK(OFFSET('9. METAS'!$V$20,INT((ROW()-14)/2),0)),"",OFFSET('9. METAS'!$V$20,INT((ROW()-14)/2),0)))</f>
        <v>1</v>
      </c>
      <c r="L112" s="209">
        <f ca="1">IF(MOD(ROW()-13,2)=0,IF(ISBLANK(OFFSET(#REF!,INT((ROW()-13)/2),0)),"",OFFSET(#REF!,INT((ROW()-13)/2),0)),IF(ISBLANK(OFFSET('9. METAS'!$W$20,INT((ROW()-14)/2),0)),"",OFFSET('9. METAS'!$W$20,INT((ROW()-14)/2),0)))</f>
        <v>1</v>
      </c>
      <c r="M112" s="210">
        <f ca="1">IF(MOD(ROW()-13,2)=0,IF(ISBLANK(OFFSET(#REF!,INT((ROW()-13)/2),0)),"",OFFSET(#REF!,INT((ROW()-13)/2),0)),IF(ISBLANK(OFFSET('9. METAS'!$X$20,INT((ROW()-14)/2),0)),"",OFFSET('9. METAS'!$X$20,INT((ROW()-14)/2),0)))</f>
        <v>1</v>
      </c>
      <c r="N112" s="1003"/>
      <c r="O112" s="1005"/>
      <c r="P112" s="1034"/>
    </row>
    <row r="113" spans="3:16">
      <c r="C113" s="1008" t="str">
        <f ca="1">IF(ISBLANK(OFFSET('5. Pp (3 años)'!$C$46,INT((ROW()-13)/2),0)),"",OFFSET('5. Pp (3 años)'!$C$46,INT((ROW()-13)/2),0))</f>
        <v>Actividad</v>
      </c>
      <c r="D113" s="983" t="str">
        <f ca="1">IF(ISBLANK(OFFSET('5. Pp (3 años)'!$D$46,INT((ROW()-13)/2),0)),"",OFFSET('5. Pp (3 años)'!$D$46,INT((ROW()-13)/2),0))</f>
        <v>3.1.1.1.10.3 Convocatoria y organización de actividades de participación dirigidas a niñas, niños y adolescentes.</v>
      </c>
      <c r="E113" s="983" t="str">
        <f ca="1">IF(ISBLANK(OFFSET('5. Pp (3 años)'!$E$46,INT((ROW()-13)/2),0)),"",OFFSET('5. Pp (3 años)'!$E$46,INT((ROW()-13)/2),0))</f>
        <v>PPA: Porcentaje de participación de NNA en actividades convocadas.</v>
      </c>
      <c r="F113" s="985" t="str">
        <f ca="1">IF(ISBLANK(OFFSET('5. Pp (3 años)'!$K$46,INT((ROW()-13)/2),0)),"",OFFSET('5. Pp (3 años)'!$K$46,INT((ROW()-13)/2),0))</f>
        <v>Ascendente</v>
      </c>
      <c r="G113" s="987" t="str">
        <f ca="1">IF(ISBLANK(OFFSET('5. Pp (3 años)'!$H$46,INT((ROW()-13)/2),0)),"",OFFSET('5. Pp (3 años)'!$H$46,INT((ROW()-13)/2),0))</f>
        <v>Trimestral</v>
      </c>
      <c r="H113" s="1027">
        <f ca="1">IF(ISBLANK(OFFSET('9. METAS'!$L$20,INT((ROW()-13)/2),0)),"",OFFSET('9. METAS'!$L$20,INT((ROW()-13)/2),0))</f>
        <v>3230</v>
      </c>
      <c r="I113" s="1029"/>
      <c r="J113" s="208" t="e">
        <f ca="1">IF(MOD(ROW()-13,2)=0,IF(ISBLANK(OFFSET(#REF!,INT((ROW()-13)/2),0)),"",OFFSET(#REF!,INT((ROW()-13)/2),0)),IF(ISBLANK(OFFSET('9. METAS'!$U$20,INT((ROW()-14)/2),0)),"",OFFSET('9. METAS'!$U$20,INT((ROW()-14)/2),0)))</f>
        <v>#REF!</v>
      </c>
      <c r="K113" s="209" t="e">
        <f ca="1">IF(MOD(ROW()-13,2)=0,IF(ISBLANK(OFFSET(#REF!,INT((ROW()-13)/2),0)),"",OFFSET(#REF!,INT((ROW()-13)/2),0)),IF(ISBLANK(OFFSET('9. METAS'!$V$20,INT((ROW()-14)/2),0)),"",OFFSET('9. METAS'!$V$20,INT((ROW()-14)/2),0)))</f>
        <v>#REF!</v>
      </c>
      <c r="L113" s="209" t="e">
        <f ca="1">IF(MOD(ROW()-13,2)=0,IF(ISBLANK(OFFSET(#REF!,INT((ROW()-13)/2),0)),"",OFFSET(#REF!,INT((ROW()-13)/2),0)),IF(ISBLANK(OFFSET('9. METAS'!$W$20,INT((ROW()-14)/2),0)),"",OFFSET('9. METAS'!$W$20,INT((ROW()-14)/2),0)))</f>
        <v>#REF!</v>
      </c>
      <c r="M113" s="210" t="e">
        <f ca="1">IF(MOD(ROW()-13,2)=0,IF(ISBLANK(OFFSET(#REF!,INT((ROW()-13)/2),0)),"",OFFSET(#REF!,INT((ROW()-13)/2),0)),IF(ISBLANK(OFFSET('9. METAS'!$X$20,INT((ROW()-14)/2),0)),"",OFFSET('9. METAS'!$X$20,INT((ROW()-14)/2),0)))</f>
        <v>#REF!</v>
      </c>
      <c r="N113" s="1002" t="str">
        <f t="shared" ref="N113" ca="1" si="96">IFERROR(J113/J114,"ND")</f>
        <v>ND</v>
      </c>
      <c r="O113" s="1004" t="str">
        <f t="shared" ref="O113" ca="1" si="97">IFERROR(((J113+K113+L113)/H113),"ND")</f>
        <v>ND</v>
      </c>
      <c r="P113" s="1031"/>
    </row>
    <row r="114" spans="3:16">
      <c r="C114" s="981"/>
      <c r="D114" s="983"/>
      <c r="E114" s="983"/>
      <c r="F114" s="985"/>
      <c r="G114" s="987"/>
      <c r="H114" s="1027"/>
      <c r="I114" s="1033"/>
      <c r="J114" s="208">
        <f ca="1">IF(MOD(ROW()-13,2)=0,IF(ISBLANK(OFFSET(#REF!,INT((ROW()-13)/2),0)),"",OFFSET(#REF!,INT((ROW()-13)/2),0)),IF(ISBLANK(OFFSET('9. METAS'!$U$20,INT((ROW()-14)/2),0)),"",OFFSET('9. METAS'!$U$20,INT((ROW()-14)/2),0)))</f>
        <v>800</v>
      </c>
      <c r="K114" s="209">
        <f ca="1">IF(MOD(ROW()-13,2)=0,IF(ISBLANK(OFFSET(#REF!,INT((ROW()-13)/2),0)),"",OFFSET(#REF!,INT((ROW()-13)/2),0)),IF(ISBLANK(OFFSET('9. METAS'!$V$20,INT((ROW()-14)/2),0)),"",OFFSET('9. METAS'!$V$20,INT((ROW()-14)/2),0)))</f>
        <v>965</v>
      </c>
      <c r="L114" s="209">
        <f ca="1">IF(MOD(ROW()-13,2)=0,IF(ISBLANK(OFFSET(#REF!,INT((ROW()-13)/2),0)),"",OFFSET(#REF!,INT((ROW()-13)/2),0)),IF(ISBLANK(OFFSET('9. METAS'!$W$20,INT((ROW()-14)/2),0)),"",OFFSET('9. METAS'!$W$20,INT((ROW()-14)/2),0)))</f>
        <v>965</v>
      </c>
      <c r="M114" s="210">
        <f ca="1">IF(MOD(ROW()-13,2)=0,IF(ISBLANK(OFFSET(#REF!,INT((ROW()-13)/2),0)),"",OFFSET(#REF!,INT((ROW()-13)/2),0)),IF(ISBLANK(OFFSET('9. METAS'!$X$20,INT((ROW()-14)/2),0)),"",OFFSET('9. METAS'!$X$20,INT((ROW()-14)/2),0)))</f>
        <v>500</v>
      </c>
      <c r="N114" s="1003"/>
      <c r="O114" s="1005"/>
      <c r="P114" s="1034"/>
    </row>
    <row r="115" spans="3:16">
      <c r="C115" s="1008" t="str">
        <f ca="1">IF(ISBLANK(OFFSET('5. Pp (3 años)'!$C$46,INT((ROW()-13)/2),0)),"",OFFSET('5. Pp (3 años)'!$C$46,INT((ROW()-13)/2),0))</f>
        <v>Actividad</v>
      </c>
      <c r="D115" s="983" t="str">
        <f ca="1">IF(ISBLANK(OFFSET('5. Pp (3 años)'!$D$46,INT((ROW()-13)/2),0)),"",OFFSET('5. Pp (3 años)'!$D$46,INT((ROW()-13)/2),0))</f>
        <v>3.1.1.1.10.4 Difusión digital y realización de campañas en redes sociales sobre los derechos de NNA.</v>
      </c>
      <c r="E115" s="983" t="str">
        <f ca="1">IF(ISBLANK(OFFSET('5. Pp (3 años)'!$E$46,INT((ROW()-13)/2),0)),"",OFFSET('5. Pp (3 años)'!$E$46,INT((ROW()-13)/2),0))</f>
        <v>PDR: Porcentaje de campañas realizadas conforme a la planeación.</v>
      </c>
      <c r="F115" s="985" t="str">
        <f ca="1">IF(ISBLANK(OFFSET('5. Pp (3 años)'!$K$46,INT((ROW()-13)/2),0)),"",OFFSET('5. Pp (3 años)'!$K$46,INT((ROW()-13)/2),0))</f>
        <v>Ascendente</v>
      </c>
      <c r="G115" s="987" t="str">
        <f ca="1">IF(ISBLANK(OFFSET('5. Pp (3 años)'!$H$46,INT((ROW()-13)/2),0)),"",OFFSET('5. Pp (3 años)'!$H$46,INT((ROW()-13)/2),0))</f>
        <v>Trimestral</v>
      </c>
      <c r="H115" s="1027">
        <f ca="1">IF(ISBLANK(OFFSET('9. METAS'!$L$20,INT((ROW()-13)/2),0)),"",OFFSET('9. METAS'!$L$20,INT((ROW()-13)/2),0))</f>
        <v>24</v>
      </c>
      <c r="I115" s="1029"/>
      <c r="J115" s="208" t="e">
        <f ca="1">IF(MOD(ROW()-13,2)=0,IF(ISBLANK(OFFSET(#REF!,INT((ROW()-13)/2),0)),"",OFFSET(#REF!,INT((ROW()-13)/2),0)),IF(ISBLANK(OFFSET('9. METAS'!$U$20,INT((ROW()-14)/2),0)),"",OFFSET('9. METAS'!$U$20,INT((ROW()-14)/2),0)))</f>
        <v>#REF!</v>
      </c>
      <c r="K115" s="209" t="e">
        <f ca="1">IF(MOD(ROW()-13,2)=0,IF(ISBLANK(OFFSET(#REF!,INT((ROW()-13)/2),0)),"",OFFSET(#REF!,INT((ROW()-13)/2),0)),IF(ISBLANK(OFFSET('9. METAS'!$V$20,INT((ROW()-14)/2),0)),"",OFFSET('9. METAS'!$V$20,INT((ROW()-14)/2),0)))</f>
        <v>#REF!</v>
      </c>
      <c r="L115" s="209" t="e">
        <f ca="1">IF(MOD(ROW()-13,2)=0,IF(ISBLANK(OFFSET(#REF!,INT((ROW()-13)/2),0)),"",OFFSET(#REF!,INT((ROW()-13)/2),0)),IF(ISBLANK(OFFSET('9. METAS'!$W$20,INT((ROW()-14)/2),0)),"",OFFSET('9. METAS'!$W$20,INT((ROW()-14)/2),0)))</f>
        <v>#REF!</v>
      </c>
      <c r="M115" s="210" t="e">
        <f ca="1">IF(MOD(ROW()-13,2)=0,IF(ISBLANK(OFFSET(#REF!,INT((ROW()-13)/2),0)),"",OFFSET(#REF!,INT((ROW()-13)/2),0)),IF(ISBLANK(OFFSET('9. METAS'!$X$20,INT((ROW()-14)/2),0)),"",OFFSET('9. METAS'!$X$20,INT((ROW()-14)/2),0)))</f>
        <v>#REF!</v>
      </c>
      <c r="N115" s="1002" t="str">
        <f t="shared" ref="N115" ca="1" si="98">IFERROR(J115/J116,"ND")</f>
        <v>ND</v>
      </c>
      <c r="O115" s="1004" t="str">
        <f t="shared" ref="O115" ca="1" si="99">IFERROR(((J115+K115+L115)/H115),"ND")</f>
        <v>ND</v>
      </c>
      <c r="P115" s="1031"/>
    </row>
    <row r="116" spans="3:16">
      <c r="C116" s="981"/>
      <c r="D116" s="983"/>
      <c r="E116" s="983"/>
      <c r="F116" s="985"/>
      <c r="G116" s="987"/>
      <c r="H116" s="1027"/>
      <c r="I116" s="1033"/>
      <c r="J116" s="208">
        <f ca="1">IF(MOD(ROW()-13,2)=0,IF(ISBLANK(OFFSET(#REF!,INT((ROW()-13)/2),0)),"",OFFSET(#REF!,INT((ROW()-13)/2),0)),IF(ISBLANK(OFFSET('9. METAS'!$U$20,INT((ROW()-14)/2),0)),"",OFFSET('9. METAS'!$U$20,INT((ROW()-14)/2),0)))</f>
        <v>6</v>
      </c>
      <c r="K116" s="209">
        <f ca="1">IF(MOD(ROW()-13,2)=0,IF(ISBLANK(OFFSET(#REF!,INT((ROW()-13)/2),0)),"",OFFSET(#REF!,INT((ROW()-13)/2),0)),IF(ISBLANK(OFFSET('9. METAS'!$V$20,INT((ROW()-14)/2),0)),"",OFFSET('9. METAS'!$V$20,INT((ROW()-14)/2),0)))</f>
        <v>6</v>
      </c>
      <c r="L116" s="209">
        <f ca="1">IF(MOD(ROW()-13,2)=0,IF(ISBLANK(OFFSET(#REF!,INT((ROW()-13)/2),0)),"",OFFSET(#REF!,INT((ROW()-13)/2),0)),IF(ISBLANK(OFFSET('9. METAS'!$W$20,INT((ROW()-14)/2),0)),"",OFFSET('9. METAS'!$W$20,INT((ROW()-14)/2),0)))</f>
        <v>6</v>
      </c>
      <c r="M116" s="210">
        <f ca="1">IF(MOD(ROW()-13,2)=0,IF(ISBLANK(OFFSET(#REF!,INT((ROW()-13)/2),0)),"",OFFSET(#REF!,INT((ROW()-13)/2),0)),IF(ISBLANK(OFFSET('9. METAS'!$X$20,INT((ROW()-14)/2),0)),"",OFFSET('9. METAS'!$X$20,INT((ROW()-14)/2),0)))</f>
        <v>6</v>
      </c>
      <c r="N116" s="1003"/>
      <c r="O116" s="1005"/>
      <c r="P116" s="1034"/>
    </row>
    <row r="117" spans="3:16">
      <c r="C117" s="1008" t="str">
        <f ca="1">IF(ISBLANK(OFFSET('5. Pp (3 años)'!$C$46,INT((ROW()-13)/2),0)),"",OFFSET('5. Pp (3 años)'!$C$46,INT((ROW()-13)/2),0))</f>
        <v>Componente</v>
      </c>
      <c r="D117" s="983" t="str">
        <f ca="1">IF(ISBLANK(OFFSET('5. Pp (3 años)'!$D$46,INT((ROW()-13)/2),0)),"",OFFSET('5. Pp (3 años)'!$D$46,INT((ROW()-13)/2),0))</f>
        <v>3.1.1.1.11 Proyectos de estructuración vial revisados interinstitucionalmente.</v>
      </c>
      <c r="E117" s="983" t="str">
        <f ca="1">IF(ISBLANK(OFFSET('5. Pp (3 años)'!$E$46,INT((ROW()-13)/2),0)),"",OFFSET('5. Pp (3 años)'!$E$46,INT((ROW()-13)/2),0))</f>
        <v>PREV: Porcentaje de proyectos de estructuración vial revisados</v>
      </c>
      <c r="F117" s="985" t="str">
        <f ca="1">IF(ISBLANK(OFFSET('5. Pp (3 años)'!$K$46,INT((ROW()-13)/2),0)),"",OFFSET('5. Pp (3 años)'!$K$46,INT((ROW()-13)/2),0))</f>
        <v>Ascendente</v>
      </c>
      <c r="G117" s="987" t="str">
        <f ca="1">IF(ISBLANK(OFFSET('5. Pp (3 años)'!$H$46,INT((ROW()-13)/2),0)),"",OFFSET('5. Pp (3 años)'!$H$46,INT((ROW()-13)/2),0))</f>
        <v>Trimestral</v>
      </c>
      <c r="H117" s="1027">
        <f ca="1">IF(ISBLANK(OFFSET('9. METAS'!$L$20,INT((ROW()-13)/2),0)),"",OFFSET('9. METAS'!$L$20,INT((ROW()-13)/2),0))</f>
        <v>20</v>
      </c>
      <c r="I117" s="1029"/>
      <c r="J117" s="208" t="e">
        <f ca="1">IF(MOD(ROW()-13,2)=0,IF(ISBLANK(OFFSET(#REF!,INT((ROW()-13)/2),0)),"",OFFSET(#REF!,INT((ROW()-13)/2),0)),IF(ISBLANK(OFFSET('9. METAS'!$U$20,INT((ROW()-14)/2),0)),"",OFFSET('9. METAS'!$U$20,INT((ROW()-14)/2),0)))</f>
        <v>#REF!</v>
      </c>
      <c r="K117" s="209" t="e">
        <f ca="1">IF(MOD(ROW()-13,2)=0,IF(ISBLANK(OFFSET(#REF!,INT((ROW()-13)/2),0)),"",OFFSET(#REF!,INT((ROW()-13)/2),0)),IF(ISBLANK(OFFSET('9. METAS'!$V$20,INT((ROW()-14)/2),0)),"",OFFSET('9. METAS'!$V$20,INT((ROW()-14)/2),0)))</f>
        <v>#REF!</v>
      </c>
      <c r="L117" s="209" t="e">
        <f ca="1">IF(MOD(ROW()-13,2)=0,IF(ISBLANK(OFFSET(#REF!,INT((ROW()-13)/2),0)),"",OFFSET(#REF!,INT((ROW()-13)/2),0)),IF(ISBLANK(OFFSET('9. METAS'!$W$20,INT((ROW()-14)/2),0)),"",OFFSET('9. METAS'!$W$20,INT((ROW()-14)/2),0)))</f>
        <v>#REF!</v>
      </c>
      <c r="M117" s="210" t="e">
        <f ca="1">IF(MOD(ROW()-13,2)=0,IF(ISBLANK(OFFSET(#REF!,INT((ROW()-13)/2),0)),"",OFFSET(#REF!,INT((ROW()-13)/2),0)),IF(ISBLANK(OFFSET('9. METAS'!$X$20,INT((ROW()-14)/2),0)),"",OFFSET('9. METAS'!$X$20,INT((ROW()-14)/2),0)))</f>
        <v>#REF!</v>
      </c>
      <c r="N117" s="1002" t="str">
        <f t="shared" ref="N117" ca="1" si="100">IFERROR(J117/J118,"ND")</f>
        <v>ND</v>
      </c>
      <c r="O117" s="1004" t="str">
        <f t="shared" ref="O117" ca="1" si="101">IFERROR(((J117+K117+L117)/H117),"ND")</f>
        <v>ND</v>
      </c>
      <c r="P117" s="1031"/>
    </row>
    <row r="118" spans="3:16">
      <c r="C118" s="981"/>
      <c r="D118" s="983"/>
      <c r="E118" s="983"/>
      <c r="F118" s="985"/>
      <c r="G118" s="987"/>
      <c r="H118" s="1027"/>
      <c r="I118" s="1033"/>
      <c r="J118" s="208">
        <f ca="1">IF(MOD(ROW()-13,2)=0,IF(ISBLANK(OFFSET(#REF!,INT((ROW()-13)/2),0)),"",OFFSET(#REF!,INT((ROW()-13)/2),0)),IF(ISBLANK(OFFSET('9. METAS'!$U$20,INT((ROW()-14)/2),0)),"",OFFSET('9. METAS'!$U$20,INT((ROW()-14)/2),0)))</f>
        <v>5</v>
      </c>
      <c r="K118" s="209">
        <f ca="1">IF(MOD(ROW()-13,2)=0,IF(ISBLANK(OFFSET(#REF!,INT((ROW()-13)/2),0)),"",OFFSET(#REF!,INT((ROW()-13)/2),0)),IF(ISBLANK(OFFSET('9. METAS'!$V$20,INT((ROW()-14)/2),0)),"",OFFSET('9. METAS'!$V$20,INT((ROW()-14)/2),0)))</f>
        <v>10</v>
      </c>
      <c r="L118" s="209">
        <f ca="1">IF(MOD(ROW()-13,2)=0,IF(ISBLANK(OFFSET(#REF!,INT((ROW()-13)/2),0)),"",OFFSET(#REF!,INT((ROW()-13)/2),0)),IF(ISBLANK(OFFSET('9. METAS'!$W$20,INT((ROW()-14)/2),0)),"",OFFSET('9. METAS'!$W$20,INT((ROW()-14)/2),0)))</f>
        <v>3</v>
      </c>
      <c r="M118" s="210">
        <f ca="1">IF(MOD(ROW()-13,2)=0,IF(ISBLANK(OFFSET(#REF!,INT((ROW()-13)/2),0)),"",OFFSET(#REF!,INT((ROW()-13)/2),0)),IF(ISBLANK(OFFSET('9. METAS'!$X$20,INT((ROW()-14)/2),0)),"",OFFSET('9. METAS'!$X$20,INT((ROW()-14)/2),0)))</f>
        <v>2</v>
      </c>
      <c r="N118" s="1003"/>
      <c r="O118" s="1005"/>
      <c r="P118" s="1034"/>
    </row>
    <row r="119" spans="3:16">
      <c r="C119" s="1008" t="str">
        <f ca="1">IF(ISBLANK(OFFSET('5. Pp (3 años)'!$C$46,INT((ROW()-13)/2),0)),"",OFFSET('5. Pp (3 años)'!$C$46,INT((ROW()-13)/2),0))</f>
        <v>Actividad</v>
      </c>
      <c r="D119" s="983" t="str">
        <f ca="1">IF(ISBLANK(OFFSET('5. Pp (3 años)'!$D$46,INT((ROW()-13)/2),0)),"",OFFSET('5. Pp (3 años)'!$D$46,INT((ROW()-13)/2),0))</f>
        <v>3.1.1.1.11.1 Instalación de señalización vial horizontal y vertical en la infraestructura urbana.</v>
      </c>
      <c r="E119" s="983" t="str">
        <f ca="1">IF(ISBLANK(OFFSET('5. Pp (3 años)'!$E$46,INT((ROW()-13)/2),0)),"",OFFSET('5. Pp (3 años)'!$E$46,INT((ROW()-13)/2),0))</f>
        <v>PSHV: Porcentaje de señalización vial horizontal y vertical instalada</v>
      </c>
      <c r="F119" s="985" t="str">
        <f ca="1">IF(ISBLANK(OFFSET('5. Pp (3 años)'!$K$46,INT((ROW()-13)/2),0)),"",OFFSET('5. Pp (3 años)'!$K$46,INT((ROW()-13)/2),0))</f>
        <v>Ascendente</v>
      </c>
      <c r="G119" s="987" t="str">
        <f ca="1">IF(ISBLANK(OFFSET('5. Pp (3 años)'!$H$46,INT((ROW()-13)/2),0)),"",OFFSET('5. Pp (3 años)'!$H$46,INT((ROW()-13)/2),0))</f>
        <v>Trimestral</v>
      </c>
      <c r="H119" s="1027">
        <f ca="1">IF(ISBLANK(OFFSET('9. METAS'!$L$20,INT((ROW()-13)/2),0)),"",OFFSET('9. METAS'!$L$20,INT((ROW()-13)/2),0))</f>
        <v>120</v>
      </c>
      <c r="I119" s="1029"/>
      <c r="J119" s="208" t="e">
        <f ca="1">IF(MOD(ROW()-13,2)=0,IF(ISBLANK(OFFSET(#REF!,INT((ROW()-13)/2),0)),"",OFFSET(#REF!,INT((ROW()-13)/2),0)),IF(ISBLANK(OFFSET('9. METAS'!$U$20,INT((ROW()-14)/2),0)),"",OFFSET('9. METAS'!$U$20,INT((ROW()-14)/2),0)))</f>
        <v>#REF!</v>
      </c>
      <c r="K119" s="209" t="e">
        <f ca="1">IF(MOD(ROW()-13,2)=0,IF(ISBLANK(OFFSET(#REF!,INT((ROW()-13)/2),0)),"",OFFSET(#REF!,INT((ROW()-13)/2),0)),IF(ISBLANK(OFFSET('9. METAS'!$V$20,INT((ROW()-14)/2),0)),"",OFFSET('9. METAS'!$V$20,INT((ROW()-14)/2),0)))</f>
        <v>#REF!</v>
      </c>
      <c r="L119" s="209" t="e">
        <f ca="1">IF(MOD(ROW()-13,2)=0,IF(ISBLANK(OFFSET(#REF!,INT((ROW()-13)/2),0)),"",OFFSET(#REF!,INT((ROW()-13)/2),0)),IF(ISBLANK(OFFSET('9. METAS'!$W$20,INT((ROW()-14)/2),0)),"",OFFSET('9. METAS'!$W$20,INT((ROW()-14)/2),0)))</f>
        <v>#REF!</v>
      </c>
      <c r="M119" s="210" t="e">
        <f ca="1">IF(MOD(ROW()-13,2)=0,IF(ISBLANK(OFFSET(#REF!,INT((ROW()-13)/2),0)),"",OFFSET(#REF!,INT((ROW()-13)/2),0)),IF(ISBLANK(OFFSET('9. METAS'!$X$20,INT((ROW()-14)/2),0)),"",OFFSET('9. METAS'!$X$20,INT((ROW()-14)/2),0)))</f>
        <v>#REF!</v>
      </c>
      <c r="N119" s="1002" t="str">
        <f t="shared" ref="N119" ca="1" si="102">IFERROR(J119/J120,"ND")</f>
        <v>ND</v>
      </c>
      <c r="O119" s="1004" t="str">
        <f t="shared" ref="O119" ca="1" si="103">IFERROR(((J119+K119+L119)/H119),"ND")</f>
        <v>ND</v>
      </c>
      <c r="P119" s="1031"/>
    </row>
    <row r="120" spans="3:16">
      <c r="C120" s="981"/>
      <c r="D120" s="983"/>
      <c r="E120" s="983"/>
      <c r="F120" s="985"/>
      <c r="G120" s="987"/>
      <c r="H120" s="1027"/>
      <c r="I120" s="1033"/>
      <c r="J120" s="208">
        <f ca="1">IF(MOD(ROW()-13,2)=0,IF(ISBLANK(OFFSET(#REF!,INT((ROW()-13)/2),0)),"",OFFSET(#REF!,INT((ROW()-13)/2),0)),IF(ISBLANK(OFFSET('9. METAS'!$U$20,INT((ROW()-14)/2),0)),"",OFFSET('9. METAS'!$U$20,INT((ROW()-14)/2),0)))</f>
        <v>30</v>
      </c>
      <c r="K120" s="209">
        <f ca="1">IF(MOD(ROW()-13,2)=0,IF(ISBLANK(OFFSET(#REF!,INT((ROW()-13)/2),0)),"",OFFSET(#REF!,INT((ROW()-13)/2),0)),IF(ISBLANK(OFFSET('9. METAS'!$V$20,INT((ROW()-14)/2),0)),"",OFFSET('9. METAS'!$V$20,INT((ROW()-14)/2),0)))</f>
        <v>30</v>
      </c>
      <c r="L120" s="209">
        <f ca="1">IF(MOD(ROW()-13,2)=0,IF(ISBLANK(OFFSET(#REF!,INT((ROW()-13)/2),0)),"",OFFSET(#REF!,INT((ROW()-13)/2),0)),IF(ISBLANK(OFFSET('9. METAS'!$W$20,INT((ROW()-14)/2),0)),"",OFFSET('9. METAS'!$W$20,INT((ROW()-14)/2),0)))</f>
        <v>30</v>
      </c>
      <c r="M120" s="210">
        <f ca="1">IF(MOD(ROW()-13,2)=0,IF(ISBLANK(OFFSET(#REF!,INT((ROW()-13)/2),0)),"",OFFSET(#REF!,INT((ROW()-13)/2),0)),IF(ISBLANK(OFFSET('9. METAS'!$X$20,INT((ROW()-14)/2),0)),"",OFFSET('9. METAS'!$X$20,INT((ROW()-14)/2),0)))</f>
        <v>30</v>
      </c>
      <c r="N120" s="1003"/>
      <c r="O120" s="1005"/>
      <c r="P120" s="1034"/>
    </row>
    <row r="121" spans="3:16">
      <c r="C121" s="1008" t="str">
        <f ca="1">IF(ISBLANK(OFFSET('5. Pp (3 años)'!$C$46,INT((ROW()-13)/2),0)),"",OFFSET('5. Pp (3 años)'!$C$46,INT((ROW()-13)/2),0))</f>
        <v>Actividad</v>
      </c>
      <c r="D121" s="983" t="str">
        <f ca="1">IF(ISBLANK(OFFSET('5. Pp (3 años)'!$D$46,INT((ROW()-13)/2),0)),"",OFFSET('5. Pp (3 años)'!$D$46,INT((ROW()-13)/2),0))</f>
        <v>3.1.1.1.11.2. Elaboración de propuestas de Seguridad Vial y de Movilidad Urbana.</v>
      </c>
      <c r="E121" s="983" t="str">
        <f ca="1">IF(ISBLANK(OFFSET('5. Pp (3 años)'!$E$46,INT((ROW()-13)/2),0)),"",OFFSET('5. Pp (3 años)'!$E$46,INT((ROW()-13)/2),0))</f>
        <v>PASMG: Porcentaje de anuencias de seguridad vial y movilidad urbana gestionadas</v>
      </c>
      <c r="F121" s="985" t="str">
        <f ca="1">IF(ISBLANK(OFFSET('5. Pp (3 años)'!$K$46,INT((ROW()-13)/2),0)),"",OFFSET('5. Pp (3 años)'!$K$46,INT((ROW()-13)/2),0))</f>
        <v>Ascendente</v>
      </c>
      <c r="G121" s="987" t="str">
        <f ca="1">IF(ISBLANK(OFFSET('5. Pp (3 años)'!$H$46,INT((ROW()-13)/2),0)),"",OFFSET('5. Pp (3 años)'!$H$46,INT((ROW()-13)/2),0))</f>
        <v>Trimestral</v>
      </c>
      <c r="H121" s="1027">
        <f ca="1">IF(ISBLANK(OFFSET('9. METAS'!$L$20,INT((ROW()-13)/2),0)),"",OFFSET('9. METAS'!$L$20,INT((ROW()-13)/2),0))</f>
        <v>60</v>
      </c>
      <c r="I121" s="1029"/>
      <c r="J121" s="208" t="e">
        <f ca="1">IF(MOD(ROW()-13,2)=0,IF(ISBLANK(OFFSET(#REF!,INT((ROW()-13)/2),0)),"",OFFSET(#REF!,INT((ROW()-13)/2),0)),IF(ISBLANK(OFFSET('9. METAS'!$U$20,INT((ROW()-14)/2),0)),"",OFFSET('9. METAS'!$U$20,INT((ROW()-14)/2),0)))</f>
        <v>#REF!</v>
      </c>
      <c r="K121" s="209" t="e">
        <f ca="1">IF(MOD(ROW()-13,2)=0,IF(ISBLANK(OFFSET(#REF!,INT((ROW()-13)/2),0)),"",OFFSET(#REF!,INT((ROW()-13)/2),0)),IF(ISBLANK(OFFSET('9. METAS'!$V$20,INT((ROW()-14)/2),0)),"",OFFSET('9. METAS'!$V$20,INT((ROW()-14)/2),0)))</f>
        <v>#REF!</v>
      </c>
      <c r="L121" s="209" t="e">
        <f ca="1">IF(MOD(ROW()-13,2)=0,IF(ISBLANK(OFFSET(#REF!,INT((ROW()-13)/2),0)),"",OFFSET(#REF!,INT((ROW()-13)/2),0)),IF(ISBLANK(OFFSET('9. METAS'!$W$20,INT((ROW()-14)/2),0)),"",OFFSET('9. METAS'!$W$20,INT((ROW()-14)/2),0)))</f>
        <v>#REF!</v>
      </c>
      <c r="M121" s="210" t="e">
        <f ca="1">IF(MOD(ROW()-13,2)=0,IF(ISBLANK(OFFSET(#REF!,INT((ROW()-13)/2),0)),"",OFFSET(#REF!,INT((ROW()-13)/2),0)),IF(ISBLANK(OFFSET('9. METAS'!$X$20,INT((ROW()-14)/2),0)),"",OFFSET('9. METAS'!$X$20,INT((ROW()-14)/2),0)))</f>
        <v>#REF!</v>
      </c>
      <c r="N121" s="1002" t="str">
        <f t="shared" ref="N121" ca="1" si="104">IFERROR(J121/J122,"ND")</f>
        <v>ND</v>
      </c>
      <c r="O121" s="1004" t="str">
        <f t="shared" ref="O121" ca="1" si="105">IFERROR(((J121+K121+L121)/H121),"ND")</f>
        <v>ND</v>
      </c>
      <c r="P121" s="1031"/>
    </row>
    <row r="122" spans="3:16">
      <c r="C122" s="981"/>
      <c r="D122" s="983"/>
      <c r="E122" s="983"/>
      <c r="F122" s="985"/>
      <c r="G122" s="987"/>
      <c r="H122" s="1027"/>
      <c r="I122" s="1033"/>
      <c r="J122" s="208">
        <f ca="1">IF(MOD(ROW()-13,2)=0,IF(ISBLANK(OFFSET(#REF!,INT((ROW()-13)/2),0)),"",OFFSET(#REF!,INT((ROW()-13)/2),0)),IF(ISBLANK(OFFSET('9. METAS'!$U$20,INT((ROW()-14)/2),0)),"",OFFSET('9. METAS'!$U$20,INT((ROW()-14)/2),0)))</f>
        <v>15</v>
      </c>
      <c r="K122" s="209">
        <f ca="1">IF(MOD(ROW()-13,2)=0,IF(ISBLANK(OFFSET(#REF!,INT((ROW()-13)/2),0)),"",OFFSET(#REF!,INT((ROW()-13)/2),0)),IF(ISBLANK(OFFSET('9. METAS'!$V$20,INT((ROW()-14)/2),0)),"",OFFSET('9. METAS'!$V$20,INT((ROW()-14)/2),0)))</f>
        <v>15</v>
      </c>
      <c r="L122" s="209">
        <f ca="1">IF(MOD(ROW()-13,2)=0,IF(ISBLANK(OFFSET(#REF!,INT((ROW()-13)/2),0)),"",OFFSET(#REF!,INT((ROW()-13)/2),0)),IF(ISBLANK(OFFSET('9. METAS'!$W$20,INT((ROW()-14)/2),0)),"",OFFSET('9. METAS'!$W$20,INT((ROW()-14)/2),0)))</f>
        <v>15</v>
      </c>
      <c r="M122" s="210">
        <f ca="1">IF(MOD(ROW()-13,2)=0,IF(ISBLANK(OFFSET(#REF!,INT((ROW()-13)/2),0)),"",OFFSET(#REF!,INT((ROW()-13)/2),0)),IF(ISBLANK(OFFSET('9. METAS'!$X$20,INT((ROW()-14)/2),0)),"",OFFSET('9. METAS'!$X$20,INT((ROW()-14)/2),0)))</f>
        <v>15</v>
      </c>
      <c r="N122" s="1003"/>
      <c r="O122" s="1005"/>
      <c r="P122" s="1034"/>
    </row>
    <row r="123" spans="3:16">
      <c r="C123" s="1008" t="str">
        <f ca="1">IF(ISBLANK(OFFSET('5. Pp (3 años)'!$C$46,INT((ROW()-13)/2),0)),"",OFFSET('5. Pp (3 años)'!$C$46,INT((ROW()-13)/2),0))</f>
        <v>Actividad</v>
      </c>
      <c r="D123" s="983" t="str">
        <f ca="1">IF(ISBLANK(OFFSET('5. Pp (3 años)'!$D$46,INT((ROW()-13)/2),0)),"",OFFSET('5. Pp (3 años)'!$D$46,INT((ROW()-13)/2),0))</f>
        <v>3.1.1.1.11.3 Supervisión del funcionamiento de la red semafórica en la infraestructura vial.</v>
      </c>
      <c r="E123" s="983" t="str">
        <f ca="1">IF(ISBLANK(OFFSET('5. Pp (3 años)'!$E$46,INT((ROW()-13)/2),0)),"",OFFSET('5. Pp (3 años)'!$E$46,INT((ROW()-13)/2),0))</f>
        <v>PSRS: Porcentaje de supervisiones realizadas a la red semafórica</v>
      </c>
      <c r="F123" s="985" t="str">
        <f ca="1">IF(ISBLANK(OFFSET('5. Pp (3 años)'!$K$46,INT((ROW()-13)/2),0)),"",OFFSET('5. Pp (3 años)'!$K$46,INT((ROW()-13)/2),0))</f>
        <v>Ascendente</v>
      </c>
      <c r="G123" s="987" t="str">
        <f ca="1">IF(ISBLANK(OFFSET('5. Pp (3 años)'!$H$46,INT((ROW()-13)/2),0)),"",OFFSET('5. Pp (3 años)'!$H$46,INT((ROW()-13)/2),0))</f>
        <v>Trimestral</v>
      </c>
      <c r="H123" s="1027">
        <f ca="1">IF(ISBLANK(OFFSET('9. METAS'!$L$20,INT((ROW()-13)/2),0)),"",OFFSET('9. METAS'!$L$20,INT((ROW()-13)/2),0))</f>
        <v>120</v>
      </c>
      <c r="I123" s="1029"/>
      <c r="J123" s="208" t="e">
        <f ca="1">IF(MOD(ROW()-13,2)=0,IF(ISBLANK(OFFSET(#REF!,INT((ROW()-13)/2),0)),"",OFFSET(#REF!,INT((ROW()-13)/2),0)),IF(ISBLANK(OFFSET('9. METAS'!$U$20,INT((ROW()-14)/2),0)),"",OFFSET('9. METAS'!$U$20,INT((ROW()-14)/2),0)))</f>
        <v>#REF!</v>
      </c>
      <c r="K123" s="209" t="e">
        <f ca="1">IF(MOD(ROW()-13,2)=0,IF(ISBLANK(OFFSET(#REF!,INT((ROW()-13)/2),0)),"",OFFSET(#REF!,INT((ROW()-13)/2),0)),IF(ISBLANK(OFFSET('9. METAS'!$V$20,INT((ROW()-14)/2),0)),"",OFFSET('9. METAS'!$V$20,INT((ROW()-14)/2),0)))</f>
        <v>#REF!</v>
      </c>
      <c r="L123" s="209" t="e">
        <f ca="1">IF(MOD(ROW()-13,2)=0,IF(ISBLANK(OFFSET(#REF!,INT((ROW()-13)/2),0)),"",OFFSET(#REF!,INT((ROW()-13)/2),0)),IF(ISBLANK(OFFSET('9. METAS'!$W$20,INT((ROW()-14)/2),0)),"",OFFSET('9. METAS'!$W$20,INT((ROW()-14)/2),0)))</f>
        <v>#REF!</v>
      </c>
      <c r="M123" s="210" t="e">
        <f ca="1">IF(MOD(ROW()-13,2)=0,IF(ISBLANK(OFFSET(#REF!,INT((ROW()-13)/2),0)),"",OFFSET(#REF!,INT((ROW()-13)/2),0)),IF(ISBLANK(OFFSET('9. METAS'!$X$20,INT((ROW()-14)/2),0)),"",OFFSET('9. METAS'!$X$20,INT((ROW()-14)/2),0)))</f>
        <v>#REF!</v>
      </c>
      <c r="N123" s="1002" t="str">
        <f t="shared" ref="N123" ca="1" si="106">IFERROR(J123/J124,"ND")</f>
        <v>ND</v>
      </c>
      <c r="O123" s="1004" t="str">
        <f t="shared" ref="O123" ca="1" si="107">IFERROR(((J123+K123+L123)/H123),"ND")</f>
        <v>ND</v>
      </c>
      <c r="P123" s="1031"/>
    </row>
    <row r="124" spans="3:16">
      <c r="C124" s="981"/>
      <c r="D124" s="983"/>
      <c r="E124" s="983"/>
      <c r="F124" s="985"/>
      <c r="G124" s="987"/>
      <c r="H124" s="1027"/>
      <c r="I124" s="1033"/>
      <c r="J124" s="208">
        <f ca="1">IF(MOD(ROW()-13,2)=0,IF(ISBLANK(OFFSET(#REF!,INT((ROW()-13)/2),0)),"",OFFSET(#REF!,INT((ROW()-13)/2),0)),IF(ISBLANK(OFFSET('9. METAS'!$U$20,INT((ROW()-14)/2),0)),"",OFFSET('9. METAS'!$U$20,INT((ROW()-14)/2),0)))</f>
        <v>30</v>
      </c>
      <c r="K124" s="209">
        <f ca="1">IF(MOD(ROW()-13,2)=0,IF(ISBLANK(OFFSET(#REF!,INT((ROW()-13)/2),0)),"",OFFSET(#REF!,INT((ROW()-13)/2),0)),IF(ISBLANK(OFFSET('9. METAS'!$V$20,INT((ROW()-14)/2),0)),"",OFFSET('9. METAS'!$V$20,INT((ROW()-14)/2),0)))</f>
        <v>30</v>
      </c>
      <c r="L124" s="209">
        <f ca="1">IF(MOD(ROW()-13,2)=0,IF(ISBLANK(OFFSET(#REF!,INT((ROW()-13)/2),0)),"",OFFSET(#REF!,INT((ROW()-13)/2),0)),IF(ISBLANK(OFFSET('9. METAS'!$W$20,INT((ROW()-14)/2),0)),"",OFFSET('9. METAS'!$W$20,INT((ROW()-14)/2),0)))</f>
        <v>30</v>
      </c>
      <c r="M124" s="210">
        <f ca="1">IF(MOD(ROW()-13,2)=0,IF(ISBLANK(OFFSET(#REF!,INT((ROW()-13)/2),0)),"",OFFSET(#REF!,INT((ROW()-13)/2),0)),IF(ISBLANK(OFFSET('9. METAS'!$X$20,INT((ROW()-14)/2),0)),"",OFFSET('9. METAS'!$X$20,INT((ROW()-14)/2),0)))</f>
        <v>30</v>
      </c>
      <c r="N124" s="1003"/>
      <c r="O124" s="1005"/>
      <c r="P124" s="1034"/>
    </row>
    <row r="125" spans="3:16">
      <c r="C125" s="1008" t="str">
        <f ca="1">IF(ISBLANK(OFFSET('5. Pp (3 años)'!$C$46,INT((ROW()-13)/2),0)),"",OFFSET('5. Pp (3 años)'!$C$46,INT((ROW()-13)/2),0))</f>
        <v>Componente</v>
      </c>
      <c r="D125" s="983" t="str">
        <f ca="1">IF(ISBLANK(OFFSET('5. Pp (3 años)'!$D$46,INT((ROW()-13)/2),0)),"",OFFSET('5. Pp (3 años)'!$D$46,INT((ROW()-13)/2),0))</f>
        <v>3.1.1.1.12 Atención de emergencias a la población, mediante acciones de prevención, auxilio y combate de incendios.</v>
      </c>
      <c r="E125" s="983" t="str">
        <f ca="1">IF(ISBLANK(OFFSET('5. Pp (3 años)'!$E$46,INT((ROW()-13)/2),0)),"",OFFSET('5. Pp (3 años)'!$E$46,INT((ROW()-13)/2),0))</f>
        <v>PPAE: Porcentaje de personas atendidas en emergencias.</v>
      </c>
      <c r="F125" s="985" t="str">
        <f ca="1">IF(ISBLANK(OFFSET('5. Pp (3 años)'!$K$46,INT((ROW()-13)/2),0)),"",OFFSET('5. Pp (3 años)'!$K$46,INT((ROW()-13)/2),0))</f>
        <v>Ascendente</v>
      </c>
      <c r="G125" s="987" t="str">
        <f ca="1">IF(ISBLANK(OFFSET('5. Pp (3 años)'!$H$46,INT((ROW()-13)/2),0)),"",OFFSET('5. Pp (3 años)'!$H$46,INT((ROW()-13)/2),0))</f>
        <v>Trimestral</v>
      </c>
      <c r="H125" s="1027">
        <f ca="1">IF(ISBLANK(OFFSET('9. METAS'!$L$20,INT((ROW()-13)/2),0)),"",OFFSET('9. METAS'!$L$20,INT((ROW()-13)/2),0))</f>
        <v>10000</v>
      </c>
      <c r="I125" s="1029"/>
      <c r="J125" s="208" t="e">
        <f ca="1">IF(MOD(ROW()-13,2)=0,IF(ISBLANK(OFFSET(#REF!,INT((ROW()-13)/2),0)),"",OFFSET(#REF!,INT((ROW()-13)/2),0)),IF(ISBLANK(OFFSET('9. METAS'!$U$20,INT((ROW()-14)/2),0)),"",OFFSET('9. METAS'!$U$20,INT((ROW()-14)/2),0)))</f>
        <v>#REF!</v>
      </c>
      <c r="K125" s="209" t="e">
        <f ca="1">IF(MOD(ROW()-13,2)=0,IF(ISBLANK(OFFSET(#REF!,INT((ROW()-13)/2),0)),"",OFFSET(#REF!,INT((ROW()-13)/2),0)),IF(ISBLANK(OFFSET('9. METAS'!$V$20,INT((ROW()-14)/2),0)),"",OFFSET('9. METAS'!$V$20,INT((ROW()-14)/2),0)))</f>
        <v>#REF!</v>
      </c>
      <c r="L125" s="209" t="e">
        <f ca="1">IF(MOD(ROW()-13,2)=0,IF(ISBLANK(OFFSET(#REF!,INT((ROW()-13)/2),0)),"",OFFSET(#REF!,INT((ROW()-13)/2),0)),IF(ISBLANK(OFFSET('9. METAS'!$W$20,INT((ROW()-14)/2),0)),"",OFFSET('9. METAS'!$W$20,INT((ROW()-14)/2),0)))</f>
        <v>#REF!</v>
      </c>
      <c r="M125" s="210" t="e">
        <f ca="1">IF(MOD(ROW()-13,2)=0,IF(ISBLANK(OFFSET(#REF!,INT((ROW()-13)/2),0)),"",OFFSET(#REF!,INT((ROW()-13)/2),0)),IF(ISBLANK(OFFSET('9. METAS'!$X$20,INT((ROW()-14)/2),0)),"",OFFSET('9. METAS'!$X$20,INT((ROW()-14)/2),0)))</f>
        <v>#REF!</v>
      </c>
      <c r="N125" s="1002" t="str">
        <f t="shared" ref="N125" ca="1" si="108">IFERROR(J125/J126,"ND")</f>
        <v>ND</v>
      </c>
      <c r="O125" s="1004" t="str">
        <f t="shared" ref="O125" ca="1" si="109">IFERROR(((J125+K125+L125)/H125),"ND")</f>
        <v>ND</v>
      </c>
      <c r="P125" s="1031"/>
    </row>
    <row r="126" spans="3:16">
      <c r="C126" s="981"/>
      <c r="D126" s="983"/>
      <c r="E126" s="983"/>
      <c r="F126" s="985"/>
      <c r="G126" s="987"/>
      <c r="H126" s="1027"/>
      <c r="I126" s="1033"/>
      <c r="J126" s="208">
        <f ca="1">IF(MOD(ROW()-13,2)=0,IF(ISBLANK(OFFSET(#REF!,INT((ROW()-13)/2),0)),"",OFFSET(#REF!,INT((ROW()-13)/2),0)),IF(ISBLANK(OFFSET('9. METAS'!$U$20,INT((ROW()-14)/2),0)),"",OFFSET('9. METAS'!$U$20,INT((ROW()-14)/2),0)))</f>
        <v>2500</v>
      </c>
      <c r="K126" s="209">
        <f ca="1">IF(MOD(ROW()-13,2)=0,IF(ISBLANK(OFFSET(#REF!,INT((ROW()-13)/2),0)),"",OFFSET(#REF!,INT((ROW()-13)/2),0)),IF(ISBLANK(OFFSET('9. METAS'!$V$20,INT((ROW()-14)/2),0)),"",OFFSET('9. METAS'!$V$20,INT((ROW()-14)/2),0)))</f>
        <v>2500</v>
      </c>
      <c r="L126" s="209">
        <f ca="1">IF(MOD(ROW()-13,2)=0,IF(ISBLANK(OFFSET(#REF!,INT((ROW()-13)/2),0)),"",OFFSET(#REF!,INT((ROW()-13)/2),0)),IF(ISBLANK(OFFSET('9. METAS'!$W$20,INT((ROW()-14)/2),0)),"",OFFSET('9. METAS'!$W$20,INT((ROW()-14)/2),0)))</f>
        <v>2500</v>
      </c>
      <c r="M126" s="210">
        <f ca="1">IF(MOD(ROW()-13,2)=0,IF(ISBLANK(OFFSET(#REF!,INT((ROW()-13)/2),0)),"",OFFSET(#REF!,INT((ROW()-13)/2),0)),IF(ISBLANK(OFFSET('9. METAS'!$X$20,INT((ROW()-14)/2),0)),"",OFFSET('9. METAS'!$X$20,INT((ROW()-14)/2),0)))</f>
        <v>2500</v>
      </c>
      <c r="N126" s="1003"/>
      <c r="O126" s="1005"/>
      <c r="P126" s="1034"/>
    </row>
    <row r="127" spans="3:16">
      <c r="C127" s="1008" t="str">
        <f ca="1">IF(ISBLANK(OFFSET('5. Pp (3 años)'!$C$46,INT((ROW()-13)/2),0)),"",OFFSET('5. Pp (3 años)'!$C$46,INT((ROW()-13)/2),0))</f>
        <v>Actividad</v>
      </c>
      <c r="D127" s="983" t="str">
        <f ca="1">IF(ISBLANK(OFFSET('5. Pp (3 años)'!$D$46,INT((ROW()-13)/2),0)),"",OFFSET('5. Pp (3 años)'!$D$46,INT((ROW()-13)/2),0))</f>
        <v>3.1.1.1.12.1 Capacitación en prevención de riesgos al personal organizaciones del sector público y privado.</v>
      </c>
      <c r="E127" s="983" t="str">
        <f ca="1">IF(ISBLANK(OFFSET('5. Pp (3 años)'!$E$46,INT((ROW()-13)/2),0)),"",OFFSET('5. Pp (3 años)'!$E$46,INT((ROW()-13)/2),0))</f>
        <v>POPC: Porcentaje de personal de organizaciones públicas y privadas capacitadas.</v>
      </c>
      <c r="F127" s="985" t="str">
        <f ca="1">IF(ISBLANK(OFFSET('5. Pp (3 años)'!$K$46,INT((ROW()-13)/2),0)),"",OFFSET('5. Pp (3 años)'!$K$46,INT((ROW()-13)/2),0))</f>
        <v>Ascendente</v>
      </c>
      <c r="G127" s="987" t="str">
        <f ca="1">IF(ISBLANK(OFFSET('5. Pp (3 años)'!$H$46,INT((ROW()-13)/2),0)),"",OFFSET('5. Pp (3 años)'!$H$46,INT((ROW()-13)/2),0))</f>
        <v>Trimestral</v>
      </c>
      <c r="H127" s="1027">
        <f ca="1">IF(ISBLANK(OFFSET('9. METAS'!$L$20,INT((ROW()-13)/2),0)),"",OFFSET('9. METAS'!$L$20,INT((ROW()-13)/2),0))</f>
        <v>4000</v>
      </c>
      <c r="I127" s="1029"/>
      <c r="J127" s="208" t="e">
        <f ca="1">IF(MOD(ROW()-13,2)=0,IF(ISBLANK(OFFSET(#REF!,INT((ROW()-13)/2),0)),"",OFFSET(#REF!,INT((ROW()-13)/2),0)),IF(ISBLANK(OFFSET('9. METAS'!$U$20,INT((ROW()-14)/2),0)),"",OFFSET('9. METAS'!$U$20,INT((ROW()-14)/2),0)))</f>
        <v>#REF!</v>
      </c>
      <c r="K127" s="209" t="e">
        <f ca="1">IF(MOD(ROW()-13,2)=0,IF(ISBLANK(OFFSET(#REF!,INT((ROW()-13)/2),0)),"",OFFSET(#REF!,INT((ROW()-13)/2),0)),IF(ISBLANK(OFFSET('9. METAS'!$V$20,INT((ROW()-14)/2),0)),"",OFFSET('9. METAS'!$V$20,INT((ROW()-14)/2),0)))</f>
        <v>#REF!</v>
      </c>
      <c r="L127" s="209" t="e">
        <f ca="1">IF(MOD(ROW()-13,2)=0,IF(ISBLANK(OFFSET(#REF!,INT((ROW()-13)/2),0)),"",OFFSET(#REF!,INT((ROW()-13)/2),0)),IF(ISBLANK(OFFSET('9. METAS'!$W$20,INT((ROW()-14)/2),0)),"",OFFSET('9. METAS'!$W$20,INT((ROW()-14)/2),0)))</f>
        <v>#REF!</v>
      </c>
      <c r="M127" s="210" t="e">
        <f ca="1">IF(MOD(ROW()-13,2)=0,IF(ISBLANK(OFFSET(#REF!,INT((ROW()-13)/2),0)),"",OFFSET(#REF!,INT((ROW()-13)/2),0)),IF(ISBLANK(OFFSET('9. METAS'!$X$20,INT((ROW()-14)/2),0)),"",OFFSET('9. METAS'!$X$20,INT((ROW()-14)/2),0)))</f>
        <v>#REF!</v>
      </c>
      <c r="N127" s="1002" t="str">
        <f t="shared" ref="N127" ca="1" si="110">IFERROR(J127/J128,"ND")</f>
        <v>ND</v>
      </c>
      <c r="O127" s="1004" t="str">
        <f t="shared" ref="O127" ca="1" si="111">IFERROR(((J127+K127+L127)/H127),"ND")</f>
        <v>ND</v>
      </c>
      <c r="P127" s="1031"/>
    </row>
    <row r="128" spans="3:16">
      <c r="C128" s="981"/>
      <c r="D128" s="983"/>
      <c r="E128" s="983"/>
      <c r="F128" s="985"/>
      <c r="G128" s="987"/>
      <c r="H128" s="1027"/>
      <c r="I128" s="1033"/>
      <c r="J128" s="208">
        <f ca="1">IF(MOD(ROW()-13,2)=0,IF(ISBLANK(OFFSET(#REF!,INT((ROW()-13)/2),0)),"",OFFSET(#REF!,INT((ROW()-13)/2),0)),IF(ISBLANK(OFFSET('9. METAS'!$U$20,INT((ROW()-14)/2),0)),"",OFFSET('9. METAS'!$U$20,INT((ROW()-14)/2),0)))</f>
        <v>1000</v>
      </c>
      <c r="K128" s="209">
        <f ca="1">IF(MOD(ROW()-13,2)=0,IF(ISBLANK(OFFSET(#REF!,INT((ROW()-13)/2),0)),"",OFFSET(#REF!,INT((ROW()-13)/2),0)),IF(ISBLANK(OFFSET('9. METAS'!$V$20,INT((ROW()-14)/2),0)),"",OFFSET('9. METAS'!$V$20,INT((ROW()-14)/2),0)))</f>
        <v>1000</v>
      </c>
      <c r="L128" s="209">
        <f ca="1">IF(MOD(ROW()-13,2)=0,IF(ISBLANK(OFFSET(#REF!,INT((ROW()-13)/2),0)),"",OFFSET(#REF!,INT((ROW()-13)/2),0)),IF(ISBLANK(OFFSET('9. METAS'!$W$20,INT((ROW()-14)/2),0)),"",OFFSET('9. METAS'!$W$20,INT((ROW()-14)/2),0)))</f>
        <v>1000</v>
      </c>
      <c r="M128" s="210">
        <f ca="1">IF(MOD(ROW()-13,2)=0,IF(ISBLANK(OFFSET(#REF!,INT((ROW()-13)/2),0)),"",OFFSET(#REF!,INT((ROW()-13)/2),0)),IF(ISBLANK(OFFSET('9. METAS'!$X$20,INT((ROW()-14)/2),0)),"",OFFSET('9. METAS'!$X$20,INT((ROW()-14)/2),0)))</f>
        <v>1000</v>
      </c>
      <c r="N128" s="1003"/>
      <c r="O128" s="1005"/>
      <c r="P128" s="1034"/>
    </row>
    <row r="129" spans="3:16">
      <c r="C129" s="1008" t="str">
        <f ca="1">IF(ISBLANK(OFFSET('5. Pp (3 años)'!$C$46,INT((ROW()-13)/2),0)),"",OFFSET('5. Pp (3 años)'!$C$46,INT((ROW()-13)/2),0))</f>
        <v>Actividad</v>
      </c>
      <c r="D129" s="983" t="str">
        <f ca="1">IF(ISBLANK(OFFSET('5. Pp (3 años)'!$D$46,INT((ROW()-13)/2),0)),"",OFFSET('5. Pp (3 años)'!$D$46,INT((ROW()-13)/2),0))</f>
        <v>3.1.1.1.12.2 Supervisión y prevención de riesgos en eventos masivos, espacios públicos y operativos especiales.</v>
      </c>
      <c r="E129" s="983" t="str">
        <f ca="1">IF(ISBLANK(OFFSET('5. Pp (3 años)'!$E$46,INT((ROW()-13)/2),0)),"",OFFSET('5. Pp (3 años)'!$E$46,INT((ROW()-13)/2),0))</f>
        <v>PSPR: Porcentaje de servicios de supervisión y prevención de riesgos realizados.</v>
      </c>
      <c r="F129" s="985" t="str">
        <f ca="1">IF(ISBLANK(OFFSET('5. Pp (3 años)'!$K$46,INT((ROW()-13)/2),0)),"",OFFSET('5. Pp (3 años)'!$K$46,INT((ROW()-13)/2),0))</f>
        <v>Ascendente</v>
      </c>
      <c r="G129" s="987" t="str">
        <f ca="1">IF(ISBLANK(OFFSET('5. Pp (3 años)'!$H$46,INT((ROW()-13)/2),0)),"",OFFSET('5. Pp (3 años)'!$H$46,INT((ROW()-13)/2),0))</f>
        <v>Trimestral</v>
      </c>
      <c r="H129" s="1027">
        <f ca="1">IF(ISBLANK(OFFSET('9. METAS'!$L$20,INT((ROW()-13)/2),0)),"",OFFSET('9. METAS'!$L$20,INT((ROW()-13)/2),0))</f>
        <v>2000</v>
      </c>
      <c r="I129" s="1029"/>
      <c r="J129" s="208" t="e">
        <f ca="1">IF(MOD(ROW()-13,2)=0,IF(ISBLANK(OFFSET(#REF!,INT((ROW()-13)/2),0)),"",OFFSET(#REF!,INT((ROW()-13)/2),0)),IF(ISBLANK(OFFSET('9. METAS'!$U$20,INT((ROW()-14)/2),0)),"",OFFSET('9. METAS'!$U$20,INT((ROW()-14)/2),0)))</f>
        <v>#REF!</v>
      </c>
      <c r="K129" s="209" t="e">
        <f ca="1">IF(MOD(ROW()-13,2)=0,IF(ISBLANK(OFFSET(#REF!,INT((ROW()-13)/2),0)),"",OFFSET(#REF!,INT((ROW()-13)/2),0)),IF(ISBLANK(OFFSET('9. METAS'!$V$20,INT((ROW()-14)/2),0)),"",OFFSET('9. METAS'!$V$20,INT((ROW()-14)/2),0)))</f>
        <v>#REF!</v>
      </c>
      <c r="L129" s="209" t="e">
        <f ca="1">IF(MOD(ROW()-13,2)=0,IF(ISBLANK(OFFSET(#REF!,INT((ROW()-13)/2),0)),"",OFFSET(#REF!,INT((ROW()-13)/2),0)),IF(ISBLANK(OFFSET('9. METAS'!$W$20,INT((ROW()-14)/2),0)),"",OFFSET('9. METAS'!$W$20,INT((ROW()-14)/2),0)))</f>
        <v>#REF!</v>
      </c>
      <c r="M129" s="210" t="e">
        <f ca="1">IF(MOD(ROW()-13,2)=0,IF(ISBLANK(OFFSET(#REF!,INT((ROW()-13)/2),0)),"",OFFSET(#REF!,INT((ROW()-13)/2),0)),IF(ISBLANK(OFFSET('9. METAS'!$X$20,INT((ROW()-14)/2),0)),"",OFFSET('9. METAS'!$X$20,INT((ROW()-14)/2),0)))</f>
        <v>#REF!</v>
      </c>
      <c r="N129" s="1002" t="str">
        <f t="shared" ref="N129" ca="1" si="112">IFERROR(J129/J130,"ND")</f>
        <v>ND</v>
      </c>
      <c r="O129" s="1004" t="str">
        <f t="shared" ref="O129" ca="1" si="113">IFERROR(((J129+K129+L129)/H129),"ND")</f>
        <v>ND</v>
      </c>
      <c r="P129" s="1031"/>
    </row>
    <row r="130" spans="3:16">
      <c r="C130" s="981"/>
      <c r="D130" s="983"/>
      <c r="E130" s="983"/>
      <c r="F130" s="985"/>
      <c r="G130" s="987"/>
      <c r="H130" s="1027"/>
      <c r="I130" s="1033"/>
      <c r="J130" s="208">
        <f ca="1">IF(MOD(ROW()-13,2)=0,IF(ISBLANK(OFFSET(#REF!,INT((ROW()-13)/2),0)),"",OFFSET(#REF!,INT((ROW()-13)/2),0)),IF(ISBLANK(OFFSET('9. METAS'!$U$20,INT((ROW()-14)/2),0)),"",OFFSET('9. METAS'!$U$20,INT((ROW()-14)/2),0)))</f>
        <v>500</v>
      </c>
      <c r="K130" s="209">
        <f ca="1">IF(MOD(ROW()-13,2)=0,IF(ISBLANK(OFFSET(#REF!,INT((ROW()-13)/2),0)),"",OFFSET(#REF!,INT((ROW()-13)/2),0)),IF(ISBLANK(OFFSET('9. METAS'!$V$20,INT((ROW()-14)/2),0)),"",OFFSET('9. METAS'!$V$20,INT((ROW()-14)/2),0)))</f>
        <v>500</v>
      </c>
      <c r="L130" s="209">
        <f ca="1">IF(MOD(ROW()-13,2)=0,IF(ISBLANK(OFFSET(#REF!,INT((ROW()-13)/2),0)),"",OFFSET(#REF!,INT((ROW()-13)/2),0)),IF(ISBLANK(OFFSET('9. METAS'!$W$20,INT((ROW()-14)/2),0)),"",OFFSET('9. METAS'!$W$20,INT((ROW()-14)/2),0)))</f>
        <v>500</v>
      </c>
      <c r="M130" s="210">
        <f ca="1">IF(MOD(ROW()-13,2)=0,IF(ISBLANK(OFFSET(#REF!,INT((ROW()-13)/2),0)),"",OFFSET(#REF!,INT((ROW()-13)/2),0)),IF(ISBLANK(OFFSET('9. METAS'!$X$20,INT((ROW()-14)/2),0)),"",OFFSET('9. METAS'!$X$20,INT((ROW()-14)/2),0)))</f>
        <v>500</v>
      </c>
      <c r="N130" s="1003"/>
      <c r="O130" s="1005"/>
      <c r="P130" s="1034"/>
    </row>
    <row r="131" spans="3:16">
      <c r="C131" s="1008" t="str">
        <f ca="1">IF(ISBLANK(OFFSET('5. Pp (3 años)'!$C$46,INT((ROW()-13)/2),0)),"",OFFSET('5. Pp (3 años)'!$C$46,INT((ROW()-13)/2),0))</f>
        <v>Actividad</v>
      </c>
      <c r="D131" s="983" t="str">
        <f ca="1">IF(ISBLANK(OFFSET('5. Pp (3 años)'!$D$46,INT((ROW()-13)/2),0)),"",OFFSET('5. Pp (3 años)'!$D$46,INT((ROW()-13)/2),0))</f>
        <v>3.1.1.1.12.3 Capacitación en prevención de riesgos dirigida a niñas y niños.</v>
      </c>
      <c r="E131" s="983" t="str">
        <f ca="1">IF(ISBLANK(OFFSET('5. Pp (3 años)'!$E$46,INT((ROW()-13)/2),0)),"",OFFSET('5. Pp (3 años)'!$E$46,INT((ROW()-13)/2),0))</f>
        <v>PNNC: Porcentaje de niñas y niños capacitados.</v>
      </c>
      <c r="F131" s="985" t="str">
        <f ca="1">IF(ISBLANK(OFFSET('5. Pp (3 años)'!$K$46,INT((ROW()-13)/2),0)),"",OFFSET('5. Pp (3 años)'!$K$46,INT((ROW()-13)/2),0))</f>
        <v>Ascendente</v>
      </c>
      <c r="G131" s="987" t="str">
        <f ca="1">IF(ISBLANK(OFFSET('5. Pp (3 años)'!$H$46,INT((ROW()-13)/2),0)),"",OFFSET('5. Pp (3 años)'!$H$46,INT((ROW()-13)/2),0))</f>
        <v>Trimestral</v>
      </c>
      <c r="H131" s="1027">
        <f ca="1">IF(ISBLANK(OFFSET('9. METAS'!$L$20,INT((ROW()-13)/2),0)),"",OFFSET('9. METAS'!$L$20,INT((ROW()-13)/2),0))</f>
        <v>8000</v>
      </c>
      <c r="I131" s="1029"/>
      <c r="J131" s="208" t="e">
        <f ca="1">IF(MOD(ROW()-13,2)=0,IF(ISBLANK(OFFSET(#REF!,INT((ROW()-13)/2),0)),"",OFFSET(#REF!,INT((ROW()-13)/2),0)),IF(ISBLANK(OFFSET('9. METAS'!$U$20,INT((ROW()-14)/2),0)),"",OFFSET('9. METAS'!$U$20,INT((ROW()-14)/2),0)))</f>
        <v>#REF!</v>
      </c>
      <c r="K131" s="209" t="e">
        <f ca="1">IF(MOD(ROW()-13,2)=0,IF(ISBLANK(OFFSET(#REF!,INT((ROW()-13)/2),0)),"",OFFSET(#REF!,INT((ROW()-13)/2),0)),IF(ISBLANK(OFFSET('9. METAS'!$V$20,INT((ROW()-14)/2),0)),"",OFFSET('9. METAS'!$V$20,INT((ROW()-14)/2),0)))</f>
        <v>#REF!</v>
      </c>
      <c r="L131" s="209" t="e">
        <f ca="1">IF(MOD(ROW()-13,2)=0,IF(ISBLANK(OFFSET(#REF!,INT((ROW()-13)/2),0)),"",OFFSET(#REF!,INT((ROW()-13)/2),0)),IF(ISBLANK(OFFSET('9. METAS'!$W$20,INT((ROW()-14)/2),0)),"",OFFSET('9. METAS'!$W$20,INT((ROW()-14)/2),0)))</f>
        <v>#REF!</v>
      </c>
      <c r="M131" s="210" t="e">
        <f ca="1">IF(MOD(ROW()-13,2)=0,IF(ISBLANK(OFFSET(#REF!,INT((ROW()-13)/2),0)),"",OFFSET(#REF!,INT((ROW()-13)/2),0)),IF(ISBLANK(OFFSET('9. METAS'!$X$20,INT((ROW()-14)/2),0)),"",OFFSET('9. METAS'!$X$20,INT((ROW()-14)/2),0)))</f>
        <v>#REF!</v>
      </c>
      <c r="N131" s="1002" t="str">
        <f t="shared" ref="N131" ca="1" si="114">IFERROR(J131/J132,"ND")</f>
        <v>ND</v>
      </c>
      <c r="O131" s="1004" t="str">
        <f t="shared" ref="O131" ca="1" si="115">IFERROR(((J131+K131+L131)/H131),"ND")</f>
        <v>ND</v>
      </c>
      <c r="P131" s="1031"/>
    </row>
    <row r="132" spans="3:16">
      <c r="C132" s="981"/>
      <c r="D132" s="983"/>
      <c r="E132" s="983"/>
      <c r="F132" s="985"/>
      <c r="G132" s="987"/>
      <c r="H132" s="1027"/>
      <c r="I132" s="1033"/>
      <c r="J132" s="208">
        <f ca="1">IF(MOD(ROW()-13,2)=0,IF(ISBLANK(OFFSET(#REF!,INT((ROW()-13)/2),0)),"",OFFSET(#REF!,INT((ROW()-13)/2),0)),IF(ISBLANK(OFFSET('9. METAS'!$U$20,INT((ROW()-14)/2),0)),"",OFFSET('9. METAS'!$U$20,INT((ROW()-14)/2),0)))</f>
        <v>2000</v>
      </c>
      <c r="K132" s="209">
        <f ca="1">IF(MOD(ROW()-13,2)=0,IF(ISBLANK(OFFSET(#REF!,INT((ROW()-13)/2),0)),"",OFFSET(#REF!,INT((ROW()-13)/2),0)),IF(ISBLANK(OFFSET('9. METAS'!$V$20,INT((ROW()-14)/2),0)),"",OFFSET('9. METAS'!$V$20,INT((ROW()-14)/2),0)))</f>
        <v>2000</v>
      </c>
      <c r="L132" s="209">
        <f ca="1">IF(MOD(ROW()-13,2)=0,IF(ISBLANK(OFFSET(#REF!,INT((ROW()-13)/2),0)),"",OFFSET(#REF!,INT((ROW()-13)/2),0)),IF(ISBLANK(OFFSET('9. METAS'!$W$20,INT((ROW()-14)/2),0)),"",OFFSET('9. METAS'!$W$20,INT((ROW()-14)/2),0)))</f>
        <v>2000</v>
      </c>
      <c r="M132" s="210">
        <f ca="1">IF(MOD(ROW()-13,2)=0,IF(ISBLANK(OFFSET(#REF!,INT((ROW()-13)/2),0)),"",OFFSET(#REF!,INT((ROW()-13)/2),0)),IF(ISBLANK(OFFSET('9. METAS'!$X$20,INT((ROW()-14)/2),0)),"",OFFSET('9. METAS'!$X$20,INT((ROW()-14)/2),0)))</f>
        <v>2000</v>
      </c>
      <c r="N132" s="1003"/>
      <c r="O132" s="1005"/>
      <c r="P132" s="1034"/>
    </row>
    <row r="133" spans="3:16">
      <c r="C133" s="1008" t="str">
        <f ca="1">IF(ISBLANK(OFFSET('5. Pp (3 años)'!$C$46,INT((ROW()-13)/2),0)),"",OFFSET('5. Pp (3 años)'!$C$46,INT((ROW()-13)/2),0))</f>
        <v>Actividad</v>
      </c>
      <c r="D133" s="983" t="str">
        <f ca="1">IF(ISBLANK(OFFSET('5. Pp (3 años)'!$D$46,INT((ROW()-13)/2),0)),"",OFFSET('5. Pp (3 años)'!$D$46,INT((ROW()-13)/2),0))</f>
        <v>3.1.1.1.12.4 Revisión de medidas de seguridad en establecimientos hoteleros, restauranteros y comerciales</v>
      </c>
      <c r="E133" s="983" t="str">
        <f ca="1">IF(ISBLANK(OFFSET('5. Pp (3 años)'!$E$46,INT((ROW()-13)/2),0)),"",OFFSET('5. Pp (3 años)'!$E$46,INT((ROW()-13)/2),0))</f>
        <v>PEMS: Porcentaje de establecimientos con medidas de seguridad revisados.</v>
      </c>
      <c r="F133" s="985" t="str">
        <f ca="1">IF(ISBLANK(OFFSET('5. Pp (3 años)'!$K$46,INT((ROW()-13)/2),0)),"",OFFSET('5. Pp (3 años)'!$K$46,INT((ROW()-13)/2),0))</f>
        <v>Ascendente</v>
      </c>
      <c r="G133" s="987" t="str">
        <f ca="1">IF(ISBLANK(OFFSET('5. Pp (3 años)'!$H$46,INT((ROW()-13)/2),0)),"",OFFSET('5. Pp (3 años)'!$H$46,INT((ROW()-13)/2),0))</f>
        <v>Trimestral</v>
      </c>
      <c r="H133" s="1027">
        <f ca="1">IF(ISBLANK(OFFSET('9. METAS'!$L$20,INT((ROW()-13)/2),0)),"",OFFSET('9. METAS'!$L$20,INT((ROW()-13)/2),0))</f>
        <v>80</v>
      </c>
      <c r="I133" s="1029"/>
      <c r="J133" s="208" t="e">
        <f ca="1">IF(MOD(ROW()-13,2)=0,IF(ISBLANK(OFFSET(#REF!,INT((ROW()-13)/2),0)),"",OFFSET(#REF!,INT((ROW()-13)/2),0)),IF(ISBLANK(OFFSET('9. METAS'!$U$20,INT((ROW()-14)/2),0)),"",OFFSET('9. METAS'!$U$20,INT((ROW()-14)/2),0)))</f>
        <v>#REF!</v>
      </c>
      <c r="K133" s="209" t="e">
        <f ca="1">IF(MOD(ROW()-13,2)=0,IF(ISBLANK(OFFSET(#REF!,INT((ROW()-13)/2),0)),"",OFFSET(#REF!,INT((ROW()-13)/2),0)),IF(ISBLANK(OFFSET('9. METAS'!$V$20,INT((ROW()-14)/2),0)),"",OFFSET('9. METAS'!$V$20,INT((ROW()-14)/2),0)))</f>
        <v>#REF!</v>
      </c>
      <c r="L133" s="209" t="e">
        <f ca="1">IF(MOD(ROW()-13,2)=0,IF(ISBLANK(OFFSET(#REF!,INT((ROW()-13)/2),0)),"",OFFSET(#REF!,INT((ROW()-13)/2),0)),IF(ISBLANK(OFFSET('9. METAS'!$W$20,INT((ROW()-14)/2),0)),"",OFFSET('9. METAS'!$W$20,INT((ROW()-14)/2),0)))</f>
        <v>#REF!</v>
      </c>
      <c r="M133" s="210" t="e">
        <f ca="1">IF(MOD(ROW()-13,2)=0,IF(ISBLANK(OFFSET(#REF!,INT((ROW()-13)/2),0)),"",OFFSET(#REF!,INT((ROW()-13)/2),0)),IF(ISBLANK(OFFSET('9. METAS'!$X$20,INT((ROW()-14)/2),0)),"",OFFSET('9. METAS'!$X$20,INT((ROW()-14)/2),0)))</f>
        <v>#REF!</v>
      </c>
      <c r="N133" s="1002" t="str">
        <f t="shared" ref="N133" ca="1" si="116">IFERROR(J133/J134,"ND")</f>
        <v>ND</v>
      </c>
      <c r="O133" s="1004" t="str">
        <f t="shared" ref="O133" ca="1" si="117">IFERROR(((J133+K133+L133)/H133),"ND")</f>
        <v>ND</v>
      </c>
      <c r="P133" s="1031"/>
    </row>
    <row r="134" spans="3:16">
      <c r="C134" s="981"/>
      <c r="D134" s="983"/>
      <c r="E134" s="983"/>
      <c r="F134" s="985"/>
      <c r="G134" s="987"/>
      <c r="H134" s="1027"/>
      <c r="I134" s="1033"/>
      <c r="J134" s="208">
        <f ca="1">IF(MOD(ROW()-13,2)=0,IF(ISBLANK(OFFSET(#REF!,INT((ROW()-13)/2),0)),"",OFFSET(#REF!,INT((ROW()-13)/2),0)),IF(ISBLANK(OFFSET('9. METAS'!$U$20,INT((ROW()-14)/2),0)),"",OFFSET('9. METAS'!$U$20,INT((ROW()-14)/2),0)))</f>
        <v>20</v>
      </c>
      <c r="K134" s="209">
        <f ca="1">IF(MOD(ROW()-13,2)=0,IF(ISBLANK(OFFSET(#REF!,INT((ROW()-13)/2),0)),"",OFFSET(#REF!,INT((ROW()-13)/2),0)),IF(ISBLANK(OFFSET('9. METAS'!$V$20,INT((ROW()-14)/2),0)),"",OFFSET('9. METAS'!$V$20,INT((ROW()-14)/2),0)))</f>
        <v>20</v>
      </c>
      <c r="L134" s="209">
        <f ca="1">IF(MOD(ROW()-13,2)=0,IF(ISBLANK(OFFSET(#REF!,INT((ROW()-13)/2),0)),"",OFFSET(#REF!,INT((ROW()-13)/2),0)),IF(ISBLANK(OFFSET('9. METAS'!$W$20,INT((ROW()-14)/2),0)),"",OFFSET('9. METAS'!$W$20,INT((ROW()-14)/2),0)))</f>
        <v>20</v>
      </c>
      <c r="M134" s="210">
        <f ca="1">IF(MOD(ROW()-13,2)=0,IF(ISBLANK(OFFSET(#REF!,INT((ROW()-13)/2),0)),"",OFFSET(#REF!,INT((ROW()-13)/2),0)),IF(ISBLANK(OFFSET('9. METAS'!$X$20,INT((ROW()-14)/2),0)),"",OFFSET('9. METAS'!$X$20,INT((ROW()-14)/2),0)))</f>
        <v>20</v>
      </c>
      <c r="N134" s="1003"/>
      <c r="O134" s="1005"/>
      <c r="P134" s="1034"/>
    </row>
    <row r="135" spans="3:16">
      <c r="C135" s="1008" t="str">
        <f ca="1">IF(ISBLANK(OFFSET('5. Pp (3 años)'!$C$46,INT((ROW()-13)/2),0)),"",OFFSET('5. Pp (3 años)'!$C$46,INT((ROW()-13)/2),0))</f>
        <v>Actividad</v>
      </c>
      <c r="D135" s="983" t="str">
        <f ca="1">IF(ISBLANK(OFFSET('5. Pp (3 años)'!$D$46,INT((ROW()-13)/2),0)),"",OFFSET('5. Pp (3 años)'!$D$46,INT((ROW()-13)/2),0))</f>
        <v>3.1.1.1.12.5 Atención, coordinación y seguimiento de llamadas de auxilio en servicios de emergencia.</v>
      </c>
      <c r="E135" s="983" t="str">
        <f ca="1">IF(ISBLANK(OFFSET('5. Pp (3 años)'!$E$46,INT((ROW()-13)/2),0)),"",OFFSET('5. Pp (3 años)'!$E$46,INT((ROW()-13)/2),0))</f>
        <v>PLLA: Porcentaje de Llamadas de auxilio atendidas</v>
      </c>
      <c r="F135" s="985" t="str">
        <f ca="1">IF(ISBLANK(OFFSET('5. Pp (3 años)'!$K$46,INT((ROW()-13)/2),0)),"",OFFSET('5. Pp (3 años)'!$K$46,INT((ROW()-13)/2),0))</f>
        <v>Ascendente</v>
      </c>
      <c r="G135" s="987" t="str">
        <f ca="1">IF(ISBLANK(OFFSET('5. Pp (3 años)'!$H$46,INT((ROW()-13)/2),0)),"",OFFSET('5. Pp (3 años)'!$H$46,INT((ROW()-13)/2),0))</f>
        <v>Trimestral</v>
      </c>
      <c r="H135" s="1027">
        <f ca="1">IF(ISBLANK(OFFSET('9. METAS'!$L$20,INT((ROW()-13)/2),0)),"",OFFSET('9. METAS'!$L$20,INT((ROW()-13)/2),0))</f>
        <v>10000</v>
      </c>
      <c r="I135" s="1029"/>
      <c r="J135" s="208" t="e">
        <f ca="1">IF(MOD(ROW()-13,2)=0,IF(ISBLANK(OFFSET(#REF!,INT((ROW()-13)/2),0)),"",OFFSET(#REF!,INT((ROW()-13)/2),0)),IF(ISBLANK(OFFSET('9. METAS'!$U$20,INT((ROW()-14)/2),0)),"",OFFSET('9. METAS'!$U$20,INT((ROW()-14)/2),0)))</f>
        <v>#REF!</v>
      </c>
      <c r="K135" s="209" t="e">
        <f ca="1">IF(MOD(ROW()-13,2)=0,IF(ISBLANK(OFFSET(#REF!,INT((ROW()-13)/2),0)),"",OFFSET(#REF!,INT((ROW()-13)/2),0)),IF(ISBLANK(OFFSET('9. METAS'!$V$20,INT((ROW()-14)/2),0)),"",OFFSET('9. METAS'!$V$20,INT((ROW()-14)/2),0)))</f>
        <v>#REF!</v>
      </c>
      <c r="L135" s="209" t="e">
        <f ca="1">IF(MOD(ROW()-13,2)=0,IF(ISBLANK(OFFSET(#REF!,INT((ROW()-13)/2),0)),"",OFFSET(#REF!,INT((ROW()-13)/2),0)),IF(ISBLANK(OFFSET('9. METAS'!$W$20,INT((ROW()-14)/2),0)),"",OFFSET('9. METAS'!$W$20,INT((ROW()-14)/2),0)))</f>
        <v>#REF!</v>
      </c>
      <c r="M135" s="210" t="e">
        <f ca="1">IF(MOD(ROW()-13,2)=0,IF(ISBLANK(OFFSET(#REF!,INT((ROW()-13)/2),0)),"",OFFSET(#REF!,INT((ROW()-13)/2),0)),IF(ISBLANK(OFFSET('9. METAS'!$X$20,INT((ROW()-14)/2),0)),"",OFFSET('9. METAS'!$X$20,INT((ROW()-14)/2),0)))</f>
        <v>#REF!</v>
      </c>
      <c r="N135" s="1002" t="str">
        <f t="shared" ref="N135" ca="1" si="118">IFERROR(J135/J136,"ND")</f>
        <v>ND</v>
      </c>
      <c r="O135" s="1004" t="str">
        <f t="shared" ref="O135" ca="1" si="119">IFERROR(((J135+K135+L135)/H135),"ND")</f>
        <v>ND</v>
      </c>
      <c r="P135" s="1031"/>
    </row>
    <row r="136" spans="3:16">
      <c r="C136" s="981"/>
      <c r="D136" s="983"/>
      <c r="E136" s="983"/>
      <c r="F136" s="985"/>
      <c r="G136" s="987"/>
      <c r="H136" s="1027"/>
      <c r="I136" s="1033"/>
      <c r="J136" s="208">
        <f ca="1">IF(MOD(ROW()-13,2)=0,IF(ISBLANK(OFFSET(#REF!,INT((ROW()-13)/2),0)),"",OFFSET(#REF!,INT((ROW()-13)/2),0)),IF(ISBLANK(OFFSET('9. METAS'!$U$20,INT((ROW()-14)/2),0)),"",OFFSET('9. METAS'!$U$20,INT((ROW()-14)/2),0)))</f>
        <v>2500</v>
      </c>
      <c r="K136" s="209">
        <f ca="1">IF(MOD(ROW()-13,2)=0,IF(ISBLANK(OFFSET(#REF!,INT((ROW()-13)/2),0)),"",OFFSET(#REF!,INT((ROW()-13)/2),0)),IF(ISBLANK(OFFSET('9. METAS'!$V$20,INT((ROW()-14)/2),0)),"",OFFSET('9. METAS'!$V$20,INT((ROW()-14)/2),0)))</f>
        <v>2500</v>
      </c>
      <c r="L136" s="209">
        <f ca="1">IF(MOD(ROW()-13,2)=0,IF(ISBLANK(OFFSET(#REF!,INT((ROW()-13)/2),0)),"",OFFSET(#REF!,INT((ROW()-13)/2),0)),IF(ISBLANK(OFFSET('9. METAS'!$W$20,INT((ROW()-14)/2),0)),"",OFFSET('9. METAS'!$W$20,INT((ROW()-14)/2),0)))</f>
        <v>2500</v>
      </c>
      <c r="M136" s="210">
        <f ca="1">IF(MOD(ROW()-13,2)=0,IF(ISBLANK(OFFSET(#REF!,INT((ROW()-13)/2),0)),"",OFFSET(#REF!,INT((ROW()-13)/2),0)),IF(ISBLANK(OFFSET('9. METAS'!$X$20,INT((ROW()-14)/2),0)),"",OFFSET('9. METAS'!$X$20,INT((ROW()-14)/2),0)))</f>
        <v>2500</v>
      </c>
      <c r="N136" s="1003"/>
      <c r="O136" s="1005"/>
      <c r="P136" s="1034"/>
    </row>
    <row r="137" spans="3:16">
      <c r="C137" s="1008" t="str">
        <f ca="1">IF(ISBLANK(OFFSET('5. Pp (3 años)'!$C$46,INT((ROW()-13)/2),0)),"",OFFSET('5. Pp (3 años)'!$C$46,INT((ROW()-13)/2),0))</f>
        <v>Actividad</v>
      </c>
      <c r="D137" s="983" t="str">
        <f ca="1">IF(ISBLANK(OFFSET('5. Pp (3 años)'!$D$46,INT((ROW()-13)/2),0)),"",OFFSET('5. Pp (3 años)'!$D$46,INT((ROW()-13)/2),0))</f>
        <v>3.1.1.1.12.6 Capacitación a elementos del H. Cuerpo de Bomberos, rescate, Emergencias Medicas y Desastres.</v>
      </c>
      <c r="E137" s="983" t="str">
        <f ca="1">IF(ISBLANK(OFFSET('5. Pp (3 años)'!$E$46,INT((ROW()-13)/2),0)),"",OFFSET('5. Pp (3 años)'!$E$46,INT((ROW()-13)/2),0))</f>
        <v>PHBC: Porcentaje de elementos del Honorable Cuerpo de Bomberos capacitados.</v>
      </c>
      <c r="F137" s="985" t="str">
        <f ca="1">IF(ISBLANK(OFFSET('5. Pp (3 años)'!$K$46,INT((ROW()-13)/2),0)),"",OFFSET('5. Pp (3 años)'!$K$46,INT((ROW()-13)/2),0))</f>
        <v>Ascendente</v>
      </c>
      <c r="G137" s="987" t="str">
        <f ca="1">IF(ISBLANK(OFFSET('5. Pp (3 años)'!$H$46,INT((ROW()-13)/2),0)),"",OFFSET('5. Pp (3 años)'!$H$46,INT((ROW()-13)/2),0))</f>
        <v>Trimestral</v>
      </c>
      <c r="H137" s="1027">
        <f ca="1">IF(ISBLANK(OFFSET('9. METAS'!$L$20,INT((ROW()-13)/2),0)),"",OFFSET('9. METAS'!$L$20,INT((ROW()-13)/2),0))</f>
        <v>160</v>
      </c>
      <c r="I137" s="1029"/>
      <c r="J137" s="208" t="e">
        <f ca="1">IF(MOD(ROW()-13,2)=0,IF(ISBLANK(OFFSET(#REF!,INT((ROW()-13)/2),0)),"",OFFSET(#REF!,INT((ROW()-13)/2),0)),IF(ISBLANK(OFFSET('9. METAS'!$U$20,INT((ROW()-14)/2),0)),"",OFFSET('9. METAS'!$U$20,INT((ROW()-14)/2),0)))</f>
        <v>#REF!</v>
      </c>
      <c r="K137" s="209" t="e">
        <f ca="1">IF(MOD(ROW()-13,2)=0,IF(ISBLANK(OFFSET(#REF!,INT((ROW()-13)/2),0)),"",OFFSET(#REF!,INT((ROW()-13)/2),0)),IF(ISBLANK(OFFSET('9. METAS'!$V$20,INT((ROW()-14)/2),0)),"",OFFSET('9. METAS'!$V$20,INT((ROW()-14)/2),0)))</f>
        <v>#REF!</v>
      </c>
      <c r="L137" s="209" t="e">
        <f ca="1">IF(MOD(ROW()-13,2)=0,IF(ISBLANK(OFFSET(#REF!,INT((ROW()-13)/2),0)),"",OFFSET(#REF!,INT((ROW()-13)/2),0)),IF(ISBLANK(OFFSET('9. METAS'!$W$20,INT((ROW()-14)/2),0)),"",OFFSET('9. METAS'!$W$20,INT((ROW()-14)/2),0)))</f>
        <v>#REF!</v>
      </c>
      <c r="M137" s="210" t="e">
        <f ca="1">IF(MOD(ROW()-13,2)=0,IF(ISBLANK(OFFSET(#REF!,INT((ROW()-13)/2),0)),"",OFFSET(#REF!,INT((ROW()-13)/2),0)),IF(ISBLANK(OFFSET('9. METAS'!$X$20,INT((ROW()-14)/2),0)),"",OFFSET('9. METAS'!$X$20,INT((ROW()-14)/2),0)))</f>
        <v>#REF!</v>
      </c>
      <c r="N137" s="1002" t="str">
        <f t="shared" ref="N137" ca="1" si="120">IFERROR(J137/J138,"ND")</f>
        <v>ND</v>
      </c>
      <c r="O137" s="1004" t="str">
        <f t="shared" ref="O137" ca="1" si="121">IFERROR(((J137+K137+L137)/H137),"ND")</f>
        <v>ND</v>
      </c>
      <c r="P137" s="1031"/>
    </row>
    <row r="138" spans="3:16">
      <c r="C138" s="981"/>
      <c r="D138" s="983"/>
      <c r="E138" s="983"/>
      <c r="F138" s="985"/>
      <c r="G138" s="987"/>
      <c r="H138" s="1027"/>
      <c r="I138" s="1033"/>
      <c r="J138" s="208">
        <f ca="1">IF(MOD(ROW()-13,2)=0,IF(ISBLANK(OFFSET(#REF!,INT((ROW()-13)/2),0)),"",OFFSET(#REF!,INT((ROW()-13)/2),0)),IF(ISBLANK(OFFSET('9. METAS'!$U$20,INT((ROW()-14)/2),0)),"",OFFSET('9. METAS'!$U$20,INT((ROW()-14)/2),0)))</f>
        <v>40</v>
      </c>
      <c r="K138" s="209">
        <f ca="1">IF(MOD(ROW()-13,2)=0,IF(ISBLANK(OFFSET(#REF!,INT((ROW()-13)/2),0)),"",OFFSET(#REF!,INT((ROW()-13)/2),0)),IF(ISBLANK(OFFSET('9. METAS'!$V$20,INT((ROW()-14)/2),0)),"",OFFSET('9. METAS'!$V$20,INT((ROW()-14)/2),0)))</f>
        <v>40</v>
      </c>
      <c r="L138" s="209">
        <f ca="1">IF(MOD(ROW()-13,2)=0,IF(ISBLANK(OFFSET(#REF!,INT((ROW()-13)/2),0)),"",OFFSET(#REF!,INT((ROW()-13)/2),0)),IF(ISBLANK(OFFSET('9. METAS'!$W$20,INT((ROW()-14)/2),0)),"",OFFSET('9. METAS'!$W$20,INT((ROW()-14)/2),0)))</f>
        <v>40</v>
      </c>
      <c r="M138" s="210">
        <f ca="1">IF(MOD(ROW()-13,2)=0,IF(ISBLANK(OFFSET(#REF!,INT((ROW()-13)/2),0)),"",OFFSET(#REF!,INT((ROW()-13)/2),0)),IF(ISBLANK(OFFSET('9. METAS'!$X$20,INT((ROW()-14)/2),0)),"",OFFSET('9. METAS'!$X$20,INT((ROW()-14)/2),0)))</f>
        <v>40</v>
      </c>
      <c r="N138" s="1003"/>
      <c r="O138" s="1005"/>
      <c r="P138" s="1034"/>
    </row>
    <row r="139" spans="3:16">
      <c r="C139" s="1008" t="str">
        <f ca="1">IF(ISBLANK(OFFSET('5. Pp (3 años)'!$C$46,INT((ROW()-13)/2),0)),"",OFFSET('5. Pp (3 años)'!$C$46,INT((ROW()-13)/2),0))</f>
        <v>Actividad</v>
      </c>
      <c r="D139" s="983" t="str">
        <f ca="1">IF(ISBLANK(OFFSET('5. Pp (3 años)'!$D$46,INT((ROW()-13)/2),0)),"",OFFSET('5. Pp (3 años)'!$D$46,INT((ROW()-13)/2),0))</f>
        <v>3.1.1.1.12.7 Dotación de equipos de protección personal a elementos del H. Cuerpo de Bomberos, rescate, Emergencias Medicas y Desastres.</v>
      </c>
      <c r="E139" s="983" t="str">
        <f ca="1">IF(ISBLANK(OFFSET('5. Pp (3 años)'!$E$46,INT((ROW()-13)/2),0)),"",OFFSET('5. Pp (3 años)'!$E$46,INT((ROW()-13)/2),0))</f>
        <v>PEPP: Porcentaje de equipos de protección personal entregados.</v>
      </c>
      <c r="F139" s="985" t="str">
        <f ca="1">IF(ISBLANK(OFFSET('5. Pp (3 años)'!$K$46,INT((ROW()-13)/2),0)),"",OFFSET('5. Pp (3 años)'!$K$46,INT((ROW()-13)/2),0))</f>
        <v>Ascendente</v>
      </c>
      <c r="G139" s="987" t="str">
        <f ca="1">IF(ISBLANK(OFFSET('5. Pp (3 años)'!$H$46,INT((ROW()-13)/2),0)),"",OFFSET('5. Pp (3 años)'!$H$46,INT((ROW()-13)/2),0))</f>
        <v>Trimestral</v>
      </c>
      <c r="H139" s="1027">
        <f ca="1">IF(ISBLANK(OFFSET('9. METAS'!$L$20,INT((ROW()-13)/2),0)),"",OFFSET('9. METAS'!$L$20,INT((ROW()-13)/2),0))</f>
        <v>175</v>
      </c>
      <c r="I139" s="1029"/>
      <c r="J139" s="208" t="e">
        <f ca="1">IF(MOD(ROW()-13,2)=0,IF(ISBLANK(OFFSET(#REF!,INT((ROW()-13)/2),0)),"",OFFSET(#REF!,INT((ROW()-13)/2),0)),IF(ISBLANK(OFFSET('9. METAS'!$U$20,INT((ROW()-14)/2),0)),"",OFFSET('9. METAS'!$U$20,INT((ROW()-14)/2),0)))</f>
        <v>#REF!</v>
      </c>
      <c r="K139" s="209" t="e">
        <f ca="1">IF(MOD(ROW()-13,2)=0,IF(ISBLANK(OFFSET(#REF!,INT((ROW()-13)/2),0)),"",OFFSET(#REF!,INT((ROW()-13)/2),0)),IF(ISBLANK(OFFSET('9. METAS'!$V$20,INT((ROW()-14)/2),0)),"",OFFSET('9. METAS'!$V$20,INT((ROW()-14)/2),0)))</f>
        <v>#REF!</v>
      </c>
      <c r="L139" s="209" t="e">
        <f ca="1">IF(MOD(ROW()-13,2)=0,IF(ISBLANK(OFFSET(#REF!,INT((ROW()-13)/2),0)),"",OFFSET(#REF!,INT((ROW()-13)/2),0)),IF(ISBLANK(OFFSET('9. METAS'!$W$20,INT((ROW()-14)/2),0)),"",OFFSET('9. METAS'!$W$20,INT((ROW()-14)/2),0)))</f>
        <v>#REF!</v>
      </c>
      <c r="M139" s="210" t="e">
        <f ca="1">IF(MOD(ROW()-13,2)=0,IF(ISBLANK(OFFSET(#REF!,INT((ROW()-13)/2),0)),"",OFFSET(#REF!,INT((ROW()-13)/2),0)),IF(ISBLANK(OFFSET('9. METAS'!$X$20,INT((ROW()-14)/2),0)),"",OFFSET('9. METAS'!$X$20,INT((ROW()-14)/2),0)))</f>
        <v>#REF!</v>
      </c>
      <c r="N139" s="1002" t="str">
        <f t="shared" ref="N139" ca="1" si="122">IFERROR(J139/J140,"ND")</f>
        <v>ND</v>
      </c>
      <c r="O139" s="1004" t="str">
        <f t="shared" ref="O139" ca="1" si="123">IFERROR(((J139+K139+L139)/H139),"ND")</f>
        <v>ND</v>
      </c>
      <c r="P139" s="1031"/>
    </row>
    <row r="140" spans="3:16">
      <c r="C140" s="981"/>
      <c r="D140" s="983"/>
      <c r="E140" s="983"/>
      <c r="F140" s="985"/>
      <c r="G140" s="987"/>
      <c r="H140" s="1027"/>
      <c r="I140" s="1033"/>
      <c r="J140" s="208">
        <f ca="1">IF(MOD(ROW()-13,2)=0,IF(ISBLANK(OFFSET(#REF!,INT((ROW()-13)/2),0)),"",OFFSET(#REF!,INT((ROW()-13)/2),0)),IF(ISBLANK(OFFSET('9. METAS'!$U$20,INT((ROW()-14)/2),0)),"",OFFSET('9. METAS'!$U$20,INT((ROW()-14)/2),0)))</f>
        <v>43</v>
      </c>
      <c r="K140" s="209">
        <f ca="1">IF(MOD(ROW()-13,2)=0,IF(ISBLANK(OFFSET(#REF!,INT((ROW()-13)/2),0)),"",OFFSET(#REF!,INT((ROW()-13)/2),0)),IF(ISBLANK(OFFSET('9. METAS'!$V$20,INT((ROW()-14)/2),0)),"",OFFSET('9. METAS'!$V$20,INT((ROW()-14)/2),0)))</f>
        <v>43</v>
      </c>
      <c r="L140" s="209">
        <f ca="1">IF(MOD(ROW()-13,2)=0,IF(ISBLANK(OFFSET(#REF!,INT((ROW()-13)/2),0)),"",OFFSET(#REF!,INT((ROW()-13)/2),0)),IF(ISBLANK(OFFSET('9. METAS'!$W$20,INT((ROW()-14)/2),0)),"",OFFSET('9. METAS'!$W$20,INT((ROW()-14)/2),0)))</f>
        <v>44</v>
      </c>
      <c r="M140" s="210">
        <f ca="1">IF(MOD(ROW()-13,2)=0,IF(ISBLANK(OFFSET(#REF!,INT((ROW()-13)/2),0)),"",OFFSET(#REF!,INT((ROW()-13)/2),0)),IF(ISBLANK(OFFSET('9. METAS'!$X$20,INT((ROW()-14)/2),0)),"",OFFSET('9. METAS'!$X$20,INT((ROW()-14)/2),0)))</f>
        <v>45</v>
      </c>
      <c r="N140" s="1003"/>
      <c r="O140" s="1005"/>
      <c r="P140" s="1034"/>
    </row>
    <row r="141" spans="3:16">
      <c r="C141" s="1008" t="str">
        <f ca="1">IF(ISBLANK(OFFSET('5. Pp (3 años)'!$C$46,INT((ROW()-13)/2),0)),"",OFFSET('5. Pp (3 años)'!$C$46,INT((ROW()-13)/2),0))</f>
        <v>Componente</v>
      </c>
      <c r="D141" s="983" t="str">
        <f ca="1">IF(ISBLANK(OFFSET('5. Pp (3 años)'!$D$46,INT((ROW()-13)/2),0)),"",OFFSET('5. Pp (3 años)'!$D$46,INT((ROW()-13)/2),0))</f>
        <v>3.1.1.1.13 Sesiones de cabildo para la aprobación de los temas y resoluciones del Ayuntamiento celebradas.</v>
      </c>
      <c r="E141" s="983" t="str">
        <f ca="1">IF(ISBLANK(OFFSET('5. Pp (3 años)'!$E$46,INT((ROW()-13)/2),0)),"",OFFSET('5. Pp (3 años)'!$E$46,INT((ROW()-13)/2),0))</f>
        <v>PSCC: Porcentaje de sesiones de cabildo celebradas.</v>
      </c>
      <c r="F141" s="985" t="str">
        <f ca="1">IF(ISBLANK(OFFSET('5. Pp (3 años)'!$K$46,INT((ROW()-13)/2),0)),"",OFFSET('5. Pp (3 años)'!$K$46,INT((ROW()-13)/2),0))</f>
        <v>Ascendente</v>
      </c>
      <c r="G141" s="987" t="str">
        <f ca="1">IF(ISBLANK(OFFSET('5. Pp (3 años)'!$H$46,INT((ROW()-13)/2),0)),"",OFFSET('5. Pp (3 años)'!$H$46,INT((ROW()-13)/2),0))</f>
        <v>Trimestral</v>
      </c>
      <c r="H141" s="1027">
        <f ca="1">IF(ISBLANK(OFFSET('9. METAS'!$L$20,INT((ROW()-13)/2),0)),"",OFFSET('9. METAS'!$L$20,INT((ROW()-13)/2),0))</f>
        <v>42</v>
      </c>
      <c r="I141" s="1029"/>
      <c r="J141" s="208" t="e">
        <f ca="1">IF(MOD(ROW()-13,2)=0,IF(ISBLANK(OFFSET(#REF!,INT((ROW()-13)/2),0)),"",OFFSET(#REF!,INT((ROW()-13)/2),0)),IF(ISBLANK(OFFSET('9. METAS'!$U$20,INT((ROW()-14)/2),0)),"",OFFSET('9. METAS'!$U$20,INT((ROW()-14)/2),0)))</f>
        <v>#REF!</v>
      </c>
      <c r="K141" s="209" t="e">
        <f ca="1">IF(MOD(ROW()-13,2)=0,IF(ISBLANK(OFFSET(#REF!,INT((ROW()-13)/2),0)),"",OFFSET(#REF!,INT((ROW()-13)/2),0)),IF(ISBLANK(OFFSET('9. METAS'!$V$20,INT((ROW()-14)/2),0)),"",OFFSET('9. METAS'!$V$20,INT((ROW()-14)/2),0)))</f>
        <v>#REF!</v>
      </c>
      <c r="L141" s="209" t="e">
        <f ca="1">IF(MOD(ROW()-13,2)=0,IF(ISBLANK(OFFSET(#REF!,INT((ROW()-13)/2),0)),"",OFFSET(#REF!,INT((ROW()-13)/2),0)),IF(ISBLANK(OFFSET('9. METAS'!$W$20,INT((ROW()-14)/2),0)),"",OFFSET('9. METAS'!$W$20,INT((ROW()-14)/2),0)))</f>
        <v>#REF!</v>
      </c>
      <c r="M141" s="210" t="e">
        <f ca="1">IF(MOD(ROW()-13,2)=0,IF(ISBLANK(OFFSET(#REF!,INT((ROW()-13)/2),0)),"",OFFSET(#REF!,INT((ROW()-13)/2),0)),IF(ISBLANK(OFFSET('9. METAS'!$X$20,INT((ROW()-14)/2),0)),"",OFFSET('9. METAS'!$X$20,INT((ROW()-14)/2),0)))</f>
        <v>#REF!</v>
      </c>
      <c r="N141" s="1002" t="str">
        <f t="shared" ref="N141" ca="1" si="124">IFERROR(J141/J142,"ND")</f>
        <v>ND</v>
      </c>
      <c r="O141" s="1004" t="str">
        <f t="shared" ref="O141" ca="1" si="125">IFERROR(((J141+K141+L141)/H141),"ND")</f>
        <v>ND</v>
      </c>
      <c r="P141" s="1031"/>
    </row>
    <row r="142" spans="3:16">
      <c r="C142" s="981"/>
      <c r="D142" s="983"/>
      <c r="E142" s="983"/>
      <c r="F142" s="985"/>
      <c r="G142" s="987"/>
      <c r="H142" s="1027"/>
      <c r="I142" s="1033"/>
      <c r="J142" s="208">
        <f ca="1">IF(MOD(ROW()-13,2)=0,IF(ISBLANK(OFFSET(#REF!,INT((ROW()-13)/2),0)),"",OFFSET(#REF!,INT((ROW()-13)/2),0)),IF(ISBLANK(OFFSET('9. METAS'!$U$20,INT((ROW()-14)/2),0)),"",OFFSET('9. METAS'!$U$20,INT((ROW()-14)/2),0)))</f>
        <v>10</v>
      </c>
      <c r="K142" s="209">
        <f ca="1">IF(MOD(ROW()-13,2)=0,IF(ISBLANK(OFFSET(#REF!,INT((ROW()-13)/2),0)),"",OFFSET(#REF!,INT((ROW()-13)/2),0)),IF(ISBLANK(OFFSET('9. METAS'!$V$20,INT((ROW()-14)/2),0)),"",OFFSET('9. METAS'!$V$20,INT((ROW()-14)/2),0)))</f>
        <v>10</v>
      </c>
      <c r="L142" s="209">
        <f ca="1">IF(MOD(ROW()-13,2)=0,IF(ISBLANK(OFFSET(#REF!,INT((ROW()-13)/2),0)),"",OFFSET(#REF!,INT((ROW()-13)/2),0)),IF(ISBLANK(OFFSET('9. METAS'!$W$20,INT((ROW()-14)/2),0)),"",OFFSET('9. METAS'!$W$20,INT((ROW()-14)/2),0)))</f>
        <v>11</v>
      </c>
      <c r="M142" s="210">
        <f ca="1">IF(MOD(ROW()-13,2)=0,IF(ISBLANK(OFFSET(#REF!,INT((ROW()-13)/2),0)),"",OFFSET(#REF!,INT((ROW()-13)/2),0)),IF(ISBLANK(OFFSET('9. METAS'!$X$20,INT((ROW()-14)/2),0)),"",OFFSET('9. METAS'!$X$20,INT((ROW()-14)/2),0)))</f>
        <v>11</v>
      </c>
      <c r="N142" s="1003"/>
      <c r="O142" s="1005"/>
      <c r="P142" s="1034"/>
    </row>
    <row r="143" spans="3:16">
      <c r="C143" s="1008" t="str">
        <f ca="1">IF(ISBLANK(OFFSET('5. Pp (3 años)'!$C$46,INT((ROW()-13)/2),0)),"",OFFSET('5. Pp (3 años)'!$C$46,INT((ROW()-13)/2),0))</f>
        <v>Actividad</v>
      </c>
      <c r="D143" s="983" t="str">
        <f ca="1">IF(ISBLANK(OFFSET('5. Pp (3 años)'!$D$46,INT((ROW()-13)/2),0)),"",OFFSET('5. Pp (3 años)'!$D$46,INT((ROW()-13)/2),0))</f>
        <v>3.1.1.1.13.1 Verificación de la asistencia de quienes presiden las Regidurias del H. Ayuntamiento de Benito Juárez.</v>
      </c>
      <c r="E143" s="983" t="str">
        <f ca="1">IF(ISBLANK(OFFSET('5. Pp (3 años)'!$E$46,INT((ROW()-13)/2),0)),"",OFFSET('5. Pp (3 años)'!$E$46,INT((ROW()-13)/2),0))</f>
        <v xml:space="preserve">PRAS: Porcentaje de asistencias a sesiones verificadas. </v>
      </c>
      <c r="F143" s="985" t="str">
        <f ca="1">IF(ISBLANK(OFFSET('5. Pp (3 años)'!$K$46,INT((ROW()-13)/2),0)),"",OFFSET('5. Pp (3 años)'!$K$46,INT((ROW()-13)/2),0))</f>
        <v>Ascendente</v>
      </c>
      <c r="G143" s="987" t="str">
        <f ca="1">IF(ISBLANK(OFFSET('5. Pp (3 años)'!$H$46,INT((ROW()-13)/2),0)),"",OFFSET('5. Pp (3 años)'!$H$46,INT((ROW()-13)/2),0))</f>
        <v>Trimestral</v>
      </c>
      <c r="H143" s="1027">
        <f ca="1">IF(ISBLANK(OFFSET('9. METAS'!$L$20,INT((ROW()-13)/2),0)),"",OFFSET('9. METAS'!$L$20,INT((ROW()-13)/2),0))</f>
        <v>400</v>
      </c>
      <c r="I143" s="1029"/>
      <c r="J143" s="208" t="e">
        <f ca="1">IF(MOD(ROW()-13,2)=0,IF(ISBLANK(OFFSET(#REF!,INT((ROW()-13)/2),0)),"",OFFSET(#REF!,INT((ROW()-13)/2),0)),IF(ISBLANK(OFFSET('9. METAS'!$U$20,INT((ROW()-14)/2),0)),"",OFFSET('9. METAS'!$U$20,INT((ROW()-14)/2),0)))</f>
        <v>#REF!</v>
      </c>
      <c r="K143" s="209" t="e">
        <f ca="1">IF(MOD(ROW()-13,2)=0,IF(ISBLANK(OFFSET(#REF!,INT((ROW()-13)/2),0)),"",OFFSET(#REF!,INT((ROW()-13)/2),0)),IF(ISBLANK(OFFSET('9. METAS'!$V$20,INT((ROW()-14)/2),0)),"",OFFSET('9. METAS'!$V$20,INT((ROW()-14)/2),0)))</f>
        <v>#REF!</v>
      </c>
      <c r="L143" s="209" t="e">
        <f ca="1">IF(MOD(ROW()-13,2)=0,IF(ISBLANK(OFFSET(#REF!,INT((ROW()-13)/2),0)),"",OFFSET(#REF!,INT((ROW()-13)/2),0)),IF(ISBLANK(OFFSET('9. METAS'!$W$20,INT((ROW()-14)/2),0)),"",OFFSET('9. METAS'!$W$20,INT((ROW()-14)/2),0)))</f>
        <v>#REF!</v>
      </c>
      <c r="M143" s="210" t="e">
        <f ca="1">IF(MOD(ROW()-13,2)=0,IF(ISBLANK(OFFSET(#REF!,INT((ROW()-13)/2),0)),"",OFFSET(#REF!,INT((ROW()-13)/2),0)),IF(ISBLANK(OFFSET('9. METAS'!$X$20,INT((ROW()-14)/2),0)),"",OFFSET('9. METAS'!$X$20,INT((ROW()-14)/2),0)))</f>
        <v>#REF!</v>
      </c>
      <c r="N143" s="1002" t="str">
        <f t="shared" ref="N143" ca="1" si="126">IFERROR(J143/J144,"ND")</f>
        <v>ND</v>
      </c>
      <c r="O143" s="1004" t="str">
        <f t="shared" ref="O143" ca="1" si="127">IFERROR(((J143+K143+L143)/H143),"ND")</f>
        <v>ND</v>
      </c>
      <c r="P143" s="1031"/>
    </row>
    <row r="144" spans="3:16">
      <c r="C144" s="981"/>
      <c r="D144" s="983"/>
      <c r="E144" s="983"/>
      <c r="F144" s="985"/>
      <c r="G144" s="987"/>
      <c r="H144" s="1027"/>
      <c r="I144" s="1033"/>
      <c r="J144" s="208">
        <f ca="1">IF(MOD(ROW()-13,2)=0,IF(ISBLANK(OFFSET(#REF!,INT((ROW()-13)/2),0)),"",OFFSET(#REF!,INT((ROW()-13)/2),0)),IF(ISBLANK(OFFSET('9. METAS'!$U$20,INT((ROW()-14)/2),0)),"",OFFSET('9. METAS'!$U$20,INT((ROW()-14)/2),0)))</f>
        <v>100</v>
      </c>
      <c r="K144" s="209">
        <f ca="1">IF(MOD(ROW()-13,2)=0,IF(ISBLANK(OFFSET(#REF!,INT((ROW()-13)/2),0)),"",OFFSET(#REF!,INT((ROW()-13)/2),0)),IF(ISBLANK(OFFSET('9. METAS'!$V$20,INT((ROW()-14)/2),0)),"",OFFSET('9. METAS'!$V$20,INT((ROW()-14)/2),0)))</f>
        <v>100</v>
      </c>
      <c r="L144" s="209">
        <f ca="1">IF(MOD(ROW()-13,2)=0,IF(ISBLANK(OFFSET(#REF!,INT((ROW()-13)/2),0)),"",OFFSET(#REF!,INT((ROW()-13)/2),0)),IF(ISBLANK(OFFSET('9. METAS'!$W$20,INT((ROW()-14)/2),0)),"",OFFSET('9. METAS'!$W$20,INT((ROW()-14)/2),0)))</f>
        <v>100</v>
      </c>
      <c r="M144" s="210">
        <f ca="1">IF(MOD(ROW()-13,2)=0,IF(ISBLANK(OFFSET(#REF!,INT((ROW()-13)/2),0)),"",OFFSET(#REF!,INT((ROW()-13)/2),0)),IF(ISBLANK(OFFSET('9. METAS'!$X$20,INT((ROW()-14)/2),0)),"",OFFSET('9. METAS'!$X$20,INT((ROW()-14)/2),0)))</f>
        <v>100</v>
      </c>
      <c r="N144" s="1003"/>
      <c r="O144" s="1005"/>
      <c r="P144" s="1034"/>
    </row>
    <row r="145" spans="3:16">
      <c r="C145" s="1008" t="str">
        <f ca="1">IF(ISBLANK(OFFSET('5. Pp (3 años)'!$C$46,INT((ROW()-13)/2),0)),"",OFFSET('5. Pp (3 años)'!$C$46,INT((ROW()-13)/2),0))</f>
        <v>Actividad</v>
      </c>
      <c r="D145" s="983" t="str">
        <f ca="1">IF(ISBLANK(OFFSET('5. Pp (3 años)'!$D$46,INT((ROW()-13)/2),0)),"",OFFSET('5. Pp (3 años)'!$D$46,INT((ROW()-13)/2),0))</f>
        <v>3.1.1.1.13.2 Elaboración y encuadernación de las actas de cabildo.</v>
      </c>
      <c r="E145" s="983" t="str">
        <f ca="1">IF(ISBLANK(OFFSET('5. Pp (3 años)'!$E$46,INT((ROW()-13)/2),0)),"",OFFSET('5. Pp (3 años)'!$E$46,INT((ROW()-13)/2),0))</f>
        <v xml:space="preserve">PACE: Porcentaje de actas de cabildo encuadernadas.  </v>
      </c>
      <c r="F145" s="985" t="str">
        <f ca="1">IF(ISBLANK(OFFSET('5. Pp (3 años)'!$K$46,INT((ROW()-13)/2),0)),"",OFFSET('5. Pp (3 años)'!$K$46,INT((ROW()-13)/2),0))</f>
        <v>Ascendente</v>
      </c>
      <c r="G145" s="987" t="str">
        <f ca="1">IF(ISBLANK(OFFSET('5. Pp (3 años)'!$H$46,INT((ROW()-13)/2),0)),"",OFFSET('5. Pp (3 años)'!$H$46,INT((ROW()-13)/2),0))</f>
        <v>Trimestral</v>
      </c>
      <c r="H145" s="1027">
        <f ca="1">IF(ISBLANK(OFFSET('9. METAS'!$L$20,INT((ROW()-13)/2),0)),"",OFFSET('9. METAS'!$L$20,INT((ROW()-13)/2),0))</f>
        <v>20</v>
      </c>
      <c r="I145" s="1029"/>
      <c r="J145" s="208" t="e">
        <f ca="1">IF(MOD(ROW()-13,2)=0,IF(ISBLANK(OFFSET(#REF!,INT((ROW()-13)/2),0)),"",OFFSET(#REF!,INT((ROW()-13)/2),0)),IF(ISBLANK(OFFSET('9. METAS'!$U$20,INT((ROW()-14)/2),0)),"",OFFSET('9. METAS'!$U$20,INT((ROW()-14)/2),0)))</f>
        <v>#REF!</v>
      </c>
      <c r="K145" s="209" t="e">
        <f ca="1">IF(MOD(ROW()-13,2)=0,IF(ISBLANK(OFFSET(#REF!,INT((ROW()-13)/2),0)),"",OFFSET(#REF!,INT((ROW()-13)/2),0)),IF(ISBLANK(OFFSET('9. METAS'!$V$20,INT((ROW()-14)/2),0)),"",OFFSET('9. METAS'!$V$20,INT((ROW()-14)/2),0)))</f>
        <v>#REF!</v>
      </c>
      <c r="L145" s="209" t="e">
        <f ca="1">IF(MOD(ROW()-13,2)=0,IF(ISBLANK(OFFSET(#REF!,INT((ROW()-13)/2),0)),"",OFFSET(#REF!,INT((ROW()-13)/2),0)),IF(ISBLANK(OFFSET('9. METAS'!$W$20,INT((ROW()-14)/2),0)),"",OFFSET('9. METAS'!$W$20,INT((ROW()-14)/2),0)))</f>
        <v>#REF!</v>
      </c>
      <c r="M145" s="210" t="e">
        <f ca="1">IF(MOD(ROW()-13,2)=0,IF(ISBLANK(OFFSET(#REF!,INT((ROW()-13)/2),0)),"",OFFSET(#REF!,INT((ROW()-13)/2),0)),IF(ISBLANK(OFFSET('9. METAS'!$X$20,INT((ROW()-14)/2),0)),"",OFFSET('9. METAS'!$X$20,INT((ROW()-14)/2),0)))</f>
        <v>#REF!</v>
      </c>
      <c r="N145" s="1002" t="str">
        <f t="shared" ref="N145" ca="1" si="128">IFERROR(J145/J146,"ND")</f>
        <v>ND</v>
      </c>
      <c r="O145" s="1004" t="str">
        <f t="shared" ref="O145" ca="1" si="129">IFERROR(((J145+K145+L145)/H145),"ND")</f>
        <v>ND</v>
      </c>
      <c r="P145" s="1031"/>
    </row>
    <row r="146" spans="3:16">
      <c r="C146" s="981"/>
      <c r="D146" s="983"/>
      <c r="E146" s="983"/>
      <c r="F146" s="985"/>
      <c r="G146" s="987"/>
      <c r="H146" s="1027"/>
      <c r="I146" s="1033"/>
      <c r="J146" s="208">
        <f ca="1">IF(MOD(ROW()-13,2)=0,IF(ISBLANK(OFFSET(#REF!,INT((ROW()-13)/2),0)),"",OFFSET(#REF!,INT((ROW()-13)/2),0)),IF(ISBLANK(OFFSET('9. METAS'!$U$20,INT((ROW()-14)/2),0)),"",OFFSET('9. METAS'!$U$20,INT((ROW()-14)/2),0)))</f>
        <v>5</v>
      </c>
      <c r="K146" s="209">
        <f ca="1">IF(MOD(ROW()-13,2)=0,IF(ISBLANK(OFFSET(#REF!,INT((ROW()-13)/2),0)),"",OFFSET(#REF!,INT((ROW()-13)/2),0)),IF(ISBLANK(OFFSET('9. METAS'!$V$20,INT((ROW()-14)/2),0)),"",OFFSET('9. METAS'!$V$20,INT((ROW()-14)/2),0)))</f>
        <v>5</v>
      </c>
      <c r="L146" s="209">
        <f ca="1">IF(MOD(ROW()-13,2)=0,IF(ISBLANK(OFFSET(#REF!,INT((ROW()-13)/2),0)),"",OFFSET(#REF!,INT((ROW()-13)/2),0)),IF(ISBLANK(OFFSET('9. METAS'!$W$20,INT((ROW()-14)/2),0)),"",OFFSET('9. METAS'!$W$20,INT((ROW()-14)/2),0)))</f>
        <v>5</v>
      </c>
      <c r="M146" s="210">
        <f ca="1">IF(MOD(ROW()-13,2)=0,IF(ISBLANK(OFFSET(#REF!,INT((ROW()-13)/2),0)),"",OFFSET(#REF!,INT((ROW()-13)/2),0)),IF(ISBLANK(OFFSET('9. METAS'!$X$20,INT((ROW()-14)/2),0)),"",OFFSET('9. METAS'!$X$20,INT((ROW()-14)/2),0)))</f>
        <v>5</v>
      </c>
      <c r="N146" s="1003"/>
      <c r="O146" s="1005"/>
      <c r="P146" s="1034"/>
    </row>
    <row r="147" spans="3:16">
      <c r="C147" s="1008" t="str">
        <f ca="1">IF(ISBLANK(OFFSET('5. Pp (3 años)'!$C$46,INT((ROW()-13)/2),0)),"",OFFSET('5. Pp (3 años)'!$C$46,INT((ROW()-13)/2),0))</f>
        <v>Actividad</v>
      </c>
      <c r="D147" s="983" t="str">
        <f ca="1">IF(ISBLANK(OFFSET('5. Pp (3 años)'!$D$46,INT((ROW()-13)/2),0)),"",OFFSET('5. Pp (3 años)'!$D$46,INT((ROW()-13)/2),0))</f>
        <v>3.1.1.1.13.3 Publicación de los acuerdos en la Gaceta del ayuntamiento y en el Periódico Oficial del Estado.</v>
      </c>
      <c r="E147" s="983" t="str">
        <f ca="1">IF(ISBLANK(OFFSET('5. Pp (3 años)'!$E$46,INT((ROW()-13)/2),0)),"",OFFSET('5. Pp (3 años)'!$E$46,INT((ROW()-13)/2),0))</f>
        <v xml:space="preserve">PAP: Porcentaje de Acuerdos de Cabildo publicados. </v>
      </c>
      <c r="F147" s="985" t="str">
        <f ca="1">IF(ISBLANK(OFFSET('5. Pp (3 años)'!$K$46,INT((ROW()-13)/2),0)),"",OFFSET('5. Pp (3 años)'!$K$46,INT((ROW()-13)/2),0))</f>
        <v>Ascendente</v>
      </c>
      <c r="G147" s="987" t="str">
        <f ca="1">IF(ISBLANK(OFFSET('5. Pp (3 años)'!$H$46,INT((ROW()-13)/2),0)),"",OFFSET('5. Pp (3 años)'!$H$46,INT((ROW()-13)/2),0))</f>
        <v>Trimestral</v>
      </c>
      <c r="H147" s="1027">
        <f ca="1">IF(ISBLANK(OFFSET('9. METAS'!$L$20,INT((ROW()-13)/2),0)),"",OFFSET('9. METAS'!$L$20,INT((ROW()-13)/2),0))</f>
        <v>120</v>
      </c>
      <c r="I147" s="1029"/>
      <c r="J147" s="208" t="e">
        <f ca="1">IF(MOD(ROW()-13,2)=0,IF(ISBLANK(OFFSET(#REF!,INT((ROW()-13)/2),0)),"",OFFSET(#REF!,INT((ROW()-13)/2),0)),IF(ISBLANK(OFFSET('9. METAS'!$U$20,INT((ROW()-14)/2),0)),"",OFFSET('9. METAS'!$U$20,INT((ROW()-14)/2),0)))</f>
        <v>#REF!</v>
      </c>
      <c r="K147" s="209" t="e">
        <f ca="1">IF(MOD(ROW()-13,2)=0,IF(ISBLANK(OFFSET(#REF!,INT((ROW()-13)/2),0)),"",OFFSET(#REF!,INT((ROW()-13)/2),0)),IF(ISBLANK(OFFSET('9. METAS'!$V$20,INT((ROW()-14)/2),0)),"",OFFSET('9. METAS'!$V$20,INT((ROW()-14)/2),0)))</f>
        <v>#REF!</v>
      </c>
      <c r="L147" s="209" t="e">
        <f ca="1">IF(MOD(ROW()-13,2)=0,IF(ISBLANK(OFFSET(#REF!,INT((ROW()-13)/2),0)),"",OFFSET(#REF!,INT((ROW()-13)/2),0)),IF(ISBLANK(OFFSET('9. METAS'!$W$20,INT((ROW()-14)/2),0)),"",OFFSET('9. METAS'!$W$20,INT((ROW()-14)/2),0)))</f>
        <v>#REF!</v>
      </c>
      <c r="M147" s="210" t="e">
        <f ca="1">IF(MOD(ROW()-13,2)=0,IF(ISBLANK(OFFSET(#REF!,INT((ROW()-13)/2),0)),"",OFFSET(#REF!,INT((ROW()-13)/2),0)),IF(ISBLANK(OFFSET('9. METAS'!$X$20,INT((ROW()-14)/2),0)),"",OFFSET('9. METAS'!$X$20,INT((ROW()-14)/2),0)))</f>
        <v>#REF!</v>
      </c>
      <c r="N147" s="1002" t="str">
        <f t="shared" ref="N147" ca="1" si="130">IFERROR(J147/J148,"ND")</f>
        <v>ND</v>
      </c>
      <c r="O147" s="1004" t="str">
        <f t="shared" ref="O147" ca="1" si="131">IFERROR(((J147+K147+L147)/H147),"ND")</f>
        <v>ND</v>
      </c>
      <c r="P147" s="1031"/>
    </row>
    <row r="148" spans="3:16">
      <c r="C148" s="981"/>
      <c r="D148" s="983"/>
      <c r="E148" s="983"/>
      <c r="F148" s="985"/>
      <c r="G148" s="987"/>
      <c r="H148" s="1027"/>
      <c r="I148" s="1033"/>
      <c r="J148" s="208">
        <f ca="1">IF(MOD(ROW()-13,2)=0,IF(ISBLANK(OFFSET(#REF!,INT((ROW()-13)/2),0)),"",OFFSET(#REF!,INT((ROW()-13)/2),0)),IF(ISBLANK(OFFSET('9. METAS'!$U$20,INT((ROW()-14)/2),0)),"",OFFSET('9. METAS'!$U$20,INT((ROW()-14)/2),0)))</f>
        <v>30</v>
      </c>
      <c r="K148" s="209">
        <f ca="1">IF(MOD(ROW()-13,2)=0,IF(ISBLANK(OFFSET(#REF!,INT((ROW()-13)/2),0)),"",OFFSET(#REF!,INT((ROW()-13)/2),0)),IF(ISBLANK(OFFSET('9. METAS'!$V$20,INT((ROW()-14)/2),0)),"",OFFSET('9. METAS'!$V$20,INT((ROW()-14)/2),0)))</f>
        <v>30</v>
      </c>
      <c r="L148" s="209">
        <f ca="1">IF(MOD(ROW()-13,2)=0,IF(ISBLANK(OFFSET(#REF!,INT((ROW()-13)/2),0)),"",OFFSET(#REF!,INT((ROW()-13)/2),0)),IF(ISBLANK(OFFSET('9. METAS'!$W$20,INT((ROW()-14)/2),0)),"",OFFSET('9. METAS'!$W$20,INT((ROW()-14)/2),0)))</f>
        <v>30</v>
      </c>
      <c r="M148" s="210">
        <f ca="1">IF(MOD(ROW()-13,2)=0,IF(ISBLANK(OFFSET(#REF!,INT((ROW()-13)/2),0)),"",OFFSET(#REF!,INT((ROW()-13)/2),0)),IF(ISBLANK(OFFSET('9. METAS'!$X$20,INT((ROW()-14)/2),0)),"",OFFSET('9. METAS'!$X$20,INT((ROW()-14)/2),0)))</f>
        <v>30</v>
      </c>
      <c r="N148" s="1003"/>
      <c r="O148" s="1005"/>
      <c r="P148" s="1034"/>
    </row>
    <row r="149" spans="3:16">
      <c r="C149" s="1008" t="str">
        <f ca="1">IF(ISBLANK(OFFSET('5. Pp (3 años)'!$C$46,INT((ROW()-13)/2),0)),"",OFFSET('5. Pp (3 años)'!$C$46,INT((ROW()-13)/2),0))</f>
        <v>Actividad</v>
      </c>
      <c r="D149" s="983" t="str">
        <f ca="1">IF(ISBLANK(OFFSET('5. Pp (3 años)'!$D$46,INT((ROW()-13)/2),0)),"",OFFSET('5. Pp (3 años)'!$D$46,INT((ROW()-13)/2),0))</f>
        <v xml:space="preserve">3.1.1.1.13.4 Realización de Precabildeos para dar a conocer los temas más relevantes según el Cabildo. </v>
      </c>
      <c r="E149" s="983" t="str">
        <f ca="1">IF(ISBLANK(OFFSET('5. Pp (3 años)'!$E$46,INT((ROW()-13)/2),0)),"",OFFSET('5. Pp (3 años)'!$E$46,INT((ROW()-13)/2),0))</f>
        <v xml:space="preserve">PPR: Porcentaje de precabildeos realizados </v>
      </c>
      <c r="F149" s="985" t="str">
        <f ca="1">IF(ISBLANK(OFFSET('5. Pp (3 años)'!$K$46,INT((ROW()-13)/2),0)),"",OFFSET('5. Pp (3 años)'!$K$46,INT((ROW()-13)/2),0))</f>
        <v>Ascendente</v>
      </c>
      <c r="G149" s="987" t="str">
        <f ca="1">IF(ISBLANK(OFFSET('5. Pp (3 años)'!$H$46,INT((ROW()-13)/2),0)),"",OFFSET('5. Pp (3 años)'!$H$46,INT((ROW()-13)/2),0))</f>
        <v>Trimestral</v>
      </c>
      <c r="H149" s="1027">
        <f ca="1">IF(ISBLANK(OFFSET('9. METAS'!$L$20,INT((ROW()-13)/2),0)),"",OFFSET('9. METAS'!$L$20,INT((ROW()-13)/2),0))</f>
        <v>42</v>
      </c>
      <c r="I149" s="1029"/>
      <c r="J149" s="208" t="e">
        <f ca="1">IF(MOD(ROW()-13,2)=0,IF(ISBLANK(OFFSET(#REF!,INT((ROW()-13)/2),0)),"",OFFSET(#REF!,INT((ROW()-13)/2),0)),IF(ISBLANK(OFFSET('9. METAS'!$U$20,INT((ROW()-14)/2),0)),"",OFFSET('9. METAS'!$U$20,INT((ROW()-14)/2),0)))</f>
        <v>#REF!</v>
      </c>
      <c r="K149" s="209" t="e">
        <f ca="1">IF(MOD(ROW()-13,2)=0,IF(ISBLANK(OFFSET(#REF!,INT((ROW()-13)/2),0)),"",OFFSET(#REF!,INT((ROW()-13)/2),0)),IF(ISBLANK(OFFSET('9. METAS'!$V$20,INT((ROW()-14)/2),0)),"",OFFSET('9. METAS'!$V$20,INT((ROW()-14)/2),0)))</f>
        <v>#REF!</v>
      </c>
      <c r="L149" s="209" t="e">
        <f ca="1">IF(MOD(ROW()-13,2)=0,IF(ISBLANK(OFFSET(#REF!,INT((ROW()-13)/2),0)),"",OFFSET(#REF!,INT((ROW()-13)/2),0)),IF(ISBLANK(OFFSET('9. METAS'!$W$20,INT((ROW()-14)/2),0)),"",OFFSET('9. METAS'!$W$20,INT((ROW()-14)/2),0)))</f>
        <v>#REF!</v>
      </c>
      <c r="M149" s="210" t="e">
        <f ca="1">IF(MOD(ROW()-13,2)=0,IF(ISBLANK(OFFSET(#REF!,INT((ROW()-13)/2),0)),"",OFFSET(#REF!,INT((ROW()-13)/2),0)),IF(ISBLANK(OFFSET('9. METAS'!$X$20,INT((ROW()-14)/2),0)),"",OFFSET('9. METAS'!$X$20,INT((ROW()-14)/2),0)))</f>
        <v>#REF!</v>
      </c>
      <c r="N149" s="1002" t="str">
        <f t="shared" ref="N149" ca="1" si="132">IFERROR(J149/J150,"ND")</f>
        <v>ND</v>
      </c>
      <c r="O149" s="1004" t="str">
        <f t="shared" ref="O149" ca="1" si="133">IFERROR(((J149+K149+L149)/H149),"ND")</f>
        <v>ND</v>
      </c>
      <c r="P149" s="1031"/>
    </row>
    <row r="150" spans="3:16">
      <c r="C150" s="981"/>
      <c r="D150" s="983"/>
      <c r="E150" s="983"/>
      <c r="F150" s="985"/>
      <c r="G150" s="987"/>
      <c r="H150" s="1027"/>
      <c r="I150" s="1033"/>
      <c r="J150" s="208">
        <f ca="1">IF(MOD(ROW()-13,2)=0,IF(ISBLANK(OFFSET(#REF!,INT((ROW()-13)/2),0)),"",OFFSET(#REF!,INT((ROW()-13)/2),0)),IF(ISBLANK(OFFSET('9. METAS'!$U$20,INT((ROW()-14)/2),0)),"",OFFSET('9. METAS'!$U$20,INT((ROW()-14)/2),0)))</f>
        <v>10</v>
      </c>
      <c r="K150" s="209">
        <f ca="1">IF(MOD(ROW()-13,2)=0,IF(ISBLANK(OFFSET(#REF!,INT((ROW()-13)/2),0)),"",OFFSET(#REF!,INT((ROW()-13)/2),0)),IF(ISBLANK(OFFSET('9. METAS'!$V$20,INT((ROW()-14)/2),0)),"",OFFSET('9. METAS'!$V$20,INT((ROW()-14)/2),0)))</f>
        <v>10</v>
      </c>
      <c r="L150" s="209">
        <f ca="1">IF(MOD(ROW()-13,2)=0,IF(ISBLANK(OFFSET(#REF!,INT((ROW()-13)/2),0)),"",OFFSET(#REF!,INT((ROW()-13)/2),0)),IF(ISBLANK(OFFSET('9. METAS'!$W$20,INT((ROW()-14)/2),0)),"",OFFSET('9. METAS'!$W$20,INT((ROW()-14)/2),0)))</f>
        <v>11</v>
      </c>
      <c r="M150" s="210">
        <f ca="1">IF(MOD(ROW()-13,2)=0,IF(ISBLANK(OFFSET(#REF!,INT((ROW()-13)/2),0)),"",OFFSET(#REF!,INT((ROW()-13)/2),0)),IF(ISBLANK(OFFSET('9. METAS'!$X$20,INT((ROW()-14)/2),0)),"",OFFSET('9. METAS'!$X$20,INT((ROW()-14)/2),0)))</f>
        <v>11</v>
      </c>
      <c r="N150" s="1003"/>
      <c r="O150" s="1005"/>
      <c r="P150" s="1034"/>
    </row>
    <row r="151" spans="3:16">
      <c r="C151" s="1008" t="str">
        <f ca="1">IF(ISBLANK(OFFSET('5. Pp (3 años)'!$C$46,INT((ROW()-13)/2),0)),"",OFFSET('5. Pp (3 años)'!$C$46,INT((ROW()-13)/2),0))</f>
        <v>Actividad</v>
      </c>
      <c r="D151" s="983" t="str">
        <f ca="1">IF(ISBLANK(OFFSET('5. Pp (3 años)'!$D$46,INT((ROW()-13)/2),0)),"",OFFSET('5. Pp (3 años)'!$D$46,INT((ROW()-13)/2),0))</f>
        <v>3.1.1.1.13.5 Aprobación de los proyectos de acuerdos en las sesiones de Cabildo</v>
      </c>
      <c r="E151" s="983" t="str">
        <f ca="1">IF(ISBLANK(OFFSET('5. Pp (3 años)'!$E$46,INT((ROW()-13)/2),0)),"",OFFSET('5. Pp (3 años)'!$E$46,INT((ROW()-13)/2),0))</f>
        <v xml:space="preserve">PAA: Porcentaje de proyectos de acuerdos aprobados.   </v>
      </c>
      <c r="F151" s="985" t="str">
        <f ca="1">IF(ISBLANK(OFFSET('5. Pp (3 años)'!$K$46,INT((ROW()-13)/2),0)),"",OFFSET('5. Pp (3 años)'!$K$46,INT((ROW()-13)/2),0))</f>
        <v>Ascendente</v>
      </c>
      <c r="G151" s="987" t="str">
        <f ca="1">IF(ISBLANK(OFFSET('5. Pp (3 años)'!$H$46,INT((ROW()-13)/2),0)),"",OFFSET('5. Pp (3 años)'!$H$46,INT((ROW()-13)/2),0))</f>
        <v>Trimestral</v>
      </c>
      <c r="H151" s="1027">
        <f ca="1">IF(ISBLANK(OFFSET('9. METAS'!$L$20,INT((ROW()-13)/2),0)),"",OFFSET('9. METAS'!$L$20,INT((ROW()-13)/2),0))</f>
        <v>90</v>
      </c>
      <c r="I151" s="1029"/>
      <c r="J151" s="208" t="e">
        <f ca="1">IF(MOD(ROW()-13,2)=0,IF(ISBLANK(OFFSET(#REF!,INT((ROW()-13)/2),0)),"",OFFSET(#REF!,INT((ROW()-13)/2),0)),IF(ISBLANK(OFFSET('9. METAS'!$U$20,INT((ROW()-14)/2),0)),"",OFFSET('9. METAS'!$U$20,INT((ROW()-14)/2),0)))</f>
        <v>#REF!</v>
      </c>
      <c r="K151" s="209" t="e">
        <f ca="1">IF(MOD(ROW()-13,2)=0,IF(ISBLANK(OFFSET(#REF!,INT((ROW()-13)/2),0)),"",OFFSET(#REF!,INT((ROW()-13)/2),0)),IF(ISBLANK(OFFSET('9. METAS'!$V$20,INT((ROW()-14)/2),0)),"",OFFSET('9. METAS'!$V$20,INT((ROW()-14)/2),0)))</f>
        <v>#REF!</v>
      </c>
      <c r="L151" s="209" t="e">
        <f ca="1">IF(MOD(ROW()-13,2)=0,IF(ISBLANK(OFFSET(#REF!,INT((ROW()-13)/2),0)),"",OFFSET(#REF!,INT((ROW()-13)/2),0)),IF(ISBLANK(OFFSET('9. METAS'!$W$20,INT((ROW()-14)/2),0)),"",OFFSET('9. METAS'!$W$20,INT((ROW()-14)/2),0)))</f>
        <v>#REF!</v>
      </c>
      <c r="M151" s="210" t="e">
        <f ca="1">IF(MOD(ROW()-13,2)=0,IF(ISBLANK(OFFSET(#REF!,INT((ROW()-13)/2),0)),"",OFFSET(#REF!,INT((ROW()-13)/2),0)),IF(ISBLANK(OFFSET('9. METAS'!$X$20,INT((ROW()-14)/2),0)),"",OFFSET('9. METAS'!$X$20,INT((ROW()-14)/2),0)))</f>
        <v>#REF!</v>
      </c>
      <c r="N151" s="1002" t="str">
        <f t="shared" ref="N151" ca="1" si="134">IFERROR(J151/J152,"ND")</f>
        <v>ND</v>
      </c>
      <c r="O151" s="1004" t="str">
        <f t="shared" ref="O151" ca="1" si="135">IFERROR(((J151+K151+L151)/H151),"ND")</f>
        <v>ND</v>
      </c>
      <c r="P151" s="1031"/>
    </row>
    <row r="152" spans="3:16">
      <c r="C152" s="981"/>
      <c r="D152" s="983"/>
      <c r="E152" s="983"/>
      <c r="F152" s="985"/>
      <c r="G152" s="987"/>
      <c r="H152" s="1027"/>
      <c r="I152" s="1033"/>
      <c r="J152" s="208">
        <f ca="1">IF(MOD(ROW()-13,2)=0,IF(ISBLANK(OFFSET(#REF!,INT((ROW()-13)/2),0)),"",OFFSET(#REF!,INT((ROW()-13)/2),0)),IF(ISBLANK(OFFSET('9. METAS'!$U$20,INT((ROW()-14)/2),0)),"",OFFSET('9. METAS'!$U$20,INT((ROW()-14)/2),0)))</f>
        <v>20</v>
      </c>
      <c r="K152" s="209">
        <f ca="1">IF(MOD(ROW()-13,2)=0,IF(ISBLANK(OFFSET(#REF!,INT((ROW()-13)/2),0)),"",OFFSET(#REF!,INT((ROW()-13)/2),0)),IF(ISBLANK(OFFSET('9. METAS'!$V$20,INT((ROW()-14)/2),0)),"",OFFSET('9. METAS'!$V$20,INT((ROW()-14)/2),0)))</f>
        <v>20</v>
      </c>
      <c r="L152" s="209">
        <f ca="1">IF(MOD(ROW()-13,2)=0,IF(ISBLANK(OFFSET(#REF!,INT((ROW()-13)/2),0)),"",OFFSET(#REF!,INT((ROW()-13)/2),0)),IF(ISBLANK(OFFSET('9. METAS'!$W$20,INT((ROW()-14)/2),0)),"",OFFSET('9. METAS'!$W$20,INT((ROW()-14)/2),0)))</f>
        <v>25</v>
      </c>
      <c r="M152" s="210">
        <f ca="1">IF(MOD(ROW()-13,2)=0,IF(ISBLANK(OFFSET(#REF!,INT((ROW()-13)/2),0)),"",OFFSET(#REF!,INT((ROW()-13)/2),0)),IF(ISBLANK(OFFSET('9. METAS'!$X$20,INT((ROW()-14)/2),0)),"",OFFSET('9. METAS'!$X$20,INT((ROW()-14)/2),0)))</f>
        <v>25</v>
      </c>
      <c r="N152" s="1003"/>
      <c r="O152" s="1005"/>
      <c r="P152" s="1034"/>
    </row>
    <row r="153" spans="3:16">
      <c r="C153" s="1008" t="str">
        <f ca="1">IF(ISBLANK(OFFSET('5. Pp (3 años)'!$C$46,INT((ROW()-13)/2),0)),"",OFFSET('5. Pp (3 años)'!$C$46,INT((ROW()-13)/2),0))</f>
        <v>Componente</v>
      </c>
      <c r="D153" s="983" t="str">
        <f ca="1">IF(ISBLANK(OFFSET('5. Pp (3 años)'!$D$46,INT((ROW()-13)/2),0)),"",OFFSET('5. Pp (3 años)'!$D$46,INT((ROW()-13)/2),0))</f>
        <v xml:space="preserve">3.1.1.1.14  Organizar, conservar y gestionar la documentacion oficial, generada por las unidades administrativas, transferidas al archivo Municipal realizadas
</v>
      </c>
      <c r="E153" s="983" t="str">
        <f ca="1">IF(ISBLANK(OFFSET('5. Pp (3 años)'!$E$46,INT((ROW()-13)/2),0)),"",OFFSET('5. Pp (3 años)'!$E$46,INT((ROW()-13)/2),0))</f>
        <v>PAMC: Porcentaje de Archivos Municipales en concentración.</v>
      </c>
      <c r="F153" s="985" t="str">
        <f ca="1">IF(ISBLANK(OFFSET('5. Pp (3 años)'!$K$46,INT((ROW()-13)/2),0)),"",OFFSET('5. Pp (3 años)'!$K$46,INT((ROW()-13)/2),0))</f>
        <v>Ascendente</v>
      </c>
      <c r="G153" s="987" t="str">
        <f ca="1">IF(ISBLANK(OFFSET('5. Pp (3 años)'!$H$46,INT((ROW()-13)/2),0)),"",OFFSET('5. Pp (3 años)'!$H$46,INT((ROW()-13)/2),0))</f>
        <v>Trimestral</v>
      </c>
      <c r="H153" s="1027">
        <f ca="1">IF(ISBLANK(OFFSET('9. METAS'!$L$20,INT((ROW()-13)/2),0)),"",OFFSET('9. METAS'!$L$20,INT((ROW()-13)/2),0))</f>
        <v>1500</v>
      </c>
      <c r="I153" s="1029"/>
      <c r="J153" s="208" t="e">
        <f ca="1">IF(MOD(ROW()-13,2)=0,IF(ISBLANK(OFFSET(#REF!,INT((ROW()-13)/2),0)),"",OFFSET(#REF!,INT((ROW()-13)/2),0)),IF(ISBLANK(OFFSET('9. METAS'!$U$20,INT((ROW()-14)/2),0)),"",OFFSET('9. METAS'!$U$20,INT((ROW()-14)/2),0)))</f>
        <v>#REF!</v>
      </c>
      <c r="K153" s="209" t="e">
        <f ca="1">IF(MOD(ROW()-13,2)=0,IF(ISBLANK(OFFSET(#REF!,INT((ROW()-13)/2),0)),"",OFFSET(#REF!,INT((ROW()-13)/2),0)),IF(ISBLANK(OFFSET('9. METAS'!$V$20,INT((ROW()-14)/2),0)),"",OFFSET('9. METAS'!$V$20,INT((ROW()-14)/2),0)))</f>
        <v>#REF!</v>
      </c>
      <c r="L153" s="209" t="e">
        <f ca="1">IF(MOD(ROW()-13,2)=0,IF(ISBLANK(OFFSET(#REF!,INT((ROW()-13)/2),0)),"",OFFSET(#REF!,INT((ROW()-13)/2),0)),IF(ISBLANK(OFFSET('9. METAS'!$W$20,INT((ROW()-14)/2),0)),"",OFFSET('9. METAS'!$W$20,INT((ROW()-14)/2),0)))</f>
        <v>#REF!</v>
      </c>
      <c r="M153" s="210" t="e">
        <f ca="1">IF(MOD(ROW()-13,2)=0,IF(ISBLANK(OFFSET(#REF!,INT((ROW()-13)/2),0)),"",OFFSET(#REF!,INT((ROW()-13)/2),0)),IF(ISBLANK(OFFSET('9. METAS'!$X$20,INT((ROW()-14)/2),0)),"",OFFSET('9. METAS'!$X$20,INT((ROW()-14)/2),0)))</f>
        <v>#REF!</v>
      </c>
      <c r="N153" s="1002" t="str">
        <f t="shared" ref="N153" ca="1" si="136">IFERROR(J153/J154,"ND")</f>
        <v>ND</v>
      </c>
      <c r="O153" s="1004" t="str">
        <f t="shared" ref="O153" ca="1" si="137">IFERROR(((J153+K153+L153)/H153),"ND")</f>
        <v>ND</v>
      </c>
      <c r="P153" s="1031"/>
    </row>
    <row r="154" spans="3:16">
      <c r="C154" s="981"/>
      <c r="D154" s="983"/>
      <c r="E154" s="983"/>
      <c r="F154" s="985"/>
      <c r="G154" s="987"/>
      <c r="H154" s="1027"/>
      <c r="I154" s="1033"/>
      <c r="J154" s="208">
        <f ca="1">IF(MOD(ROW()-13,2)=0,IF(ISBLANK(OFFSET(#REF!,INT((ROW()-13)/2),0)),"",OFFSET(#REF!,INT((ROW()-13)/2),0)),IF(ISBLANK(OFFSET('9. METAS'!$U$20,INT((ROW()-14)/2),0)),"",OFFSET('9. METAS'!$U$20,INT((ROW()-14)/2),0)))</f>
        <v>375</v>
      </c>
      <c r="K154" s="209">
        <f ca="1">IF(MOD(ROW()-13,2)=0,IF(ISBLANK(OFFSET(#REF!,INT((ROW()-13)/2),0)),"",OFFSET(#REF!,INT((ROW()-13)/2),0)),IF(ISBLANK(OFFSET('9. METAS'!$V$20,INT((ROW()-14)/2),0)),"",OFFSET('9. METAS'!$V$20,INT((ROW()-14)/2),0)))</f>
        <v>375</v>
      </c>
      <c r="L154" s="209">
        <f ca="1">IF(MOD(ROW()-13,2)=0,IF(ISBLANK(OFFSET(#REF!,INT((ROW()-13)/2),0)),"",OFFSET(#REF!,INT((ROW()-13)/2),0)),IF(ISBLANK(OFFSET('9. METAS'!$W$20,INT((ROW()-14)/2),0)),"",OFFSET('9. METAS'!$W$20,INT((ROW()-14)/2),0)))</f>
        <v>375</v>
      </c>
      <c r="M154" s="210">
        <f ca="1">IF(MOD(ROW()-13,2)=0,IF(ISBLANK(OFFSET(#REF!,INT((ROW()-13)/2),0)),"",OFFSET(#REF!,INT((ROW()-13)/2),0)),IF(ISBLANK(OFFSET('9. METAS'!$X$20,INT((ROW()-14)/2),0)),"",OFFSET('9. METAS'!$X$20,INT((ROW()-14)/2),0)))</f>
        <v>375</v>
      </c>
      <c r="N154" s="1003"/>
      <c r="O154" s="1005"/>
      <c r="P154" s="1034"/>
    </row>
    <row r="155" spans="3:16">
      <c r="C155" s="1008" t="str">
        <f ca="1">IF(ISBLANK(OFFSET('5. Pp (3 años)'!$C$46,INT((ROW()-13)/2),0)),"",OFFSET('5. Pp (3 años)'!$C$46,INT((ROW()-13)/2),0))</f>
        <v>Actividad</v>
      </c>
      <c r="D155" s="983" t="str">
        <f ca="1">IF(ISBLANK(OFFSET('5. Pp (3 años)'!$D$46,INT((ROW()-13)/2),0)),"",OFFSET('5. Pp (3 años)'!$D$46,INT((ROW()-13)/2),0))</f>
        <v>3.1.1.1.14.1 Atención a las solicitudes de las Unidades Administrativas para bajas documentales de Archivo de Concentración.</v>
      </c>
      <c r="E155" s="983" t="str">
        <f ca="1">IF(ISBLANK(OFFSET('5. Pp (3 años)'!$E$46,INT((ROW()-13)/2),0)),"",OFFSET('5. Pp (3 años)'!$E$46,INT((ROW()-13)/2),0))</f>
        <v xml:space="preserve">PSBD: Porcentaje de solicitudes de bajas documentales atendidas. </v>
      </c>
      <c r="F155" s="985" t="str">
        <f ca="1">IF(ISBLANK(OFFSET('5. Pp (3 años)'!$K$46,INT((ROW()-13)/2),0)),"",OFFSET('5. Pp (3 años)'!$K$46,INT((ROW()-13)/2),0))</f>
        <v>Ascendente</v>
      </c>
      <c r="G155" s="987" t="str">
        <f ca="1">IF(ISBLANK(OFFSET('5. Pp (3 años)'!$H$46,INT((ROW()-13)/2),0)),"",OFFSET('5. Pp (3 años)'!$H$46,INT((ROW()-13)/2),0))</f>
        <v>Trimestral</v>
      </c>
      <c r="H155" s="1027">
        <f ca="1">IF(ISBLANK(OFFSET('9. METAS'!$L$20,INT((ROW()-13)/2),0)),"",OFFSET('9. METAS'!$L$20,INT((ROW()-13)/2),0))</f>
        <v>4</v>
      </c>
      <c r="I155" s="1029"/>
      <c r="J155" s="208" t="e">
        <f ca="1">IF(MOD(ROW()-13,2)=0,IF(ISBLANK(OFFSET(#REF!,INT((ROW()-13)/2),0)),"",OFFSET(#REF!,INT((ROW()-13)/2),0)),IF(ISBLANK(OFFSET('9. METAS'!$U$20,INT((ROW()-14)/2),0)),"",OFFSET('9. METAS'!$U$20,INT((ROW()-14)/2),0)))</f>
        <v>#REF!</v>
      </c>
      <c r="K155" s="209" t="e">
        <f ca="1">IF(MOD(ROW()-13,2)=0,IF(ISBLANK(OFFSET(#REF!,INT((ROW()-13)/2),0)),"",OFFSET(#REF!,INT((ROW()-13)/2),0)),IF(ISBLANK(OFFSET('9. METAS'!$V$20,INT((ROW()-14)/2),0)),"",OFFSET('9. METAS'!$V$20,INT((ROW()-14)/2),0)))</f>
        <v>#REF!</v>
      </c>
      <c r="L155" s="209" t="e">
        <f ca="1">IF(MOD(ROW()-13,2)=0,IF(ISBLANK(OFFSET(#REF!,INT((ROW()-13)/2),0)),"",OFFSET(#REF!,INT((ROW()-13)/2),0)),IF(ISBLANK(OFFSET('9. METAS'!$W$20,INT((ROW()-14)/2),0)),"",OFFSET('9. METAS'!$W$20,INT((ROW()-14)/2),0)))</f>
        <v>#REF!</v>
      </c>
      <c r="M155" s="210" t="e">
        <f ca="1">IF(MOD(ROW()-13,2)=0,IF(ISBLANK(OFFSET(#REF!,INT((ROW()-13)/2),0)),"",OFFSET(#REF!,INT((ROW()-13)/2),0)),IF(ISBLANK(OFFSET('9. METAS'!$X$20,INT((ROW()-14)/2),0)),"",OFFSET('9. METAS'!$X$20,INT((ROW()-14)/2),0)))</f>
        <v>#REF!</v>
      </c>
      <c r="N155" s="1002" t="str">
        <f t="shared" ref="N155" ca="1" si="138">IFERROR(J155/J156,"ND")</f>
        <v>ND</v>
      </c>
      <c r="O155" s="1004" t="str">
        <f t="shared" ref="O155" ca="1" si="139">IFERROR(((J155+K155+L155)/H155),"ND")</f>
        <v>ND</v>
      </c>
      <c r="P155" s="1031"/>
    </row>
    <row r="156" spans="3:16">
      <c r="C156" s="981"/>
      <c r="D156" s="983"/>
      <c r="E156" s="983"/>
      <c r="F156" s="985"/>
      <c r="G156" s="987"/>
      <c r="H156" s="1027"/>
      <c r="I156" s="1033"/>
      <c r="J156" s="208">
        <f ca="1">IF(MOD(ROW()-13,2)=0,IF(ISBLANK(OFFSET(#REF!,INT((ROW()-13)/2),0)),"",OFFSET(#REF!,INT((ROW()-13)/2),0)),IF(ISBLANK(OFFSET('9. METAS'!$U$20,INT((ROW()-14)/2),0)),"",OFFSET('9. METAS'!$U$20,INT((ROW()-14)/2),0)))</f>
        <v>1</v>
      </c>
      <c r="K156" s="209">
        <f ca="1">IF(MOD(ROW()-13,2)=0,IF(ISBLANK(OFFSET(#REF!,INT((ROW()-13)/2),0)),"",OFFSET(#REF!,INT((ROW()-13)/2),0)),IF(ISBLANK(OFFSET('9. METAS'!$V$20,INT((ROW()-14)/2),0)),"",OFFSET('9. METAS'!$V$20,INT((ROW()-14)/2),0)))</f>
        <v>1</v>
      </c>
      <c r="L156" s="209">
        <f ca="1">IF(MOD(ROW()-13,2)=0,IF(ISBLANK(OFFSET(#REF!,INT((ROW()-13)/2),0)),"",OFFSET(#REF!,INT((ROW()-13)/2),0)),IF(ISBLANK(OFFSET('9. METAS'!$W$20,INT((ROW()-14)/2),0)),"",OFFSET('9. METAS'!$W$20,INT((ROW()-14)/2),0)))</f>
        <v>1</v>
      </c>
      <c r="M156" s="210">
        <f ca="1">IF(MOD(ROW()-13,2)=0,IF(ISBLANK(OFFSET(#REF!,INT((ROW()-13)/2),0)),"",OFFSET(#REF!,INT((ROW()-13)/2),0)),IF(ISBLANK(OFFSET('9. METAS'!$X$20,INT((ROW()-14)/2),0)),"",OFFSET('9. METAS'!$X$20,INT((ROW()-14)/2),0)))</f>
        <v>1</v>
      </c>
      <c r="N156" s="1003"/>
      <c r="O156" s="1005"/>
      <c r="P156" s="1034"/>
    </row>
    <row r="157" spans="3:16">
      <c r="C157" s="1008" t="str">
        <f ca="1">IF(ISBLANK(OFFSET('5. Pp (3 años)'!$C$46,INT((ROW()-13)/2),0)),"",OFFSET('5. Pp (3 años)'!$C$46,INT((ROW()-13)/2),0))</f>
        <v>Actividad</v>
      </c>
      <c r="D157" s="983" t="str">
        <f ca="1">IF(ISBLANK(OFFSET('5. Pp (3 años)'!$D$46,INT((ROW()-13)/2),0)),"",OFFSET('5. Pp (3 años)'!$D$46,INT((ROW()-13)/2),0))</f>
        <v>3.1.1.1.14.2 Solicitudes de transferencias primarias de los Archivos de Tramite de las Unidades Administrativas Municipales al Archivo de Concentración.</v>
      </c>
      <c r="E157" s="983" t="str">
        <f ca="1">IF(ISBLANK(OFFSET('5. Pp (3 años)'!$E$46,INT((ROW()-13)/2),0)),"",OFFSET('5. Pp (3 años)'!$E$46,INT((ROW()-13)/2),0))</f>
        <v xml:space="preserve">PTPA: Porcentaje de Transferencias Primarias aprobadas.  </v>
      </c>
      <c r="F157" s="985" t="str">
        <f ca="1">IF(ISBLANK(OFFSET('5. Pp (3 años)'!$K$46,INT((ROW()-13)/2),0)),"",OFFSET('5. Pp (3 años)'!$K$46,INT((ROW()-13)/2),0))</f>
        <v>Ascendente</v>
      </c>
      <c r="G157" s="987" t="str">
        <f ca="1">IF(ISBLANK(OFFSET('5. Pp (3 años)'!$H$46,INT((ROW()-13)/2),0)),"",OFFSET('5. Pp (3 años)'!$H$46,INT((ROW()-13)/2),0))</f>
        <v>Trimestral</v>
      </c>
      <c r="H157" s="1027">
        <f ca="1">IF(ISBLANK(OFFSET('9. METAS'!$L$20,INT((ROW()-13)/2),0)),"",OFFSET('9. METAS'!$L$20,INT((ROW()-13)/2),0))</f>
        <v>545</v>
      </c>
      <c r="I157" s="1029"/>
      <c r="J157" s="208" t="e">
        <f ca="1">IF(MOD(ROW()-13,2)=0,IF(ISBLANK(OFFSET(#REF!,INT((ROW()-13)/2),0)),"",OFFSET(#REF!,INT((ROW()-13)/2),0)),IF(ISBLANK(OFFSET('9. METAS'!$U$20,INT((ROW()-14)/2),0)),"",OFFSET('9. METAS'!$U$20,INT((ROW()-14)/2),0)))</f>
        <v>#REF!</v>
      </c>
      <c r="K157" s="209" t="e">
        <f ca="1">IF(MOD(ROW()-13,2)=0,IF(ISBLANK(OFFSET(#REF!,INT((ROW()-13)/2),0)),"",OFFSET(#REF!,INT((ROW()-13)/2),0)),IF(ISBLANK(OFFSET('9. METAS'!$V$20,INT((ROW()-14)/2),0)),"",OFFSET('9. METAS'!$V$20,INT((ROW()-14)/2),0)))</f>
        <v>#REF!</v>
      </c>
      <c r="L157" s="209" t="e">
        <f ca="1">IF(MOD(ROW()-13,2)=0,IF(ISBLANK(OFFSET(#REF!,INT((ROW()-13)/2),0)),"",OFFSET(#REF!,INT((ROW()-13)/2),0)),IF(ISBLANK(OFFSET('9. METAS'!$W$20,INT((ROW()-14)/2),0)),"",OFFSET('9. METAS'!$W$20,INT((ROW()-14)/2),0)))</f>
        <v>#REF!</v>
      </c>
      <c r="M157" s="210" t="e">
        <f ca="1">IF(MOD(ROW()-13,2)=0,IF(ISBLANK(OFFSET(#REF!,INT((ROW()-13)/2),0)),"",OFFSET(#REF!,INT((ROW()-13)/2),0)),IF(ISBLANK(OFFSET('9. METAS'!$X$20,INT((ROW()-14)/2),0)),"",OFFSET('9. METAS'!$X$20,INT((ROW()-14)/2),0)))</f>
        <v>#REF!</v>
      </c>
      <c r="N157" s="1002" t="str">
        <f t="shared" ref="N157" ca="1" si="140">IFERROR(J157/J158,"ND")</f>
        <v>ND</v>
      </c>
      <c r="O157" s="1004" t="str">
        <f t="shared" ref="O157" ca="1" si="141">IFERROR(((J157+K157+L157)/H157),"ND")</f>
        <v>ND</v>
      </c>
      <c r="P157" s="1031"/>
    </row>
    <row r="158" spans="3:16">
      <c r="C158" s="981"/>
      <c r="D158" s="983"/>
      <c r="E158" s="983"/>
      <c r="F158" s="985"/>
      <c r="G158" s="987"/>
      <c r="H158" s="1027"/>
      <c r="I158" s="1033"/>
      <c r="J158" s="208">
        <f ca="1">IF(MOD(ROW()-13,2)=0,IF(ISBLANK(OFFSET(#REF!,INT((ROW()-13)/2),0)),"",OFFSET(#REF!,INT((ROW()-13)/2),0)),IF(ISBLANK(OFFSET('9. METAS'!$U$20,INT((ROW()-14)/2),0)),"",OFFSET('9. METAS'!$U$20,INT((ROW()-14)/2),0)))</f>
        <v>181</v>
      </c>
      <c r="K158" s="209">
        <f ca="1">IF(MOD(ROW()-13,2)=0,IF(ISBLANK(OFFSET(#REF!,INT((ROW()-13)/2),0)),"",OFFSET(#REF!,INT((ROW()-13)/2),0)),IF(ISBLANK(OFFSET('9. METAS'!$V$20,INT((ROW()-14)/2),0)),"",OFFSET('9. METAS'!$V$20,INT((ROW()-14)/2),0)))</f>
        <v>181</v>
      </c>
      <c r="L158" s="209">
        <f ca="1">IF(MOD(ROW()-13,2)=0,IF(ISBLANK(OFFSET(#REF!,INT((ROW()-13)/2),0)),"",OFFSET(#REF!,INT((ROW()-13)/2),0)),IF(ISBLANK(OFFSET('9. METAS'!$W$20,INT((ROW()-14)/2),0)),"",OFFSET('9. METAS'!$W$20,INT((ROW()-14)/2),0)))</f>
        <v>181</v>
      </c>
      <c r="M158" s="210">
        <f ca="1">IF(MOD(ROW()-13,2)=0,IF(ISBLANK(OFFSET(#REF!,INT((ROW()-13)/2),0)),"",OFFSET(#REF!,INT((ROW()-13)/2),0)),IF(ISBLANK(OFFSET('9. METAS'!$X$20,INT((ROW()-14)/2),0)),"",OFFSET('9. METAS'!$X$20,INT((ROW()-14)/2),0)))</f>
        <v>2</v>
      </c>
      <c r="N158" s="1003"/>
      <c r="O158" s="1005"/>
      <c r="P158" s="1034"/>
    </row>
    <row r="159" spans="3:16">
      <c r="C159" s="1008" t="str">
        <f ca="1">IF(ISBLANK(OFFSET('5. Pp (3 años)'!$C$46,INT((ROW()-13)/2),0)),"",OFFSET('5. Pp (3 años)'!$C$46,INT((ROW()-13)/2),0))</f>
        <v>Actividad</v>
      </c>
      <c r="D159" s="983" t="str">
        <f ca="1">IF(ISBLANK(OFFSET('5. Pp (3 años)'!$D$46,INT((ROW()-13)/2),0)),"",OFFSET('5. Pp (3 años)'!$D$46,INT((ROW()-13)/2),0))</f>
        <v>3.1.1.1.14.3 Elaboración de los Instrumentos para control y consulta del Archivo Municipal.</v>
      </c>
      <c r="E159" s="983" t="str">
        <f ca="1">IF(ISBLANK(OFFSET('5. Pp (3 años)'!$E$46,INT((ROW()-13)/2),0)),"",OFFSET('5. Pp (3 años)'!$E$46,INT((ROW()-13)/2),0))</f>
        <v xml:space="preserve">PICCE: Porcentaje de instrumentos de control y consulta elaborados </v>
      </c>
      <c r="F159" s="985" t="str">
        <f ca="1">IF(ISBLANK(OFFSET('5. Pp (3 años)'!$K$46,INT((ROW()-13)/2),0)),"",OFFSET('5. Pp (3 años)'!$K$46,INT((ROW()-13)/2),0))</f>
        <v>Ascendente</v>
      </c>
      <c r="G159" s="987" t="str">
        <f ca="1">IF(ISBLANK(OFFSET('5. Pp (3 años)'!$H$46,INT((ROW()-13)/2),0)),"",OFFSET('5. Pp (3 años)'!$H$46,INT((ROW()-13)/2),0))</f>
        <v>Trimestral</v>
      </c>
      <c r="H159" s="1027">
        <f ca="1">IF(ISBLANK(OFFSET('9. METAS'!$L$20,INT((ROW()-13)/2),0)),"",OFFSET('9. METAS'!$L$20,INT((ROW()-13)/2),0))</f>
        <v>600</v>
      </c>
      <c r="I159" s="1029"/>
      <c r="J159" s="208" t="e">
        <f ca="1">IF(MOD(ROW()-13,2)=0,IF(ISBLANK(OFFSET(#REF!,INT((ROW()-13)/2),0)),"",OFFSET(#REF!,INT((ROW()-13)/2),0)),IF(ISBLANK(OFFSET('9. METAS'!$U$20,INT((ROW()-14)/2),0)),"",OFFSET('9. METAS'!$U$20,INT((ROW()-14)/2),0)))</f>
        <v>#REF!</v>
      </c>
      <c r="K159" s="209" t="e">
        <f ca="1">IF(MOD(ROW()-13,2)=0,IF(ISBLANK(OFFSET(#REF!,INT((ROW()-13)/2),0)),"",OFFSET(#REF!,INT((ROW()-13)/2),0)),IF(ISBLANK(OFFSET('9. METAS'!$V$20,INT((ROW()-14)/2),0)),"",OFFSET('9. METAS'!$V$20,INT((ROW()-14)/2),0)))</f>
        <v>#REF!</v>
      </c>
      <c r="L159" s="209" t="e">
        <f ca="1">IF(MOD(ROW()-13,2)=0,IF(ISBLANK(OFFSET(#REF!,INT((ROW()-13)/2),0)),"",OFFSET(#REF!,INT((ROW()-13)/2),0)),IF(ISBLANK(OFFSET('9. METAS'!$W$20,INT((ROW()-14)/2),0)),"",OFFSET('9. METAS'!$W$20,INT((ROW()-14)/2),0)))</f>
        <v>#REF!</v>
      </c>
      <c r="M159" s="210" t="e">
        <f ca="1">IF(MOD(ROW()-13,2)=0,IF(ISBLANK(OFFSET(#REF!,INT((ROW()-13)/2),0)),"",OFFSET(#REF!,INT((ROW()-13)/2),0)),IF(ISBLANK(OFFSET('9. METAS'!$X$20,INT((ROW()-14)/2),0)),"",OFFSET('9. METAS'!$X$20,INT((ROW()-14)/2),0)))</f>
        <v>#REF!</v>
      </c>
      <c r="N159" s="1002" t="str">
        <f t="shared" ref="N159" ca="1" si="142">IFERROR(J159/J160,"ND")</f>
        <v>ND</v>
      </c>
      <c r="O159" s="1004" t="str">
        <f t="shared" ref="O159" ca="1" si="143">IFERROR(((J159+K159+L159)/H159),"ND")</f>
        <v>ND</v>
      </c>
      <c r="P159" s="1031"/>
    </row>
    <row r="160" spans="3:16">
      <c r="C160" s="981"/>
      <c r="D160" s="983"/>
      <c r="E160" s="983"/>
      <c r="F160" s="985"/>
      <c r="G160" s="987"/>
      <c r="H160" s="1027"/>
      <c r="I160" s="1033"/>
      <c r="J160" s="208">
        <f ca="1">IF(MOD(ROW()-13,2)=0,IF(ISBLANK(OFFSET(#REF!,INT((ROW()-13)/2),0)),"",OFFSET(#REF!,INT((ROW()-13)/2),0)),IF(ISBLANK(OFFSET('9. METAS'!$U$20,INT((ROW()-14)/2),0)),"",OFFSET('9. METAS'!$U$20,INT((ROW()-14)/2),0)))</f>
        <v>150</v>
      </c>
      <c r="K160" s="209">
        <f ca="1">IF(MOD(ROW()-13,2)=0,IF(ISBLANK(OFFSET(#REF!,INT((ROW()-13)/2),0)),"",OFFSET(#REF!,INT((ROW()-13)/2),0)),IF(ISBLANK(OFFSET('9. METAS'!$V$20,INT((ROW()-14)/2),0)),"",OFFSET('9. METAS'!$V$20,INT((ROW()-14)/2),0)))</f>
        <v>150</v>
      </c>
      <c r="L160" s="209">
        <f ca="1">IF(MOD(ROW()-13,2)=0,IF(ISBLANK(OFFSET(#REF!,INT((ROW()-13)/2),0)),"",OFFSET(#REF!,INT((ROW()-13)/2),0)),IF(ISBLANK(OFFSET('9. METAS'!$W$20,INT((ROW()-14)/2),0)),"",OFFSET('9. METAS'!$W$20,INT((ROW()-14)/2),0)))</f>
        <v>150</v>
      </c>
      <c r="M160" s="210">
        <f ca="1">IF(MOD(ROW()-13,2)=0,IF(ISBLANK(OFFSET(#REF!,INT((ROW()-13)/2),0)),"",OFFSET(#REF!,INT((ROW()-13)/2),0)),IF(ISBLANK(OFFSET('9. METAS'!$X$20,INT((ROW()-14)/2),0)),"",OFFSET('9. METAS'!$X$20,INT((ROW()-14)/2),0)))</f>
        <v>150</v>
      </c>
      <c r="N160" s="1003"/>
      <c r="O160" s="1005"/>
      <c r="P160" s="1034"/>
    </row>
    <row r="161" spans="3:16">
      <c r="C161" s="1008" t="str">
        <f ca="1">IF(ISBLANK(OFFSET('5. Pp (3 años)'!$C$46,INT((ROW()-13)/2),0)),"",OFFSET('5. Pp (3 años)'!$C$46,INT((ROW()-13)/2),0))</f>
        <v>Actividad</v>
      </c>
      <c r="D161" s="983" t="str">
        <f ca="1">IF(ISBLANK(OFFSET('5. Pp (3 años)'!$D$46,INT((ROW()-13)/2),0)),"",OFFSET('5. Pp (3 años)'!$D$46,INT((ROW()-13)/2),0))</f>
        <v>3.1.1.1.14.4 Capacitaciónes desarrolladas a las unidades administravias en materia de gestión documental y administración de los archivos.</v>
      </c>
      <c r="E161" s="983" t="str">
        <f ca="1">IF(ISBLANK(OFFSET('5. Pp (3 años)'!$E$46,INT((ROW()-13)/2),0)),"",OFFSET('5. Pp (3 años)'!$E$46,INT((ROW()-13)/2),0))</f>
        <v>PAMAT: Porcentaje de capacitaciones en materia de archivo de tramite.</v>
      </c>
      <c r="F161" s="985" t="str">
        <f ca="1">IF(ISBLANK(OFFSET('5. Pp (3 años)'!$K$46,INT((ROW()-13)/2),0)),"",OFFSET('5. Pp (3 años)'!$K$46,INT((ROW()-13)/2),0))</f>
        <v>Ascendente</v>
      </c>
      <c r="G161" s="987" t="str">
        <f ca="1">IF(ISBLANK(OFFSET('5. Pp (3 años)'!$H$46,INT((ROW()-13)/2),0)),"",OFFSET('5. Pp (3 años)'!$H$46,INT((ROW()-13)/2),0))</f>
        <v>Trimestral</v>
      </c>
      <c r="H161" s="1027">
        <f ca="1">IF(ISBLANK(OFFSET('9. METAS'!$L$20,INT((ROW()-13)/2),0)),"",OFFSET('9. METAS'!$L$20,INT((ROW()-13)/2),0))</f>
        <v>200</v>
      </c>
      <c r="I161" s="1029"/>
      <c r="J161" s="208" t="e">
        <f ca="1">IF(MOD(ROW()-13,2)=0,IF(ISBLANK(OFFSET(#REF!,INT((ROW()-13)/2),0)),"",OFFSET(#REF!,INT((ROW()-13)/2),0)),IF(ISBLANK(OFFSET('9. METAS'!$U$20,INT((ROW()-14)/2),0)),"",OFFSET('9. METAS'!$U$20,INT((ROW()-14)/2),0)))</f>
        <v>#REF!</v>
      </c>
      <c r="K161" s="209" t="e">
        <f ca="1">IF(MOD(ROW()-13,2)=0,IF(ISBLANK(OFFSET(#REF!,INT((ROW()-13)/2),0)),"",OFFSET(#REF!,INT((ROW()-13)/2),0)),IF(ISBLANK(OFFSET('9. METAS'!$V$20,INT((ROW()-14)/2),0)),"",OFFSET('9. METAS'!$V$20,INT((ROW()-14)/2),0)))</f>
        <v>#REF!</v>
      </c>
      <c r="L161" s="209" t="e">
        <f ca="1">IF(MOD(ROW()-13,2)=0,IF(ISBLANK(OFFSET(#REF!,INT((ROW()-13)/2),0)),"",OFFSET(#REF!,INT((ROW()-13)/2),0)),IF(ISBLANK(OFFSET('9. METAS'!$W$20,INT((ROW()-14)/2),0)),"",OFFSET('9. METAS'!$W$20,INT((ROW()-14)/2),0)))</f>
        <v>#REF!</v>
      </c>
      <c r="M161" s="210" t="e">
        <f ca="1">IF(MOD(ROW()-13,2)=0,IF(ISBLANK(OFFSET(#REF!,INT((ROW()-13)/2),0)),"",OFFSET(#REF!,INT((ROW()-13)/2),0)),IF(ISBLANK(OFFSET('9. METAS'!$X$20,INT((ROW()-14)/2),0)),"",OFFSET('9. METAS'!$X$20,INT((ROW()-14)/2),0)))</f>
        <v>#REF!</v>
      </c>
      <c r="N161" s="1002" t="str">
        <f t="shared" ref="N161" ca="1" si="144">IFERROR(J161/J162,"ND")</f>
        <v>ND</v>
      </c>
      <c r="O161" s="1004" t="str">
        <f t="shared" ref="O161" ca="1" si="145">IFERROR(((J161+K161+L161)/H161),"ND")</f>
        <v>ND</v>
      </c>
      <c r="P161" s="1031"/>
    </row>
    <row r="162" spans="3:16">
      <c r="C162" s="981"/>
      <c r="D162" s="983"/>
      <c r="E162" s="983"/>
      <c r="F162" s="985"/>
      <c r="G162" s="987"/>
      <c r="H162" s="1027"/>
      <c r="I162" s="1033"/>
      <c r="J162" s="208">
        <f ca="1">IF(MOD(ROW()-13,2)=0,IF(ISBLANK(OFFSET(#REF!,INT((ROW()-13)/2),0)),"",OFFSET(#REF!,INT((ROW()-13)/2),0)),IF(ISBLANK(OFFSET('9. METAS'!$U$20,INT((ROW()-14)/2),0)),"",OFFSET('9. METAS'!$U$20,INT((ROW()-14)/2),0)))</f>
        <v>50</v>
      </c>
      <c r="K162" s="209">
        <f ca="1">IF(MOD(ROW()-13,2)=0,IF(ISBLANK(OFFSET(#REF!,INT((ROW()-13)/2),0)),"",OFFSET(#REF!,INT((ROW()-13)/2),0)),IF(ISBLANK(OFFSET('9. METAS'!$V$20,INT((ROW()-14)/2),0)),"",OFFSET('9. METAS'!$V$20,INT((ROW()-14)/2),0)))</f>
        <v>50</v>
      </c>
      <c r="L162" s="209">
        <f ca="1">IF(MOD(ROW()-13,2)=0,IF(ISBLANK(OFFSET(#REF!,INT((ROW()-13)/2),0)),"",OFFSET(#REF!,INT((ROW()-13)/2),0)),IF(ISBLANK(OFFSET('9. METAS'!$W$20,INT((ROW()-14)/2),0)),"",OFFSET('9. METAS'!$W$20,INT((ROW()-14)/2),0)))</f>
        <v>50</v>
      </c>
      <c r="M162" s="210">
        <f ca="1">IF(MOD(ROW()-13,2)=0,IF(ISBLANK(OFFSET(#REF!,INT((ROW()-13)/2),0)),"",OFFSET(#REF!,INT((ROW()-13)/2),0)),IF(ISBLANK(OFFSET('9. METAS'!$X$20,INT((ROW()-14)/2),0)),"",OFFSET('9. METAS'!$X$20,INT((ROW()-14)/2),0)))</f>
        <v>50</v>
      </c>
      <c r="N162" s="1003"/>
      <c r="O162" s="1005"/>
      <c r="P162" s="1034"/>
    </row>
    <row r="163" spans="3:16">
      <c r="C163" s="1008" t="str">
        <f ca="1">IF(ISBLANK(OFFSET('5. Pp (3 años)'!$C$46,INT((ROW()-13)/2),0)),"",OFFSET('5. Pp (3 años)'!$C$46,INT((ROW()-13)/2),0))</f>
        <v>Actividad</v>
      </c>
      <c r="D163" s="983" t="str">
        <f ca="1">IF(ISBLANK(OFFSET('5. Pp (3 años)'!$D$46,INT((ROW()-13)/2),0)),"",OFFSET('5. Pp (3 años)'!$D$46,INT((ROW()-13)/2),0))</f>
        <v>3.1.1.1.14.5 Eliminación de Documentos de apoyo informativo.</v>
      </c>
      <c r="E163" s="983" t="str">
        <f ca="1">IF(ISBLANK(OFFSET('5. Pp (3 años)'!$E$46,INT((ROW()-13)/2),0)),"",OFFSET('5. Pp (3 años)'!$E$46,INT((ROW()-13)/2),0))</f>
        <v>PEDAI: Porcentaje de eliminación de Documentos de Apoyo informativo.</v>
      </c>
      <c r="F163" s="985" t="str">
        <f ca="1">IF(ISBLANK(OFFSET('5. Pp (3 años)'!$K$46,INT((ROW()-13)/2),0)),"",OFFSET('5. Pp (3 años)'!$K$46,INT((ROW()-13)/2),0))</f>
        <v>Ascendente</v>
      </c>
      <c r="G163" s="987" t="str">
        <f ca="1">IF(ISBLANK(OFFSET('5. Pp (3 años)'!$H$46,INT((ROW()-13)/2),0)),"",OFFSET('5. Pp (3 años)'!$H$46,INT((ROW()-13)/2),0))</f>
        <v>Trimestral</v>
      </c>
      <c r="H163" s="1027">
        <f ca="1">IF(ISBLANK(OFFSET('9. METAS'!$L$20,INT((ROW()-13)/2),0)),"",OFFSET('9. METAS'!$L$20,INT((ROW()-13)/2),0))</f>
        <v>40</v>
      </c>
      <c r="I163" s="1029"/>
      <c r="J163" s="208" t="e">
        <f ca="1">IF(MOD(ROW()-13,2)=0,IF(ISBLANK(OFFSET(#REF!,INT((ROW()-13)/2),0)),"",OFFSET(#REF!,INT((ROW()-13)/2),0)),IF(ISBLANK(OFFSET('9. METAS'!$U$20,INT((ROW()-14)/2),0)),"",OFFSET('9. METAS'!$U$20,INT((ROW()-14)/2),0)))</f>
        <v>#REF!</v>
      </c>
      <c r="K163" s="209" t="e">
        <f ca="1">IF(MOD(ROW()-13,2)=0,IF(ISBLANK(OFFSET(#REF!,INT((ROW()-13)/2),0)),"",OFFSET(#REF!,INT((ROW()-13)/2),0)),IF(ISBLANK(OFFSET('9. METAS'!$V$20,INT((ROW()-14)/2),0)),"",OFFSET('9. METAS'!$V$20,INT((ROW()-14)/2),0)))</f>
        <v>#REF!</v>
      </c>
      <c r="L163" s="209" t="e">
        <f ca="1">IF(MOD(ROW()-13,2)=0,IF(ISBLANK(OFFSET(#REF!,INT((ROW()-13)/2),0)),"",OFFSET(#REF!,INT((ROW()-13)/2),0)),IF(ISBLANK(OFFSET('9. METAS'!$W$20,INT((ROW()-14)/2),0)),"",OFFSET('9. METAS'!$W$20,INT((ROW()-14)/2),0)))</f>
        <v>#REF!</v>
      </c>
      <c r="M163" s="210" t="e">
        <f ca="1">IF(MOD(ROW()-13,2)=0,IF(ISBLANK(OFFSET(#REF!,INT((ROW()-13)/2),0)),"",OFFSET(#REF!,INT((ROW()-13)/2),0)),IF(ISBLANK(OFFSET('9. METAS'!$X$20,INT((ROW()-14)/2),0)),"",OFFSET('9. METAS'!$X$20,INT((ROW()-14)/2),0)))</f>
        <v>#REF!</v>
      </c>
      <c r="N163" s="1002" t="str">
        <f t="shared" ref="N163" ca="1" si="146">IFERROR(J163/J164,"ND")</f>
        <v>ND</v>
      </c>
      <c r="O163" s="1004" t="str">
        <f t="shared" ref="O163" ca="1" si="147">IFERROR(((J163+K163+L163)/H163),"ND")</f>
        <v>ND</v>
      </c>
      <c r="P163" s="1031"/>
    </row>
    <row r="164" spans="3:16">
      <c r="C164" s="981"/>
      <c r="D164" s="983"/>
      <c r="E164" s="983"/>
      <c r="F164" s="985"/>
      <c r="G164" s="987"/>
      <c r="H164" s="1027"/>
      <c r="I164" s="1033"/>
      <c r="J164" s="208">
        <f ca="1">IF(MOD(ROW()-13,2)=0,IF(ISBLANK(OFFSET(#REF!,INT((ROW()-13)/2),0)),"",OFFSET(#REF!,INT((ROW()-13)/2),0)),IF(ISBLANK(OFFSET('9. METAS'!$U$20,INT((ROW()-14)/2),0)),"",OFFSET('9. METAS'!$U$20,INT((ROW()-14)/2),0)))</f>
        <v>10</v>
      </c>
      <c r="K164" s="209">
        <f ca="1">IF(MOD(ROW()-13,2)=0,IF(ISBLANK(OFFSET(#REF!,INT((ROW()-13)/2),0)),"",OFFSET(#REF!,INT((ROW()-13)/2),0)),IF(ISBLANK(OFFSET('9. METAS'!$V$20,INT((ROW()-14)/2),0)),"",OFFSET('9. METAS'!$V$20,INT((ROW()-14)/2),0)))</f>
        <v>10</v>
      </c>
      <c r="L164" s="209">
        <f ca="1">IF(MOD(ROW()-13,2)=0,IF(ISBLANK(OFFSET(#REF!,INT((ROW()-13)/2),0)),"",OFFSET(#REF!,INT((ROW()-13)/2),0)),IF(ISBLANK(OFFSET('9. METAS'!$W$20,INT((ROW()-14)/2),0)),"",OFFSET('9. METAS'!$W$20,INT((ROW()-14)/2),0)))</f>
        <v>10</v>
      </c>
      <c r="M164" s="210">
        <f ca="1">IF(MOD(ROW()-13,2)=0,IF(ISBLANK(OFFSET(#REF!,INT((ROW()-13)/2),0)),"",OFFSET(#REF!,INT((ROW()-13)/2),0)),IF(ISBLANK(OFFSET('9. METAS'!$X$20,INT((ROW()-14)/2),0)),"",OFFSET('9. METAS'!$X$20,INT((ROW()-14)/2),0)))</f>
        <v>10</v>
      </c>
      <c r="N164" s="1003"/>
      <c r="O164" s="1005"/>
      <c r="P164" s="1034"/>
    </row>
    <row r="165" spans="3:16">
      <c r="C165" s="1008" t="str">
        <f ca="1">IF(ISBLANK(OFFSET('5. Pp (3 años)'!$C$46,INT((ROW()-13)/2),0)),"",OFFSET('5. Pp (3 años)'!$C$46,INT((ROW()-13)/2),0))</f>
        <v>Actividad</v>
      </c>
      <c r="D165" s="983" t="str">
        <f ca="1">IF(ISBLANK(OFFSET('5. Pp (3 años)'!$D$46,INT((ROW()-13)/2),0)),"",OFFSET('5. Pp (3 años)'!$D$46,INT((ROW()-13)/2),0))</f>
        <v>3.1.1.1.14.6 Visitas agendadas a las unidades administrativas para el proceso de baja documental.</v>
      </c>
      <c r="E165" s="983" t="str">
        <f ca="1">IF(ISBLANK(OFFSET('5. Pp (3 años)'!$E$46,INT((ROW()-13)/2),0)),"",OFFSET('5. Pp (3 años)'!$E$46,INT((ROW()-13)/2),0))</f>
        <v>PVAUAPBD: Porcentaje de visitas agendadas a las unidades administrativas para el proceso de baja documental.</v>
      </c>
      <c r="F165" s="985" t="str">
        <f ca="1">IF(ISBLANK(OFFSET('5. Pp (3 años)'!$K$46,INT((ROW()-13)/2),0)),"",OFFSET('5. Pp (3 años)'!$K$46,INT((ROW()-13)/2),0))</f>
        <v>Ascendente</v>
      </c>
      <c r="G165" s="987" t="str">
        <f ca="1">IF(ISBLANK(OFFSET('5. Pp (3 años)'!$H$46,INT((ROW()-13)/2),0)),"",OFFSET('5. Pp (3 años)'!$H$46,INT((ROW()-13)/2),0))</f>
        <v>Trimestral</v>
      </c>
      <c r="H165" s="1027">
        <f ca="1">IF(ISBLANK(OFFSET('9. METAS'!$L$20,INT((ROW()-13)/2),0)),"",OFFSET('9. METAS'!$L$20,INT((ROW()-13)/2),0))</f>
        <v>5</v>
      </c>
      <c r="I165" s="1029"/>
      <c r="J165" s="208" t="e">
        <f ca="1">IF(MOD(ROW()-13,2)=0,IF(ISBLANK(OFFSET(#REF!,INT((ROW()-13)/2),0)),"",OFFSET(#REF!,INT((ROW()-13)/2),0)),IF(ISBLANK(OFFSET('9. METAS'!$U$20,INT((ROW()-14)/2),0)),"",OFFSET('9. METAS'!$U$20,INT((ROW()-14)/2),0)))</f>
        <v>#REF!</v>
      </c>
      <c r="K165" s="209" t="e">
        <f ca="1">IF(MOD(ROW()-13,2)=0,IF(ISBLANK(OFFSET(#REF!,INT((ROW()-13)/2),0)),"",OFFSET(#REF!,INT((ROW()-13)/2),0)),IF(ISBLANK(OFFSET('9. METAS'!$V$20,INT((ROW()-14)/2),0)),"",OFFSET('9. METAS'!$V$20,INT((ROW()-14)/2),0)))</f>
        <v>#REF!</v>
      </c>
      <c r="L165" s="209" t="e">
        <f ca="1">IF(MOD(ROW()-13,2)=0,IF(ISBLANK(OFFSET(#REF!,INT((ROW()-13)/2),0)),"",OFFSET(#REF!,INT((ROW()-13)/2),0)),IF(ISBLANK(OFFSET('9. METAS'!$W$20,INT((ROW()-14)/2),0)),"",OFFSET('9. METAS'!$W$20,INT((ROW()-14)/2),0)))</f>
        <v>#REF!</v>
      </c>
      <c r="M165" s="210" t="e">
        <f ca="1">IF(MOD(ROW()-13,2)=0,IF(ISBLANK(OFFSET(#REF!,INT((ROW()-13)/2),0)),"",OFFSET(#REF!,INT((ROW()-13)/2),0)),IF(ISBLANK(OFFSET('9. METAS'!$X$20,INT((ROW()-14)/2),0)),"",OFFSET('9. METAS'!$X$20,INT((ROW()-14)/2),0)))</f>
        <v>#REF!</v>
      </c>
      <c r="N165" s="1002" t="str">
        <f t="shared" ref="N165" ca="1" si="148">IFERROR(J165/J166,"ND")</f>
        <v>ND</v>
      </c>
      <c r="O165" s="1004" t="str">
        <f t="shared" ref="O165" ca="1" si="149">IFERROR(((J165+K165+L165)/H165),"ND")</f>
        <v>ND</v>
      </c>
      <c r="P165" s="1031"/>
    </row>
    <row r="166" spans="3:16">
      <c r="C166" s="981"/>
      <c r="D166" s="983"/>
      <c r="E166" s="983"/>
      <c r="F166" s="985"/>
      <c r="G166" s="987"/>
      <c r="H166" s="1027"/>
      <c r="I166" s="1033"/>
      <c r="J166" s="208">
        <f ca="1">IF(MOD(ROW()-13,2)=0,IF(ISBLANK(OFFSET(#REF!,INT((ROW()-13)/2),0)),"",OFFSET(#REF!,INT((ROW()-13)/2),0)),IF(ISBLANK(OFFSET('9. METAS'!$U$20,INT((ROW()-14)/2),0)),"",OFFSET('9. METAS'!$U$20,INT((ROW()-14)/2),0)))</f>
        <v>1</v>
      </c>
      <c r="K166" s="209">
        <f ca="1">IF(MOD(ROW()-13,2)=0,IF(ISBLANK(OFFSET(#REF!,INT((ROW()-13)/2),0)),"",OFFSET(#REF!,INT((ROW()-13)/2),0)),IF(ISBLANK(OFFSET('9. METAS'!$V$20,INT((ROW()-14)/2),0)),"",OFFSET('9. METAS'!$V$20,INT((ROW()-14)/2),0)))</f>
        <v>2</v>
      </c>
      <c r="L166" s="209">
        <f ca="1">IF(MOD(ROW()-13,2)=0,IF(ISBLANK(OFFSET(#REF!,INT((ROW()-13)/2),0)),"",OFFSET(#REF!,INT((ROW()-13)/2),0)),IF(ISBLANK(OFFSET('9. METAS'!$W$20,INT((ROW()-14)/2),0)),"",OFFSET('9. METAS'!$W$20,INT((ROW()-14)/2),0)))</f>
        <v>1</v>
      </c>
      <c r="M166" s="210">
        <f ca="1">IF(MOD(ROW()-13,2)=0,IF(ISBLANK(OFFSET(#REF!,INT((ROW()-13)/2),0)),"",OFFSET(#REF!,INT((ROW()-13)/2),0)),IF(ISBLANK(OFFSET('9. METAS'!$X$20,INT((ROW()-14)/2),0)),"",OFFSET('9. METAS'!$X$20,INT((ROW()-14)/2),0)))</f>
        <v>1</v>
      </c>
      <c r="N166" s="1003"/>
      <c r="O166" s="1005"/>
      <c r="P166" s="1034"/>
    </row>
    <row r="167" spans="3:16">
      <c r="C167" s="1008" t="str">
        <f ca="1">IF(ISBLANK(OFFSET('5. Pp (3 años)'!$C$46,INT((ROW()-13)/2),0)),"",OFFSET('5. Pp (3 años)'!$C$46,INT((ROW()-13)/2),0))</f>
        <v>Actividad</v>
      </c>
      <c r="D167" s="983" t="str">
        <f ca="1">IF(ISBLANK(OFFSET('5. Pp (3 años)'!$D$46,INT((ROW()-13)/2),0)),"",OFFSET('5. Pp (3 años)'!$D$46,INT((ROW()-13)/2),0))</f>
        <v>3.1.1.1.14.7 Total de Bajas documentales concluidas (Actas de baja documental)</v>
      </c>
      <c r="E167" s="983" t="str">
        <f ca="1">IF(ISBLANK(OFFSET('5. Pp (3 años)'!$E$46,INT((ROW()-13)/2),0)),"",OFFSET('5. Pp (3 años)'!$E$46,INT((ROW()-13)/2),0))</f>
        <v>PTBDC: Porcentaje de Total de Bajas documentales concluidas (Actas de baja documental).</v>
      </c>
      <c r="F167" s="985" t="str">
        <f ca="1">IF(ISBLANK(OFFSET('5. Pp (3 años)'!$K$46,INT((ROW()-13)/2),0)),"",OFFSET('5. Pp (3 años)'!$K$46,INT((ROW()-13)/2),0))</f>
        <v>Ascendente</v>
      </c>
      <c r="G167" s="987" t="str">
        <f ca="1">IF(ISBLANK(OFFSET('5. Pp (3 años)'!$H$46,INT((ROW()-13)/2),0)),"",OFFSET('5. Pp (3 años)'!$H$46,INT((ROW()-13)/2),0))</f>
        <v>Trimestral</v>
      </c>
      <c r="H167" s="1027">
        <f ca="1">IF(ISBLANK(OFFSET('9. METAS'!$L$20,INT((ROW()-13)/2),0)),"",OFFSET('9. METAS'!$L$20,INT((ROW()-13)/2),0))</f>
        <v>120</v>
      </c>
      <c r="I167" s="1029"/>
      <c r="J167" s="208" t="e">
        <f ca="1">IF(MOD(ROW()-13,2)=0,IF(ISBLANK(OFFSET(#REF!,INT((ROW()-13)/2),0)),"",OFFSET(#REF!,INT((ROW()-13)/2),0)),IF(ISBLANK(OFFSET('9. METAS'!$U$20,INT((ROW()-14)/2),0)),"",OFFSET('9. METAS'!$U$20,INT((ROW()-14)/2),0)))</f>
        <v>#REF!</v>
      </c>
      <c r="K167" s="209" t="e">
        <f ca="1">IF(MOD(ROW()-13,2)=0,IF(ISBLANK(OFFSET(#REF!,INT((ROW()-13)/2),0)),"",OFFSET(#REF!,INT((ROW()-13)/2),0)),IF(ISBLANK(OFFSET('9. METAS'!$V$20,INT((ROW()-14)/2),0)),"",OFFSET('9. METAS'!$V$20,INT((ROW()-14)/2),0)))</f>
        <v>#REF!</v>
      </c>
      <c r="L167" s="209" t="e">
        <f ca="1">IF(MOD(ROW()-13,2)=0,IF(ISBLANK(OFFSET(#REF!,INT((ROW()-13)/2),0)),"",OFFSET(#REF!,INT((ROW()-13)/2),0)),IF(ISBLANK(OFFSET('9. METAS'!$W$20,INT((ROW()-14)/2),0)),"",OFFSET('9. METAS'!$W$20,INT((ROW()-14)/2),0)))</f>
        <v>#REF!</v>
      </c>
      <c r="M167" s="210" t="e">
        <f ca="1">IF(MOD(ROW()-13,2)=0,IF(ISBLANK(OFFSET(#REF!,INT((ROW()-13)/2),0)),"",OFFSET(#REF!,INT((ROW()-13)/2),0)),IF(ISBLANK(OFFSET('9. METAS'!$X$20,INT((ROW()-14)/2),0)),"",OFFSET('9. METAS'!$X$20,INT((ROW()-14)/2),0)))</f>
        <v>#REF!</v>
      </c>
      <c r="N167" s="1002" t="str">
        <f t="shared" ref="N167" ca="1" si="150">IFERROR(J167/J168,"ND")</f>
        <v>ND</v>
      </c>
      <c r="O167" s="1004" t="str">
        <f t="shared" ref="O167" ca="1" si="151">IFERROR(((J167+K167+L167)/H167),"ND")</f>
        <v>ND</v>
      </c>
      <c r="P167" s="1031"/>
    </row>
    <row r="168" spans="3:16">
      <c r="C168" s="981"/>
      <c r="D168" s="983"/>
      <c r="E168" s="983"/>
      <c r="F168" s="985"/>
      <c r="G168" s="987"/>
      <c r="H168" s="1027"/>
      <c r="I168" s="1033"/>
      <c r="J168" s="208">
        <f ca="1">IF(MOD(ROW()-13,2)=0,IF(ISBLANK(OFFSET(#REF!,INT((ROW()-13)/2),0)),"",OFFSET(#REF!,INT((ROW()-13)/2),0)),IF(ISBLANK(OFFSET('9. METAS'!$U$20,INT((ROW()-14)/2),0)),"",OFFSET('9. METAS'!$U$20,INT((ROW()-14)/2),0)))</f>
        <v>30</v>
      </c>
      <c r="K168" s="209">
        <f ca="1">IF(MOD(ROW()-13,2)=0,IF(ISBLANK(OFFSET(#REF!,INT((ROW()-13)/2),0)),"",OFFSET(#REF!,INT((ROW()-13)/2),0)),IF(ISBLANK(OFFSET('9. METAS'!$V$20,INT((ROW()-14)/2),0)),"",OFFSET('9. METAS'!$V$20,INT((ROW()-14)/2),0)))</f>
        <v>30</v>
      </c>
      <c r="L168" s="209">
        <f ca="1">IF(MOD(ROW()-13,2)=0,IF(ISBLANK(OFFSET(#REF!,INT((ROW()-13)/2),0)),"",OFFSET(#REF!,INT((ROW()-13)/2),0)),IF(ISBLANK(OFFSET('9. METAS'!$W$20,INT((ROW()-14)/2),0)),"",OFFSET('9. METAS'!$W$20,INT((ROW()-14)/2),0)))</f>
        <v>30</v>
      </c>
      <c r="M168" s="210">
        <f ca="1">IF(MOD(ROW()-13,2)=0,IF(ISBLANK(OFFSET(#REF!,INT((ROW()-13)/2),0)),"",OFFSET(#REF!,INT((ROW()-13)/2),0)),IF(ISBLANK(OFFSET('9. METAS'!$X$20,INT((ROW()-14)/2),0)),"",OFFSET('9. METAS'!$X$20,INT((ROW()-14)/2),0)))</f>
        <v>30</v>
      </c>
      <c r="N168" s="1003"/>
      <c r="O168" s="1005"/>
      <c r="P168" s="1034"/>
    </row>
    <row r="169" spans="3:16">
      <c r="C169" s="1008" t="str">
        <f ca="1">IF(ISBLANK(OFFSET('5. Pp (3 años)'!$C$46,INT((ROW()-13)/2),0)),"",OFFSET('5. Pp (3 años)'!$C$46,INT((ROW()-13)/2),0))</f>
        <v>Actividad</v>
      </c>
      <c r="D169" s="983" t="str">
        <f ca="1">IF(ISBLANK(OFFSET('5. Pp (3 años)'!$D$46,INT((ROW()-13)/2),0)),"",OFFSET('5. Pp (3 años)'!$D$46,INT((ROW()-13)/2),0))</f>
        <v>3.1.1.1.14.8 Asesorias en materia de bajas documentales.</v>
      </c>
      <c r="E169" s="983" t="str">
        <f ca="1">IF(ISBLANK(OFFSET('5. Pp (3 años)'!$E$46,INT((ROW()-13)/2),0)),"",OFFSET('5. Pp (3 años)'!$E$46,INT((ROW()-13)/2),0))</f>
        <v>PAMBD: Porcentaje de Asesorias en materia de bajas documentales.</v>
      </c>
      <c r="F169" s="985" t="str">
        <f ca="1">IF(ISBLANK(OFFSET('5. Pp (3 años)'!$K$46,INT((ROW()-13)/2),0)),"",OFFSET('5. Pp (3 años)'!$K$46,INT((ROW()-13)/2),0))</f>
        <v>Ascendente</v>
      </c>
      <c r="G169" s="987" t="str">
        <f ca="1">IF(ISBLANK(OFFSET('5. Pp (3 años)'!$H$46,INT((ROW()-13)/2),0)),"",OFFSET('5. Pp (3 años)'!$H$46,INT((ROW()-13)/2),0))</f>
        <v>Trimestral</v>
      </c>
      <c r="H169" s="1027">
        <f ca="1">IF(ISBLANK(OFFSET('9. METAS'!$L$20,INT((ROW()-13)/2),0)),"",OFFSET('9. METAS'!$L$20,INT((ROW()-13)/2),0))</f>
        <v>120</v>
      </c>
      <c r="I169" s="1029"/>
      <c r="J169" s="208" t="e">
        <f ca="1">IF(MOD(ROW()-13,2)=0,IF(ISBLANK(OFFSET(#REF!,INT((ROW()-13)/2),0)),"",OFFSET(#REF!,INT((ROW()-13)/2),0)),IF(ISBLANK(OFFSET('9. METAS'!$U$20,INT((ROW()-14)/2),0)),"",OFFSET('9. METAS'!$U$20,INT((ROW()-14)/2),0)))</f>
        <v>#REF!</v>
      </c>
      <c r="K169" s="209" t="e">
        <f ca="1">IF(MOD(ROW()-13,2)=0,IF(ISBLANK(OFFSET(#REF!,INT((ROW()-13)/2),0)),"",OFFSET(#REF!,INT((ROW()-13)/2),0)),IF(ISBLANK(OFFSET('9. METAS'!$V$20,INT((ROW()-14)/2),0)),"",OFFSET('9. METAS'!$V$20,INT((ROW()-14)/2),0)))</f>
        <v>#REF!</v>
      </c>
      <c r="L169" s="209" t="e">
        <f ca="1">IF(MOD(ROW()-13,2)=0,IF(ISBLANK(OFFSET(#REF!,INT((ROW()-13)/2),0)),"",OFFSET(#REF!,INT((ROW()-13)/2),0)),IF(ISBLANK(OFFSET('9. METAS'!$W$20,INT((ROW()-14)/2),0)),"",OFFSET('9. METAS'!$W$20,INT((ROW()-14)/2),0)))</f>
        <v>#REF!</v>
      </c>
      <c r="M169" s="210" t="e">
        <f ca="1">IF(MOD(ROW()-13,2)=0,IF(ISBLANK(OFFSET(#REF!,INT((ROW()-13)/2),0)),"",OFFSET(#REF!,INT((ROW()-13)/2),0)),IF(ISBLANK(OFFSET('9. METAS'!$X$20,INT((ROW()-14)/2),0)),"",OFFSET('9. METAS'!$X$20,INT((ROW()-14)/2),0)))</f>
        <v>#REF!</v>
      </c>
      <c r="N169" s="1002" t="str">
        <f t="shared" ref="N169" ca="1" si="152">IFERROR(J169/J170,"ND")</f>
        <v>ND</v>
      </c>
      <c r="O169" s="1004" t="str">
        <f t="shared" ref="O169" ca="1" si="153">IFERROR(((J169+K169+L169)/H169),"ND")</f>
        <v>ND</v>
      </c>
      <c r="P169" s="1031"/>
    </row>
    <row r="170" spans="3:16">
      <c r="C170" s="981"/>
      <c r="D170" s="983"/>
      <c r="E170" s="983"/>
      <c r="F170" s="985"/>
      <c r="G170" s="987"/>
      <c r="H170" s="1027"/>
      <c r="I170" s="1033"/>
      <c r="J170" s="208">
        <f ca="1">IF(MOD(ROW()-13,2)=0,IF(ISBLANK(OFFSET(#REF!,INT((ROW()-13)/2),0)),"",OFFSET(#REF!,INT((ROW()-13)/2),0)),IF(ISBLANK(OFFSET('9. METAS'!$U$20,INT((ROW()-14)/2),0)),"",OFFSET('9. METAS'!$U$20,INT((ROW()-14)/2),0)))</f>
        <v>30</v>
      </c>
      <c r="K170" s="209">
        <f ca="1">IF(MOD(ROW()-13,2)=0,IF(ISBLANK(OFFSET(#REF!,INT((ROW()-13)/2),0)),"",OFFSET(#REF!,INT((ROW()-13)/2),0)),IF(ISBLANK(OFFSET('9. METAS'!$V$20,INT((ROW()-14)/2),0)),"",OFFSET('9. METAS'!$V$20,INT((ROW()-14)/2),0)))</f>
        <v>30</v>
      </c>
      <c r="L170" s="209">
        <f ca="1">IF(MOD(ROW()-13,2)=0,IF(ISBLANK(OFFSET(#REF!,INT((ROW()-13)/2),0)),"",OFFSET(#REF!,INT((ROW()-13)/2),0)),IF(ISBLANK(OFFSET('9. METAS'!$W$20,INT((ROW()-14)/2),0)),"",OFFSET('9. METAS'!$W$20,INT((ROW()-14)/2),0)))</f>
        <v>30</v>
      </c>
      <c r="M170" s="210">
        <f ca="1">IF(MOD(ROW()-13,2)=0,IF(ISBLANK(OFFSET(#REF!,INT((ROW()-13)/2),0)),"",OFFSET(#REF!,INT((ROW()-13)/2),0)),IF(ISBLANK(OFFSET('9. METAS'!$X$20,INT((ROW()-14)/2),0)),"",OFFSET('9. METAS'!$X$20,INT((ROW()-14)/2),0)))</f>
        <v>30</v>
      </c>
      <c r="N170" s="1003"/>
      <c r="O170" s="1005"/>
      <c r="P170" s="1034"/>
    </row>
    <row r="171" spans="3:16">
      <c r="C171" s="1008" t="str">
        <f ca="1">IF(ISBLANK(OFFSET('5. Pp (3 años)'!$C$46,INT((ROW()-13)/2),0)),"",OFFSET('5. Pp (3 años)'!$C$46,INT((ROW()-13)/2),0))</f>
        <v>Actividad</v>
      </c>
      <c r="D171" s="983" t="str">
        <f ca="1">IF(ISBLANK(OFFSET('5. Pp (3 años)'!$D$46,INT((ROW()-13)/2),0)),"",OFFSET('5. Pp (3 años)'!$D$46,INT((ROW()-13)/2),0))</f>
        <v>3.1.1.1.14.9 Exposición y actividades historicas en eventos.</v>
      </c>
      <c r="E171" s="983" t="str">
        <f ca="1">IF(ISBLANK(OFFSET('5. Pp (3 años)'!$E$46,INT((ROW()-13)/2),0)),"",OFFSET('5. Pp (3 años)'!$E$46,INT((ROW()-13)/2),0))</f>
        <v>PAMBD: Porcentaje de Exposiciónes y actividades historicas en eventos.</v>
      </c>
      <c r="F171" s="985" t="str">
        <f ca="1">IF(ISBLANK(OFFSET('5. Pp (3 años)'!$K$46,INT((ROW()-13)/2),0)),"",OFFSET('5. Pp (3 años)'!$K$46,INT((ROW()-13)/2),0))</f>
        <v>Ascendente</v>
      </c>
      <c r="G171" s="987" t="str">
        <f ca="1">IF(ISBLANK(OFFSET('5. Pp (3 años)'!$H$46,INT((ROW()-13)/2),0)),"",OFFSET('5. Pp (3 años)'!$H$46,INT((ROW()-13)/2),0))</f>
        <v>Trimestral</v>
      </c>
      <c r="H171" s="1027">
        <f ca="1">IF(ISBLANK(OFFSET('9. METAS'!$L$20,INT((ROW()-13)/2),0)),"",OFFSET('9. METAS'!$L$20,INT((ROW()-13)/2),0))</f>
        <v>200</v>
      </c>
      <c r="I171" s="1029"/>
      <c r="J171" s="208" t="e">
        <f ca="1">IF(MOD(ROW()-13,2)=0,IF(ISBLANK(OFFSET(#REF!,INT((ROW()-13)/2),0)),"",OFFSET(#REF!,INT((ROW()-13)/2),0)),IF(ISBLANK(OFFSET('9. METAS'!$U$20,INT((ROW()-14)/2),0)),"",OFFSET('9. METAS'!$U$20,INT((ROW()-14)/2),0)))</f>
        <v>#REF!</v>
      </c>
      <c r="K171" s="209" t="e">
        <f ca="1">IF(MOD(ROW()-13,2)=0,IF(ISBLANK(OFFSET(#REF!,INT((ROW()-13)/2),0)),"",OFFSET(#REF!,INT((ROW()-13)/2),0)),IF(ISBLANK(OFFSET('9. METAS'!$V$20,INT((ROW()-14)/2),0)),"",OFFSET('9. METAS'!$V$20,INT((ROW()-14)/2),0)))</f>
        <v>#REF!</v>
      </c>
      <c r="L171" s="209" t="e">
        <f ca="1">IF(MOD(ROW()-13,2)=0,IF(ISBLANK(OFFSET(#REF!,INT((ROW()-13)/2),0)),"",OFFSET(#REF!,INT((ROW()-13)/2),0)),IF(ISBLANK(OFFSET('9. METAS'!$W$20,INT((ROW()-14)/2),0)),"",OFFSET('9. METAS'!$W$20,INT((ROW()-14)/2),0)))</f>
        <v>#REF!</v>
      </c>
      <c r="M171" s="210" t="e">
        <f ca="1">IF(MOD(ROW()-13,2)=0,IF(ISBLANK(OFFSET(#REF!,INT((ROW()-13)/2),0)),"",OFFSET(#REF!,INT((ROW()-13)/2),0)),IF(ISBLANK(OFFSET('9. METAS'!$X$20,INT((ROW()-14)/2),0)),"",OFFSET('9. METAS'!$X$20,INT((ROW()-14)/2),0)))</f>
        <v>#REF!</v>
      </c>
      <c r="N171" s="1002" t="str">
        <f t="shared" ref="N171" ca="1" si="154">IFERROR(J171/J172,"ND")</f>
        <v>ND</v>
      </c>
      <c r="O171" s="1004" t="str">
        <f t="shared" ref="O171" ca="1" si="155">IFERROR(((J171+K171+L171)/H171),"ND")</f>
        <v>ND</v>
      </c>
      <c r="P171" s="1031"/>
    </row>
    <row r="172" spans="3:16">
      <c r="C172" s="981"/>
      <c r="D172" s="983"/>
      <c r="E172" s="983"/>
      <c r="F172" s="985"/>
      <c r="G172" s="987"/>
      <c r="H172" s="1027"/>
      <c r="I172" s="1033"/>
      <c r="J172" s="208">
        <f ca="1">IF(MOD(ROW()-13,2)=0,IF(ISBLANK(OFFSET(#REF!,INT((ROW()-13)/2),0)),"",OFFSET(#REF!,INT((ROW()-13)/2),0)),IF(ISBLANK(OFFSET('9. METAS'!$U$20,INT((ROW()-14)/2),0)),"",OFFSET('9. METAS'!$U$20,INT((ROW()-14)/2),0)))</f>
        <v>50</v>
      </c>
      <c r="K172" s="209">
        <f ca="1">IF(MOD(ROW()-13,2)=0,IF(ISBLANK(OFFSET(#REF!,INT((ROW()-13)/2),0)),"",OFFSET(#REF!,INT((ROW()-13)/2),0)),IF(ISBLANK(OFFSET('9. METAS'!$V$20,INT((ROW()-14)/2),0)),"",OFFSET('9. METAS'!$V$20,INT((ROW()-14)/2),0)))</f>
        <v>50</v>
      </c>
      <c r="L172" s="209">
        <f ca="1">IF(MOD(ROW()-13,2)=0,IF(ISBLANK(OFFSET(#REF!,INT((ROW()-13)/2),0)),"",OFFSET(#REF!,INT((ROW()-13)/2),0)),IF(ISBLANK(OFFSET('9. METAS'!$W$20,INT((ROW()-14)/2),0)),"",OFFSET('9. METAS'!$W$20,INT((ROW()-14)/2),0)))</f>
        <v>50</v>
      </c>
      <c r="M172" s="210">
        <f ca="1">IF(MOD(ROW()-13,2)=0,IF(ISBLANK(OFFSET(#REF!,INT((ROW()-13)/2),0)),"",OFFSET(#REF!,INT((ROW()-13)/2),0)),IF(ISBLANK(OFFSET('9. METAS'!$X$20,INT((ROW()-14)/2),0)),"",OFFSET('9. METAS'!$X$20,INT((ROW()-14)/2),0)))</f>
        <v>50</v>
      </c>
      <c r="N172" s="1003"/>
      <c r="O172" s="1005"/>
      <c r="P172" s="1034"/>
    </row>
    <row r="173" spans="3:16">
      <c r="C173" s="1008" t="str">
        <f ca="1">IF(ISBLANK(OFFSET('5. Pp (3 años)'!$C$46,INT((ROW()-13)/2),0)),"",OFFSET('5. Pp (3 años)'!$C$46,INT((ROW()-13)/2),0))</f>
        <v>Actividad</v>
      </c>
      <c r="D173" s="983" t="str">
        <f ca="1">IF(ISBLANK(OFFSET('5. Pp (3 años)'!$D$46,INT((ROW()-13)/2),0)),"",OFFSET('5. Pp (3 años)'!$D$46,INT((ROW()-13)/2),0))</f>
        <v>3.1.1.1.14.10 Visitas guidas a escuelas públicas.</v>
      </c>
      <c r="E173" s="983" t="str">
        <f ca="1">IF(ISBLANK(OFFSET('5. Pp (3 años)'!$E$46,INT((ROW()-13)/2),0)),"",OFFSET('5. Pp (3 años)'!$E$46,INT((ROW()-13)/2),0))</f>
        <v>PVGEP: Porcentaje de Visitas de Guidas a Escuelas Públicas.</v>
      </c>
      <c r="F173" s="985" t="str">
        <f ca="1">IF(ISBLANK(OFFSET('5. Pp (3 años)'!$K$46,INT((ROW()-13)/2),0)),"",OFFSET('5. Pp (3 años)'!$K$46,INT((ROW()-13)/2),0))</f>
        <v>Ascedente</v>
      </c>
      <c r="G173" s="987" t="str">
        <f ca="1">IF(ISBLANK(OFFSET('5. Pp (3 años)'!$H$46,INT((ROW()-13)/2),0)),"",OFFSET('5. Pp (3 años)'!$H$46,INT((ROW()-13)/2),0))</f>
        <v>Trimestral</v>
      </c>
      <c r="H173" s="1027">
        <f ca="1">IF(ISBLANK(OFFSET('9. METAS'!$L$20,INT((ROW()-13)/2),0)),"",OFFSET('9. METAS'!$L$20,INT((ROW()-13)/2),0))</f>
        <v>120</v>
      </c>
      <c r="I173" s="1029"/>
      <c r="J173" s="208" t="e">
        <f ca="1">IF(MOD(ROW()-13,2)=0,IF(ISBLANK(OFFSET(#REF!,INT((ROW()-13)/2),0)),"",OFFSET(#REF!,INT((ROW()-13)/2),0)),IF(ISBLANK(OFFSET('9. METAS'!$U$20,INT((ROW()-14)/2),0)),"",OFFSET('9. METAS'!$U$20,INT((ROW()-14)/2),0)))</f>
        <v>#REF!</v>
      </c>
      <c r="K173" s="209" t="e">
        <f ca="1">IF(MOD(ROW()-13,2)=0,IF(ISBLANK(OFFSET(#REF!,INT((ROW()-13)/2),0)),"",OFFSET(#REF!,INT((ROW()-13)/2),0)),IF(ISBLANK(OFFSET('9. METAS'!$V$20,INT((ROW()-14)/2),0)),"",OFFSET('9. METAS'!$V$20,INT((ROW()-14)/2),0)))</f>
        <v>#REF!</v>
      </c>
      <c r="L173" s="209" t="e">
        <f ca="1">IF(MOD(ROW()-13,2)=0,IF(ISBLANK(OFFSET(#REF!,INT((ROW()-13)/2),0)),"",OFFSET(#REF!,INT((ROW()-13)/2),0)),IF(ISBLANK(OFFSET('9. METAS'!$W$20,INT((ROW()-14)/2),0)),"",OFFSET('9. METAS'!$W$20,INT((ROW()-14)/2),0)))</f>
        <v>#REF!</v>
      </c>
      <c r="M173" s="210" t="e">
        <f ca="1">IF(MOD(ROW()-13,2)=0,IF(ISBLANK(OFFSET(#REF!,INT((ROW()-13)/2),0)),"",OFFSET(#REF!,INT((ROW()-13)/2),0)),IF(ISBLANK(OFFSET('9. METAS'!$X$20,INT((ROW()-14)/2),0)),"",OFFSET('9. METAS'!$X$20,INT((ROW()-14)/2),0)))</f>
        <v>#REF!</v>
      </c>
      <c r="N173" s="1002" t="str">
        <f t="shared" ref="N173" ca="1" si="156">IFERROR(J173/J174,"ND")</f>
        <v>ND</v>
      </c>
      <c r="O173" s="1004" t="str">
        <f t="shared" ref="O173" ca="1" si="157">IFERROR(((J173+K173+L173)/H173),"ND")</f>
        <v>ND</v>
      </c>
      <c r="P173" s="1031"/>
    </row>
    <row r="174" spans="3:16">
      <c r="C174" s="981"/>
      <c r="D174" s="983"/>
      <c r="E174" s="983"/>
      <c r="F174" s="985"/>
      <c r="G174" s="987"/>
      <c r="H174" s="1027"/>
      <c r="I174" s="1033"/>
      <c r="J174" s="208">
        <f ca="1">IF(MOD(ROW()-13,2)=0,IF(ISBLANK(OFFSET(#REF!,INT((ROW()-13)/2),0)),"",OFFSET(#REF!,INT((ROW()-13)/2),0)),IF(ISBLANK(OFFSET('9. METAS'!$U$20,INT((ROW()-14)/2),0)),"",OFFSET('9. METAS'!$U$20,INT((ROW()-14)/2),0)))</f>
        <v>30</v>
      </c>
      <c r="K174" s="209">
        <f ca="1">IF(MOD(ROW()-13,2)=0,IF(ISBLANK(OFFSET(#REF!,INT((ROW()-13)/2),0)),"",OFFSET(#REF!,INT((ROW()-13)/2),0)),IF(ISBLANK(OFFSET('9. METAS'!$V$20,INT((ROW()-14)/2),0)),"",OFFSET('9. METAS'!$V$20,INT((ROW()-14)/2),0)))</f>
        <v>30</v>
      </c>
      <c r="L174" s="209">
        <f ca="1">IF(MOD(ROW()-13,2)=0,IF(ISBLANK(OFFSET(#REF!,INT((ROW()-13)/2),0)),"",OFFSET(#REF!,INT((ROW()-13)/2),0)),IF(ISBLANK(OFFSET('9. METAS'!$W$20,INT((ROW()-14)/2),0)),"",OFFSET('9. METAS'!$W$20,INT((ROW()-14)/2),0)))</f>
        <v>30</v>
      </c>
      <c r="M174" s="210">
        <f ca="1">IF(MOD(ROW()-13,2)=0,IF(ISBLANK(OFFSET(#REF!,INT((ROW()-13)/2),0)),"",OFFSET(#REF!,INT((ROW()-13)/2),0)),IF(ISBLANK(OFFSET('9. METAS'!$X$20,INT((ROW()-14)/2),0)),"",OFFSET('9. METAS'!$X$20,INT((ROW()-14)/2),0)))</f>
        <v>30</v>
      </c>
      <c r="N174" s="1003"/>
      <c r="O174" s="1005"/>
      <c r="P174" s="1034"/>
    </row>
    <row r="175" spans="3:16">
      <c r="C175" s="1008" t="str">
        <f ca="1">IF(ISBLANK(OFFSET('5. Pp (3 años)'!$C$46,INT((ROW()-13)/2),0)),"",OFFSET('5. Pp (3 años)'!$C$46,INT((ROW()-13)/2),0))</f>
        <v>Actividad</v>
      </c>
      <c r="D175" s="983" t="str">
        <f ca="1">IF(ISBLANK(OFFSET('5. Pp (3 años)'!$D$46,INT((ROW()-13)/2),0)),"",OFFSET('5. Pp (3 años)'!$D$46,INT((ROW()-13)/2),0))</f>
        <v>3.1.1.1.14.11 Servicios de Prestamo y Consulta al Público</v>
      </c>
      <c r="E175" s="983" t="str">
        <f ca="1">IF(ISBLANK(OFFSET('5. Pp (3 años)'!$E$46,INT((ROW()-13)/2),0)),"",OFFSET('5. Pp (3 años)'!$E$46,INT((ROW()-13)/2),0))</f>
        <v>PVGEP: Porcentaje de Servicios de Prestamo y Consulta al Público.</v>
      </c>
      <c r="F175" s="985" t="str">
        <f ca="1">IF(ISBLANK(OFFSET('5. Pp (3 años)'!$K$46,INT((ROW()-13)/2),0)),"",OFFSET('5. Pp (3 años)'!$K$46,INT((ROW()-13)/2),0))</f>
        <v>Ascedente</v>
      </c>
      <c r="G175" s="987" t="str">
        <f ca="1">IF(ISBLANK(OFFSET('5. Pp (3 años)'!$H$46,INT((ROW()-13)/2),0)),"",OFFSET('5. Pp (3 años)'!$H$46,INT((ROW()-13)/2),0))</f>
        <v>Trimestral</v>
      </c>
      <c r="H175" s="1027">
        <f ca="1">IF(ISBLANK(OFFSET('9. METAS'!$L$20,INT((ROW()-13)/2),0)),"",OFFSET('9. METAS'!$L$20,INT((ROW()-13)/2),0))</f>
        <v>15</v>
      </c>
      <c r="I175" s="1029"/>
      <c r="J175" s="208" t="e">
        <f ca="1">IF(MOD(ROW()-13,2)=0,IF(ISBLANK(OFFSET(#REF!,INT((ROW()-13)/2),0)),"",OFFSET(#REF!,INT((ROW()-13)/2),0)),IF(ISBLANK(OFFSET('9. METAS'!$U$20,INT((ROW()-14)/2),0)),"",OFFSET('9. METAS'!$U$20,INT((ROW()-14)/2),0)))</f>
        <v>#REF!</v>
      </c>
      <c r="K175" s="209" t="e">
        <f ca="1">IF(MOD(ROW()-13,2)=0,IF(ISBLANK(OFFSET(#REF!,INT((ROW()-13)/2),0)),"",OFFSET(#REF!,INT((ROW()-13)/2),0)),IF(ISBLANK(OFFSET('9. METAS'!$V$20,INT((ROW()-14)/2),0)),"",OFFSET('9. METAS'!$V$20,INT((ROW()-14)/2),0)))</f>
        <v>#REF!</v>
      </c>
      <c r="L175" s="209" t="e">
        <f ca="1">IF(MOD(ROW()-13,2)=0,IF(ISBLANK(OFFSET(#REF!,INT((ROW()-13)/2),0)),"",OFFSET(#REF!,INT((ROW()-13)/2),0)),IF(ISBLANK(OFFSET('9. METAS'!$W$20,INT((ROW()-14)/2),0)),"",OFFSET('9. METAS'!$W$20,INT((ROW()-14)/2),0)))</f>
        <v>#REF!</v>
      </c>
      <c r="M175" s="210" t="e">
        <f ca="1">IF(MOD(ROW()-13,2)=0,IF(ISBLANK(OFFSET(#REF!,INT((ROW()-13)/2),0)),"",OFFSET(#REF!,INT((ROW()-13)/2),0)),IF(ISBLANK(OFFSET('9. METAS'!$X$20,INT((ROW()-14)/2),0)),"",OFFSET('9. METAS'!$X$20,INT((ROW()-14)/2),0)))</f>
        <v>#REF!</v>
      </c>
      <c r="N175" s="1002" t="str">
        <f t="shared" ref="N175" ca="1" si="158">IFERROR(J175/J176,"ND")</f>
        <v>ND</v>
      </c>
      <c r="O175" s="1004" t="str">
        <f t="shared" ref="O175" ca="1" si="159">IFERROR(((J175+K175+L175)/H175),"ND")</f>
        <v>ND</v>
      </c>
      <c r="P175" s="1031"/>
    </row>
    <row r="176" spans="3:16">
      <c r="C176" s="981"/>
      <c r="D176" s="983"/>
      <c r="E176" s="983"/>
      <c r="F176" s="985"/>
      <c r="G176" s="987"/>
      <c r="H176" s="1027"/>
      <c r="I176" s="1033"/>
      <c r="J176" s="208">
        <f ca="1">IF(MOD(ROW()-13,2)=0,IF(ISBLANK(OFFSET(#REF!,INT((ROW()-13)/2),0)),"",OFFSET(#REF!,INT((ROW()-13)/2),0)),IF(ISBLANK(OFFSET('9. METAS'!$U$20,INT((ROW()-14)/2),0)),"",OFFSET('9. METAS'!$U$20,INT((ROW()-14)/2),0)))</f>
        <v>1</v>
      </c>
      <c r="K176" s="209">
        <f ca="1">IF(MOD(ROW()-13,2)=0,IF(ISBLANK(OFFSET(#REF!,INT((ROW()-13)/2),0)),"",OFFSET(#REF!,INT((ROW()-13)/2),0)),IF(ISBLANK(OFFSET('9. METAS'!$V$20,INT((ROW()-14)/2),0)),"",OFFSET('9. METAS'!$V$20,INT((ROW()-14)/2),0)))</f>
        <v>2</v>
      </c>
      <c r="L176" s="209">
        <f ca="1">IF(MOD(ROW()-13,2)=0,IF(ISBLANK(OFFSET(#REF!,INT((ROW()-13)/2),0)),"",OFFSET(#REF!,INT((ROW()-13)/2),0)),IF(ISBLANK(OFFSET('9. METAS'!$W$20,INT((ROW()-14)/2),0)),"",OFFSET('9. METAS'!$W$20,INT((ROW()-14)/2),0)))</f>
        <v>1</v>
      </c>
      <c r="M176" s="210">
        <f ca="1">IF(MOD(ROW()-13,2)=0,IF(ISBLANK(OFFSET(#REF!,INT((ROW()-13)/2),0)),"",OFFSET(#REF!,INT((ROW()-13)/2),0)),IF(ISBLANK(OFFSET('9. METAS'!$X$20,INT((ROW()-14)/2),0)),"",OFFSET('9. METAS'!$X$20,INT((ROW()-14)/2),0)))</f>
        <v>1</v>
      </c>
      <c r="N176" s="1003"/>
      <c r="O176" s="1005"/>
      <c r="P176" s="1034"/>
    </row>
    <row r="177" spans="3:16">
      <c r="C177" s="1008" t="str">
        <f ca="1">IF(ISBLANK(OFFSET('5. Pp (3 años)'!$C$46,INT((ROW()-13)/2),0)),"",OFFSET('5. Pp (3 años)'!$C$46,INT((ROW()-13)/2),0))</f>
        <v>Actividad</v>
      </c>
      <c r="D177" s="983" t="str">
        <f ca="1">IF(ISBLANK(OFFSET('5. Pp (3 años)'!$D$46,INT((ROW()-13)/2),0)),"",OFFSET('5. Pp (3 años)'!$D$46,INT((ROW()-13)/2),0))</f>
        <v>3.1.1.1.14.12 Impartición de asesorias a las Unidades Administrativas en materia de Archivo de trámite.</v>
      </c>
      <c r="E177" s="983" t="str">
        <f ca="1">IF(ISBLANK(OFFSET('5. Pp (3 años)'!$E$46,INT((ROW()-13)/2),0)),"",OFFSET('5. Pp (3 años)'!$E$46,INT((ROW()-13)/2),0))</f>
        <v xml:space="preserve">PCAI: Porcentaje de las capacitaciones en materia de archivo impartidas. </v>
      </c>
      <c r="F177" s="985" t="str">
        <f ca="1">IF(ISBLANK(OFFSET('5. Pp (3 años)'!$K$46,INT((ROW()-13)/2),0)),"",OFFSET('5. Pp (3 años)'!$K$46,INT((ROW()-13)/2),0))</f>
        <v>Ascendente</v>
      </c>
      <c r="G177" s="987" t="str">
        <f ca="1">IF(ISBLANK(OFFSET('5. Pp (3 años)'!$H$46,INT((ROW()-13)/2),0)),"",OFFSET('5. Pp (3 años)'!$H$46,INT((ROW()-13)/2),0))</f>
        <v>Trimestral</v>
      </c>
      <c r="H177" s="1027">
        <f ca="1">IF(ISBLANK(OFFSET('9. METAS'!$L$20,INT((ROW()-13)/2),0)),"",OFFSET('9. METAS'!$L$20,INT((ROW()-13)/2),0))</f>
        <v>12</v>
      </c>
      <c r="I177" s="1029"/>
      <c r="J177" s="208" t="e">
        <f ca="1">IF(MOD(ROW()-13,2)=0,IF(ISBLANK(OFFSET(#REF!,INT((ROW()-13)/2),0)),"",OFFSET(#REF!,INT((ROW()-13)/2),0)),IF(ISBLANK(OFFSET('9. METAS'!$U$20,INT((ROW()-14)/2),0)),"",OFFSET('9. METAS'!$U$20,INT((ROW()-14)/2),0)))</f>
        <v>#REF!</v>
      </c>
      <c r="K177" s="209" t="e">
        <f ca="1">IF(MOD(ROW()-13,2)=0,IF(ISBLANK(OFFSET(#REF!,INT((ROW()-13)/2),0)),"",OFFSET(#REF!,INT((ROW()-13)/2),0)),IF(ISBLANK(OFFSET('9. METAS'!$V$20,INT((ROW()-14)/2),0)),"",OFFSET('9. METAS'!$V$20,INT((ROW()-14)/2),0)))</f>
        <v>#REF!</v>
      </c>
      <c r="L177" s="209" t="e">
        <f ca="1">IF(MOD(ROW()-13,2)=0,IF(ISBLANK(OFFSET(#REF!,INT((ROW()-13)/2),0)),"",OFFSET(#REF!,INT((ROW()-13)/2),0)),IF(ISBLANK(OFFSET('9. METAS'!$W$20,INT((ROW()-14)/2),0)),"",OFFSET('9. METAS'!$W$20,INT((ROW()-14)/2),0)))</f>
        <v>#REF!</v>
      </c>
      <c r="M177" s="210" t="e">
        <f ca="1">IF(MOD(ROW()-13,2)=0,IF(ISBLANK(OFFSET(#REF!,INT((ROW()-13)/2),0)),"",OFFSET(#REF!,INT((ROW()-13)/2),0)),IF(ISBLANK(OFFSET('9. METAS'!$X$20,INT((ROW()-14)/2),0)),"",OFFSET('9. METAS'!$X$20,INT((ROW()-14)/2),0)))</f>
        <v>#REF!</v>
      </c>
      <c r="N177" s="1002" t="str">
        <f t="shared" ref="N177" ca="1" si="160">IFERROR(J177/J178,"ND")</f>
        <v>ND</v>
      </c>
      <c r="O177" s="1004" t="str">
        <f t="shared" ref="O177" ca="1" si="161">IFERROR(((J177+K177+L177)/H177),"ND")</f>
        <v>ND</v>
      </c>
      <c r="P177" s="1031"/>
    </row>
    <row r="178" spans="3:16">
      <c r="C178" s="981"/>
      <c r="D178" s="983"/>
      <c r="E178" s="983"/>
      <c r="F178" s="985"/>
      <c r="G178" s="987"/>
      <c r="H178" s="1027"/>
      <c r="I178" s="1033"/>
      <c r="J178" s="208">
        <f ca="1">IF(MOD(ROW()-13,2)=0,IF(ISBLANK(OFFSET(#REF!,INT((ROW()-13)/2),0)),"",OFFSET(#REF!,INT((ROW()-13)/2),0)),IF(ISBLANK(OFFSET('9. METAS'!$U$20,INT((ROW()-14)/2),0)),"",OFFSET('9. METAS'!$U$20,INT((ROW()-14)/2),0)))</f>
        <v>3</v>
      </c>
      <c r="K178" s="209">
        <f ca="1">IF(MOD(ROW()-13,2)=0,IF(ISBLANK(OFFSET(#REF!,INT((ROW()-13)/2),0)),"",OFFSET(#REF!,INT((ROW()-13)/2),0)),IF(ISBLANK(OFFSET('9. METAS'!$V$20,INT((ROW()-14)/2),0)),"",OFFSET('9. METAS'!$V$20,INT((ROW()-14)/2),0)))</f>
        <v>3</v>
      </c>
      <c r="L178" s="209">
        <f ca="1">IF(MOD(ROW()-13,2)=0,IF(ISBLANK(OFFSET(#REF!,INT((ROW()-13)/2),0)),"",OFFSET(#REF!,INT((ROW()-13)/2),0)),IF(ISBLANK(OFFSET('9. METAS'!$W$20,INT((ROW()-14)/2),0)),"",OFFSET('9. METAS'!$W$20,INT((ROW()-14)/2),0)))</f>
        <v>3</v>
      </c>
      <c r="M178" s="210">
        <f ca="1">IF(MOD(ROW()-13,2)=0,IF(ISBLANK(OFFSET(#REF!,INT((ROW()-13)/2),0)),"",OFFSET(#REF!,INT((ROW()-13)/2),0)),IF(ISBLANK(OFFSET('9. METAS'!$X$20,INT((ROW()-14)/2),0)),"",OFFSET('9. METAS'!$X$20,INT((ROW()-14)/2),0)))</f>
        <v>3</v>
      </c>
      <c r="N178" s="1003"/>
      <c r="O178" s="1005"/>
      <c r="P178" s="1034"/>
    </row>
    <row r="179" spans="3:16">
      <c r="C179" s="1008" t="str">
        <f ca="1">IF(ISBLANK(OFFSET('5. Pp (3 años)'!$C$46,INT((ROW()-13)/2),0)),"",OFFSET('5. Pp (3 años)'!$C$46,INT((ROW()-13)/2),0))</f>
        <v>Actividad</v>
      </c>
      <c r="D179" s="983" t="str">
        <f ca="1">IF(ISBLANK(OFFSET('5. Pp (3 años)'!$D$46,INT((ROW()-13)/2),0)),"",OFFSET('5. Pp (3 años)'!$D$46,INT((ROW()-13)/2),0))</f>
        <v>3.1.1.1.14.13 Sesiones del Grupo Interdisciplinario</v>
      </c>
      <c r="E179" s="983" t="str">
        <f ca="1">IF(ISBLANK(OFFSET('5. Pp (3 años)'!$E$46,INT((ROW()-13)/2),0)),"",OFFSET('5. Pp (3 años)'!$E$46,INT((ROW()-13)/2),0))</f>
        <v xml:space="preserve">PSGI: Porcentaje de sesiones del grupo interdisciplinario, extraordinarias y ordinarias.  </v>
      </c>
      <c r="F179" s="985" t="str">
        <f ca="1">IF(ISBLANK(OFFSET('5. Pp (3 años)'!$K$46,INT((ROW()-13)/2),0)),"",OFFSET('5. Pp (3 años)'!$K$46,INT((ROW()-13)/2),0))</f>
        <v xml:space="preserve">Ascendente </v>
      </c>
      <c r="G179" s="987" t="str">
        <f ca="1">IF(ISBLANK(OFFSET('5. Pp (3 años)'!$H$46,INT((ROW()-13)/2),0)),"",OFFSET('5. Pp (3 años)'!$H$46,INT((ROW()-13)/2),0))</f>
        <v>trimestral</v>
      </c>
      <c r="H179" s="1027">
        <f ca="1">IF(ISBLANK(OFFSET('9. METAS'!$L$20,INT((ROW()-13)/2),0)),"",OFFSET('9. METAS'!$L$20,INT((ROW()-13)/2),0))</f>
        <v>10</v>
      </c>
      <c r="I179" s="1029"/>
      <c r="J179" s="208" t="e">
        <f ca="1">IF(MOD(ROW()-13,2)=0,IF(ISBLANK(OFFSET(#REF!,INT((ROW()-13)/2),0)),"",OFFSET(#REF!,INT((ROW()-13)/2),0)),IF(ISBLANK(OFFSET('9. METAS'!$U$20,INT((ROW()-14)/2),0)),"",OFFSET('9. METAS'!$U$20,INT((ROW()-14)/2),0)))</f>
        <v>#REF!</v>
      </c>
      <c r="K179" s="209" t="e">
        <f ca="1">IF(MOD(ROW()-13,2)=0,IF(ISBLANK(OFFSET(#REF!,INT((ROW()-13)/2),0)),"",OFFSET(#REF!,INT((ROW()-13)/2),0)),IF(ISBLANK(OFFSET('9. METAS'!$V$20,INT((ROW()-14)/2),0)),"",OFFSET('9. METAS'!$V$20,INT((ROW()-14)/2),0)))</f>
        <v>#REF!</v>
      </c>
      <c r="L179" s="209" t="e">
        <f ca="1">IF(MOD(ROW()-13,2)=0,IF(ISBLANK(OFFSET(#REF!,INT((ROW()-13)/2),0)),"",OFFSET(#REF!,INT((ROW()-13)/2),0)),IF(ISBLANK(OFFSET('9. METAS'!$W$20,INT((ROW()-14)/2),0)),"",OFFSET('9. METAS'!$W$20,INT((ROW()-14)/2),0)))</f>
        <v>#REF!</v>
      </c>
      <c r="M179" s="210" t="e">
        <f ca="1">IF(MOD(ROW()-13,2)=0,IF(ISBLANK(OFFSET(#REF!,INT((ROW()-13)/2),0)),"",OFFSET(#REF!,INT((ROW()-13)/2),0)),IF(ISBLANK(OFFSET('9. METAS'!$X$20,INT((ROW()-14)/2),0)),"",OFFSET('9. METAS'!$X$20,INT((ROW()-14)/2),0)))</f>
        <v>#REF!</v>
      </c>
      <c r="N179" s="1002" t="str">
        <f t="shared" ref="N179" ca="1" si="162">IFERROR(J179/J180,"ND")</f>
        <v>ND</v>
      </c>
      <c r="O179" s="1004" t="str">
        <f t="shared" ref="O179" ca="1" si="163">IFERROR(((J179+K179+L179)/H179),"ND")</f>
        <v>ND</v>
      </c>
      <c r="P179" s="1031"/>
    </row>
    <row r="180" spans="3:16">
      <c r="C180" s="981"/>
      <c r="D180" s="983"/>
      <c r="E180" s="983"/>
      <c r="F180" s="985"/>
      <c r="G180" s="987"/>
      <c r="H180" s="1027"/>
      <c r="I180" s="1033"/>
      <c r="J180" s="208">
        <f ca="1">IF(MOD(ROW()-13,2)=0,IF(ISBLANK(OFFSET(#REF!,INT((ROW()-13)/2),0)),"",OFFSET(#REF!,INT((ROW()-13)/2),0)),IF(ISBLANK(OFFSET('9. METAS'!$U$20,INT((ROW()-14)/2),0)),"",OFFSET('9. METAS'!$U$20,INT((ROW()-14)/2),0)))</f>
        <v>2</v>
      </c>
      <c r="K180" s="209">
        <f ca="1">IF(MOD(ROW()-13,2)=0,IF(ISBLANK(OFFSET(#REF!,INT((ROW()-13)/2),0)),"",OFFSET(#REF!,INT((ROW()-13)/2),0)),IF(ISBLANK(OFFSET('9. METAS'!$V$20,INT((ROW()-14)/2),0)),"",OFFSET('9. METAS'!$V$20,INT((ROW()-14)/2),0)))</f>
        <v>3</v>
      </c>
      <c r="L180" s="209">
        <f ca="1">IF(MOD(ROW()-13,2)=0,IF(ISBLANK(OFFSET(#REF!,INT((ROW()-13)/2),0)),"",OFFSET(#REF!,INT((ROW()-13)/2),0)),IF(ISBLANK(OFFSET('9. METAS'!$W$20,INT((ROW()-14)/2),0)),"",OFFSET('9. METAS'!$W$20,INT((ROW()-14)/2),0)))</f>
        <v>2</v>
      </c>
      <c r="M180" s="210">
        <f ca="1">IF(MOD(ROW()-13,2)=0,IF(ISBLANK(OFFSET(#REF!,INT((ROW()-13)/2),0)),"",OFFSET(#REF!,INT((ROW()-13)/2),0)),IF(ISBLANK(OFFSET('9. METAS'!$X$20,INT((ROW()-14)/2),0)),"",OFFSET('9. METAS'!$X$20,INT((ROW()-14)/2),0)))</f>
        <v>3</v>
      </c>
      <c r="N180" s="1003"/>
      <c r="O180" s="1005"/>
      <c r="P180" s="1034"/>
    </row>
    <row r="181" spans="3:16">
      <c r="C181" s="1008" t="str">
        <f ca="1">IF(ISBLANK(OFFSET('5. Pp (3 años)'!$C$46,INT((ROW()-13)/2),0)),"",OFFSET('5. Pp (3 años)'!$C$46,INT((ROW()-13)/2),0))</f>
        <v>Componente</v>
      </c>
      <c r="D181" s="983" t="str">
        <f ca="1">IF(ISBLANK(OFFSET('5. Pp (3 años)'!$D$46,INT((ROW()-13)/2),0)),"",OFFSET('5. Pp (3 años)'!$D$46,INT((ROW()-13)/2),0))</f>
        <v>3.1.1.1.15 Acciones realizadas para mitigar los riesgos y proteger a la población y establecimientos comerciales con medidas de seguridad.</v>
      </c>
      <c r="E181" s="983" t="str">
        <f ca="1">IF(ISBLANK(OFFSET('5. Pp (3 años)'!$E$46,INT((ROW()-13)/2),0)),"",OFFSET('5. Pp (3 años)'!$E$46,INT((ROW()-13)/2),0))</f>
        <v>PARPMR: Porcentaje de acciones realizadas para la mitigación de los riesgos</v>
      </c>
      <c r="F181" s="985" t="str">
        <f ca="1">IF(ISBLANK(OFFSET('5. Pp (3 años)'!$K$46,INT((ROW()-13)/2),0)),"",OFFSET('5. Pp (3 años)'!$K$46,INT((ROW()-13)/2),0))</f>
        <v>Ascendente</v>
      </c>
      <c r="G181" s="987" t="str">
        <f ca="1">IF(ISBLANK(OFFSET('5. Pp (3 años)'!$H$46,INT((ROW()-13)/2),0)),"",OFFSET('5. Pp (3 años)'!$H$46,INT((ROW()-13)/2),0))</f>
        <v>Trimestral</v>
      </c>
      <c r="H181" s="1027">
        <f ca="1">IF(ISBLANK(OFFSET('9. METAS'!$L$20,INT((ROW()-13)/2),0)),"",OFFSET('9. METAS'!$L$20,INT((ROW()-13)/2),0))</f>
        <v>1208163</v>
      </c>
      <c r="I181" s="1029"/>
      <c r="J181" s="208" t="e">
        <f ca="1">IF(MOD(ROW()-13,2)=0,IF(ISBLANK(OFFSET(#REF!,INT((ROW()-13)/2),0)),"",OFFSET(#REF!,INT((ROW()-13)/2),0)),IF(ISBLANK(OFFSET('9. METAS'!$U$20,INT((ROW()-14)/2),0)),"",OFFSET('9. METAS'!$U$20,INT((ROW()-14)/2),0)))</f>
        <v>#REF!</v>
      </c>
      <c r="K181" s="209" t="e">
        <f ca="1">IF(MOD(ROW()-13,2)=0,IF(ISBLANK(OFFSET(#REF!,INT((ROW()-13)/2),0)),"",OFFSET(#REF!,INT((ROW()-13)/2),0)),IF(ISBLANK(OFFSET('9. METAS'!$V$20,INT((ROW()-14)/2),0)),"",OFFSET('9. METAS'!$V$20,INT((ROW()-14)/2),0)))</f>
        <v>#REF!</v>
      </c>
      <c r="L181" s="209" t="e">
        <f ca="1">IF(MOD(ROW()-13,2)=0,IF(ISBLANK(OFFSET(#REF!,INT((ROW()-13)/2),0)),"",OFFSET(#REF!,INT((ROW()-13)/2),0)),IF(ISBLANK(OFFSET('9. METAS'!$W$20,INT((ROW()-14)/2),0)),"",OFFSET('9. METAS'!$W$20,INT((ROW()-14)/2),0)))</f>
        <v>#REF!</v>
      </c>
      <c r="M181" s="210" t="e">
        <f ca="1">IF(MOD(ROW()-13,2)=0,IF(ISBLANK(OFFSET(#REF!,INT((ROW()-13)/2),0)),"",OFFSET(#REF!,INT((ROW()-13)/2),0)),IF(ISBLANK(OFFSET('9. METAS'!$X$20,INT((ROW()-14)/2),0)),"",OFFSET('9. METAS'!$X$20,INT((ROW()-14)/2),0)))</f>
        <v>#REF!</v>
      </c>
      <c r="N181" s="1002" t="str">
        <f t="shared" ref="N181" ca="1" si="164">IFERROR(J181/J182,"ND")</f>
        <v>ND</v>
      </c>
      <c r="O181" s="1004" t="str">
        <f t="shared" ref="O181" ca="1" si="165">IFERROR(((J181+K181+L181)/H181),"ND")</f>
        <v>ND</v>
      </c>
      <c r="P181" s="1031"/>
    </row>
    <row r="182" spans="3:16">
      <c r="C182" s="981"/>
      <c r="D182" s="983"/>
      <c r="E182" s="983"/>
      <c r="F182" s="985"/>
      <c r="G182" s="987"/>
      <c r="H182" s="1027"/>
      <c r="I182" s="1033"/>
      <c r="J182" s="208">
        <f ca="1">IF(MOD(ROW()-13,2)=0,IF(ISBLANK(OFFSET(#REF!,INT((ROW()-13)/2),0)),"",OFFSET(#REF!,INT((ROW()-13)/2),0)),IF(ISBLANK(OFFSET('9. METAS'!$U$20,INT((ROW()-14)/2),0)),"",OFFSET('9. METAS'!$U$20,INT((ROW()-14)/2),0)))</f>
        <v>304784</v>
      </c>
      <c r="K182" s="209">
        <f ca="1">IF(MOD(ROW()-13,2)=0,IF(ISBLANK(OFFSET(#REF!,INT((ROW()-13)/2),0)),"",OFFSET(#REF!,INT((ROW()-13)/2),0)),IF(ISBLANK(OFFSET('9. METAS'!$V$20,INT((ROW()-14)/2),0)),"",OFFSET('9. METAS'!$V$20,INT((ROW()-14)/2),0)))</f>
        <v>301564</v>
      </c>
      <c r="L182" s="209">
        <f ca="1">IF(MOD(ROW()-13,2)=0,IF(ISBLANK(OFFSET(#REF!,INT((ROW()-13)/2),0)),"",OFFSET(#REF!,INT((ROW()-13)/2),0)),IF(ISBLANK(OFFSET('9. METAS'!$W$20,INT((ROW()-14)/2),0)),"",OFFSET('9. METAS'!$W$20,INT((ROW()-14)/2),0)))</f>
        <v>300392</v>
      </c>
      <c r="M182" s="210">
        <f ca="1">IF(MOD(ROW()-13,2)=0,IF(ISBLANK(OFFSET(#REF!,INT((ROW()-13)/2),0)),"",OFFSET(#REF!,INT((ROW()-13)/2),0)),IF(ISBLANK(OFFSET('9. METAS'!$X$20,INT((ROW()-14)/2),0)),"",OFFSET('9. METAS'!$X$20,INT((ROW()-14)/2),0)))</f>
        <v>301423</v>
      </c>
      <c r="N182" s="1003"/>
      <c r="O182" s="1005"/>
      <c r="P182" s="1034"/>
    </row>
    <row r="183" spans="3:16">
      <c r="C183" s="1008" t="str">
        <f ca="1">IF(ISBLANK(OFFSET('5. Pp (3 años)'!$C$46,INT((ROW()-13)/2),0)),"",OFFSET('5. Pp (3 años)'!$C$46,INT((ROW()-13)/2),0))</f>
        <v>Actividad</v>
      </c>
      <c r="D183" s="983" t="str">
        <f ca="1">IF(ISBLANK(OFFSET('5. Pp (3 años)'!$D$46,INT((ROW()-13)/2),0)),"",OFFSET('5. Pp (3 años)'!$D$46,INT((ROW()-13)/2),0))</f>
        <v>3.1.1.1.15.1 Difusión en los medios de comunicación las prevenciones y alertas de siniestros por efectos naturales y humanos.</v>
      </c>
      <c r="E183" s="983" t="str">
        <f ca="1">IF(ISBLANK(OFFSET('5. Pp (3 años)'!$E$46,INT((ROW()-13)/2),0)),"",OFFSET('5. Pp (3 años)'!$E$46,INT((ROW()-13)/2),0))</f>
        <v>PSD: Porcentaje de spots difundidos por medio de redes sociales.</v>
      </c>
      <c r="F183" s="985" t="str">
        <f ca="1">IF(ISBLANK(OFFSET('5. Pp (3 años)'!$K$46,INT((ROW()-13)/2),0)),"",OFFSET('5. Pp (3 años)'!$K$46,INT((ROW()-13)/2),0))</f>
        <v>Ascendente</v>
      </c>
      <c r="G183" s="987" t="str">
        <f ca="1">IF(ISBLANK(OFFSET('5. Pp (3 años)'!$H$46,INT((ROW()-13)/2),0)),"",OFFSET('5. Pp (3 años)'!$H$46,INT((ROW()-13)/2),0))</f>
        <v>Trimestral</v>
      </c>
      <c r="H183" s="1027">
        <f ca="1">IF(ISBLANK(OFFSET('9. METAS'!$L$20,INT((ROW()-13)/2),0)),"",OFFSET('9. METAS'!$L$20,INT((ROW()-13)/2),0))</f>
        <v>5280</v>
      </c>
      <c r="I183" s="1029"/>
      <c r="J183" s="208" t="e">
        <f ca="1">IF(MOD(ROW()-13,2)=0,IF(ISBLANK(OFFSET(#REF!,INT((ROW()-13)/2),0)),"",OFFSET(#REF!,INT((ROW()-13)/2),0)),IF(ISBLANK(OFFSET('9. METAS'!$U$20,INT((ROW()-14)/2),0)),"",OFFSET('9. METAS'!$U$20,INT((ROW()-14)/2),0)))</f>
        <v>#REF!</v>
      </c>
      <c r="K183" s="209" t="e">
        <f ca="1">IF(MOD(ROW()-13,2)=0,IF(ISBLANK(OFFSET(#REF!,INT((ROW()-13)/2),0)),"",OFFSET(#REF!,INT((ROW()-13)/2),0)),IF(ISBLANK(OFFSET('9. METAS'!$V$20,INT((ROW()-14)/2),0)),"",OFFSET('9. METAS'!$V$20,INT((ROW()-14)/2),0)))</f>
        <v>#REF!</v>
      </c>
      <c r="L183" s="209" t="e">
        <f ca="1">IF(MOD(ROW()-13,2)=0,IF(ISBLANK(OFFSET(#REF!,INT((ROW()-13)/2),0)),"",OFFSET(#REF!,INT((ROW()-13)/2),0)),IF(ISBLANK(OFFSET('9. METAS'!$W$20,INT((ROW()-14)/2),0)),"",OFFSET('9. METAS'!$W$20,INT((ROW()-14)/2),0)))</f>
        <v>#REF!</v>
      </c>
      <c r="M183" s="210" t="e">
        <f ca="1">IF(MOD(ROW()-13,2)=0,IF(ISBLANK(OFFSET(#REF!,INT((ROW()-13)/2),0)),"",OFFSET(#REF!,INT((ROW()-13)/2),0)),IF(ISBLANK(OFFSET('9. METAS'!$X$20,INT((ROW()-14)/2),0)),"",OFFSET('9. METAS'!$X$20,INT((ROW()-14)/2),0)))</f>
        <v>#REF!</v>
      </c>
      <c r="N183" s="1002" t="str">
        <f t="shared" ref="N183" ca="1" si="166">IFERROR(J183/J184,"ND")</f>
        <v>ND</v>
      </c>
      <c r="O183" s="1004" t="str">
        <f t="shared" ref="O183" ca="1" si="167">IFERROR(((J183+K183+L183)/H183),"ND")</f>
        <v>ND</v>
      </c>
      <c r="P183" s="1031"/>
    </row>
    <row r="184" spans="3:16">
      <c r="C184" s="981"/>
      <c r="D184" s="983"/>
      <c r="E184" s="983"/>
      <c r="F184" s="985"/>
      <c r="G184" s="987"/>
      <c r="H184" s="1027"/>
      <c r="I184" s="1033"/>
      <c r="J184" s="208">
        <f ca="1">IF(MOD(ROW()-13,2)=0,IF(ISBLANK(OFFSET(#REF!,INT((ROW()-13)/2),0)),"",OFFSET(#REF!,INT((ROW()-13)/2),0)),IF(ISBLANK(OFFSET('9. METAS'!$U$20,INT((ROW()-14)/2),0)),"",OFFSET('9. METAS'!$U$20,INT((ROW()-14)/2),0)))</f>
        <v>1316</v>
      </c>
      <c r="K184" s="209">
        <f ca="1">IF(MOD(ROW()-13,2)=0,IF(ISBLANK(OFFSET(#REF!,INT((ROW()-13)/2),0)),"",OFFSET(#REF!,INT((ROW()-13)/2),0)),IF(ISBLANK(OFFSET('9. METAS'!$V$20,INT((ROW()-14)/2),0)),"",OFFSET('9. METAS'!$V$20,INT((ROW()-14)/2),0)))</f>
        <v>1323</v>
      </c>
      <c r="L184" s="209">
        <f ca="1">IF(MOD(ROW()-13,2)=0,IF(ISBLANK(OFFSET(#REF!,INT((ROW()-13)/2),0)),"",OFFSET(#REF!,INT((ROW()-13)/2),0)),IF(ISBLANK(OFFSET('9. METAS'!$W$20,INT((ROW()-14)/2),0)),"",OFFSET('9. METAS'!$W$20,INT((ROW()-14)/2),0)))</f>
        <v>1318</v>
      </c>
      <c r="M184" s="210">
        <f ca="1">IF(MOD(ROW()-13,2)=0,IF(ISBLANK(OFFSET(#REF!,INT((ROW()-13)/2),0)),"",OFFSET(#REF!,INT((ROW()-13)/2),0)),IF(ISBLANK(OFFSET('9. METAS'!$X$20,INT((ROW()-14)/2),0)),"",OFFSET('9. METAS'!$X$20,INT((ROW()-14)/2),0)))</f>
        <v>1323</v>
      </c>
      <c r="N184" s="1003"/>
      <c r="O184" s="1005"/>
      <c r="P184" s="1034"/>
    </row>
    <row r="185" spans="3:16">
      <c r="C185" s="1008" t="str">
        <f ca="1">IF(ISBLANK(OFFSET('5. Pp (3 años)'!$C$46,INT((ROW()-13)/2),0)),"",OFFSET('5. Pp (3 años)'!$C$46,INT((ROW()-13)/2),0))</f>
        <v>Actividad</v>
      </c>
      <c r="D185" s="983" t="str">
        <f ca="1">IF(ISBLANK(OFFSET('5. Pp (3 años)'!$D$46,INT((ROW()-13)/2),0)),"",OFFSET('5. Pp (3 años)'!$D$46,INT((ROW()-13)/2),0))</f>
        <v xml:space="preserve">3.1.1.1.15.2 Capacitación a la población de diferentes sectores en materia de Protección Civil. </v>
      </c>
      <c r="E185" s="983" t="str">
        <f ca="1">IF(ISBLANK(OFFSET('5. Pp (3 años)'!$E$46,INT((ROW()-13)/2),0)),"",OFFSET('5. Pp (3 años)'!$E$46,INT((ROW()-13)/2),0))</f>
        <v>PPC: Porcentaje de personas capacitadas.</v>
      </c>
      <c r="F185" s="985" t="str">
        <f ca="1">IF(ISBLANK(OFFSET('5. Pp (3 años)'!$K$46,INT((ROW()-13)/2),0)),"",OFFSET('5. Pp (3 años)'!$K$46,INT((ROW()-13)/2),0))</f>
        <v>Ascendente</v>
      </c>
      <c r="G185" s="987" t="str">
        <f ca="1">IF(ISBLANK(OFFSET('5. Pp (3 años)'!$H$46,INT((ROW()-13)/2),0)),"",OFFSET('5. Pp (3 años)'!$H$46,INT((ROW()-13)/2),0))</f>
        <v>Trimestral</v>
      </c>
      <c r="H185" s="1027">
        <f ca="1">IF(ISBLANK(OFFSET('9. METAS'!$L$20,INT((ROW()-13)/2),0)),"",OFFSET('9. METAS'!$L$20,INT((ROW()-13)/2),0))</f>
        <v>2950</v>
      </c>
      <c r="I185" s="1029"/>
      <c r="J185" s="208" t="e">
        <f ca="1">IF(MOD(ROW()-13,2)=0,IF(ISBLANK(OFFSET(#REF!,INT((ROW()-13)/2),0)),"",OFFSET(#REF!,INT((ROW()-13)/2),0)),IF(ISBLANK(OFFSET('9. METAS'!$U$20,INT((ROW()-14)/2),0)),"",OFFSET('9. METAS'!$U$20,INT((ROW()-14)/2),0)))</f>
        <v>#REF!</v>
      </c>
      <c r="K185" s="209" t="e">
        <f ca="1">IF(MOD(ROW()-13,2)=0,IF(ISBLANK(OFFSET(#REF!,INT((ROW()-13)/2),0)),"",OFFSET(#REF!,INT((ROW()-13)/2),0)),IF(ISBLANK(OFFSET('9. METAS'!$V$20,INT((ROW()-14)/2),0)),"",OFFSET('9. METAS'!$V$20,INT((ROW()-14)/2),0)))</f>
        <v>#REF!</v>
      </c>
      <c r="L185" s="209" t="e">
        <f ca="1">IF(MOD(ROW()-13,2)=0,IF(ISBLANK(OFFSET(#REF!,INT((ROW()-13)/2),0)),"",OFFSET(#REF!,INT((ROW()-13)/2),0)),IF(ISBLANK(OFFSET('9. METAS'!$W$20,INT((ROW()-14)/2),0)),"",OFFSET('9. METAS'!$W$20,INT((ROW()-14)/2),0)))</f>
        <v>#REF!</v>
      </c>
      <c r="M185" s="210" t="e">
        <f ca="1">IF(MOD(ROW()-13,2)=0,IF(ISBLANK(OFFSET(#REF!,INT((ROW()-13)/2),0)),"",OFFSET(#REF!,INT((ROW()-13)/2),0)),IF(ISBLANK(OFFSET('9. METAS'!$X$20,INT((ROW()-14)/2),0)),"",OFFSET('9. METAS'!$X$20,INT((ROW()-14)/2),0)))</f>
        <v>#REF!</v>
      </c>
      <c r="N185" s="1002" t="str">
        <f t="shared" ref="N185" ca="1" si="168">IFERROR(J185/J186,"ND")</f>
        <v>ND</v>
      </c>
      <c r="O185" s="1004" t="str">
        <f t="shared" ref="O185" ca="1" si="169">IFERROR(((J185+K185+L185)/H185),"ND")</f>
        <v>ND</v>
      </c>
      <c r="P185" s="1031"/>
    </row>
    <row r="186" spans="3:16">
      <c r="C186" s="981"/>
      <c r="D186" s="983"/>
      <c r="E186" s="983"/>
      <c r="F186" s="985"/>
      <c r="G186" s="987"/>
      <c r="H186" s="1027"/>
      <c r="I186" s="1033"/>
      <c r="J186" s="208">
        <f ca="1">IF(MOD(ROW()-13,2)=0,IF(ISBLANK(OFFSET(#REF!,INT((ROW()-13)/2),0)),"",OFFSET(#REF!,INT((ROW()-13)/2),0)),IF(ISBLANK(OFFSET('9. METAS'!$U$20,INT((ROW()-14)/2),0)),"",OFFSET('9. METAS'!$U$20,INT((ROW()-14)/2),0)))</f>
        <v>736</v>
      </c>
      <c r="K186" s="209">
        <f ca="1">IF(MOD(ROW()-13,2)=0,IF(ISBLANK(OFFSET(#REF!,INT((ROW()-13)/2),0)),"",OFFSET(#REF!,INT((ROW()-13)/2),0)),IF(ISBLANK(OFFSET('9. METAS'!$V$20,INT((ROW()-14)/2),0)),"",OFFSET('9. METAS'!$V$20,INT((ROW()-14)/2),0)))</f>
        <v>738</v>
      </c>
      <c r="L186" s="209">
        <f ca="1">IF(MOD(ROW()-13,2)=0,IF(ISBLANK(OFFSET(#REF!,INT((ROW()-13)/2),0)),"",OFFSET(#REF!,INT((ROW()-13)/2),0)),IF(ISBLANK(OFFSET('9. METAS'!$W$20,INT((ROW()-14)/2),0)),"",OFFSET('9. METAS'!$W$20,INT((ROW()-14)/2),0)))</f>
        <v>739</v>
      </c>
      <c r="M186" s="210">
        <f ca="1">IF(MOD(ROW()-13,2)=0,IF(ISBLANK(OFFSET(#REF!,INT((ROW()-13)/2),0)),"",OFFSET(#REF!,INT((ROW()-13)/2),0)),IF(ISBLANK(OFFSET('9. METAS'!$X$20,INT((ROW()-14)/2),0)),"",OFFSET('9. METAS'!$X$20,INT((ROW()-14)/2),0)))</f>
        <v>737</v>
      </c>
      <c r="N186" s="1003"/>
      <c r="O186" s="1005"/>
      <c r="P186" s="1034"/>
    </row>
    <row r="187" spans="3:16">
      <c r="C187" s="1008" t="str">
        <f ca="1">IF(ISBLANK(OFFSET('5. Pp (3 años)'!$C$46,INT((ROW()-13)/2),0)),"",OFFSET('5. Pp (3 años)'!$C$46,INT((ROW()-13)/2),0))</f>
        <v>Actividad</v>
      </c>
      <c r="D187" s="983" t="str">
        <f ca="1">IF(ISBLANK(OFFSET('5. Pp (3 años)'!$D$46,INT((ROW()-13)/2),0)),"",OFFSET('5. Pp (3 años)'!$D$46,INT((ROW()-13)/2),0))</f>
        <v>3.1.1.1.15.3 Evaluación de guardavidas en materia de seguridad acuática.</v>
      </c>
      <c r="E187" s="983" t="str">
        <f ca="1">IF(ISBLANK(OFFSET('5. Pp (3 años)'!$E$46,INT((ROW()-13)/2),0)),"",OFFSET('5. Pp (3 años)'!$E$46,INT((ROW()-13)/2),0))</f>
        <v>PGE: Porcentaje de Guardavidas Evaluados</v>
      </c>
      <c r="F187" s="985" t="str">
        <f ca="1">IF(ISBLANK(OFFSET('5. Pp (3 años)'!$K$46,INT((ROW()-13)/2),0)),"",OFFSET('5. Pp (3 años)'!$K$46,INT((ROW()-13)/2),0))</f>
        <v>Ascendente</v>
      </c>
      <c r="G187" s="987" t="str">
        <f ca="1">IF(ISBLANK(OFFSET('5. Pp (3 años)'!$H$46,INT((ROW()-13)/2),0)),"",OFFSET('5. Pp (3 años)'!$H$46,INT((ROW()-13)/2),0))</f>
        <v>Trimestral</v>
      </c>
      <c r="H187" s="1027">
        <f ca="1">IF(ISBLANK(OFFSET('9. METAS'!$L$20,INT((ROW()-13)/2),0)),"",OFFSET('9. METAS'!$L$20,INT((ROW()-13)/2),0))</f>
        <v>230</v>
      </c>
      <c r="I187" s="1029"/>
      <c r="J187" s="208" t="e">
        <f ca="1">IF(MOD(ROW()-13,2)=0,IF(ISBLANK(OFFSET(#REF!,INT((ROW()-13)/2),0)),"",OFFSET(#REF!,INT((ROW()-13)/2),0)),IF(ISBLANK(OFFSET('9. METAS'!$U$20,INT((ROW()-14)/2),0)),"",OFFSET('9. METAS'!$U$20,INT((ROW()-14)/2),0)))</f>
        <v>#REF!</v>
      </c>
      <c r="K187" s="209" t="e">
        <f ca="1">IF(MOD(ROW()-13,2)=0,IF(ISBLANK(OFFSET(#REF!,INT((ROW()-13)/2),0)),"",OFFSET(#REF!,INT((ROW()-13)/2),0)),IF(ISBLANK(OFFSET('9. METAS'!$V$20,INT((ROW()-14)/2),0)),"",OFFSET('9. METAS'!$V$20,INT((ROW()-14)/2),0)))</f>
        <v>#REF!</v>
      </c>
      <c r="L187" s="209" t="e">
        <f ca="1">IF(MOD(ROW()-13,2)=0,IF(ISBLANK(OFFSET(#REF!,INT((ROW()-13)/2),0)),"",OFFSET(#REF!,INT((ROW()-13)/2),0)),IF(ISBLANK(OFFSET('9. METAS'!$W$20,INT((ROW()-14)/2),0)),"",OFFSET('9. METAS'!$W$20,INT((ROW()-14)/2),0)))</f>
        <v>#REF!</v>
      </c>
      <c r="M187" s="210" t="e">
        <f ca="1">IF(MOD(ROW()-13,2)=0,IF(ISBLANK(OFFSET(#REF!,INT((ROW()-13)/2),0)),"",OFFSET(#REF!,INT((ROW()-13)/2),0)),IF(ISBLANK(OFFSET('9. METAS'!$X$20,INT((ROW()-14)/2),0)),"",OFFSET('9. METAS'!$X$20,INT((ROW()-14)/2),0)))</f>
        <v>#REF!</v>
      </c>
      <c r="N187" s="1002" t="str">
        <f t="shared" ref="N187" ca="1" si="170">IFERROR(J187/J188,"ND")</f>
        <v>ND</v>
      </c>
      <c r="O187" s="1004" t="str">
        <f t="shared" ref="O187" ca="1" si="171">IFERROR(((J187+K187+L187)/H187),"ND")</f>
        <v>ND</v>
      </c>
      <c r="P187" s="1031"/>
    </row>
    <row r="188" spans="3:16">
      <c r="C188" s="981"/>
      <c r="D188" s="983"/>
      <c r="E188" s="983"/>
      <c r="F188" s="985"/>
      <c r="G188" s="987"/>
      <c r="H188" s="1027"/>
      <c r="I188" s="1033"/>
      <c r="J188" s="208">
        <f ca="1">IF(MOD(ROW()-13,2)=0,IF(ISBLANK(OFFSET(#REF!,INT((ROW()-13)/2),0)),"",OFFSET(#REF!,INT((ROW()-13)/2),0)),IF(ISBLANK(OFFSET('9. METAS'!$U$20,INT((ROW()-14)/2),0)),"",OFFSET('9. METAS'!$U$20,INT((ROW()-14)/2),0)))</f>
        <v>5</v>
      </c>
      <c r="K188" s="209">
        <f ca="1">IF(MOD(ROW()-13,2)=0,IF(ISBLANK(OFFSET(#REF!,INT((ROW()-13)/2),0)),"",OFFSET(#REF!,INT((ROW()-13)/2),0)),IF(ISBLANK(OFFSET('9. METAS'!$V$20,INT((ROW()-14)/2),0)),"",OFFSET('9. METAS'!$V$20,INT((ROW()-14)/2),0)))</f>
        <v>100</v>
      </c>
      <c r="L188" s="209">
        <f ca="1">IF(MOD(ROW()-13,2)=0,IF(ISBLANK(OFFSET(#REF!,INT((ROW()-13)/2),0)),"",OFFSET(#REF!,INT((ROW()-13)/2),0)),IF(ISBLANK(OFFSET('9. METAS'!$W$20,INT((ROW()-14)/2),0)),"",OFFSET('9. METAS'!$W$20,INT((ROW()-14)/2),0)))</f>
        <v>50</v>
      </c>
      <c r="M188" s="210">
        <f ca="1">IF(MOD(ROW()-13,2)=0,IF(ISBLANK(OFFSET(#REF!,INT((ROW()-13)/2),0)),"",OFFSET(#REF!,INT((ROW()-13)/2),0)),IF(ISBLANK(OFFSET('9. METAS'!$X$20,INT((ROW()-14)/2),0)),"",OFFSET('9. METAS'!$X$20,INT((ROW()-14)/2),0)))</f>
        <v>75</v>
      </c>
      <c r="N188" s="1003"/>
      <c r="O188" s="1005"/>
      <c r="P188" s="1034"/>
    </row>
    <row r="189" spans="3:16">
      <c r="C189" s="1008" t="str">
        <f ca="1">IF(ISBLANK(OFFSET('5. Pp (3 años)'!$C$46,INT((ROW()-13)/2),0)),"",OFFSET('5. Pp (3 años)'!$C$46,INT((ROW()-13)/2),0))</f>
        <v>Actividad</v>
      </c>
      <c r="D189" s="983" t="str">
        <f ca="1">IF(ISBLANK(OFFSET('5. Pp (3 años)'!$D$46,INT((ROW()-13)/2),0)),"",OFFSET('5. Pp (3 años)'!$D$46,INT((ROW()-13)/2),0))</f>
        <v>3.1.1.1.15.4 Elaboración de Dictámenes Aprobatorios (anuencias) a comercios de bajo, mediano y alto riesgo.</v>
      </c>
      <c r="E189" s="983" t="str">
        <f ca="1">IF(ISBLANK(OFFSET('5. Pp (3 años)'!$E$46,INT((ROW()-13)/2),0)),"",OFFSET('5. Pp (3 años)'!$E$46,INT((ROW()-13)/2),0))</f>
        <v>PDAE: Porcentaje de dictámenes aprobatorios entregados  de bajo, mediano y alto riesgo.</v>
      </c>
      <c r="F189" s="985" t="str">
        <f ca="1">IF(ISBLANK(OFFSET('5. Pp (3 años)'!$K$46,INT((ROW()-13)/2),0)),"",OFFSET('5. Pp (3 años)'!$K$46,INT((ROW()-13)/2),0))</f>
        <v>Ascendente</v>
      </c>
      <c r="G189" s="987" t="str">
        <f ca="1">IF(ISBLANK(OFFSET('5. Pp (3 años)'!$H$46,INT((ROW()-13)/2),0)),"",OFFSET('5. Pp (3 años)'!$H$46,INT((ROW()-13)/2),0))</f>
        <v>Trimestral</v>
      </c>
      <c r="H189" s="1027">
        <f ca="1">IF(ISBLANK(OFFSET('9. METAS'!$L$20,INT((ROW()-13)/2),0)),"",OFFSET('9. METAS'!$L$20,INT((ROW()-13)/2),0))</f>
        <v>22840</v>
      </c>
      <c r="I189" s="1029"/>
      <c r="J189" s="208" t="e">
        <f ca="1">IF(MOD(ROW()-13,2)=0,IF(ISBLANK(OFFSET(#REF!,INT((ROW()-13)/2),0)),"",OFFSET(#REF!,INT((ROW()-13)/2),0)),IF(ISBLANK(OFFSET('9. METAS'!$U$20,INT((ROW()-14)/2),0)),"",OFFSET('9. METAS'!$U$20,INT((ROW()-14)/2),0)))</f>
        <v>#REF!</v>
      </c>
      <c r="K189" s="209" t="e">
        <f ca="1">IF(MOD(ROW()-13,2)=0,IF(ISBLANK(OFFSET(#REF!,INT((ROW()-13)/2),0)),"",OFFSET(#REF!,INT((ROW()-13)/2),0)),IF(ISBLANK(OFFSET('9. METAS'!$V$20,INT((ROW()-14)/2),0)),"",OFFSET('9. METAS'!$V$20,INT((ROW()-14)/2),0)))</f>
        <v>#REF!</v>
      </c>
      <c r="L189" s="209" t="e">
        <f ca="1">IF(MOD(ROW()-13,2)=0,IF(ISBLANK(OFFSET(#REF!,INT((ROW()-13)/2),0)),"",OFFSET(#REF!,INT((ROW()-13)/2),0)),IF(ISBLANK(OFFSET('9. METAS'!$W$20,INT((ROW()-14)/2),0)),"",OFFSET('9. METAS'!$W$20,INT((ROW()-14)/2),0)))</f>
        <v>#REF!</v>
      </c>
      <c r="M189" s="210" t="e">
        <f ca="1">IF(MOD(ROW()-13,2)=0,IF(ISBLANK(OFFSET(#REF!,INT((ROW()-13)/2),0)),"",OFFSET(#REF!,INT((ROW()-13)/2),0)),IF(ISBLANK(OFFSET('9. METAS'!$X$20,INT((ROW()-14)/2),0)),"",OFFSET('9. METAS'!$X$20,INT((ROW()-14)/2),0)))</f>
        <v>#REF!</v>
      </c>
      <c r="N189" s="1002" t="str">
        <f t="shared" ref="N189" ca="1" si="172">IFERROR(J189/J190,"ND")</f>
        <v>ND</v>
      </c>
      <c r="O189" s="1004" t="str">
        <f t="shared" ref="O189" ca="1" si="173">IFERROR(((J189+K189+L189)/H189),"ND")</f>
        <v>ND</v>
      </c>
      <c r="P189" s="1031"/>
    </row>
    <row r="190" spans="3:16">
      <c r="C190" s="981"/>
      <c r="D190" s="983"/>
      <c r="E190" s="983"/>
      <c r="F190" s="985"/>
      <c r="G190" s="987"/>
      <c r="H190" s="1027"/>
      <c r="I190" s="1033"/>
      <c r="J190" s="208">
        <f ca="1">IF(MOD(ROW()-13,2)=0,IF(ISBLANK(OFFSET(#REF!,INT((ROW()-13)/2),0)),"",OFFSET(#REF!,INT((ROW()-13)/2),0)),IF(ISBLANK(OFFSET('9. METAS'!$U$20,INT((ROW()-14)/2),0)),"",OFFSET('9. METAS'!$U$20,INT((ROW()-14)/2),0)))</f>
        <v>8833</v>
      </c>
      <c r="K190" s="209">
        <f ca="1">IF(MOD(ROW()-13,2)=0,IF(ISBLANK(OFFSET(#REF!,INT((ROW()-13)/2),0)),"",OFFSET(#REF!,INT((ROW()-13)/2),0)),IF(ISBLANK(OFFSET('9. METAS'!$V$20,INT((ROW()-14)/2),0)),"",OFFSET('9. METAS'!$V$20,INT((ROW()-14)/2),0)))</f>
        <v>4785</v>
      </c>
      <c r="L190" s="209">
        <f ca="1">IF(MOD(ROW()-13,2)=0,IF(ISBLANK(OFFSET(#REF!,INT((ROW()-13)/2),0)),"",OFFSET(#REF!,INT((ROW()-13)/2),0)),IF(ISBLANK(OFFSET('9. METAS'!$W$20,INT((ROW()-14)/2),0)),"",OFFSET('9. METAS'!$W$20,INT((ROW()-14)/2),0)))</f>
        <v>4029</v>
      </c>
      <c r="M190" s="210">
        <f ca="1">IF(MOD(ROW()-13,2)=0,IF(ISBLANK(OFFSET(#REF!,INT((ROW()-13)/2),0)),"",OFFSET(#REF!,INT((ROW()-13)/2),0)),IF(ISBLANK(OFFSET('9. METAS'!$X$20,INT((ROW()-14)/2),0)),"",OFFSET('9. METAS'!$X$20,INT((ROW()-14)/2),0)))</f>
        <v>5193</v>
      </c>
      <c r="N190" s="1003"/>
      <c r="O190" s="1005"/>
      <c r="P190" s="1034"/>
    </row>
    <row r="191" spans="3:16">
      <c r="C191" s="1008" t="str">
        <f ca="1">IF(ISBLANK(OFFSET('5. Pp (3 años)'!$C$46,INT((ROW()-13)/2),0)),"",OFFSET('5. Pp (3 años)'!$C$46,INT((ROW()-13)/2),0))</f>
        <v>Actividad</v>
      </c>
      <c r="D191" s="983" t="str">
        <f ca="1">IF(ISBLANK(OFFSET('5. Pp (3 años)'!$D$46,INT((ROW()-13)/2),0)),"",OFFSET('5. Pp (3 años)'!$D$46,INT((ROW()-13)/2),0))</f>
        <v>3.1.1.1.15.5 Evaluación de Programas Internos de Protección Civil.</v>
      </c>
      <c r="E191" s="983" t="str">
        <f ca="1">IF(ISBLANK(OFFSET('5. Pp (3 años)'!$E$46,INT((ROW()-13)/2),0)),"",OFFSET('5. Pp (3 años)'!$E$46,INT((ROW()-13)/2),0))</f>
        <v>PPIE: Porcentaje de programas internos evaluados de los diversos locales comerciales.</v>
      </c>
      <c r="F191" s="985" t="str">
        <f ca="1">IF(ISBLANK(OFFSET('5. Pp (3 años)'!$K$46,INT((ROW()-13)/2),0)),"",OFFSET('5. Pp (3 años)'!$K$46,INT((ROW()-13)/2),0))</f>
        <v>Ascendente</v>
      </c>
      <c r="G191" s="987" t="str">
        <f ca="1">IF(ISBLANK(OFFSET('5. Pp (3 años)'!$H$46,INT((ROW()-13)/2),0)),"",OFFSET('5. Pp (3 años)'!$H$46,INT((ROW()-13)/2),0))</f>
        <v>Trimestral</v>
      </c>
      <c r="H191" s="1027">
        <f ca="1">IF(ISBLANK(OFFSET('9. METAS'!$L$20,INT((ROW()-13)/2),0)),"",OFFSET('9. METAS'!$L$20,INT((ROW()-13)/2),0))</f>
        <v>7392</v>
      </c>
      <c r="I191" s="1029"/>
      <c r="J191" s="208" t="e">
        <f ca="1">IF(MOD(ROW()-13,2)=0,IF(ISBLANK(OFFSET(#REF!,INT((ROW()-13)/2),0)),"",OFFSET(#REF!,INT((ROW()-13)/2),0)),IF(ISBLANK(OFFSET('9. METAS'!$U$20,INT((ROW()-14)/2),0)),"",OFFSET('9. METAS'!$U$20,INT((ROW()-14)/2),0)))</f>
        <v>#REF!</v>
      </c>
      <c r="K191" s="209" t="e">
        <f ca="1">IF(MOD(ROW()-13,2)=0,IF(ISBLANK(OFFSET(#REF!,INT((ROW()-13)/2),0)),"",OFFSET(#REF!,INT((ROW()-13)/2),0)),IF(ISBLANK(OFFSET('9. METAS'!$V$20,INT((ROW()-14)/2),0)),"",OFFSET('9. METAS'!$V$20,INT((ROW()-14)/2),0)))</f>
        <v>#REF!</v>
      </c>
      <c r="L191" s="209" t="e">
        <f ca="1">IF(MOD(ROW()-13,2)=0,IF(ISBLANK(OFFSET(#REF!,INT((ROW()-13)/2),0)),"",OFFSET(#REF!,INT((ROW()-13)/2),0)),IF(ISBLANK(OFFSET('9. METAS'!$W$20,INT((ROW()-14)/2),0)),"",OFFSET('9. METAS'!$W$20,INT((ROW()-14)/2),0)))</f>
        <v>#REF!</v>
      </c>
      <c r="M191" s="210" t="e">
        <f ca="1">IF(MOD(ROW()-13,2)=0,IF(ISBLANK(OFFSET(#REF!,INT((ROW()-13)/2),0)),"",OFFSET(#REF!,INT((ROW()-13)/2),0)),IF(ISBLANK(OFFSET('9. METAS'!$X$20,INT((ROW()-14)/2),0)),"",OFFSET('9. METAS'!$X$20,INT((ROW()-14)/2),0)))</f>
        <v>#REF!</v>
      </c>
      <c r="N191" s="1002" t="str">
        <f t="shared" ref="N191" ca="1" si="174">IFERROR(J191/J192,"ND")</f>
        <v>ND</v>
      </c>
      <c r="O191" s="1004" t="str">
        <f t="shared" ref="O191" ca="1" si="175">IFERROR(((J191+K191+L191)/H191),"ND")</f>
        <v>ND</v>
      </c>
      <c r="P191" s="1031"/>
    </row>
    <row r="192" spans="3:16">
      <c r="C192" s="981"/>
      <c r="D192" s="983"/>
      <c r="E192" s="983"/>
      <c r="F192" s="985"/>
      <c r="G192" s="987"/>
      <c r="H192" s="1027"/>
      <c r="I192" s="1033"/>
      <c r="J192" s="208">
        <f ca="1">IF(MOD(ROW()-13,2)=0,IF(ISBLANK(OFFSET(#REF!,INT((ROW()-13)/2),0)),"",OFFSET(#REF!,INT((ROW()-13)/2),0)),IF(ISBLANK(OFFSET('9. METAS'!$U$20,INT((ROW()-14)/2),0)),"",OFFSET('9. METAS'!$U$20,INT((ROW()-14)/2),0)))</f>
        <v>1648</v>
      </c>
      <c r="K192" s="209">
        <f ca="1">IF(MOD(ROW()-13,2)=0,IF(ISBLANK(OFFSET(#REF!,INT((ROW()-13)/2),0)),"",OFFSET(#REF!,INT((ROW()-13)/2),0)),IF(ISBLANK(OFFSET('9. METAS'!$V$20,INT((ROW()-14)/2),0)),"",OFFSET('9. METAS'!$V$20,INT((ROW()-14)/2),0)))</f>
        <v>1948</v>
      </c>
      <c r="L192" s="209">
        <f ca="1">IF(MOD(ROW()-13,2)=0,IF(ISBLANK(OFFSET(#REF!,INT((ROW()-13)/2),0)),"",OFFSET(#REF!,INT((ROW()-13)/2),0)),IF(ISBLANK(OFFSET('9. METAS'!$W$20,INT((ROW()-14)/2),0)),"",OFFSET('9. METAS'!$W$20,INT((ROW()-14)/2),0)))</f>
        <v>1948</v>
      </c>
      <c r="M192" s="210">
        <f ca="1">IF(MOD(ROW()-13,2)=0,IF(ISBLANK(OFFSET(#REF!,INT((ROW()-13)/2),0)),"",OFFSET(#REF!,INT((ROW()-13)/2),0)),IF(ISBLANK(OFFSET('9. METAS'!$X$20,INT((ROW()-14)/2),0)),"",OFFSET('9. METAS'!$X$20,INT((ROW()-14)/2),0)))</f>
        <v>1848</v>
      </c>
      <c r="N192" s="1003"/>
      <c r="O192" s="1005"/>
      <c r="P192" s="1034"/>
    </row>
    <row r="193" spans="3:16">
      <c r="C193" s="1008" t="str">
        <f ca="1">IF(ISBLANK(OFFSET('5. Pp (3 años)'!$C$46,INT((ROW()-13)/2),0)),"",OFFSET('5. Pp (3 años)'!$C$46,INT((ROW()-13)/2),0))</f>
        <v>Actividad</v>
      </c>
      <c r="D193" s="983" t="str">
        <f ca="1">IF(ISBLANK(OFFSET('5. Pp (3 años)'!$D$46,INT((ROW()-13)/2),0)),"",OFFSET('5. Pp (3 años)'!$D$46,INT((ROW()-13)/2),0))</f>
        <v>3.1.1.1.15.6 Elaboración de inspecciones a comercios de mediano y alto riesgo.</v>
      </c>
      <c r="E193" s="983" t="str">
        <f ca="1">IF(ISBLANK(OFFSET('5. Pp (3 años)'!$E$46,INT((ROW()-13)/2),0)),"",OFFSET('5. Pp (3 años)'!$E$46,INT((ROW()-13)/2),0))</f>
        <v xml:space="preserve">PIRC: Porcentaje de inspecciones realizadas a comercios de mediano y alto riesgo. </v>
      </c>
      <c r="F193" s="985" t="str">
        <f ca="1">IF(ISBLANK(OFFSET('5. Pp (3 años)'!$K$46,INT((ROW()-13)/2),0)),"",OFFSET('5. Pp (3 años)'!$K$46,INT((ROW()-13)/2),0))</f>
        <v>Ascendente</v>
      </c>
      <c r="G193" s="987" t="str">
        <f ca="1">IF(ISBLANK(OFFSET('5. Pp (3 años)'!$H$46,INT((ROW()-13)/2),0)),"",OFFSET('5. Pp (3 años)'!$H$46,INT((ROW()-13)/2),0))</f>
        <v>Trimestral</v>
      </c>
      <c r="H193" s="1027">
        <f ca="1">IF(ISBLANK(OFFSET('9. METAS'!$L$20,INT((ROW()-13)/2),0)),"",OFFSET('9. METAS'!$L$20,INT((ROW()-13)/2),0))</f>
        <v>4070</v>
      </c>
      <c r="I193" s="1029"/>
      <c r="J193" s="208" t="e">
        <f ca="1">IF(MOD(ROW()-13,2)=0,IF(ISBLANK(OFFSET(#REF!,INT((ROW()-13)/2),0)),"",OFFSET(#REF!,INT((ROW()-13)/2),0)),IF(ISBLANK(OFFSET('9. METAS'!$U$20,INT((ROW()-14)/2),0)),"",OFFSET('9. METAS'!$U$20,INT((ROW()-14)/2),0)))</f>
        <v>#REF!</v>
      </c>
      <c r="K193" s="209" t="e">
        <f ca="1">IF(MOD(ROW()-13,2)=0,IF(ISBLANK(OFFSET(#REF!,INT((ROW()-13)/2),0)),"",OFFSET(#REF!,INT((ROW()-13)/2),0)),IF(ISBLANK(OFFSET('9. METAS'!$V$20,INT((ROW()-14)/2),0)),"",OFFSET('9. METAS'!$V$20,INT((ROW()-14)/2),0)))</f>
        <v>#REF!</v>
      </c>
      <c r="L193" s="209" t="e">
        <f ca="1">IF(MOD(ROW()-13,2)=0,IF(ISBLANK(OFFSET(#REF!,INT((ROW()-13)/2),0)),"",OFFSET(#REF!,INT((ROW()-13)/2),0)),IF(ISBLANK(OFFSET('9. METAS'!$W$20,INT((ROW()-14)/2),0)),"",OFFSET('9. METAS'!$W$20,INT((ROW()-14)/2),0)))</f>
        <v>#REF!</v>
      </c>
      <c r="M193" s="210" t="e">
        <f ca="1">IF(MOD(ROW()-13,2)=0,IF(ISBLANK(OFFSET(#REF!,INT((ROW()-13)/2),0)),"",OFFSET(#REF!,INT((ROW()-13)/2),0)),IF(ISBLANK(OFFSET('9. METAS'!$X$20,INT((ROW()-14)/2),0)),"",OFFSET('9. METAS'!$X$20,INT((ROW()-14)/2),0)))</f>
        <v>#REF!</v>
      </c>
      <c r="N193" s="1002" t="str">
        <f t="shared" ref="N193" ca="1" si="176">IFERROR(J193/J194,"ND")</f>
        <v>ND</v>
      </c>
      <c r="O193" s="1004" t="str">
        <f t="shared" ref="O193" ca="1" si="177">IFERROR(((J193+K193+L193)/H193),"ND")</f>
        <v>ND</v>
      </c>
      <c r="P193" s="1031"/>
    </row>
    <row r="194" spans="3:16">
      <c r="C194" s="981"/>
      <c r="D194" s="983"/>
      <c r="E194" s="983"/>
      <c r="F194" s="985"/>
      <c r="G194" s="987"/>
      <c r="H194" s="1027"/>
      <c r="I194" s="1033"/>
      <c r="J194" s="208">
        <f ca="1">IF(MOD(ROW()-13,2)=0,IF(ISBLANK(OFFSET(#REF!,INT((ROW()-13)/2),0)),"",OFFSET(#REF!,INT((ROW()-13)/2),0)),IF(ISBLANK(OFFSET('9. METAS'!$U$20,INT((ROW()-14)/2),0)),"",OFFSET('9. METAS'!$U$20,INT((ROW()-14)/2),0)))</f>
        <v>1100</v>
      </c>
      <c r="K194" s="209">
        <f ca="1">IF(MOD(ROW()-13,2)=0,IF(ISBLANK(OFFSET(#REF!,INT((ROW()-13)/2),0)),"",OFFSET(#REF!,INT((ROW()-13)/2),0)),IF(ISBLANK(OFFSET('9. METAS'!$V$20,INT((ROW()-14)/2),0)),"",OFFSET('9. METAS'!$V$20,INT((ROW()-14)/2),0)))</f>
        <v>990</v>
      </c>
      <c r="L194" s="209">
        <f ca="1">IF(MOD(ROW()-13,2)=0,IF(ISBLANK(OFFSET(#REF!,INT((ROW()-13)/2),0)),"",OFFSET(#REF!,INT((ROW()-13)/2),0)),IF(ISBLANK(OFFSET('9. METAS'!$W$20,INT((ROW()-14)/2),0)),"",OFFSET('9. METAS'!$W$20,INT((ROW()-14)/2),0)))</f>
        <v>990</v>
      </c>
      <c r="M194" s="210">
        <f ca="1">IF(MOD(ROW()-13,2)=0,IF(ISBLANK(OFFSET(#REF!,INT((ROW()-13)/2),0)),"",OFFSET(#REF!,INT((ROW()-13)/2),0)),IF(ISBLANK(OFFSET('9. METAS'!$X$20,INT((ROW()-14)/2),0)),"",OFFSET('9. METAS'!$X$20,INT((ROW()-14)/2),0)))</f>
        <v>990</v>
      </c>
      <c r="N194" s="1003"/>
      <c r="O194" s="1005"/>
      <c r="P194" s="1034"/>
    </row>
    <row r="195" spans="3:16">
      <c r="C195" s="1008" t="str">
        <f ca="1">IF(ISBLANK(OFFSET('5. Pp (3 años)'!$C$46,INT((ROW()-13)/2),0)),"",OFFSET('5. Pp (3 años)'!$C$46,INT((ROW()-13)/2),0))</f>
        <v>Actividad</v>
      </c>
      <c r="D195" s="983" t="str">
        <f ca="1">IF(ISBLANK(OFFSET('5. Pp (3 años)'!$D$46,INT((ROW()-13)/2),0)),"",OFFSET('5. Pp (3 años)'!$D$46,INT((ROW()-13)/2),0))</f>
        <v>3.1.1.1.15.7 Evaluación de simulacros en ámbito privado y público.</v>
      </c>
      <c r="E195" s="983" t="str">
        <f ca="1">IF(ISBLANK(OFFSET('5. Pp (3 años)'!$E$46,INT((ROW()-13)/2),0)),"",OFFSET('5. Pp (3 años)'!$E$46,INT((ROW()-13)/2),0))</f>
        <v>PSPPE: Porcentaje de simulacros públicos y provados evaluados.</v>
      </c>
      <c r="F195" s="985" t="str">
        <f ca="1">IF(ISBLANK(OFFSET('5. Pp (3 años)'!$K$46,INT((ROW()-13)/2),0)),"",OFFSET('5. Pp (3 años)'!$K$46,INT((ROW()-13)/2),0))</f>
        <v>Ascendente</v>
      </c>
      <c r="G195" s="987" t="str">
        <f ca="1">IF(ISBLANK(OFFSET('5. Pp (3 años)'!$H$46,INT((ROW()-13)/2),0)),"",OFFSET('5. Pp (3 años)'!$H$46,INT((ROW()-13)/2),0))</f>
        <v>Trimestral</v>
      </c>
      <c r="H195" s="1027">
        <f ca="1">IF(ISBLANK(OFFSET('9. METAS'!$L$20,INT((ROW()-13)/2),0)),"",OFFSET('9. METAS'!$L$20,INT((ROW()-13)/2),0))</f>
        <v>5467</v>
      </c>
      <c r="I195" s="1029"/>
      <c r="J195" s="208" t="e">
        <f ca="1">IF(MOD(ROW()-13,2)=0,IF(ISBLANK(OFFSET(#REF!,INT((ROW()-13)/2),0)),"",OFFSET(#REF!,INT((ROW()-13)/2),0)),IF(ISBLANK(OFFSET('9. METAS'!$U$20,INT((ROW()-14)/2),0)),"",OFFSET('9. METAS'!$U$20,INT((ROW()-14)/2),0)))</f>
        <v>#REF!</v>
      </c>
      <c r="K195" s="209" t="e">
        <f ca="1">IF(MOD(ROW()-13,2)=0,IF(ISBLANK(OFFSET(#REF!,INT((ROW()-13)/2),0)),"",OFFSET(#REF!,INT((ROW()-13)/2),0)),IF(ISBLANK(OFFSET('9. METAS'!$V$20,INT((ROW()-14)/2),0)),"",OFFSET('9. METAS'!$V$20,INT((ROW()-14)/2),0)))</f>
        <v>#REF!</v>
      </c>
      <c r="L195" s="209" t="e">
        <f ca="1">IF(MOD(ROW()-13,2)=0,IF(ISBLANK(OFFSET(#REF!,INT((ROW()-13)/2),0)),"",OFFSET(#REF!,INT((ROW()-13)/2),0)),IF(ISBLANK(OFFSET('9. METAS'!$W$20,INT((ROW()-14)/2),0)),"",OFFSET('9. METAS'!$W$20,INT((ROW()-14)/2),0)))</f>
        <v>#REF!</v>
      </c>
      <c r="M195" s="210" t="e">
        <f ca="1">IF(MOD(ROW()-13,2)=0,IF(ISBLANK(OFFSET(#REF!,INT((ROW()-13)/2),0)),"",OFFSET(#REF!,INT((ROW()-13)/2),0)),IF(ISBLANK(OFFSET('9. METAS'!$X$20,INT((ROW()-14)/2),0)),"",OFFSET('9. METAS'!$X$20,INT((ROW()-14)/2),0)))</f>
        <v>#REF!</v>
      </c>
      <c r="N195" s="1002" t="str">
        <f t="shared" ref="N195" ca="1" si="178">IFERROR(J195/J196,"ND")</f>
        <v>ND</v>
      </c>
      <c r="O195" s="1004" t="str">
        <f t="shared" ref="O195" ca="1" si="179">IFERROR(((J195+K195+L195)/H195),"ND")</f>
        <v>ND</v>
      </c>
      <c r="P195" s="1031"/>
    </row>
    <row r="196" spans="3:16">
      <c r="C196" s="981"/>
      <c r="D196" s="983"/>
      <c r="E196" s="983"/>
      <c r="F196" s="985"/>
      <c r="G196" s="987"/>
      <c r="H196" s="1027"/>
      <c r="I196" s="1033"/>
      <c r="J196" s="208">
        <f ca="1">IF(MOD(ROW()-13,2)=0,IF(ISBLANK(OFFSET(#REF!,INT((ROW()-13)/2),0)),"",OFFSET(#REF!,INT((ROW()-13)/2),0)),IF(ISBLANK(OFFSET('9. METAS'!$U$20,INT((ROW()-14)/2),0)),"",OFFSET('9. METAS'!$U$20,INT((ROW()-14)/2),0)))</f>
        <v>1266</v>
      </c>
      <c r="K196" s="209">
        <f ca="1">IF(MOD(ROW()-13,2)=0,IF(ISBLANK(OFFSET(#REF!,INT((ROW()-13)/2),0)),"",OFFSET(#REF!,INT((ROW()-13)/2),0)),IF(ISBLANK(OFFSET('9. METAS'!$V$20,INT((ROW()-14)/2),0)),"",OFFSET('9. METAS'!$V$20,INT((ROW()-14)/2),0)))</f>
        <v>1496</v>
      </c>
      <c r="L196" s="209">
        <f ca="1">IF(MOD(ROW()-13,2)=0,IF(ISBLANK(OFFSET(#REF!,INT((ROW()-13)/2),0)),"",OFFSET(#REF!,INT((ROW()-13)/2),0)),IF(ISBLANK(OFFSET('9. METAS'!$W$20,INT((ROW()-14)/2),0)),"",OFFSET('9. METAS'!$W$20,INT((ROW()-14)/2),0)))</f>
        <v>1338</v>
      </c>
      <c r="M196" s="210">
        <f ca="1">IF(MOD(ROW()-13,2)=0,IF(ISBLANK(OFFSET(#REF!,INT((ROW()-13)/2),0)),"",OFFSET(#REF!,INT((ROW()-13)/2),0)),IF(ISBLANK(OFFSET('9. METAS'!$X$20,INT((ROW()-14)/2),0)),"",OFFSET('9. METAS'!$X$20,INT((ROW()-14)/2),0)))</f>
        <v>1367</v>
      </c>
      <c r="N196" s="1003"/>
      <c r="O196" s="1005"/>
      <c r="P196" s="1034"/>
    </row>
    <row r="197" spans="3:16">
      <c r="C197" s="1008" t="str">
        <f ca="1">IF(ISBLANK(OFFSET('5. Pp (3 años)'!$C$46,INT((ROW()-13)/2),0)),"",OFFSET('5. Pp (3 años)'!$C$46,INT((ROW()-13)/2),0))</f>
        <v>Actividad</v>
      </c>
      <c r="D197" s="983" t="str">
        <f ca="1">IF(ISBLANK(OFFSET('5. Pp (3 años)'!$D$46,INT((ROW()-13)/2),0)),"",OFFSET('5. Pp (3 años)'!$D$46,INT((ROW()-13)/2),0))</f>
        <v>3.1.1.1.15.8 Registro de prestadores de servicios autorizados en materia de Protección Civil</v>
      </c>
      <c r="E197" s="983" t="str">
        <f ca="1">IF(ISBLANK(OFFSET('5. Pp (3 años)'!$E$46,INT((ROW()-13)/2),0)),"",OFFSET('5. Pp (3 años)'!$E$46,INT((ROW()-13)/2),0))</f>
        <v xml:space="preserve">PPSA: Porcentaje de prestadores de servicio autorizados </v>
      </c>
      <c r="F197" s="985" t="str">
        <f ca="1">IF(ISBLANK(OFFSET('5. Pp (3 años)'!$K$46,INT((ROW()-13)/2),0)),"",OFFSET('5. Pp (3 años)'!$K$46,INT((ROW()-13)/2),0))</f>
        <v>Ascendente</v>
      </c>
      <c r="G197" s="987" t="str">
        <f ca="1">IF(ISBLANK(OFFSET('5. Pp (3 años)'!$H$46,INT((ROW()-13)/2),0)),"",OFFSET('5. Pp (3 años)'!$H$46,INT((ROW()-13)/2),0))</f>
        <v>Trimestral</v>
      </c>
      <c r="H197" s="1027">
        <f ca="1">IF(ISBLANK(OFFSET('9. METAS'!$L$20,INT((ROW()-13)/2),0)),"",OFFSET('9. METAS'!$L$20,INT((ROW()-13)/2),0))</f>
        <v>199</v>
      </c>
      <c r="I197" s="1029"/>
      <c r="J197" s="208" t="e">
        <f ca="1">IF(MOD(ROW()-13,2)=0,IF(ISBLANK(OFFSET(#REF!,INT((ROW()-13)/2),0)),"",OFFSET(#REF!,INT((ROW()-13)/2),0)),IF(ISBLANK(OFFSET('9. METAS'!$U$20,INT((ROW()-14)/2),0)),"",OFFSET('9. METAS'!$U$20,INT((ROW()-14)/2),0)))</f>
        <v>#REF!</v>
      </c>
      <c r="K197" s="209" t="e">
        <f ca="1">IF(MOD(ROW()-13,2)=0,IF(ISBLANK(OFFSET(#REF!,INT((ROW()-13)/2),0)),"",OFFSET(#REF!,INT((ROW()-13)/2),0)),IF(ISBLANK(OFFSET('9. METAS'!$V$20,INT((ROW()-14)/2),0)),"",OFFSET('9. METAS'!$V$20,INT((ROW()-14)/2),0)))</f>
        <v>#REF!</v>
      </c>
      <c r="L197" s="209" t="e">
        <f ca="1">IF(MOD(ROW()-13,2)=0,IF(ISBLANK(OFFSET(#REF!,INT((ROW()-13)/2),0)),"",OFFSET(#REF!,INT((ROW()-13)/2),0)),IF(ISBLANK(OFFSET('9. METAS'!$W$20,INT((ROW()-14)/2),0)),"",OFFSET('9. METAS'!$W$20,INT((ROW()-14)/2),0)))</f>
        <v>#REF!</v>
      </c>
      <c r="M197" s="210" t="e">
        <f ca="1">IF(MOD(ROW()-13,2)=0,IF(ISBLANK(OFFSET(#REF!,INT((ROW()-13)/2),0)),"",OFFSET(#REF!,INT((ROW()-13)/2),0)),IF(ISBLANK(OFFSET('9. METAS'!$X$20,INT((ROW()-14)/2),0)),"",OFFSET('9. METAS'!$X$20,INT((ROW()-14)/2),0)))</f>
        <v>#REF!</v>
      </c>
      <c r="N197" s="1002" t="str">
        <f t="shared" ref="N197" ca="1" si="180">IFERROR(J197/J198,"ND")</f>
        <v>ND</v>
      </c>
      <c r="O197" s="1004" t="str">
        <f t="shared" ref="O197" ca="1" si="181">IFERROR(((J197+K197+L197)/H197),"ND")</f>
        <v>ND</v>
      </c>
      <c r="P197" s="1031"/>
    </row>
    <row r="198" spans="3:16">
      <c r="C198" s="981"/>
      <c r="D198" s="983"/>
      <c r="E198" s="983"/>
      <c r="F198" s="985"/>
      <c r="G198" s="987"/>
      <c r="H198" s="1027"/>
      <c r="I198" s="1033"/>
      <c r="J198" s="208">
        <f ca="1">IF(MOD(ROW()-13,2)=0,IF(ISBLANK(OFFSET(#REF!,INT((ROW()-13)/2),0)),"",OFFSET(#REF!,INT((ROW()-13)/2),0)),IF(ISBLANK(OFFSET('9. METAS'!$U$20,INT((ROW()-14)/2),0)),"",OFFSET('9. METAS'!$U$20,INT((ROW()-14)/2),0)))</f>
        <v>174</v>
      </c>
      <c r="K198" s="209">
        <f ca="1">IF(MOD(ROW()-13,2)=0,IF(ISBLANK(OFFSET(#REF!,INT((ROW()-13)/2),0)),"",OFFSET(#REF!,INT((ROW()-13)/2),0)),IF(ISBLANK(OFFSET('9. METAS'!$V$20,INT((ROW()-14)/2),0)),"",OFFSET('9. METAS'!$V$20,INT((ROW()-14)/2),0)))</f>
        <v>25</v>
      </c>
      <c r="L198" s="209">
        <f ca="1">IF(MOD(ROW()-13,2)=0,IF(ISBLANK(OFFSET(#REF!,INT((ROW()-13)/2),0)),"",OFFSET(#REF!,INT((ROW()-13)/2),0)),IF(ISBLANK(OFFSET('9. METAS'!$W$20,INT((ROW()-14)/2),0)),"",OFFSET('9. METAS'!$W$20,INT((ROW()-14)/2),0)))</f>
        <v>0</v>
      </c>
      <c r="M198" s="210">
        <f ca="1">IF(MOD(ROW()-13,2)=0,IF(ISBLANK(OFFSET(#REF!,INT((ROW()-13)/2),0)),"",OFFSET(#REF!,INT((ROW()-13)/2),0)),IF(ISBLANK(OFFSET('9. METAS'!$X$20,INT((ROW()-14)/2),0)),"",OFFSET('9. METAS'!$X$20,INT((ROW()-14)/2),0)))</f>
        <v>0</v>
      </c>
      <c r="N198" s="1003"/>
      <c r="O198" s="1005"/>
      <c r="P198" s="1034"/>
    </row>
    <row r="199" spans="3:16">
      <c r="C199" s="1008" t="str">
        <f ca="1">IF(ISBLANK(OFFSET('5. Pp (3 años)'!$C$46,INT((ROW()-13)/2),0)),"",OFFSET('5. Pp (3 años)'!$C$46,INT((ROW()-13)/2),0))</f>
        <v>Actividad</v>
      </c>
      <c r="D199" s="983" t="str">
        <f ca="1">IF(ISBLANK(OFFSET('5. Pp (3 años)'!$D$46,INT((ROW()-13)/2),0)),"",OFFSET('5. Pp (3 años)'!$D$46,INT((ROW()-13)/2),0))</f>
        <v xml:space="preserve">3.1.1.1.15.9 Atención de reportes de  emergencias en materia de gestión integral de riesgos y de protección civil. </v>
      </c>
      <c r="E199" s="983" t="str">
        <f ca="1">IF(ISBLANK(OFFSET('5. Pp (3 años)'!$E$46,INT((ROW()-13)/2),0)),"",OFFSET('5. Pp (3 años)'!$E$46,INT((ROW()-13)/2),0))</f>
        <v>PREA: Porcentaje de reportes de emergencia atendidos.</v>
      </c>
      <c r="F199" s="985" t="str">
        <f ca="1">IF(ISBLANK(OFFSET('5. Pp (3 años)'!$K$46,INT((ROW()-13)/2),0)),"",OFFSET('5. Pp (3 años)'!$K$46,INT((ROW()-13)/2),0))</f>
        <v>Ascendente</v>
      </c>
      <c r="G199" s="987" t="str">
        <f ca="1">IF(ISBLANK(OFFSET('5. Pp (3 años)'!$H$46,INT((ROW()-13)/2),0)),"",OFFSET('5. Pp (3 años)'!$H$46,INT((ROW()-13)/2),0))</f>
        <v>Trimestral</v>
      </c>
      <c r="H199" s="1027">
        <f ca="1">IF(ISBLANK(OFFSET('9. METAS'!$L$20,INT((ROW()-13)/2),0)),"",OFFSET('9. METAS'!$L$20,INT((ROW()-13)/2),0))</f>
        <v>638</v>
      </c>
      <c r="I199" s="1029"/>
      <c r="J199" s="208" t="e">
        <f ca="1">IF(MOD(ROW()-13,2)=0,IF(ISBLANK(OFFSET(#REF!,INT((ROW()-13)/2),0)),"",OFFSET(#REF!,INT((ROW()-13)/2),0)),IF(ISBLANK(OFFSET('9. METAS'!$U$20,INT((ROW()-14)/2),0)),"",OFFSET('9. METAS'!$U$20,INT((ROW()-14)/2),0)))</f>
        <v>#REF!</v>
      </c>
      <c r="K199" s="209" t="e">
        <f ca="1">IF(MOD(ROW()-13,2)=0,IF(ISBLANK(OFFSET(#REF!,INT((ROW()-13)/2),0)),"",OFFSET(#REF!,INT((ROW()-13)/2),0)),IF(ISBLANK(OFFSET('9. METAS'!$V$20,INT((ROW()-14)/2),0)),"",OFFSET('9. METAS'!$V$20,INT((ROW()-14)/2),0)))</f>
        <v>#REF!</v>
      </c>
      <c r="L199" s="209" t="e">
        <f ca="1">IF(MOD(ROW()-13,2)=0,IF(ISBLANK(OFFSET(#REF!,INT((ROW()-13)/2),0)),"",OFFSET(#REF!,INT((ROW()-13)/2),0)),IF(ISBLANK(OFFSET('9. METAS'!$W$20,INT((ROW()-14)/2),0)),"",OFFSET('9. METAS'!$W$20,INT((ROW()-14)/2),0)))</f>
        <v>#REF!</v>
      </c>
      <c r="M199" s="210" t="e">
        <f ca="1">IF(MOD(ROW()-13,2)=0,IF(ISBLANK(OFFSET(#REF!,INT((ROW()-13)/2),0)),"",OFFSET(#REF!,INT((ROW()-13)/2),0)),IF(ISBLANK(OFFSET('9. METAS'!$X$20,INT((ROW()-14)/2),0)),"",OFFSET('9. METAS'!$X$20,INT((ROW()-14)/2),0)))</f>
        <v>#REF!</v>
      </c>
      <c r="N199" s="1002" t="str">
        <f t="shared" ref="N199" ca="1" si="182">IFERROR(J199/J200,"ND")</f>
        <v>ND</v>
      </c>
      <c r="O199" s="1004" t="str">
        <f t="shared" ref="O199" ca="1" si="183">IFERROR(((J199+K199+L199)/H199),"ND")</f>
        <v>ND</v>
      </c>
      <c r="P199" s="1031"/>
    </row>
    <row r="200" spans="3:16">
      <c r="C200" s="981"/>
      <c r="D200" s="983"/>
      <c r="E200" s="983"/>
      <c r="F200" s="985"/>
      <c r="G200" s="987"/>
      <c r="H200" s="1027"/>
      <c r="I200" s="1033"/>
      <c r="J200" s="208">
        <f ca="1">IF(MOD(ROW()-13,2)=0,IF(ISBLANK(OFFSET(#REF!,INT((ROW()-13)/2),0)),"",OFFSET(#REF!,INT((ROW()-13)/2),0)),IF(ISBLANK(OFFSET('9. METAS'!$U$20,INT((ROW()-14)/2),0)),"",OFFSET('9. METAS'!$U$20,INT((ROW()-14)/2),0)))</f>
        <v>126</v>
      </c>
      <c r="K200" s="209">
        <f ca="1">IF(MOD(ROW()-13,2)=0,IF(ISBLANK(OFFSET(#REF!,INT((ROW()-13)/2),0)),"",OFFSET(#REF!,INT((ROW()-13)/2),0)),IF(ISBLANK(OFFSET('9. METAS'!$V$20,INT((ROW()-14)/2),0)),"",OFFSET('9. METAS'!$V$20,INT((ROW()-14)/2),0)))</f>
        <v>157</v>
      </c>
      <c r="L200" s="209">
        <f ca="1">IF(MOD(ROW()-13,2)=0,IF(ISBLANK(OFFSET(#REF!,INT((ROW()-13)/2),0)),"",OFFSET(#REF!,INT((ROW()-13)/2),0)),IF(ISBLANK(OFFSET('9. METAS'!$W$20,INT((ROW()-14)/2),0)),"",OFFSET('9. METAS'!$W$20,INT((ROW()-14)/2),0)))</f>
        <v>188</v>
      </c>
      <c r="M200" s="210">
        <f ca="1">IF(MOD(ROW()-13,2)=0,IF(ISBLANK(OFFSET(#REF!,INT((ROW()-13)/2),0)),"",OFFSET(#REF!,INT((ROW()-13)/2),0)),IF(ISBLANK(OFFSET('9. METAS'!$X$20,INT((ROW()-14)/2),0)),"",OFFSET('9. METAS'!$X$20,INT((ROW()-14)/2),0)))</f>
        <v>167</v>
      </c>
      <c r="N200" s="1003"/>
      <c r="O200" s="1005"/>
      <c r="P200" s="1034"/>
    </row>
    <row r="201" spans="3:16">
      <c r="C201" s="1008" t="str">
        <f ca="1">IF(ISBLANK(OFFSET('5. Pp (3 años)'!$C$46,INT((ROW()-13)/2),0)),"",OFFSET('5. Pp (3 años)'!$C$46,INT((ROW()-13)/2),0))</f>
        <v>Actividad</v>
      </c>
      <c r="D201" s="983" t="str">
        <f ca="1">IF(ISBLANK(OFFSET('5. Pp (3 años)'!$D$46,INT((ROW()-13)/2),0)),"",OFFSET('5. Pp (3 años)'!$D$46,INT((ROW()-13)/2),0))</f>
        <v>3.1.1.1.15.10 Atención médica prehospitalaria a personas ocasionadas por incidencias reportadas.</v>
      </c>
      <c r="E201" s="983" t="str">
        <f ca="1">IF(ISBLANK(OFFSET('5. Pp (3 años)'!$E$46,INT((ROW()-13)/2),0)),"",OFFSET('5. Pp (3 años)'!$E$46,INT((ROW()-13)/2),0))</f>
        <v>PPAM: Porcentaja de personas con atención médica</v>
      </c>
      <c r="F201" s="985" t="str">
        <f ca="1">IF(ISBLANK(OFFSET('5. Pp (3 años)'!$K$46,INT((ROW()-13)/2),0)),"",OFFSET('5. Pp (3 años)'!$K$46,INT((ROW()-13)/2),0))</f>
        <v>Ascendente</v>
      </c>
      <c r="G201" s="987" t="str">
        <f ca="1">IF(ISBLANK(OFFSET('5. Pp (3 años)'!$H$46,INT((ROW()-13)/2),0)),"",OFFSET('5. Pp (3 años)'!$H$46,INT((ROW()-13)/2),0))</f>
        <v>Trimestral</v>
      </c>
      <c r="H201" s="1027">
        <f ca="1">IF(ISBLANK(OFFSET('9. METAS'!$L$20,INT((ROW()-13)/2),0)),"",OFFSET('9. METAS'!$L$20,INT((ROW()-13)/2),0))</f>
        <v>1135</v>
      </c>
      <c r="I201" s="1029"/>
      <c r="J201" s="208" t="e">
        <f ca="1">IF(MOD(ROW()-13,2)=0,IF(ISBLANK(OFFSET(#REF!,INT((ROW()-13)/2),0)),"",OFFSET(#REF!,INT((ROW()-13)/2),0)),IF(ISBLANK(OFFSET('9. METAS'!$U$20,INT((ROW()-14)/2),0)),"",OFFSET('9. METAS'!$U$20,INT((ROW()-14)/2),0)))</f>
        <v>#REF!</v>
      </c>
      <c r="K201" s="209" t="e">
        <f ca="1">IF(MOD(ROW()-13,2)=0,IF(ISBLANK(OFFSET(#REF!,INT((ROW()-13)/2),0)),"",OFFSET(#REF!,INT((ROW()-13)/2),0)),IF(ISBLANK(OFFSET('9. METAS'!$V$20,INT((ROW()-14)/2),0)),"",OFFSET('9. METAS'!$V$20,INT((ROW()-14)/2),0)))</f>
        <v>#REF!</v>
      </c>
      <c r="L201" s="209" t="e">
        <f ca="1">IF(MOD(ROW()-13,2)=0,IF(ISBLANK(OFFSET(#REF!,INT((ROW()-13)/2),0)),"",OFFSET(#REF!,INT((ROW()-13)/2),0)),IF(ISBLANK(OFFSET('9. METAS'!$W$20,INT((ROW()-14)/2),0)),"",OFFSET('9. METAS'!$W$20,INT((ROW()-14)/2),0)))</f>
        <v>#REF!</v>
      </c>
      <c r="M201" s="210" t="e">
        <f ca="1">IF(MOD(ROW()-13,2)=0,IF(ISBLANK(OFFSET(#REF!,INT((ROW()-13)/2),0)),"",OFFSET(#REF!,INT((ROW()-13)/2),0)),IF(ISBLANK(OFFSET('9. METAS'!$X$20,INT((ROW()-14)/2),0)),"",OFFSET('9. METAS'!$X$20,INT((ROW()-14)/2),0)))</f>
        <v>#REF!</v>
      </c>
      <c r="N201" s="1002" t="str">
        <f t="shared" ref="N201" ca="1" si="184">IFERROR(J201/J202,"ND")</f>
        <v>ND</v>
      </c>
      <c r="O201" s="1004" t="str">
        <f t="shared" ref="O201" ca="1" si="185">IFERROR(((J201+K201+L201)/H201),"ND")</f>
        <v>ND</v>
      </c>
      <c r="P201" s="1031"/>
    </row>
    <row r="202" spans="3:16">
      <c r="C202" s="981"/>
      <c r="D202" s="983"/>
      <c r="E202" s="983"/>
      <c r="F202" s="985"/>
      <c r="G202" s="987"/>
      <c r="H202" s="1027"/>
      <c r="I202" s="1033"/>
      <c r="J202" s="208">
        <f ca="1">IF(MOD(ROW()-13,2)=0,IF(ISBLANK(OFFSET(#REF!,INT((ROW()-13)/2),0)),"",OFFSET(#REF!,INT((ROW()-13)/2),0)),IF(ISBLANK(OFFSET('9. METAS'!$U$20,INT((ROW()-14)/2),0)),"",OFFSET('9. METAS'!$U$20,INT((ROW()-14)/2),0)))</f>
        <v>289</v>
      </c>
      <c r="K202" s="209">
        <f ca="1">IF(MOD(ROW()-13,2)=0,IF(ISBLANK(OFFSET(#REF!,INT((ROW()-13)/2),0)),"",OFFSET(#REF!,INT((ROW()-13)/2),0)),IF(ISBLANK(OFFSET('9. METAS'!$V$20,INT((ROW()-14)/2),0)),"",OFFSET('9. METAS'!$V$20,INT((ROW()-14)/2),0)))</f>
        <v>265</v>
      </c>
      <c r="L202" s="209">
        <f ca="1">IF(MOD(ROW()-13,2)=0,IF(ISBLANK(OFFSET(#REF!,INT((ROW()-13)/2),0)),"",OFFSET(#REF!,INT((ROW()-13)/2),0)),IF(ISBLANK(OFFSET('9. METAS'!$W$20,INT((ROW()-14)/2),0)),"",OFFSET('9. METAS'!$W$20,INT((ROW()-14)/2),0)))</f>
        <v>286</v>
      </c>
      <c r="M202" s="210">
        <f ca="1">IF(MOD(ROW()-13,2)=0,IF(ISBLANK(OFFSET(#REF!,INT((ROW()-13)/2),0)),"",OFFSET(#REF!,INT((ROW()-13)/2),0)),IF(ISBLANK(OFFSET('9. METAS'!$X$20,INT((ROW()-14)/2),0)),"",OFFSET('9. METAS'!$X$20,INT((ROW()-14)/2),0)))</f>
        <v>295</v>
      </c>
      <c r="N202" s="1003"/>
      <c r="O202" s="1005"/>
      <c r="P202" s="1034"/>
    </row>
    <row r="203" spans="3:16">
      <c r="C203" s="1008" t="str">
        <f ca="1">IF(ISBLANK(OFFSET('5. Pp (3 años)'!$C$46,INT((ROW()-13)/2),0)),"",OFFSET('5. Pp (3 años)'!$C$46,INT((ROW()-13)/2),0))</f>
        <v>Actividad</v>
      </c>
      <c r="D203" s="983" t="str">
        <f ca="1">IF(ISBLANK(OFFSET('5. Pp (3 años)'!$D$46,INT((ROW()-13)/2),0)),"",OFFSET('5. Pp (3 años)'!$D$46,INT((ROW()-13)/2),0))</f>
        <v>3.1.1.1.15.11 Supervisión  y atención a eventos públicos y privado de cualquier índole.</v>
      </c>
      <c r="E203" s="983" t="str">
        <f ca="1">IF(ISBLANK(OFFSET('5. Pp (3 años)'!$E$46,INT((ROW()-13)/2),0)),"",OFFSET('5. Pp (3 años)'!$E$46,INT((ROW()-13)/2),0))</f>
        <v>PEPPS: Porcentaje de eventos públicos y privados supervisados.</v>
      </c>
      <c r="F203" s="985" t="str">
        <f ca="1">IF(ISBLANK(OFFSET('5. Pp (3 años)'!$K$46,INT((ROW()-13)/2),0)),"",OFFSET('5. Pp (3 años)'!$K$46,INT((ROW()-13)/2),0))</f>
        <v>Ascendente</v>
      </c>
      <c r="G203" s="987" t="str">
        <f ca="1">IF(ISBLANK(OFFSET('5. Pp (3 años)'!$H$46,INT((ROW()-13)/2),0)),"",OFFSET('5. Pp (3 años)'!$H$46,INT((ROW()-13)/2),0))</f>
        <v>Trimestral</v>
      </c>
      <c r="H203" s="1027">
        <f ca="1">IF(ISBLANK(OFFSET('9. METAS'!$L$20,INT((ROW()-13)/2),0)),"",OFFSET('9. METAS'!$L$20,INT((ROW()-13)/2),0))</f>
        <v>550</v>
      </c>
      <c r="I203" s="1029"/>
      <c r="J203" s="208" t="e">
        <f ca="1">IF(MOD(ROW()-13,2)=0,IF(ISBLANK(OFFSET(#REF!,INT((ROW()-13)/2),0)),"",OFFSET(#REF!,INT((ROW()-13)/2),0)),IF(ISBLANK(OFFSET('9. METAS'!$U$20,INT((ROW()-14)/2),0)),"",OFFSET('9. METAS'!$U$20,INT((ROW()-14)/2),0)))</f>
        <v>#REF!</v>
      </c>
      <c r="K203" s="209" t="e">
        <f ca="1">IF(MOD(ROW()-13,2)=0,IF(ISBLANK(OFFSET(#REF!,INT((ROW()-13)/2),0)),"",OFFSET(#REF!,INT((ROW()-13)/2),0)),IF(ISBLANK(OFFSET('9. METAS'!$V$20,INT((ROW()-14)/2),0)),"",OFFSET('9. METAS'!$V$20,INT((ROW()-14)/2),0)))</f>
        <v>#REF!</v>
      </c>
      <c r="L203" s="209" t="e">
        <f ca="1">IF(MOD(ROW()-13,2)=0,IF(ISBLANK(OFFSET(#REF!,INT((ROW()-13)/2),0)),"",OFFSET(#REF!,INT((ROW()-13)/2),0)),IF(ISBLANK(OFFSET('9. METAS'!$W$20,INT((ROW()-14)/2),0)),"",OFFSET('9. METAS'!$W$20,INT((ROW()-14)/2),0)))</f>
        <v>#REF!</v>
      </c>
      <c r="M203" s="210" t="e">
        <f ca="1">IF(MOD(ROW()-13,2)=0,IF(ISBLANK(OFFSET(#REF!,INT((ROW()-13)/2),0)),"",OFFSET(#REF!,INT((ROW()-13)/2),0)),IF(ISBLANK(OFFSET('9. METAS'!$X$20,INT((ROW()-14)/2),0)),"",OFFSET('9. METAS'!$X$20,INT((ROW()-14)/2),0)))</f>
        <v>#REF!</v>
      </c>
      <c r="N203" s="1002" t="str">
        <f t="shared" ref="N203" ca="1" si="186">IFERROR(J203/J204,"ND")</f>
        <v>ND</v>
      </c>
      <c r="O203" s="1004" t="str">
        <f t="shared" ref="O203" ca="1" si="187">IFERROR(((J203+K203+L203)/H203),"ND")</f>
        <v>ND</v>
      </c>
      <c r="P203" s="1031"/>
    </row>
    <row r="204" spans="3:16">
      <c r="C204" s="981"/>
      <c r="D204" s="983"/>
      <c r="E204" s="983"/>
      <c r="F204" s="985"/>
      <c r="G204" s="987"/>
      <c r="H204" s="1027"/>
      <c r="I204" s="1033"/>
      <c r="J204" s="208">
        <f ca="1">IF(MOD(ROW()-13,2)=0,IF(ISBLANK(OFFSET(#REF!,INT((ROW()-13)/2),0)),"",OFFSET(#REF!,INT((ROW()-13)/2),0)),IF(ISBLANK(OFFSET('9. METAS'!$U$20,INT((ROW()-14)/2),0)),"",OFFSET('9. METAS'!$U$20,INT((ROW()-14)/2),0)))</f>
        <v>127</v>
      </c>
      <c r="K204" s="209">
        <f ca="1">IF(MOD(ROW()-13,2)=0,IF(ISBLANK(OFFSET(#REF!,INT((ROW()-13)/2),0)),"",OFFSET(#REF!,INT((ROW()-13)/2),0)),IF(ISBLANK(OFFSET('9. METAS'!$V$20,INT((ROW()-14)/2),0)),"",OFFSET('9. METAS'!$V$20,INT((ROW()-14)/2),0)))</f>
        <v>139</v>
      </c>
      <c r="L204" s="209">
        <f ca="1">IF(MOD(ROW()-13,2)=0,IF(ISBLANK(OFFSET(#REF!,INT((ROW()-13)/2),0)),"",OFFSET(#REF!,INT((ROW()-13)/2),0)),IF(ISBLANK(OFFSET('9. METAS'!$W$20,INT((ROW()-14)/2),0)),"",OFFSET('9. METAS'!$W$20,INT((ROW()-14)/2),0)))</f>
        <v>139</v>
      </c>
      <c r="M204" s="210">
        <f ca="1">IF(MOD(ROW()-13,2)=0,IF(ISBLANK(OFFSET(#REF!,INT((ROW()-13)/2),0)),"",OFFSET(#REF!,INT((ROW()-13)/2),0)),IF(ISBLANK(OFFSET('9. METAS'!$X$20,INT((ROW()-14)/2),0)),"",OFFSET('9. METAS'!$X$20,INT((ROW()-14)/2),0)))</f>
        <v>145</v>
      </c>
      <c r="N204" s="1003"/>
      <c r="O204" s="1005"/>
      <c r="P204" s="1034"/>
    </row>
    <row r="205" spans="3:16">
      <c r="C205" s="1008" t="str">
        <f ca="1">IF(ISBLANK(OFFSET('5. Pp (3 años)'!$C$46,INT((ROW()-13)/2),0)),"",OFFSET('5. Pp (3 años)'!$C$46,INT((ROW()-13)/2),0))</f>
        <v>Actividad</v>
      </c>
      <c r="D205" s="983" t="str">
        <f ca="1">IF(ISBLANK(OFFSET('5. Pp (3 años)'!$D$46,INT((ROW()-13)/2),0)),"",OFFSET('5. Pp (3 años)'!$D$46,INT((ROW()-13)/2),0))</f>
        <v>3.1.1.1.15.12 Verificación de refugios temporale con motivo de la temporada de Fenómenos Hidrometeorológicos.</v>
      </c>
      <c r="E205" s="983" t="str">
        <f ca="1">IF(ISBLANK(OFFSET('5. Pp (3 años)'!$E$46,INT((ROW()-13)/2),0)),"",OFFSET('5. Pp (3 años)'!$E$46,INT((ROW()-13)/2),0))</f>
        <v>PRTV: Porcentaje  de refugios temporales verificados</v>
      </c>
      <c r="F205" s="985" t="str">
        <f ca="1">IF(ISBLANK(OFFSET('5. Pp (3 años)'!$K$46,INT((ROW()-13)/2),0)),"",OFFSET('5. Pp (3 años)'!$K$46,INT((ROW()-13)/2),0))</f>
        <v>Ascendente</v>
      </c>
      <c r="G205" s="987" t="str">
        <f ca="1">IF(ISBLANK(OFFSET('5. Pp (3 años)'!$H$46,INT((ROW()-13)/2),0)),"",OFFSET('5. Pp (3 años)'!$H$46,INT((ROW()-13)/2),0))</f>
        <v>Trimestral</v>
      </c>
      <c r="H205" s="1027">
        <f ca="1">IF(ISBLANK(OFFSET('9. METAS'!$L$20,INT((ROW()-13)/2),0)),"",OFFSET('9. METAS'!$L$20,INT((ROW()-13)/2),0))</f>
        <v>230</v>
      </c>
      <c r="I205" s="1029"/>
      <c r="J205" s="208" t="e">
        <f ca="1">IF(MOD(ROW()-13,2)=0,IF(ISBLANK(OFFSET(#REF!,INT((ROW()-13)/2),0)),"",OFFSET(#REF!,INT((ROW()-13)/2),0)),IF(ISBLANK(OFFSET('9. METAS'!$U$20,INT((ROW()-14)/2),0)),"",OFFSET('9. METAS'!$U$20,INT((ROW()-14)/2),0)))</f>
        <v>#REF!</v>
      </c>
      <c r="K205" s="209" t="e">
        <f ca="1">IF(MOD(ROW()-13,2)=0,IF(ISBLANK(OFFSET(#REF!,INT((ROW()-13)/2),0)),"",OFFSET(#REF!,INT((ROW()-13)/2),0)),IF(ISBLANK(OFFSET('9. METAS'!$V$20,INT((ROW()-14)/2),0)),"",OFFSET('9. METAS'!$V$20,INT((ROW()-14)/2),0)))</f>
        <v>#REF!</v>
      </c>
      <c r="L205" s="209" t="e">
        <f ca="1">IF(MOD(ROW()-13,2)=0,IF(ISBLANK(OFFSET(#REF!,INT((ROW()-13)/2),0)),"",OFFSET(#REF!,INT((ROW()-13)/2),0)),IF(ISBLANK(OFFSET('9. METAS'!$W$20,INT((ROW()-14)/2),0)),"",OFFSET('9. METAS'!$W$20,INT((ROW()-14)/2),0)))</f>
        <v>#REF!</v>
      </c>
      <c r="M205" s="210" t="e">
        <f ca="1">IF(MOD(ROW()-13,2)=0,IF(ISBLANK(OFFSET(#REF!,INT((ROW()-13)/2),0)),"",OFFSET(#REF!,INT((ROW()-13)/2),0)),IF(ISBLANK(OFFSET('9. METAS'!$X$20,INT((ROW()-14)/2),0)),"",OFFSET('9. METAS'!$X$20,INT((ROW()-14)/2),0)))</f>
        <v>#REF!</v>
      </c>
      <c r="N205" s="1002" t="str">
        <f t="shared" ref="N205" ca="1" si="188">IFERROR(J205/J206,"ND")</f>
        <v>ND</v>
      </c>
      <c r="O205" s="1004" t="str">
        <f t="shared" ref="O205" ca="1" si="189">IFERROR(((J205+K205+L205)/H205),"ND")</f>
        <v>ND</v>
      </c>
      <c r="P205" s="1031"/>
    </row>
    <row r="206" spans="3:16">
      <c r="C206" s="981"/>
      <c r="D206" s="983"/>
      <c r="E206" s="983"/>
      <c r="F206" s="985"/>
      <c r="G206" s="987"/>
      <c r="H206" s="1027"/>
      <c r="I206" s="1033"/>
      <c r="J206" s="208">
        <f ca="1">IF(MOD(ROW()-13,2)=0,IF(ISBLANK(OFFSET(#REF!,INT((ROW()-13)/2),0)),"",OFFSET(#REF!,INT((ROW()-13)/2),0)),IF(ISBLANK(OFFSET('9. METAS'!$U$20,INT((ROW()-14)/2),0)),"",OFFSET('9. METAS'!$U$20,INT((ROW()-14)/2),0)))</f>
        <v>0</v>
      </c>
      <c r="K206" s="209">
        <f ca="1">IF(MOD(ROW()-13,2)=0,IF(ISBLANK(OFFSET(#REF!,INT((ROW()-13)/2),0)),"",OFFSET(#REF!,INT((ROW()-13)/2),0)),IF(ISBLANK(OFFSET('9. METAS'!$V$20,INT((ROW()-14)/2),0)),"",OFFSET('9. METAS'!$V$20,INT((ROW()-14)/2),0)))</f>
        <v>145</v>
      </c>
      <c r="L206" s="209">
        <f ca="1">IF(MOD(ROW()-13,2)=0,IF(ISBLANK(OFFSET(#REF!,INT((ROW()-13)/2),0)),"",OFFSET(#REF!,INT((ROW()-13)/2),0)),IF(ISBLANK(OFFSET('9. METAS'!$W$20,INT((ROW()-14)/2),0)),"",OFFSET('9. METAS'!$W$20,INT((ROW()-14)/2),0)))</f>
        <v>85</v>
      </c>
      <c r="M206" s="210">
        <f ca="1">IF(MOD(ROW()-13,2)=0,IF(ISBLANK(OFFSET(#REF!,INT((ROW()-13)/2),0)),"",OFFSET(#REF!,INT((ROW()-13)/2),0)),IF(ISBLANK(OFFSET('9. METAS'!$X$20,INT((ROW()-14)/2),0)),"",OFFSET('9. METAS'!$X$20,INT((ROW()-14)/2),0)))</f>
        <v>0</v>
      </c>
      <c r="N206" s="1003"/>
      <c r="O206" s="1005"/>
      <c r="P206" s="1034"/>
    </row>
    <row r="207" spans="3:16">
      <c r="C207" s="1008" t="str">
        <f ca="1">IF(ISBLANK(OFFSET('5. Pp (3 años)'!$C$46,INT((ROW()-13)/2),0)),"",OFFSET('5. Pp (3 años)'!$C$46,INT((ROW()-13)/2),0))</f>
        <v>Actividad</v>
      </c>
      <c r="D207" s="983" t="str">
        <f ca="1">IF(ISBLANK(OFFSET('5. Pp (3 años)'!$D$46,INT((ROW()-13)/2),0)),"",OFFSET('5. Pp (3 años)'!$D$46,INT((ROW()-13)/2),0))</f>
        <v>3.1.1.1.15.13 Implementación de operativos con motivo a los diversos fenómenos naturales y antrópicos</v>
      </c>
      <c r="E207" s="983" t="str">
        <f ca="1">IF(ISBLANK(OFFSET('5. Pp (3 años)'!$E$46,INT((ROW()-13)/2),0)),"",OFFSET('5. Pp (3 años)'!$E$46,INT((ROW()-13)/2),0))</f>
        <v>POI: Porcentaje de operativos implementados.</v>
      </c>
      <c r="F207" s="985" t="str">
        <f ca="1">IF(ISBLANK(OFFSET('5. Pp (3 años)'!$K$46,INT((ROW()-13)/2),0)),"",OFFSET('5. Pp (3 años)'!$K$46,INT((ROW()-13)/2),0))</f>
        <v>Ascendente</v>
      </c>
      <c r="G207" s="987" t="str">
        <f ca="1">IF(ISBLANK(OFFSET('5. Pp (3 años)'!$H$46,INT((ROW()-13)/2),0)),"",OFFSET('5. Pp (3 años)'!$H$46,INT((ROW()-13)/2),0))</f>
        <v>Trimestral</v>
      </c>
      <c r="H207" s="1027">
        <f ca="1">IF(ISBLANK(OFFSET('9. METAS'!$L$20,INT((ROW()-13)/2),0)),"",OFFSET('9. METAS'!$L$20,INT((ROW()-13)/2),0))</f>
        <v>26</v>
      </c>
      <c r="I207" s="1029"/>
      <c r="J207" s="208" t="e">
        <f ca="1">IF(MOD(ROW()-13,2)=0,IF(ISBLANK(OFFSET(#REF!,INT((ROW()-13)/2),0)),"",OFFSET(#REF!,INT((ROW()-13)/2),0)),IF(ISBLANK(OFFSET('9. METAS'!$U$20,INT((ROW()-14)/2),0)),"",OFFSET('9. METAS'!$U$20,INT((ROW()-14)/2),0)))</f>
        <v>#REF!</v>
      </c>
      <c r="K207" s="209" t="e">
        <f ca="1">IF(MOD(ROW()-13,2)=0,IF(ISBLANK(OFFSET(#REF!,INT((ROW()-13)/2),0)),"",OFFSET(#REF!,INT((ROW()-13)/2),0)),IF(ISBLANK(OFFSET('9. METAS'!$V$20,INT((ROW()-14)/2),0)),"",OFFSET('9. METAS'!$V$20,INT((ROW()-14)/2),0)))</f>
        <v>#REF!</v>
      </c>
      <c r="L207" s="209" t="e">
        <f ca="1">IF(MOD(ROW()-13,2)=0,IF(ISBLANK(OFFSET(#REF!,INT((ROW()-13)/2),0)),"",OFFSET(#REF!,INT((ROW()-13)/2),0)),IF(ISBLANK(OFFSET('9. METAS'!$W$20,INT((ROW()-14)/2),0)),"",OFFSET('9. METAS'!$W$20,INT((ROW()-14)/2),0)))</f>
        <v>#REF!</v>
      </c>
      <c r="M207" s="210" t="e">
        <f ca="1">IF(MOD(ROW()-13,2)=0,IF(ISBLANK(OFFSET(#REF!,INT((ROW()-13)/2),0)),"",OFFSET(#REF!,INT((ROW()-13)/2),0)),IF(ISBLANK(OFFSET('9. METAS'!$X$20,INT((ROW()-14)/2),0)),"",OFFSET('9. METAS'!$X$20,INT((ROW()-14)/2),0)))</f>
        <v>#REF!</v>
      </c>
      <c r="N207" s="1002" t="str">
        <f t="shared" ref="N207" ca="1" si="190">IFERROR(J207/J208,"ND")</f>
        <v>ND</v>
      </c>
      <c r="O207" s="1004" t="str">
        <f t="shared" ref="O207" ca="1" si="191">IFERROR(((J207+K207+L207)/H207),"ND")</f>
        <v>ND</v>
      </c>
      <c r="P207" s="1031"/>
    </row>
    <row r="208" spans="3:16">
      <c r="C208" s="981"/>
      <c r="D208" s="983"/>
      <c r="E208" s="983"/>
      <c r="F208" s="985"/>
      <c r="G208" s="987"/>
      <c r="H208" s="1027"/>
      <c r="I208" s="1033"/>
      <c r="J208" s="208">
        <f ca="1">IF(MOD(ROW()-13,2)=0,IF(ISBLANK(OFFSET(#REF!,INT((ROW()-13)/2),0)),"",OFFSET(#REF!,INT((ROW()-13)/2),0)),IF(ISBLANK(OFFSET('9. METAS'!$U$20,INT((ROW()-14)/2),0)),"",OFFSET('9. METAS'!$U$20,INT((ROW()-14)/2),0)))</f>
        <v>4</v>
      </c>
      <c r="K208" s="209">
        <f ca="1">IF(MOD(ROW()-13,2)=0,IF(ISBLANK(OFFSET(#REF!,INT((ROW()-13)/2),0)),"",OFFSET(#REF!,INT((ROW()-13)/2),0)),IF(ISBLANK(OFFSET('9. METAS'!$V$20,INT((ROW()-14)/2),0)),"",OFFSET('9. METAS'!$V$20,INT((ROW()-14)/2),0)))</f>
        <v>7</v>
      </c>
      <c r="L208" s="209">
        <f ca="1">IF(MOD(ROW()-13,2)=0,IF(ISBLANK(OFFSET(#REF!,INT((ROW()-13)/2),0)),"",OFFSET(#REF!,INT((ROW()-13)/2),0)),IF(ISBLANK(OFFSET('9. METAS'!$W$20,INT((ROW()-14)/2),0)),"",OFFSET('9. METAS'!$W$20,INT((ROW()-14)/2),0)))</f>
        <v>7</v>
      </c>
      <c r="M208" s="210">
        <f ca="1">IF(MOD(ROW()-13,2)=0,IF(ISBLANK(OFFSET(#REF!,INT((ROW()-13)/2),0)),"",OFFSET(#REF!,INT((ROW()-13)/2),0)),IF(ISBLANK(OFFSET('9. METAS'!$X$20,INT((ROW()-14)/2),0)),"",OFFSET('9. METAS'!$X$20,INT((ROW()-14)/2),0)))</f>
        <v>8</v>
      </c>
      <c r="N208" s="1003"/>
      <c r="O208" s="1005"/>
      <c r="P208" s="1034"/>
    </row>
    <row r="209" spans="3:16">
      <c r="C209" s="1008" t="str">
        <f ca="1">IF(ISBLANK(OFFSET('5. Pp (3 años)'!$C$46,INT((ROW()-13)/2),0)),"",OFFSET('5. Pp (3 años)'!$C$46,INT((ROW()-13)/2),0))</f>
        <v>Actividad</v>
      </c>
      <c r="D209" s="983" t="str">
        <f ca="1">IF(ISBLANK(OFFSET('5. Pp (3 años)'!$D$46,INT((ROW()-13)/2),0)),"",OFFSET('5. Pp (3 años)'!$D$46,INT((ROW()-13)/2),0))</f>
        <v>3.1.1.1.15.14 Implementación de salvamentos, rescates y primeros auxilios en playas, cenotes y lagunas en el municipio.</v>
      </c>
      <c r="E209" s="983" t="str">
        <f ca="1">IF(ISBLANK(OFFSET('5. Pp (3 años)'!$E$46,INT((ROW()-13)/2),0)),"",OFFSET('5. Pp (3 años)'!$E$46,INT((ROW()-13)/2),0))</f>
        <v xml:space="preserve">PSRPI: Porcentaje de salvamentos, rescates y primeros auxilios implementados en las playas, cenotes y lagunas. </v>
      </c>
      <c r="F209" s="985" t="str">
        <f ca="1">IF(ISBLANK(OFFSET('5. Pp (3 años)'!$K$46,INT((ROW()-13)/2),0)),"",OFFSET('5. Pp (3 años)'!$K$46,INT((ROW()-13)/2),0))</f>
        <v>Ascendnete</v>
      </c>
      <c r="G209" s="987" t="str">
        <f ca="1">IF(ISBLANK(OFFSET('5. Pp (3 años)'!$H$46,INT((ROW()-13)/2),0)),"",OFFSET('5. Pp (3 años)'!$H$46,INT((ROW()-13)/2),0))</f>
        <v>Trimestral</v>
      </c>
      <c r="H209" s="1027">
        <f ca="1">IF(ISBLANK(OFFSET('9. METAS'!$L$20,INT((ROW()-13)/2),0)),"",OFFSET('9. METAS'!$L$20,INT((ROW()-13)/2),0))</f>
        <v>227</v>
      </c>
      <c r="I209" s="1029"/>
      <c r="J209" s="208" t="e">
        <f ca="1">IF(MOD(ROW()-13,2)=0,IF(ISBLANK(OFFSET(#REF!,INT((ROW()-13)/2),0)),"",OFFSET(#REF!,INT((ROW()-13)/2),0)),IF(ISBLANK(OFFSET('9. METAS'!$U$20,INT((ROW()-14)/2),0)),"",OFFSET('9. METAS'!$U$20,INT((ROW()-14)/2),0)))</f>
        <v>#REF!</v>
      </c>
      <c r="K209" s="209" t="e">
        <f ca="1">IF(MOD(ROW()-13,2)=0,IF(ISBLANK(OFFSET(#REF!,INT((ROW()-13)/2),0)),"",OFFSET(#REF!,INT((ROW()-13)/2),0)),IF(ISBLANK(OFFSET('9. METAS'!$V$20,INT((ROW()-14)/2),0)),"",OFFSET('9. METAS'!$V$20,INT((ROW()-14)/2),0)))</f>
        <v>#REF!</v>
      </c>
      <c r="L209" s="209" t="e">
        <f ca="1">IF(MOD(ROW()-13,2)=0,IF(ISBLANK(OFFSET(#REF!,INT((ROW()-13)/2),0)),"",OFFSET(#REF!,INT((ROW()-13)/2),0)),IF(ISBLANK(OFFSET('9. METAS'!$W$20,INT((ROW()-14)/2),0)),"",OFFSET('9. METAS'!$W$20,INT((ROW()-14)/2),0)))</f>
        <v>#REF!</v>
      </c>
      <c r="M209" s="210" t="e">
        <f ca="1">IF(MOD(ROW()-13,2)=0,IF(ISBLANK(OFFSET(#REF!,INT((ROW()-13)/2),0)),"",OFFSET(#REF!,INT((ROW()-13)/2),0)),IF(ISBLANK(OFFSET('9. METAS'!$X$20,INT((ROW()-14)/2),0)),"",OFFSET('9. METAS'!$X$20,INT((ROW()-14)/2),0)))</f>
        <v>#REF!</v>
      </c>
      <c r="N209" s="1002" t="str">
        <f t="shared" ref="N209" ca="1" si="192">IFERROR(J209/J210,"ND")</f>
        <v>ND</v>
      </c>
      <c r="O209" s="1004" t="str">
        <f t="shared" ref="O209" ca="1" si="193">IFERROR(((J209+K209+L209)/H209),"ND")</f>
        <v>ND</v>
      </c>
      <c r="P209" s="1031"/>
    </row>
    <row r="210" spans="3:16">
      <c r="C210" s="981"/>
      <c r="D210" s="983"/>
      <c r="E210" s="983"/>
      <c r="F210" s="985"/>
      <c r="G210" s="987"/>
      <c r="H210" s="1027"/>
      <c r="I210" s="1033"/>
      <c r="J210" s="208">
        <f ca="1">IF(MOD(ROW()-13,2)=0,IF(ISBLANK(OFFSET(#REF!,INT((ROW()-13)/2),0)),"",OFFSET(#REF!,INT((ROW()-13)/2),0)),IF(ISBLANK(OFFSET('9. METAS'!$U$20,INT((ROW()-14)/2),0)),"",OFFSET('9. METAS'!$U$20,INT((ROW()-14)/2),0)))</f>
        <v>47</v>
      </c>
      <c r="K210" s="209">
        <f ca="1">IF(MOD(ROW()-13,2)=0,IF(ISBLANK(OFFSET(#REF!,INT((ROW()-13)/2),0)),"",OFFSET(#REF!,INT((ROW()-13)/2),0)),IF(ISBLANK(OFFSET('9. METAS'!$V$20,INT((ROW()-14)/2),0)),"",OFFSET('9. METAS'!$V$20,INT((ROW()-14)/2),0)))</f>
        <v>65</v>
      </c>
      <c r="L210" s="209">
        <f ca="1">IF(MOD(ROW()-13,2)=0,IF(ISBLANK(OFFSET(#REF!,INT((ROW()-13)/2),0)),"",OFFSET(#REF!,INT((ROW()-13)/2),0)),IF(ISBLANK(OFFSET('9. METAS'!$W$20,INT((ROW()-14)/2),0)),"",OFFSET('9. METAS'!$W$20,INT((ROW()-14)/2),0)))</f>
        <v>48</v>
      </c>
      <c r="M210" s="210">
        <f ca="1">IF(MOD(ROW()-13,2)=0,IF(ISBLANK(OFFSET(#REF!,INT((ROW()-13)/2),0)),"",OFFSET(#REF!,INT((ROW()-13)/2),0)),IF(ISBLANK(OFFSET('9. METAS'!$X$20,INT((ROW()-14)/2),0)),"",OFFSET('9. METAS'!$X$20,INT((ROW()-14)/2),0)))</f>
        <v>67</v>
      </c>
      <c r="N210" s="1003"/>
      <c r="O210" s="1005"/>
      <c r="P210" s="1034"/>
    </row>
    <row r="211" spans="3:16">
      <c r="C211" s="1008" t="str">
        <f ca="1">IF(ISBLANK(OFFSET('5. Pp (3 años)'!$C$46,INT((ROW()-13)/2),0)),"",OFFSET('5. Pp (3 años)'!$C$46,INT((ROW()-13)/2),0))</f>
        <v>Actividad</v>
      </c>
      <c r="D211" s="983" t="str">
        <f ca="1">IF(ISBLANK(OFFSET('5. Pp (3 años)'!$D$46,INT((ROW()-13)/2),0)),"",OFFSET('5. Pp (3 años)'!$D$46,INT((ROW()-13)/2),0))</f>
        <v>3.1.1.1.15.15 Ejecución de acciones preventivas de manera permanente en las diversas playas, en beneficio a la ciudadanía.</v>
      </c>
      <c r="E211" s="983" t="str">
        <f ca="1">IF(ISBLANK(OFFSET('5. Pp (3 años)'!$E$46,INT((ROW()-13)/2),0)),"",OFFSET('5. Pp (3 años)'!$E$46,INT((ROW()-13)/2),0))</f>
        <v>PAPB: Porcentaje acciones preventivas brindadas a la población benitojuarense y vacacionistas.</v>
      </c>
      <c r="F211" s="985" t="str">
        <f ca="1">IF(ISBLANK(OFFSET('5. Pp (3 años)'!$K$46,INT((ROW()-13)/2),0)),"",OFFSET('5. Pp (3 años)'!$K$46,INT((ROW()-13)/2),0))</f>
        <v>Ascendente</v>
      </c>
      <c r="G211" s="987" t="str">
        <f ca="1">IF(ISBLANK(OFFSET('5. Pp (3 años)'!$H$46,INT((ROW()-13)/2),0)),"",OFFSET('5. Pp (3 años)'!$H$46,INT((ROW()-13)/2),0))</f>
        <v>Trimestral</v>
      </c>
      <c r="H211" s="1027">
        <f ca="1">IF(ISBLANK(OFFSET('9. METAS'!$L$20,INT((ROW()-13)/2),0)),"",OFFSET('9. METAS'!$L$20,INT((ROW()-13)/2),0))</f>
        <v>1158840</v>
      </c>
      <c r="I211" s="1029"/>
      <c r="J211" s="208" t="e">
        <f ca="1">IF(MOD(ROW()-13,2)=0,IF(ISBLANK(OFFSET(#REF!,INT((ROW()-13)/2),0)),"",OFFSET(#REF!,INT((ROW()-13)/2),0)),IF(ISBLANK(OFFSET('9. METAS'!$U$20,INT((ROW()-14)/2),0)),"",OFFSET('9. METAS'!$U$20,INT((ROW()-14)/2),0)))</f>
        <v>#REF!</v>
      </c>
      <c r="K211" s="209" t="e">
        <f ca="1">IF(MOD(ROW()-13,2)=0,IF(ISBLANK(OFFSET(#REF!,INT((ROW()-13)/2),0)),"",OFFSET(#REF!,INT((ROW()-13)/2),0)),IF(ISBLANK(OFFSET('9. METAS'!$V$20,INT((ROW()-14)/2),0)),"",OFFSET('9. METAS'!$V$20,INT((ROW()-14)/2),0)))</f>
        <v>#REF!</v>
      </c>
      <c r="L211" s="209" t="e">
        <f ca="1">IF(MOD(ROW()-13,2)=0,IF(ISBLANK(OFFSET(#REF!,INT((ROW()-13)/2),0)),"",OFFSET(#REF!,INT((ROW()-13)/2),0)),IF(ISBLANK(OFFSET('9. METAS'!$W$20,INT((ROW()-14)/2),0)),"",OFFSET('9. METAS'!$W$20,INT((ROW()-14)/2),0)))</f>
        <v>#REF!</v>
      </c>
      <c r="M211" s="210" t="e">
        <f ca="1">IF(MOD(ROW()-13,2)=0,IF(ISBLANK(OFFSET(#REF!,INT((ROW()-13)/2),0)),"",OFFSET(#REF!,INT((ROW()-13)/2),0)),IF(ISBLANK(OFFSET('9. METAS'!$X$20,INT((ROW()-14)/2),0)),"",OFFSET('9. METAS'!$X$20,INT((ROW()-14)/2),0)))</f>
        <v>#REF!</v>
      </c>
      <c r="N211" s="1002" t="str">
        <f t="shared" ref="N211" ca="1" si="194">IFERROR(J211/J212,"ND")</f>
        <v>ND</v>
      </c>
      <c r="O211" s="1004" t="str">
        <f t="shared" ref="O211" ca="1" si="195">IFERROR(((J211+K211+L211)/H211),"ND")</f>
        <v>ND</v>
      </c>
      <c r="P211" s="1031"/>
    </row>
    <row r="212" spans="3:16">
      <c r="C212" s="981"/>
      <c r="D212" s="983"/>
      <c r="E212" s="983"/>
      <c r="F212" s="985"/>
      <c r="G212" s="987"/>
      <c r="H212" s="1027"/>
      <c r="I212" s="1033"/>
      <c r="J212" s="208">
        <f ca="1">IF(MOD(ROW()-13,2)=0,IF(ISBLANK(OFFSET(#REF!,INT((ROW()-13)/2),0)),"",OFFSET(#REF!,INT((ROW()-13)/2),0)),IF(ISBLANK(OFFSET('9. METAS'!$U$20,INT((ROW()-14)/2),0)),"",OFFSET('9. METAS'!$U$20,INT((ROW()-14)/2),0)))</f>
        <v>289700</v>
      </c>
      <c r="K212" s="209">
        <f ca="1">IF(MOD(ROW()-13,2)=0,IF(ISBLANK(OFFSET(#REF!,INT((ROW()-13)/2),0)),"",OFFSET(#REF!,INT((ROW()-13)/2),0)),IF(ISBLANK(OFFSET('9. METAS'!$V$20,INT((ROW()-14)/2),0)),"",OFFSET('9. METAS'!$V$20,INT((ROW()-14)/2),0)))</f>
        <v>289810</v>
      </c>
      <c r="L212" s="209">
        <f ca="1">IF(MOD(ROW()-13,2)=0,IF(ISBLANK(OFFSET(#REF!,INT((ROW()-13)/2),0)),"",OFFSET(#REF!,INT((ROW()-13)/2),0)),IF(ISBLANK(OFFSET('9. METAS'!$W$20,INT((ROW()-14)/2),0)),"",OFFSET('9. METAS'!$W$20,INT((ROW()-14)/2),0)))</f>
        <v>289650</v>
      </c>
      <c r="M212" s="210">
        <f ca="1">IF(MOD(ROW()-13,2)=0,IF(ISBLANK(OFFSET(#REF!,INT((ROW()-13)/2),0)),"",OFFSET(#REF!,INT((ROW()-13)/2),0)),IF(ISBLANK(OFFSET('9. METAS'!$X$20,INT((ROW()-14)/2),0)),"",OFFSET('9. METAS'!$X$20,INT((ROW()-14)/2),0)))</f>
        <v>289680</v>
      </c>
      <c r="N212" s="1003"/>
      <c r="O212" s="1005"/>
      <c r="P212" s="1034"/>
    </row>
    <row r="213" spans="3:16">
      <c r="C213" s="1008" t="str">
        <f ca="1">IF(ISBLANK(OFFSET('5. Pp (3 años)'!$C$46,INT((ROW()-13)/2),0)),"",OFFSET('5. Pp (3 años)'!$C$46,INT((ROW()-13)/2),0))</f>
        <v>Actividad</v>
      </c>
      <c r="D213" s="983" t="str">
        <f ca="1">IF(ISBLANK(OFFSET('5. Pp (3 años)'!$D$46,INT((ROW()-13)/2),0)),"",OFFSET('5. Pp (3 años)'!$D$46,INT((ROW()-13)/2),0))</f>
        <v>3.1.1.1.15.16 Atención a quejas ciudadanas en materia de protección civil.</v>
      </c>
      <c r="E213" s="983" t="str">
        <f ca="1">IF(ISBLANK(OFFSET('5. Pp (3 años)'!$E$46,INT((ROW()-13)/2),0)),"",OFFSET('5. Pp (3 años)'!$E$46,INT((ROW()-13)/2),0))</f>
        <v>PQCA: Porcentaje de quejas ciudadanas atendidas.</v>
      </c>
      <c r="F213" s="985" t="str">
        <f ca="1">IF(ISBLANK(OFFSET('5. Pp (3 años)'!$K$46,INT((ROW()-13)/2),0)),"",OFFSET('5. Pp (3 años)'!$K$46,INT((ROW()-13)/2),0))</f>
        <v>Descendente</v>
      </c>
      <c r="G213" s="987" t="str">
        <f ca="1">IF(ISBLANK(OFFSET('5. Pp (3 años)'!$H$46,INT((ROW()-13)/2),0)),"",OFFSET('5. Pp (3 años)'!$H$46,INT((ROW()-13)/2),0))</f>
        <v>Trimestral</v>
      </c>
      <c r="H213" s="1027">
        <f ca="1">IF(ISBLANK(OFFSET('9. METAS'!$L$20,INT((ROW()-13)/2),0)),"",OFFSET('9. METAS'!$L$20,INT((ROW()-13)/2),0))</f>
        <v>135</v>
      </c>
      <c r="I213" s="1029"/>
      <c r="J213" s="208" t="e">
        <f ca="1">IF(MOD(ROW()-13,2)=0,IF(ISBLANK(OFFSET(#REF!,INT((ROW()-13)/2),0)),"",OFFSET(#REF!,INT((ROW()-13)/2),0)),IF(ISBLANK(OFFSET('9. METAS'!$U$20,INT((ROW()-14)/2),0)),"",OFFSET('9. METAS'!$U$20,INT((ROW()-14)/2),0)))</f>
        <v>#REF!</v>
      </c>
      <c r="K213" s="209" t="e">
        <f ca="1">IF(MOD(ROW()-13,2)=0,IF(ISBLANK(OFFSET(#REF!,INT((ROW()-13)/2),0)),"",OFFSET(#REF!,INT((ROW()-13)/2),0)),IF(ISBLANK(OFFSET('9. METAS'!$V$20,INT((ROW()-14)/2),0)),"",OFFSET('9. METAS'!$V$20,INT((ROW()-14)/2),0)))</f>
        <v>#REF!</v>
      </c>
      <c r="L213" s="209" t="e">
        <f ca="1">IF(MOD(ROW()-13,2)=0,IF(ISBLANK(OFFSET(#REF!,INT((ROW()-13)/2),0)),"",OFFSET(#REF!,INT((ROW()-13)/2),0)),IF(ISBLANK(OFFSET('9. METAS'!$W$20,INT((ROW()-14)/2),0)),"",OFFSET('9. METAS'!$W$20,INT((ROW()-14)/2),0)))</f>
        <v>#REF!</v>
      </c>
      <c r="M213" s="210" t="e">
        <f ca="1">IF(MOD(ROW()-13,2)=0,IF(ISBLANK(OFFSET(#REF!,INT((ROW()-13)/2),0)),"",OFFSET(#REF!,INT((ROW()-13)/2),0)),IF(ISBLANK(OFFSET('9. METAS'!$X$20,INT((ROW()-14)/2),0)),"",OFFSET('9. METAS'!$X$20,INT((ROW()-14)/2),0)))</f>
        <v>#REF!</v>
      </c>
      <c r="N213" s="1002" t="str">
        <f t="shared" ref="N213" ca="1" si="196">IFERROR(J213/J214,"ND")</f>
        <v>ND</v>
      </c>
      <c r="O213" s="1004" t="str">
        <f t="shared" ref="O213" ca="1" si="197">IFERROR(((J213+K213+L213)/H213),"ND")</f>
        <v>ND</v>
      </c>
      <c r="P213" s="1031"/>
    </row>
    <row r="214" spans="3:16">
      <c r="C214" s="981"/>
      <c r="D214" s="983"/>
      <c r="E214" s="983"/>
      <c r="F214" s="985"/>
      <c r="G214" s="987"/>
      <c r="H214" s="1027"/>
      <c r="I214" s="1033"/>
      <c r="J214" s="208">
        <f ca="1">IF(MOD(ROW()-13,2)=0,IF(ISBLANK(OFFSET(#REF!,INT((ROW()-13)/2),0)),"",OFFSET(#REF!,INT((ROW()-13)/2),0)),IF(ISBLANK(OFFSET('9. METAS'!$U$20,INT((ROW()-14)/2),0)),"",OFFSET('9. METAS'!$U$20,INT((ROW()-14)/2),0)))</f>
        <v>32</v>
      </c>
      <c r="K214" s="209">
        <f ca="1">IF(MOD(ROW()-13,2)=0,IF(ISBLANK(OFFSET(#REF!,INT((ROW()-13)/2),0)),"",OFFSET(#REF!,INT((ROW()-13)/2),0)),IF(ISBLANK(OFFSET('9. METAS'!$V$20,INT((ROW()-14)/2),0)),"",OFFSET('9. METAS'!$V$20,INT((ROW()-14)/2),0)))</f>
        <v>35</v>
      </c>
      <c r="L214" s="209">
        <f ca="1">IF(MOD(ROW()-13,2)=0,IF(ISBLANK(OFFSET(#REF!,INT((ROW()-13)/2),0)),"",OFFSET(#REF!,INT((ROW()-13)/2),0)),IF(ISBLANK(OFFSET('9. METAS'!$W$20,INT((ROW()-14)/2),0)),"",OFFSET('9. METAS'!$W$20,INT((ROW()-14)/2),0)))</f>
        <v>30</v>
      </c>
      <c r="M214" s="210">
        <f ca="1">IF(MOD(ROW()-13,2)=0,IF(ISBLANK(OFFSET(#REF!,INT((ROW()-13)/2),0)),"",OFFSET(#REF!,INT((ROW()-13)/2),0)),IF(ISBLANK(OFFSET('9. METAS'!$X$20,INT((ROW()-14)/2),0)),"",OFFSET('9. METAS'!$X$20,INT((ROW()-14)/2),0)))</f>
        <v>38</v>
      </c>
      <c r="N214" s="1003"/>
      <c r="O214" s="1005"/>
      <c r="P214" s="1034"/>
    </row>
    <row r="215" spans="3:16">
      <c r="C215" s="1008" t="str">
        <f ca="1">IF(ISBLANK(OFFSET('5. Pp (3 años)'!$C$46,INT((ROW()-13)/2),0)),"",OFFSET('5. Pp (3 años)'!$C$46,INT((ROW()-13)/2),0))</f>
        <v>Actividad</v>
      </c>
      <c r="D215" s="983" t="str">
        <f ca="1">IF(ISBLANK(OFFSET('5. Pp (3 años)'!$D$46,INT((ROW()-13)/2),0)),"",OFFSET('5. Pp (3 años)'!$D$46,INT((ROW()-13)/2),0))</f>
        <v>3.1.1.1.15.17 Integración de los diversos Comités Operativos Especializados en Materia de Protección Civil</v>
      </c>
      <c r="E215" s="983" t="str">
        <f ca="1">IF(ISBLANK(OFFSET('5. Pp (3 años)'!$E$46,INT((ROW()-13)/2),0)),"",OFFSET('5. Pp (3 años)'!$E$46,INT((ROW()-13)/2),0))</f>
        <v>PDCI: Porcentaje de los diversos comités integrados</v>
      </c>
      <c r="F215" s="985" t="str">
        <f ca="1">IF(ISBLANK(OFFSET('5. Pp (3 años)'!$K$46,INT((ROW()-13)/2),0)),"",OFFSET('5. Pp (3 años)'!$K$46,INT((ROW()-13)/2),0))</f>
        <v>Ascendente</v>
      </c>
      <c r="G215" s="987" t="str">
        <f ca="1">IF(ISBLANK(OFFSET('5. Pp (3 años)'!$H$46,INT((ROW()-13)/2),0)),"",OFFSET('5. Pp (3 años)'!$H$46,INT((ROW()-13)/2),0))</f>
        <v>Trimestral</v>
      </c>
      <c r="H215" s="1027">
        <f ca="1">IF(ISBLANK(OFFSET('9. METAS'!$L$20,INT((ROW()-13)/2),0)),"",OFFSET('9. METAS'!$L$20,INT((ROW()-13)/2),0))</f>
        <v>4</v>
      </c>
      <c r="I215" s="1029"/>
      <c r="J215" s="208" t="e">
        <f ca="1">IF(MOD(ROW()-13,2)=0,IF(ISBLANK(OFFSET(#REF!,INT((ROW()-13)/2),0)),"",OFFSET(#REF!,INT((ROW()-13)/2),0)),IF(ISBLANK(OFFSET('9. METAS'!$U$20,INT((ROW()-14)/2),0)),"",OFFSET('9. METAS'!$U$20,INT((ROW()-14)/2),0)))</f>
        <v>#REF!</v>
      </c>
      <c r="K215" s="209" t="e">
        <f ca="1">IF(MOD(ROW()-13,2)=0,IF(ISBLANK(OFFSET(#REF!,INT((ROW()-13)/2),0)),"",OFFSET(#REF!,INT((ROW()-13)/2),0)),IF(ISBLANK(OFFSET('9. METAS'!$V$20,INT((ROW()-14)/2),0)),"",OFFSET('9. METAS'!$V$20,INT((ROW()-14)/2),0)))</f>
        <v>#REF!</v>
      </c>
      <c r="L215" s="209" t="e">
        <f ca="1">IF(MOD(ROW()-13,2)=0,IF(ISBLANK(OFFSET(#REF!,INT((ROW()-13)/2),0)),"",OFFSET(#REF!,INT((ROW()-13)/2),0)),IF(ISBLANK(OFFSET('9. METAS'!$W$20,INT((ROW()-14)/2),0)),"",OFFSET('9. METAS'!$W$20,INT((ROW()-14)/2),0)))</f>
        <v>#REF!</v>
      </c>
      <c r="M215" s="210" t="e">
        <f ca="1">IF(MOD(ROW()-13,2)=0,IF(ISBLANK(OFFSET(#REF!,INT((ROW()-13)/2),0)),"",OFFSET(#REF!,INT((ROW()-13)/2),0)),IF(ISBLANK(OFFSET('9. METAS'!$X$20,INT((ROW()-14)/2),0)),"",OFFSET('9. METAS'!$X$20,INT((ROW()-14)/2),0)))</f>
        <v>#REF!</v>
      </c>
      <c r="N215" s="1002" t="str">
        <f t="shared" ref="N215" ca="1" si="198">IFERROR(J215/J216,"ND")</f>
        <v>ND</v>
      </c>
      <c r="O215" s="1004" t="str">
        <f t="shared" ref="O215" ca="1" si="199">IFERROR(((J215+K215+L215)/H215),"ND")</f>
        <v>ND</v>
      </c>
      <c r="P215" s="1031"/>
    </row>
    <row r="216" spans="3:16">
      <c r="C216" s="981"/>
      <c r="D216" s="983"/>
      <c r="E216" s="983"/>
      <c r="F216" s="985"/>
      <c r="G216" s="987"/>
      <c r="H216" s="1027"/>
      <c r="I216" s="1033"/>
      <c r="J216" s="208">
        <f ca="1">IF(MOD(ROW()-13,2)=0,IF(ISBLANK(OFFSET(#REF!,INT((ROW()-13)/2),0)),"",OFFSET(#REF!,INT((ROW()-13)/2),0)),IF(ISBLANK(OFFSET('9. METAS'!$U$20,INT((ROW()-14)/2),0)),"",OFFSET('9. METAS'!$U$20,INT((ROW()-14)/2),0)))</f>
        <v>1</v>
      </c>
      <c r="K216" s="209">
        <f ca="1">IF(MOD(ROW()-13,2)=0,IF(ISBLANK(OFFSET(#REF!,INT((ROW()-13)/2),0)),"",OFFSET(#REF!,INT((ROW()-13)/2),0)),IF(ISBLANK(OFFSET('9. METAS'!$V$20,INT((ROW()-14)/2),0)),"",OFFSET('9. METAS'!$V$20,INT((ROW()-14)/2),0)))</f>
        <v>1</v>
      </c>
      <c r="L216" s="209">
        <f ca="1">IF(MOD(ROW()-13,2)=0,IF(ISBLANK(OFFSET(#REF!,INT((ROW()-13)/2),0)),"",OFFSET(#REF!,INT((ROW()-13)/2),0)),IF(ISBLANK(OFFSET('9. METAS'!$W$20,INT((ROW()-14)/2),0)),"",OFFSET('9. METAS'!$W$20,INT((ROW()-14)/2),0)))</f>
        <v>2</v>
      </c>
      <c r="M216" s="210">
        <f ca="1">IF(MOD(ROW()-13,2)=0,IF(ISBLANK(OFFSET(#REF!,INT((ROW()-13)/2),0)),"",OFFSET(#REF!,INT((ROW()-13)/2),0)),IF(ISBLANK(OFFSET('9. METAS'!$X$20,INT((ROW()-14)/2),0)),"",OFFSET('9. METAS'!$X$20,INT((ROW()-14)/2),0)))</f>
        <v>0</v>
      </c>
      <c r="N216" s="1003"/>
      <c r="O216" s="1005"/>
      <c r="P216" s="1034"/>
    </row>
    <row r="217" spans="3:16">
      <c r="C217" s="1008" t="str">
        <f ca="1">IF(ISBLANK(OFFSET('5. Pp (3 años)'!$C$46,INT((ROW()-13)/2),0)),"",OFFSET('5. Pp (3 años)'!$C$46,INT((ROW()-13)/2),0))</f>
        <v/>
      </c>
      <c r="D217" s="983" t="str">
        <f ca="1">IF(ISBLANK(OFFSET('5. Pp (3 años)'!$D$46,INT((ROW()-13)/2),0)),"",OFFSET('5. Pp (3 años)'!$D$46,INT((ROW()-13)/2),0))</f>
        <v/>
      </c>
      <c r="E217" s="983" t="str">
        <f ca="1">IF(ISBLANK(OFFSET('5. Pp (3 años)'!$E$46,INT((ROW()-13)/2),0)),"",OFFSET('5. Pp (3 años)'!$E$46,INT((ROW()-13)/2),0))</f>
        <v/>
      </c>
      <c r="F217" s="985" t="str">
        <f ca="1">IF(ISBLANK(OFFSET('5. Pp (3 años)'!$K$46,INT((ROW()-13)/2),0)),"",OFFSET('5. Pp (3 años)'!$K$46,INT((ROW()-13)/2),0))</f>
        <v/>
      </c>
      <c r="G217" s="987" t="str">
        <f ca="1">IF(ISBLANK(OFFSET('5. Pp (3 años)'!$H$46,INT((ROW()-13)/2),0)),"",OFFSET('5. Pp (3 años)'!$H$46,INT((ROW()-13)/2),0))</f>
        <v/>
      </c>
      <c r="H217" s="1027" t="str">
        <f ca="1">IF(ISBLANK(OFFSET('9. METAS'!$L$20,INT((ROW()-13)/2),0)),"",OFFSET('9. METAS'!$L$20,INT((ROW()-13)/2),0))</f>
        <v/>
      </c>
      <c r="I217" s="1029"/>
      <c r="J217" s="208" t="e">
        <f ca="1">IF(MOD(ROW()-13,2)=0,IF(ISBLANK(OFFSET(#REF!,INT((ROW()-13)/2),0)),"",OFFSET(#REF!,INT((ROW()-13)/2),0)),IF(ISBLANK(OFFSET('9. METAS'!$U$20,INT((ROW()-14)/2),0)),"",OFFSET('9. METAS'!$U$20,INT((ROW()-14)/2),0)))</f>
        <v>#REF!</v>
      </c>
      <c r="K217" s="209" t="e">
        <f ca="1">IF(MOD(ROW()-13,2)=0,IF(ISBLANK(OFFSET(#REF!,INT((ROW()-13)/2),0)),"",OFFSET(#REF!,INT((ROW()-13)/2),0)),IF(ISBLANK(OFFSET('9. METAS'!$V$20,INT((ROW()-14)/2),0)),"",OFFSET('9. METAS'!$V$20,INT((ROW()-14)/2),0)))</f>
        <v>#REF!</v>
      </c>
      <c r="L217" s="209" t="e">
        <f ca="1">IF(MOD(ROW()-13,2)=0,IF(ISBLANK(OFFSET(#REF!,INT((ROW()-13)/2),0)),"",OFFSET(#REF!,INT((ROW()-13)/2),0)),IF(ISBLANK(OFFSET('9. METAS'!$W$20,INT((ROW()-14)/2),0)),"",OFFSET('9. METAS'!$W$20,INT((ROW()-14)/2),0)))</f>
        <v>#REF!</v>
      </c>
      <c r="M217" s="210" t="e">
        <f ca="1">IF(MOD(ROW()-13,2)=0,IF(ISBLANK(OFFSET(#REF!,INT((ROW()-13)/2),0)),"",OFFSET(#REF!,INT((ROW()-13)/2),0)),IF(ISBLANK(OFFSET('9. METAS'!$X$20,INT((ROW()-14)/2),0)),"",OFFSET('9. METAS'!$X$20,INT((ROW()-14)/2),0)))</f>
        <v>#REF!</v>
      </c>
      <c r="N217" s="1002" t="str">
        <f t="shared" ref="N217" ca="1" si="200">IFERROR(J217/J218,"ND")</f>
        <v>ND</v>
      </c>
      <c r="O217" s="1004" t="str">
        <f t="shared" ref="O217" ca="1" si="201">IFERROR(((J217+K217+L217)/H217),"ND")</f>
        <v>ND</v>
      </c>
      <c r="P217" s="1031"/>
    </row>
    <row r="218" spans="3:16">
      <c r="C218" s="981"/>
      <c r="D218" s="983"/>
      <c r="E218" s="983"/>
      <c r="F218" s="985"/>
      <c r="G218" s="987"/>
      <c r="H218" s="1027"/>
      <c r="I218" s="1033"/>
      <c r="J218" s="208" t="str">
        <f ca="1">IF(MOD(ROW()-13,2)=0,IF(ISBLANK(OFFSET(#REF!,INT((ROW()-13)/2),0)),"",OFFSET(#REF!,INT((ROW()-13)/2),0)),IF(ISBLANK(OFFSET('9. METAS'!$U$20,INT((ROW()-14)/2),0)),"",OFFSET('9. METAS'!$U$20,INT((ROW()-14)/2),0)))</f>
        <v/>
      </c>
      <c r="K218" s="209" t="str">
        <f ca="1">IF(MOD(ROW()-13,2)=0,IF(ISBLANK(OFFSET(#REF!,INT((ROW()-13)/2),0)),"",OFFSET(#REF!,INT((ROW()-13)/2),0)),IF(ISBLANK(OFFSET('9. METAS'!$V$20,INT((ROW()-14)/2),0)),"",OFFSET('9. METAS'!$V$20,INT((ROW()-14)/2),0)))</f>
        <v/>
      </c>
      <c r="L218" s="209" t="str">
        <f ca="1">IF(MOD(ROW()-13,2)=0,IF(ISBLANK(OFFSET(#REF!,INT((ROW()-13)/2),0)),"",OFFSET(#REF!,INT((ROW()-13)/2),0)),IF(ISBLANK(OFFSET('9. METAS'!$W$20,INT((ROW()-14)/2),0)),"",OFFSET('9. METAS'!$W$20,INT((ROW()-14)/2),0)))</f>
        <v/>
      </c>
      <c r="M218" s="210" t="str">
        <f ca="1">IF(MOD(ROW()-13,2)=0,IF(ISBLANK(OFFSET(#REF!,INT((ROW()-13)/2),0)),"",OFFSET(#REF!,INT((ROW()-13)/2),0)),IF(ISBLANK(OFFSET('9. METAS'!$X$20,INT((ROW()-14)/2),0)),"",OFFSET('9. METAS'!$X$20,INT((ROW()-14)/2),0)))</f>
        <v/>
      </c>
      <c r="N218" s="1003"/>
      <c r="O218" s="1005"/>
      <c r="P218" s="1034"/>
    </row>
    <row r="219" spans="3:16">
      <c r="C219" s="1008" t="str">
        <f ca="1">IF(ISBLANK(OFFSET('5. Pp (3 años)'!$C$46,INT((ROW()-13)/2),0)),"",OFFSET('5. Pp (3 años)'!$C$46,INT((ROW()-13)/2),0))</f>
        <v/>
      </c>
      <c r="D219" s="983" t="str">
        <f ca="1">IF(ISBLANK(OFFSET('5. Pp (3 años)'!$D$46,INT((ROW()-13)/2),0)),"",OFFSET('5. Pp (3 años)'!$D$46,INT((ROW()-13)/2),0))</f>
        <v/>
      </c>
      <c r="E219" s="983" t="str">
        <f ca="1">IF(ISBLANK(OFFSET('5. Pp (3 años)'!$E$46,INT((ROW()-13)/2),0)),"",OFFSET('5. Pp (3 años)'!$E$46,INT((ROW()-13)/2),0))</f>
        <v/>
      </c>
      <c r="F219" s="985" t="str">
        <f ca="1">IF(ISBLANK(OFFSET('5. Pp (3 años)'!$K$46,INT((ROW()-13)/2),0)),"",OFFSET('5. Pp (3 años)'!$K$46,INT((ROW()-13)/2),0))</f>
        <v/>
      </c>
      <c r="G219" s="987" t="str">
        <f ca="1">IF(ISBLANK(OFFSET('5. Pp (3 años)'!$H$46,INT((ROW()-13)/2),0)),"",OFFSET('5. Pp (3 años)'!$H$46,INT((ROW()-13)/2),0))</f>
        <v/>
      </c>
      <c r="H219" s="1027" t="str">
        <f ca="1">IF(ISBLANK(OFFSET('9. METAS'!$L$20,INT((ROW()-13)/2),0)),"",OFFSET('9. METAS'!$L$20,INT((ROW()-13)/2),0))</f>
        <v/>
      </c>
      <c r="I219" s="1029"/>
      <c r="J219" s="208" t="e">
        <f ca="1">IF(MOD(ROW()-13,2)=0,IF(ISBLANK(OFFSET(#REF!,INT((ROW()-13)/2),0)),"",OFFSET(#REF!,INT((ROW()-13)/2),0)),IF(ISBLANK(OFFSET('9. METAS'!$U$20,INT((ROW()-14)/2),0)),"",OFFSET('9. METAS'!$U$20,INT((ROW()-14)/2),0)))</f>
        <v>#REF!</v>
      </c>
      <c r="K219" s="209" t="e">
        <f ca="1">IF(MOD(ROW()-13,2)=0,IF(ISBLANK(OFFSET(#REF!,INT((ROW()-13)/2),0)),"",OFFSET(#REF!,INT((ROW()-13)/2),0)),IF(ISBLANK(OFFSET('9. METAS'!$V$20,INT((ROW()-14)/2),0)),"",OFFSET('9. METAS'!$V$20,INT((ROW()-14)/2),0)))</f>
        <v>#REF!</v>
      </c>
      <c r="L219" s="209" t="e">
        <f ca="1">IF(MOD(ROW()-13,2)=0,IF(ISBLANK(OFFSET(#REF!,INT((ROW()-13)/2),0)),"",OFFSET(#REF!,INT((ROW()-13)/2),0)),IF(ISBLANK(OFFSET('9. METAS'!$W$20,INT((ROW()-14)/2),0)),"",OFFSET('9. METAS'!$W$20,INT((ROW()-14)/2),0)))</f>
        <v>#REF!</v>
      </c>
      <c r="M219" s="210" t="e">
        <f ca="1">IF(MOD(ROW()-13,2)=0,IF(ISBLANK(OFFSET(#REF!,INT((ROW()-13)/2),0)),"",OFFSET(#REF!,INT((ROW()-13)/2),0)),IF(ISBLANK(OFFSET('9. METAS'!$X$20,INT((ROW()-14)/2),0)),"",OFFSET('9. METAS'!$X$20,INT((ROW()-14)/2),0)))</f>
        <v>#REF!</v>
      </c>
      <c r="N219" s="1002" t="str">
        <f t="shared" ref="N219" ca="1" si="202">IFERROR(J219/J220,"ND")</f>
        <v>ND</v>
      </c>
      <c r="O219" s="1004" t="str">
        <f t="shared" ref="O219" ca="1" si="203">IFERROR(((J219+K219+L219)/H219),"ND")</f>
        <v>ND</v>
      </c>
      <c r="P219" s="1031"/>
    </row>
    <row r="220" spans="3:16">
      <c r="C220" s="981"/>
      <c r="D220" s="983"/>
      <c r="E220" s="983"/>
      <c r="F220" s="985"/>
      <c r="G220" s="987"/>
      <c r="H220" s="1027"/>
      <c r="I220" s="1033"/>
      <c r="J220" s="208" t="str">
        <f ca="1">IF(MOD(ROW()-13,2)=0,IF(ISBLANK(OFFSET(#REF!,INT((ROW()-13)/2),0)),"",OFFSET(#REF!,INT((ROW()-13)/2),0)),IF(ISBLANK(OFFSET('9. METAS'!$U$20,INT((ROW()-14)/2),0)),"",OFFSET('9. METAS'!$U$20,INT((ROW()-14)/2),0)))</f>
        <v/>
      </c>
      <c r="K220" s="209" t="str">
        <f ca="1">IF(MOD(ROW()-13,2)=0,IF(ISBLANK(OFFSET(#REF!,INT((ROW()-13)/2),0)),"",OFFSET(#REF!,INT((ROW()-13)/2),0)),IF(ISBLANK(OFFSET('9. METAS'!$V$20,INT((ROW()-14)/2),0)),"",OFFSET('9. METAS'!$V$20,INT((ROW()-14)/2),0)))</f>
        <v/>
      </c>
      <c r="L220" s="209" t="str">
        <f ca="1">IF(MOD(ROW()-13,2)=0,IF(ISBLANK(OFFSET(#REF!,INT((ROW()-13)/2),0)),"",OFFSET(#REF!,INT((ROW()-13)/2),0)),IF(ISBLANK(OFFSET('9. METAS'!$W$20,INT((ROW()-14)/2),0)),"",OFFSET('9. METAS'!$W$20,INT((ROW()-14)/2),0)))</f>
        <v/>
      </c>
      <c r="M220" s="210" t="str">
        <f ca="1">IF(MOD(ROW()-13,2)=0,IF(ISBLANK(OFFSET(#REF!,INT((ROW()-13)/2),0)),"",OFFSET(#REF!,INT((ROW()-13)/2),0)),IF(ISBLANK(OFFSET('9. METAS'!$X$20,INT((ROW()-14)/2),0)),"",OFFSET('9. METAS'!$X$20,INT((ROW()-14)/2),0)))</f>
        <v/>
      </c>
      <c r="N220" s="1003"/>
      <c r="O220" s="1005"/>
      <c r="P220" s="1034"/>
    </row>
    <row r="221" spans="3:16">
      <c r="C221" s="1008" t="str">
        <f ca="1">IF(ISBLANK(OFFSET('5. Pp (3 años)'!$C$46,INT((ROW()-13)/2),0)),"",OFFSET('5. Pp (3 años)'!$C$46,INT((ROW()-13)/2),0))</f>
        <v/>
      </c>
      <c r="D221" s="983" t="str">
        <f ca="1">IF(ISBLANK(OFFSET('5. Pp (3 años)'!$D$46,INT((ROW()-13)/2),0)),"",OFFSET('5. Pp (3 años)'!$D$46,INT((ROW()-13)/2),0))</f>
        <v/>
      </c>
      <c r="E221" s="983" t="str">
        <f ca="1">IF(ISBLANK(OFFSET('5. Pp (3 años)'!$E$46,INT((ROW()-13)/2),0)),"",OFFSET('5. Pp (3 años)'!$E$46,INT((ROW()-13)/2),0))</f>
        <v/>
      </c>
      <c r="F221" s="985" t="str">
        <f ca="1">IF(ISBLANK(OFFSET('5. Pp (3 años)'!$K$46,INT((ROW()-13)/2),0)),"",OFFSET('5. Pp (3 años)'!$K$46,INT((ROW()-13)/2),0))</f>
        <v/>
      </c>
      <c r="G221" s="987" t="str">
        <f ca="1">IF(ISBLANK(OFFSET('5. Pp (3 años)'!$H$46,INT((ROW()-13)/2),0)),"",OFFSET('5. Pp (3 años)'!$H$46,INT((ROW()-13)/2),0))</f>
        <v/>
      </c>
      <c r="H221" s="1027" t="str">
        <f ca="1">IF(ISBLANK(OFFSET('9. METAS'!$L$20,INT((ROW()-13)/2),0)),"",OFFSET('9. METAS'!$L$20,INT((ROW()-13)/2),0))</f>
        <v/>
      </c>
      <c r="I221" s="1029"/>
      <c r="J221" s="208" t="e">
        <f ca="1">IF(MOD(ROW()-13,2)=0,IF(ISBLANK(OFFSET(#REF!,INT((ROW()-13)/2),0)),"",OFFSET(#REF!,INT((ROW()-13)/2),0)),IF(ISBLANK(OFFSET('9. METAS'!$U$20,INT((ROW()-14)/2),0)),"",OFFSET('9. METAS'!$U$20,INT((ROW()-14)/2),0)))</f>
        <v>#REF!</v>
      </c>
      <c r="K221" s="209" t="e">
        <f ca="1">IF(MOD(ROW()-13,2)=0,IF(ISBLANK(OFFSET(#REF!,INT((ROW()-13)/2),0)),"",OFFSET(#REF!,INT((ROW()-13)/2),0)),IF(ISBLANK(OFFSET('9. METAS'!$V$20,INT((ROW()-14)/2),0)),"",OFFSET('9. METAS'!$V$20,INT((ROW()-14)/2),0)))</f>
        <v>#REF!</v>
      </c>
      <c r="L221" s="209" t="e">
        <f ca="1">IF(MOD(ROW()-13,2)=0,IF(ISBLANK(OFFSET(#REF!,INT((ROW()-13)/2),0)),"",OFFSET(#REF!,INT((ROW()-13)/2),0)),IF(ISBLANK(OFFSET('9. METAS'!$W$20,INT((ROW()-14)/2),0)),"",OFFSET('9. METAS'!$W$20,INT((ROW()-14)/2),0)))</f>
        <v>#REF!</v>
      </c>
      <c r="M221" s="210" t="e">
        <f ca="1">IF(MOD(ROW()-13,2)=0,IF(ISBLANK(OFFSET(#REF!,INT((ROW()-13)/2),0)),"",OFFSET(#REF!,INT((ROW()-13)/2),0)),IF(ISBLANK(OFFSET('9. METAS'!$X$20,INT((ROW()-14)/2),0)),"",OFFSET('9. METAS'!$X$20,INT((ROW()-14)/2),0)))</f>
        <v>#REF!</v>
      </c>
      <c r="N221" s="1002" t="str">
        <f t="shared" ref="N221" ca="1" si="204">IFERROR(J221/J222,"ND")</f>
        <v>ND</v>
      </c>
      <c r="O221" s="1004" t="str">
        <f t="shared" ref="O221" ca="1" si="205">IFERROR(((J221+K221+L221)/H221),"ND")</f>
        <v>ND</v>
      </c>
      <c r="P221" s="1031"/>
    </row>
    <row r="222" spans="3:16">
      <c r="C222" s="981"/>
      <c r="D222" s="983"/>
      <c r="E222" s="983"/>
      <c r="F222" s="985"/>
      <c r="G222" s="987"/>
      <c r="H222" s="1027"/>
      <c r="I222" s="1033"/>
      <c r="J222" s="208" t="str">
        <f ca="1">IF(MOD(ROW()-13,2)=0,IF(ISBLANK(OFFSET(#REF!,INT((ROW()-13)/2),0)),"",OFFSET(#REF!,INT((ROW()-13)/2),0)),IF(ISBLANK(OFFSET('9. METAS'!$U$20,INT((ROW()-14)/2),0)),"",OFFSET('9. METAS'!$U$20,INT((ROW()-14)/2),0)))</f>
        <v/>
      </c>
      <c r="K222" s="209" t="str">
        <f ca="1">IF(MOD(ROW()-13,2)=0,IF(ISBLANK(OFFSET(#REF!,INT((ROW()-13)/2),0)),"",OFFSET(#REF!,INT((ROW()-13)/2),0)),IF(ISBLANK(OFFSET('9. METAS'!$V$20,INT((ROW()-14)/2),0)),"",OFFSET('9. METAS'!$V$20,INT((ROW()-14)/2),0)))</f>
        <v/>
      </c>
      <c r="L222" s="209" t="str">
        <f ca="1">IF(MOD(ROW()-13,2)=0,IF(ISBLANK(OFFSET(#REF!,INT((ROW()-13)/2),0)),"",OFFSET(#REF!,INT((ROW()-13)/2),0)),IF(ISBLANK(OFFSET('9. METAS'!$W$20,INT((ROW()-14)/2),0)),"",OFFSET('9. METAS'!$W$20,INT((ROW()-14)/2),0)))</f>
        <v/>
      </c>
      <c r="M222" s="210" t="str">
        <f ca="1">IF(MOD(ROW()-13,2)=0,IF(ISBLANK(OFFSET(#REF!,INT((ROW()-13)/2),0)),"",OFFSET(#REF!,INT((ROW()-13)/2),0)),IF(ISBLANK(OFFSET('9. METAS'!$X$20,INT((ROW()-14)/2),0)),"",OFFSET('9. METAS'!$X$20,INT((ROW()-14)/2),0)))</f>
        <v/>
      </c>
      <c r="N222" s="1003"/>
      <c r="O222" s="1005"/>
      <c r="P222" s="1034"/>
    </row>
    <row r="223" spans="3:16">
      <c r="C223" s="1008" t="str">
        <f ca="1">IF(ISBLANK(OFFSET('5. Pp (3 años)'!$C$46,INT((ROW()-13)/2),0)),"",OFFSET('5. Pp (3 años)'!$C$46,INT((ROW()-13)/2),0))</f>
        <v/>
      </c>
      <c r="D223" s="983" t="str">
        <f ca="1">IF(ISBLANK(OFFSET('5. Pp (3 años)'!$D$46,INT((ROW()-13)/2),0)),"",OFFSET('5. Pp (3 años)'!$D$46,INT((ROW()-13)/2),0))</f>
        <v/>
      </c>
      <c r="E223" s="983" t="str">
        <f ca="1">IF(ISBLANK(OFFSET('5. Pp (3 años)'!$E$46,INT((ROW()-13)/2),0)),"",OFFSET('5. Pp (3 años)'!$E$46,INT((ROW()-13)/2),0))</f>
        <v/>
      </c>
      <c r="F223" s="985" t="str">
        <f ca="1">IF(ISBLANK(OFFSET('5. Pp (3 años)'!$K$46,INT((ROW()-13)/2),0)),"",OFFSET('5. Pp (3 años)'!$K$46,INT((ROW()-13)/2),0))</f>
        <v/>
      </c>
      <c r="G223" s="987" t="str">
        <f ca="1">IF(ISBLANK(OFFSET('5. Pp (3 años)'!$H$46,INT((ROW()-13)/2),0)),"",OFFSET('5. Pp (3 años)'!$H$46,INT((ROW()-13)/2),0))</f>
        <v/>
      </c>
      <c r="H223" s="1027" t="str">
        <f ca="1">IF(ISBLANK(OFFSET('9. METAS'!$L$20,INT((ROW()-13)/2),0)),"",OFFSET('9. METAS'!$L$20,INT((ROW()-13)/2),0))</f>
        <v/>
      </c>
      <c r="I223" s="1029"/>
      <c r="J223" s="208" t="e">
        <f ca="1">IF(MOD(ROW()-13,2)=0,IF(ISBLANK(OFFSET(#REF!,INT((ROW()-13)/2),0)),"",OFFSET(#REF!,INT((ROW()-13)/2),0)),IF(ISBLANK(OFFSET('9. METAS'!$U$20,INT((ROW()-14)/2),0)),"",OFFSET('9. METAS'!$U$20,INT((ROW()-14)/2),0)))</f>
        <v>#REF!</v>
      </c>
      <c r="K223" s="209" t="e">
        <f ca="1">IF(MOD(ROW()-13,2)=0,IF(ISBLANK(OFFSET(#REF!,INT((ROW()-13)/2),0)),"",OFFSET(#REF!,INT((ROW()-13)/2),0)),IF(ISBLANK(OFFSET('9. METAS'!$V$20,INT((ROW()-14)/2),0)),"",OFFSET('9. METAS'!$V$20,INT((ROW()-14)/2),0)))</f>
        <v>#REF!</v>
      </c>
      <c r="L223" s="209" t="e">
        <f ca="1">IF(MOD(ROW()-13,2)=0,IF(ISBLANK(OFFSET(#REF!,INT((ROW()-13)/2),0)),"",OFFSET(#REF!,INT((ROW()-13)/2),0)),IF(ISBLANK(OFFSET('9. METAS'!$W$20,INT((ROW()-14)/2),0)),"",OFFSET('9. METAS'!$W$20,INT((ROW()-14)/2),0)))</f>
        <v>#REF!</v>
      </c>
      <c r="M223" s="210" t="e">
        <f ca="1">IF(MOD(ROW()-13,2)=0,IF(ISBLANK(OFFSET(#REF!,INT((ROW()-13)/2),0)),"",OFFSET(#REF!,INT((ROW()-13)/2),0)),IF(ISBLANK(OFFSET('9. METAS'!$X$20,INT((ROW()-14)/2),0)),"",OFFSET('9. METAS'!$X$20,INT((ROW()-14)/2),0)))</f>
        <v>#REF!</v>
      </c>
      <c r="N223" s="1002" t="str">
        <f t="shared" ref="N223" ca="1" si="206">IFERROR(J223/J224,"ND")</f>
        <v>ND</v>
      </c>
      <c r="O223" s="1004" t="str">
        <f t="shared" ref="O223" ca="1" si="207">IFERROR(((J223+K223+L223)/H223),"ND")</f>
        <v>ND</v>
      </c>
      <c r="P223" s="1031"/>
    </row>
    <row r="224" spans="3:16">
      <c r="C224" s="981"/>
      <c r="D224" s="983"/>
      <c r="E224" s="983"/>
      <c r="F224" s="985"/>
      <c r="G224" s="987"/>
      <c r="H224" s="1027"/>
      <c r="I224" s="1033"/>
      <c r="J224" s="208" t="str">
        <f ca="1">IF(MOD(ROW()-13,2)=0,IF(ISBLANK(OFFSET(#REF!,INT((ROW()-13)/2),0)),"",OFFSET(#REF!,INT((ROW()-13)/2),0)),IF(ISBLANK(OFFSET('9. METAS'!$U$20,INT((ROW()-14)/2),0)),"",OFFSET('9. METAS'!$U$20,INT((ROW()-14)/2),0)))</f>
        <v/>
      </c>
      <c r="K224" s="209" t="str">
        <f ca="1">IF(MOD(ROW()-13,2)=0,IF(ISBLANK(OFFSET(#REF!,INT((ROW()-13)/2),0)),"",OFFSET(#REF!,INT((ROW()-13)/2),0)),IF(ISBLANK(OFFSET('9. METAS'!$V$20,INT((ROW()-14)/2),0)),"",OFFSET('9. METAS'!$V$20,INT((ROW()-14)/2),0)))</f>
        <v/>
      </c>
      <c r="L224" s="209" t="str">
        <f ca="1">IF(MOD(ROW()-13,2)=0,IF(ISBLANK(OFFSET(#REF!,INT((ROW()-13)/2),0)),"",OFFSET(#REF!,INT((ROW()-13)/2),0)),IF(ISBLANK(OFFSET('9. METAS'!$W$20,INT((ROW()-14)/2),0)),"",OFFSET('9. METAS'!$W$20,INT((ROW()-14)/2),0)))</f>
        <v/>
      </c>
      <c r="M224" s="210" t="str">
        <f ca="1">IF(MOD(ROW()-13,2)=0,IF(ISBLANK(OFFSET(#REF!,INT((ROW()-13)/2),0)),"",OFFSET(#REF!,INT((ROW()-13)/2),0)),IF(ISBLANK(OFFSET('9. METAS'!$X$20,INT((ROW()-14)/2),0)),"",OFFSET('9. METAS'!$X$20,INT((ROW()-14)/2),0)))</f>
        <v/>
      </c>
      <c r="N224" s="1003"/>
      <c r="O224" s="1005"/>
      <c r="P224" s="1034"/>
    </row>
    <row r="225" spans="3:16">
      <c r="C225" s="1008" t="str">
        <f ca="1">IF(ISBLANK(OFFSET('5. Pp (3 años)'!$C$46,INT((ROW()-13)/2),0)),"",OFFSET('5. Pp (3 años)'!$C$46,INT((ROW()-13)/2),0))</f>
        <v/>
      </c>
      <c r="D225" s="983" t="str">
        <f ca="1">IF(ISBLANK(OFFSET('5. Pp (3 años)'!$D$46,INT((ROW()-13)/2),0)),"",OFFSET('5. Pp (3 años)'!$D$46,INT((ROW()-13)/2),0))</f>
        <v/>
      </c>
      <c r="E225" s="983" t="str">
        <f ca="1">IF(ISBLANK(OFFSET('5. Pp (3 años)'!$E$46,INT((ROW()-13)/2),0)),"",OFFSET('5. Pp (3 años)'!$E$46,INT((ROW()-13)/2),0))</f>
        <v/>
      </c>
      <c r="F225" s="985" t="str">
        <f ca="1">IF(ISBLANK(OFFSET('5. Pp (3 años)'!$K$46,INT((ROW()-13)/2),0)),"",OFFSET('5. Pp (3 años)'!$K$46,INT((ROW()-13)/2),0))</f>
        <v/>
      </c>
      <c r="G225" s="987" t="str">
        <f ca="1">IF(ISBLANK(OFFSET('5. Pp (3 años)'!$H$46,INT((ROW()-13)/2),0)),"",OFFSET('5. Pp (3 años)'!$H$46,INT((ROW()-13)/2),0))</f>
        <v/>
      </c>
      <c r="H225" s="1027" t="str">
        <f ca="1">IF(ISBLANK(OFFSET('9. METAS'!$L$20,INT((ROW()-13)/2),0)),"",OFFSET('9. METAS'!$L$20,INT((ROW()-13)/2),0))</f>
        <v/>
      </c>
      <c r="I225" s="1029"/>
      <c r="J225" s="208" t="e">
        <f ca="1">IF(MOD(ROW()-13,2)=0,IF(ISBLANK(OFFSET(#REF!,INT((ROW()-13)/2),0)),"",OFFSET(#REF!,INT((ROW()-13)/2),0)),IF(ISBLANK(OFFSET('9. METAS'!$U$20,INT((ROW()-14)/2),0)),"",OFFSET('9. METAS'!$U$20,INT((ROW()-14)/2),0)))</f>
        <v>#REF!</v>
      </c>
      <c r="K225" s="209" t="e">
        <f ca="1">IF(MOD(ROW()-13,2)=0,IF(ISBLANK(OFFSET(#REF!,INT((ROW()-13)/2),0)),"",OFFSET(#REF!,INT((ROW()-13)/2),0)),IF(ISBLANK(OFFSET('9. METAS'!$V$20,INT((ROW()-14)/2),0)),"",OFFSET('9. METAS'!$V$20,INT((ROW()-14)/2),0)))</f>
        <v>#REF!</v>
      </c>
      <c r="L225" s="209" t="e">
        <f ca="1">IF(MOD(ROW()-13,2)=0,IF(ISBLANK(OFFSET(#REF!,INT((ROW()-13)/2),0)),"",OFFSET(#REF!,INT((ROW()-13)/2),0)),IF(ISBLANK(OFFSET('9. METAS'!$W$20,INT((ROW()-14)/2),0)),"",OFFSET('9. METAS'!$W$20,INT((ROW()-14)/2),0)))</f>
        <v>#REF!</v>
      </c>
      <c r="M225" s="210" t="e">
        <f ca="1">IF(MOD(ROW()-13,2)=0,IF(ISBLANK(OFFSET(#REF!,INT((ROW()-13)/2),0)),"",OFFSET(#REF!,INT((ROW()-13)/2),0)),IF(ISBLANK(OFFSET('9. METAS'!$X$20,INT((ROW()-14)/2),0)),"",OFFSET('9. METAS'!$X$20,INT((ROW()-14)/2),0)))</f>
        <v>#REF!</v>
      </c>
      <c r="N225" s="1002" t="str">
        <f t="shared" ref="N225" ca="1" si="208">IFERROR(J225/J226,"ND")</f>
        <v>ND</v>
      </c>
      <c r="O225" s="1004" t="str">
        <f t="shared" ref="O225" ca="1" si="209">IFERROR(((J225+K225+L225)/H225),"ND")</f>
        <v>ND</v>
      </c>
      <c r="P225" s="1031"/>
    </row>
    <row r="226" spans="3:16">
      <c r="C226" s="981"/>
      <c r="D226" s="983"/>
      <c r="E226" s="983"/>
      <c r="F226" s="985"/>
      <c r="G226" s="987"/>
      <c r="H226" s="1027"/>
      <c r="I226" s="1033"/>
      <c r="J226" s="208" t="str">
        <f ca="1">IF(MOD(ROW()-13,2)=0,IF(ISBLANK(OFFSET(#REF!,INT((ROW()-13)/2),0)),"",OFFSET(#REF!,INT((ROW()-13)/2),0)),IF(ISBLANK(OFFSET('9. METAS'!$U$20,INT((ROW()-14)/2),0)),"",OFFSET('9. METAS'!$U$20,INT((ROW()-14)/2),0)))</f>
        <v/>
      </c>
      <c r="K226" s="209" t="str">
        <f ca="1">IF(MOD(ROW()-13,2)=0,IF(ISBLANK(OFFSET(#REF!,INT((ROW()-13)/2),0)),"",OFFSET(#REF!,INT((ROW()-13)/2),0)),IF(ISBLANK(OFFSET('9. METAS'!$V$20,INT((ROW()-14)/2),0)),"",OFFSET('9. METAS'!$V$20,INT((ROW()-14)/2),0)))</f>
        <v/>
      </c>
      <c r="L226" s="209" t="str">
        <f ca="1">IF(MOD(ROW()-13,2)=0,IF(ISBLANK(OFFSET(#REF!,INT((ROW()-13)/2),0)),"",OFFSET(#REF!,INT((ROW()-13)/2),0)),IF(ISBLANK(OFFSET('9. METAS'!$W$20,INT((ROW()-14)/2),0)),"",OFFSET('9. METAS'!$W$20,INT((ROW()-14)/2),0)))</f>
        <v/>
      </c>
      <c r="M226" s="210" t="str">
        <f ca="1">IF(MOD(ROW()-13,2)=0,IF(ISBLANK(OFFSET(#REF!,INT((ROW()-13)/2),0)),"",OFFSET(#REF!,INT((ROW()-13)/2),0)),IF(ISBLANK(OFFSET('9. METAS'!$X$20,INT((ROW()-14)/2),0)),"",OFFSET('9. METAS'!$X$20,INT((ROW()-14)/2),0)))</f>
        <v/>
      </c>
      <c r="N226" s="1003"/>
      <c r="O226" s="1005"/>
      <c r="P226" s="1034"/>
    </row>
    <row r="227" spans="3:16">
      <c r="C227" s="1008" t="str">
        <f ca="1">IF(ISBLANK(OFFSET('5. Pp (3 años)'!$C$46,INT((ROW()-13)/2),0)),"",OFFSET('5. Pp (3 años)'!$C$46,INT((ROW()-13)/2),0))</f>
        <v/>
      </c>
      <c r="D227" s="983" t="str">
        <f ca="1">IF(ISBLANK(OFFSET('5. Pp (3 años)'!$D$46,INT((ROW()-13)/2),0)),"",OFFSET('5. Pp (3 años)'!$D$46,INT((ROW()-13)/2),0))</f>
        <v/>
      </c>
      <c r="E227" s="983" t="str">
        <f ca="1">IF(ISBLANK(OFFSET('5. Pp (3 años)'!$E$46,INT((ROW()-13)/2),0)),"",OFFSET('5. Pp (3 años)'!$E$46,INT((ROW()-13)/2),0))</f>
        <v/>
      </c>
      <c r="F227" s="985" t="str">
        <f ca="1">IF(ISBLANK(OFFSET('5. Pp (3 años)'!$K$46,INT((ROW()-13)/2),0)),"",OFFSET('5. Pp (3 años)'!$K$46,INT((ROW()-13)/2),0))</f>
        <v/>
      </c>
      <c r="G227" s="987" t="str">
        <f ca="1">IF(ISBLANK(OFFSET('5. Pp (3 años)'!$H$46,INT((ROW()-13)/2),0)),"",OFFSET('5. Pp (3 años)'!$H$46,INT((ROW()-13)/2),0))</f>
        <v/>
      </c>
      <c r="H227" s="1027" t="str">
        <f ca="1">IF(ISBLANK(OFFSET('9. METAS'!$L$20,INT((ROW()-13)/2),0)),"",OFFSET('9. METAS'!$L$20,INT((ROW()-13)/2),0))</f>
        <v/>
      </c>
      <c r="I227" s="1029"/>
      <c r="J227" s="208" t="e">
        <f ca="1">IF(MOD(ROW()-13,2)=0,IF(ISBLANK(OFFSET(#REF!,INT((ROW()-13)/2),0)),"",OFFSET(#REF!,INT((ROW()-13)/2),0)),IF(ISBLANK(OFFSET('9. METAS'!$U$20,INT((ROW()-14)/2),0)),"",OFFSET('9. METAS'!$U$20,INT((ROW()-14)/2),0)))</f>
        <v>#REF!</v>
      </c>
      <c r="K227" s="209" t="e">
        <f ca="1">IF(MOD(ROW()-13,2)=0,IF(ISBLANK(OFFSET(#REF!,INT((ROW()-13)/2),0)),"",OFFSET(#REF!,INT((ROW()-13)/2),0)),IF(ISBLANK(OFFSET('9. METAS'!$V$20,INT((ROW()-14)/2),0)),"",OFFSET('9. METAS'!$V$20,INT((ROW()-14)/2),0)))</f>
        <v>#REF!</v>
      </c>
      <c r="L227" s="209" t="e">
        <f ca="1">IF(MOD(ROW()-13,2)=0,IF(ISBLANK(OFFSET(#REF!,INT((ROW()-13)/2),0)),"",OFFSET(#REF!,INT((ROW()-13)/2),0)),IF(ISBLANK(OFFSET('9. METAS'!$W$20,INT((ROW()-14)/2),0)),"",OFFSET('9. METAS'!$W$20,INT((ROW()-14)/2),0)))</f>
        <v>#REF!</v>
      </c>
      <c r="M227" s="210" t="e">
        <f ca="1">IF(MOD(ROW()-13,2)=0,IF(ISBLANK(OFFSET(#REF!,INT((ROW()-13)/2),0)),"",OFFSET(#REF!,INT((ROW()-13)/2),0)),IF(ISBLANK(OFFSET('9. METAS'!$X$20,INT((ROW()-14)/2),0)),"",OFFSET('9. METAS'!$X$20,INT((ROW()-14)/2),0)))</f>
        <v>#REF!</v>
      </c>
      <c r="N227" s="1002" t="str">
        <f t="shared" ref="N227" ca="1" si="210">IFERROR(J227/J228,"ND")</f>
        <v>ND</v>
      </c>
      <c r="O227" s="1004" t="str">
        <f t="shared" ref="O227" ca="1" si="211">IFERROR(((J227+K227+L227)/H227),"ND")</f>
        <v>ND</v>
      </c>
      <c r="P227" s="1031"/>
    </row>
    <row r="228" spans="3:16">
      <c r="C228" s="981"/>
      <c r="D228" s="983"/>
      <c r="E228" s="983"/>
      <c r="F228" s="985"/>
      <c r="G228" s="987"/>
      <c r="H228" s="1027"/>
      <c r="I228" s="1033"/>
      <c r="J228" s="208" t="str">
        <f ca="1">IF(MOD(ROW()-13,2)=0,IF(ISBLANK(OFFSET(#REF!,INT((ROW()-13)/2),0)),"",OFFSET(#REF!,INT((ROW()-13)/2),0)),IF(ISBLANK(OFFSET('9. METAS'!$U$20,INT((ROW()-14)/2),0)),"",OFFSET('9. METAS'!$U$20,INT((ROW()-14)/2),0)))</f>
        <v/>
      </c>
      <c r="K228" s="209" t="str">
        <f ca="1">IF(MOD(ROW()-13,2)=0,IF(ISBLANK(OFFSET(#REF!,INT((ROW()-13)/2),0)),"",OFFSET(#REF!,INT((ROW()-13)/2),0)),IF(ISBLANK(OFFSET('9. METAS'!$V$20,INT((ROW()-14)/2),0)),"",OFFSET('9. METAS'!$V$20,INT((ROW()-14)/2),0)))</f>
        <v/>
      </c>
      <c r="L228" s="209" t="str">
        <f ca="1">IF(MOD(ROW()-13,2)=0,IF(ISBLANK(OFFSET(#REF!,INT((ROW()-13)/2),0)),"",OFFSET(#REF!,INT((ROW()-13)/2),0)),IF(ISBLANK(OFFSET('9. METAS'!$W$20,INT((ROW()-14)/2),0)),"",OFFSET('9. METAS'!$W$20,INT((ROW()-14)/2),0)))</f>
        <v/>
      </c>
      <c r="M228" s="210" t="str">
        <f ca="1">IF(MOD(ROW()-13,2)=0,IF(ISBLANK(OFFSET(#REF!,INT((ROW()-13)/2),0)),"",OFFSET(#REF!,INT((ROW()-13)/2),0)),IF(ISBLANK(OFFSET('9. METAS'!$X$20,INT((ROW()-14)/2),0)),"",OFFSET('9. METAS'!$X$20,INT((ROW()-14)/2),0)))</f>
        <v/>
      </c>
      <c r="N228" s="1003"/>
      <c r="O228" s="1005"/>
      <c r="P228" s="1034"/>
    </row>
    <row r="229" spans="3:16">
      <c r="C229" s="1008" t="str">
        <f ca="1">IF(ISBLANK(OFFSET('5. Pp (3 años)'!$C$46,INT((ROW()-13)/2),0)),"",OFFSET('5. Pp (3 años)'!$C$46,INT((ROW()-13)/2),0))</f>
        <v/>
      </c>
      <c r="D229" s="983" t="str">
        <f ca="1">IF(ISBLANK(OFFSET('5. Pp (3 años)'!$D$46,INT((ROW()-13)/2),0)),"",OFFSET('5. Pp (3 años)'!$D$46,INT((ROW()-13)/2),0))</f>
        <v/>
      </c>
      <c r="E229" s="983" t="str">
        <f ca="1">IF(ISBLANK(OFFSET('5. Pp (3 años)'!$E$46,INT((ROW()-13)/2),0)),"",OFFSET('5. Pp (3 años)'!$E$46,INT((ROW()-13)/2),0))</f>
        <v/>
      </c>
      <c r="F229" s="985" t="str">
        <f ca="1">IF(ISBLANK(OFFSET('5. Pp (3 años)'!$K$46,INT((ROW()-13)/2),0)),"",OFFSET('5. Pp (3 años)'!$K$46,INT((ROW()-13)/2),0))</f>
        <v/>
      </c>
      <c r="G229" s="987" t="str">
        <f ca="1">IF(ISBLANK(OFFSET('5. Pp (3 años)'!$H$46,INT((ROW()-13)/2),0)),"",OFFSET('5. Pp (3 años)'!$H$46,INT((ROW()-13)/2),0))</f>
        <v/>
      </c>
      <c r="H229" s="1027" t="str">
        <f ca="1">IF(ISBLANK(OFFSET('9. METAS'!$L$20,INT((ROW()-13)/2),0)),"",OFFSET('9. METAS'!$L$20,INT((ROW()-13)/2),0))</f>
        <v/>
      </c>
      <c r="I229" s="1029"/>
      <c r="J229" s="208" t="e">
        <f ca="1">IF(MOD(ROW()-13,2)=0,IF(ISBLANK(OFFSET(#REF!,INT((ROW()-13)/2),0)),"",OFFSET(#REF!,INT((ROW()-13)/2),0)),IF(ISBLANK(OFFSET('9. METAS'!$U$20,INT((ROW()-14)/2),0)),"",OFFSET('9. METAS'!$U$20,INT((ROW()-14)/2),0)))</f>
        <v>#REF!</v>
      </c>
      <c r="K229" s="209" t="e">
        <f ca="1">IF(MOD(ROW()-13,2)=0,IF(ISBLANK(OFFSET(#REF!,INT((ROW()-13)/2),0)),"",OFFSET(#REF!,INT((ROW()-13)/2),0)),IF(ISBLANK(OFFSET('9. METAS'!$V$20,INT((ROW()-14)/2),0)),"",OFFSET('9. METAS'!$V$20,INT((ROW()-14)/2),0)))</f>
        <v>#REF!</v>
      </c>
      <c r="L229" s="209" t="e">
        <f ca="1">IF(MOD(ROW()-13,2)=0,IF(ISBLANK(OFFSET(#REF!,INT((ROW()-13)/2),0)),"",OFFSET(#REF!,INT((ROW()-13)/2),0)),IF(ISBLANK(OFFSET('9. METAS'!$W$20,INT((ROW()-14)/2),0)),"",OFFSET('9. METAS'!$W$20,INT((ROW()-14)/2),0)))</f>
        <v>#REF!</v>
      </c>
      <c r="M229" s="210" t="e">
        <f ca="1">IF(MOD(ROW()-13,2)=0,IF(ISBLANK(OFFSET(#REF!,INT((ROW()-13)/2),0)),"",OFFSET(#REF!,INT((ROW()-13)/2),0)),IF(ISBLANK(OFFSET('9. METAS'!$X$20,INT((ROW()-14)/2),0)),"",OFFSET('9. METAS'!$X$20,INT((ROW()-14)/2),0)))</f>
        <v>#REF!</v>
      </c>
      <c r="N229" s="1002" t="str">
        <f t="shared" ref="N229" ca="1" si="212">IFERROR(J229/J230,"ND")</f>
        <v>ND</v>
      </c>
      <c r="O229" s="1004" t="str">
        <f t="shared" ref="O229" ca="1" si="213">IFERROR(((J229+K229+L229)/H229),"ND")</f>
        <v>ND</v>
      </c>
      <c r="P229" s="1031"/>
    </row>
    <row r="230" spans="3:16">
      <c r="C230" s="981"/>
      <c r="D230" s="983"/>
      <c r="E230" s="983"/>
      <c r="F230" s="985"/>
      <c r="G230" s="987"/>
      <c r="H230" s="1027"/>
      <c r="I230" s="1033"/>
      <c r="J230" s="208" t="str">
        <f ca="1">IF(MOD(ROW()-13,2)=0,IF(ISBLANK(OFFSET(#REF!,INT((ROW()-13)/2),0)),"",OFFSET(#REF!,INT((ROW()-13)/2),0)),IF(ISBLANK(OFFSET('9. METAS'!$U$20,INT((ROW()-14)/2),0)),"",OFFSET('9. METAS'!$U$20,INT((ROW()-14)/2),0)))</f>
        <v/>
      </c>
      <c r="K230" s="209" t="str">
        <f ca="1">IF(MOD(ROW()-13,2)=0,IF(ISBLANK(OFFSET(#REF!,INT((ROW()-13)/2),0)),"",OFFSET(#REF!,INT((ROW()-13)/2),0)),IF(ISBLANK(OFFSET('9. METAS'!$V$20,INT((ROW()-14)/2),0)),"",OFFSET('9. METAS'!$V$20,INT((ROW()-14)/2),0)))</f>
        <v/>
      </c>
      <c r="L230" s="209" t="str">
        <f ca="1">IF(MOD(ROW()-13,2)=0,IF(ISBLANK(OFFSET(#REF!,INT((ROW()-13)/2),0)),"",OFFSET(#REF!,INT((ROW()-13)/2),0)),IF(ISBLANK(OFFSET('9. METAS'!$W$20,INT((ROW()-14)/2),0)),"",OFFSET('9. METAS'!$W$20,INT((ROW()-14)/2),0)))</f>
        <v/>
      </c>
      <c r="M230" s="210" t="str">
        <f ca="1">IF(MOD(ROW()-13,2)=0,IF(ISBLANK(OFFSET(#REF!,INT((ROW()-13)/2),0)),"",OFFSET(#REF!,INT((ROW()-13)/2),0)),IF(ISBLANK(OFFSET('9. METAS'!$X$20,INT((ROW()-14)/2),0)),"",OFFSET('9. METAS'!$X$20,INT((ROW()-14)/2),0)))</f>
        <v/>
      </c>
      <c r="N230" s="1003"/>
      <c r="O230" s="1005"/>
      <c r="P230" s="1034"/>
    </row>
    <row r="231" spans="3:16">
      <c r="C231" s="1008" t="str">
        <f ca="1">IF(ISBLANK(OFFSET('5. Pp (3 años)'!$C$46,INT((ROW()-13)/2),0)),"",OFFSET('5. Pp (3 años)'!$C$46,INT((ROW()-13)/2),0))</f>
        <v/>
      </c>
      <c r="D231" s="983" t="str">
        <f ca="1">IF(ISBLANK(OFFSET('5. Pp (3 años)'!$D$46,INT((ROW()-13)/2),0)),"",OFFSET('5. Pp (3 años)'!$D$46,INT((ROW()-13)/2),0))</f>
        <v/>
      </c>
      <c r="E231" s="983" t="str">
        <f ca="1">IF(ISBLANK(OFFSET('5. Pp (3 años)'!$E$46,INT((ROW()-13)/2),0)),"",OFFSET('5. Pp (3 años)'!$E$46,INT((ROW()-13)/2),0))</f>
        <v/>
      </c>
      <c r="F231" s="985" t="str">
        <f ca="1">IF(ISBLANK(OFFSET('5. Pp (3 años)'!$K$46,INT((ROW()-13)/2),0)),"",OFFSET('5. Pp (3 años)'!$K$46,INT((ROW()-13)/2),0))</f>
        <v/>
      </c>
      <c r="G231" s="987" t="str">
        <f ca="1">IF(ISBLANK(OFFSET('5. Pp (3 años)'!$H$46,INT((ROW()-13)/2),0)),"",OFFSET('5. Pp (3 años)'!$H$46,INT((ROW()-13)/2),0))</f>
        <v/>
      </c>
      <c r="H231" s="1027" t="str">
        <f ca="1">IF(ISBLANK(OFFSET('9. METAS'!$L$20,INT((ROW()-13)/2),0)),"",OFFSET('9. METAS'!$L$20,INT((ROW()-13)/2),0))</f>
        <v/>
      </c>
      <c r="I231" s="1029"/>
      <c r="J231" s="208" t="e">
        <f ca="1">IF(MOD(ROW()-13,2)=0,IF(ISBLANK(OFFSET(#REF!,INT((ROW()-13)/2),0)),"",OFFSET(#REF!,INT((ROW()-13)/2),0)),IF(ISBLANK(OFFSET('9. METAS'!$U$20,INT((ROW()-14)/2),0)),"",OFFSET('9. METAS'!$U$20,INT((ROW()-14)/2),0)))</f>
        <v>#REF!</v>
      </c>
      <c r="K231" s="209" t="e">
        <f ca="1">IF(MOD(ROW()-13,2)=0,IF(ISBLANK(OFFSET(#REF!,INT((ROW()-13)/2),0)),"",OFFSET(#REF!,INT((ROW()-13)/2),0)),IF(ISBLANK(OFFSET('9. METAS'!$V$20,INT((ROW()-14)/2),0)),"",OFFSET('9. METAS'!$V$20,INT((ROW()-14)/2),0)))</f>
        <v>#REF!</v>
      </c>
      <c r="L231" s="209" t="e">
        <f ca="1">IF(MOD(ROW()-13,2)=0,IF(ISBLANK(OFFSET(#REF!,INT((ROW()-13)/2),0)),"",OFFSET(#REF!,INT((ROW()-13)/2),0)),IF(ISBLANK(OFFSET('9. METAS'!$W$20,INT((ROW()-14)/2),0)),"",OFFSET('9. METAS'!$W$20,INT((ROW()-14)/2),0)))</f>
        <v>#REF!</v>
      </c>
      <c r="M231" s="210" t="e">
        <f ca="1">IF(MOD(ROW()-13,2)=0,IF(ISBLANK(OFFSET(#REF!,INT((ROW()-13)/2),0)),"",OFFSET(#REF!,INT((ROW()-13)/2),0)),IF(ISBLANK(OFFSET('9. METAS'!$X$20,INT((ROW()-14)/2),0)),"",OFFSET('9. METAS'!$X$20,INT((ROW()-14)/2),0)))</f>
        <v>#REF!</v>
      </c>
      <c r="N231" s="1002" t="str">
        <f t="shared" ref="N231" ca="1" si="214">IFERROR(J231/J232,"ND")</f>
        <v>ND</v>
      </c>
      <c r="O231" s="1004" t="str">
        <f t="shared" ref="O231" ca="1" si="215">IFERROR(((J231+K231+L231)/H231),"ND")</f>
        <v>ND</v>
      </c>
      <c r="P231" s="1031"/>
    </row>
    <row r="232" spans="3:16">
      <c r="C232" s="981"/>
      <c r="D232" s="983"/>
      <c r="E232" s="983"/>
      <c r="F232" s="985"/>
      <c r="G232" s="987"/>
      <c r="H232" s="1027"/>
      <c r="I232" s="1033"/>
      <c r="J232" s="208" t="str">
        <f ca="1">IF(MOD(ROW()-13,2)=0,IF(ISBLANK(OFFSET(#REF!,INT((ROW()-13)/2),0)),"",OFFSET(#REF!,INT((ROW()-13)/2),0)),IF(ISBLANK(OFFSET('9. METAS'!$U$20,INT((ROW()-14)/2),0)),"",OFFSET('9. METAS'!$U$20,INT((ROW()-14)/2),0)))</f>
        <v/>
      </c>
      <c r="K232" s="209" t="str">
        <f ca="1">IF(MOD(ROW()-13,2)=0,IF(ISBLANK(OFFSET(#REF!,INT((ROW()-13)/2),0)),"",OFFSET(#REF!,INT((ROW()-13)/2),0)),IF(ISBLANK(OFFSET('9. METAS'!$V$20,INT((ROW()-14)/2),0)),"",OFFSET('9. METAS'!$V$20,INT((ROW()-14)/2),0)))</f>
        <v/>
      </c>
      <c r="L232" s="209" t="str">
        <f ca="1">IF(MOD(ROW()-13,2)=0,IF(ISBLANK(OFFSET(#REF!,INT((ROW()-13)/2),0)),"",OFFSET(#REF!,INT((ROW()-13)/2),0)),IF(ISBLANK(OFFSET('9. METAS'!$W$20,INT((ROW()-14)/2),0)),"",OFFSET('9. METAS'!$W$20,INT((ROW()-14)/2),0)))</f>
        <v/>
      </c>
      <c r="M232" s="210" t="str">
        <f ca="1">IF(MOD(ROW()-13,2)=0,IF(ISBLANK(OFFSET(#REF!,INT((ROW()-13)/2),0)),"",OFFSET(#REF!,INT((ROW()-13)/2),0)),IF(ISBLANK(OFFSET('9. METAS'!$X$20,INT((ROW()-14)/2),0)),"",OFFSET('9. METAS'!$X$20,INT((ROW()-14)/2),0)))</f>
        <v/>
      </c>
      <c r="N232" s="1003"/>
      <c r="O232" s="1005"/>
      <c r="P232" s="1034"/>
    </row>
    <row r="233" spans="3:16">
      <c r="C233" s="1008" t="str">
        <f ca="1">IF(ISBLANK(OFFSET('5. Pp (3 años)'!$C$46,INT((ROW()-13)/2),0)),"",OFFSET('5. Pp (3 años)'!$C$46,INT((ROW()-13)/2),0))</f>
        <v/>
      </c>
      <c r="D233" s="983" t="str">
        <f ca="1">IF(ISBLANK(OFFSET('5. Pp (3 años)'!$D$46,INT((ROW()-13)/2),0)),"",OFFSET('5. Pp (3 años)'!$D$46,INT((ROW()-13)/2),0))</f>
        <v/>
      </c>
      <c r="E233" s="983" t="str">
        <f ca="1">IF(ISBLANK(OFFSET('5. Pp (3 años)'!$E$46,INT((ROW()-13)/2),0)),"",OFFSET('5. Pp (3 años)'!$E$46,INT((ROW()-13)/2),0))</f>
        <v/>
      </c>
      <c r="F233" s="985" t="str">
        <f ca="1">IF(ISBLANK(OFFSET('5. Pp (3 años)'!$K$46,INT((ROW()-13)/2),0)),"",OFFSET('5. Pp (3 años)'!$K$46,INT((ROW()-13)/2),0))</f>
        <v/>
      </c>
      <c r="G233" s="987" t="str">
        <f ca="1">IF(ISBLANK(OFFSET('5. Pp (3 años)'!$H$46,INT((ROW()-13)/2),0)),"",OFFSET('5. Pp (3 años)'!$H$46,INT((ROW()-13)/2),0))</f>
        <v/>
      </c>
      <c r="H233" s="1027" t="str">
        <f ca="1">IF(ISBLANK(OFFSET('9. METAS'!$L$20,INT((ROW()-13)/2),0)),"",OFFSET('9. METAS'!$L$20,INT((ROW()-13)/2),0))</f>
        <v/>
      </c>
      <c r="I233" s="1029"/>
      <c r="J233" s="208" t="e">
        <f ca="1">IF(MOD(ROW()-13,2)=0,IF(ISBLANK(OFFSET(#REF!,INT((ROW()-13)/2),0)),"",OFFSET(#REF!,INT((ROW()-13)/2),0)),IF(ISBLANK(OFFSET('9. METAS'!$U$20,INT((ROW()-14)/2),0)),"",OFFSET('9. METAS'!$U$20,INT((ROW()-14)/2),0)))</f>
        <v>#REF!</v>
      </c>
      <c r="K233" s="209" t="e">
        <f ca="1">IF(MOD(ROW()-13,2)=0,IF(ISBLANK(OFFSET(#REF!,INT((ROW()-13)/2),0)),"",OFFSET(#REF!,INT((ROW()-13)/2),0)),IF(ISBLANK(OFFSET('9. METAS'!$V$20,INT((ROW()-14)/2),0)),"",OFFSET('9. METAS'!$V$20,INT((ROW()-14)/2),0)))</f>
        <v>#REF!</v>
      </c>
      <c r="L233" s="209" t="e">
        <f ca="1">IF(MOD(ROW()-13,2)=0,IF(ISBLANK(OFFSET(#REF!,INT((ROW()-13)/2),0)),"",OFFSET(#REF!,INT((ROW()-13)/2),0)),IF(ISBLANK(OFFSET('9. METAS'!$W$20,INT((ROW()-14)/2),0)),"",OFFSET('9. METAS'!$W$20,INT((ROW()-14)/2),0)))</f>
        <v>#REF!</v>
      </c>
      <c r="M233" s="210" t="e">
        <f ca="1">IF(MOD(ROW()-13,2)=0,IF(ISBLANK(OFFSET(#REF!,INT((ROW()-13)/2),0)),"",OFFSET(#REF!,INT((ROW()-13)/2),0)),IF(ISBLANK(OFFSET('9. METAS'!$X$20,INT((ROW()-14)/2),0)),"",OFFSET('9. METAS'!$X$20,INT((ROW()-14)/2),0)))</f>
        <v>#REF!</v>
      </c>
      <c r="N233" s="1002" t="str">
        <f t="shared" ref="N233" ca="1" si="216">IFERROR(J233/J234,"ND")</f>
        <v>ND</v>
      </c>
      <c r="O233" s="1004" t="str">
        <f t="shared" ref="O233" ca="1" si="217">IFERROR(((J233+K233+L233)/H233),"ND")</f>
        <v>ND</v>
      </c>
      <c r="P233" s="1031"/>
    </row>
    <row r="234" spans="3:16">
      <c r="C234" s="981"/>
      <c r="D234" s="983"/>
      <c r="E234" s="983"/>
      <c r="F234" s="985"/>
      <c r="G234" s="987"/>
      <c r="H234" s="1027"/>
      <c r="I234" s="1033"/>
      <c r="J234" s="208" t="str">
        <f ca="1">IF(MOD(ROW()-13,2)=0,IF(ISBLANK(OFFSET(#REF!,INT((ROW()-13)/2),0)),"",OFFSET(#REF!,INT((ROW()-13)/2),0)),IF(ISBLANK(OFFSET('9. METAS'!$U$20,INT((ROW()-14)/2),0)),"",OFFSET('9. METAS'!$U$20,INT((ROW()-14)/2),0)))</f>
        <v/>
      </c>
      <c r="K234" s="209" t="str">
        <f ca="1">IF(MOD(ROW()-13,2)=0,IF(ISBLANK(OFFSET(#REF!,INT((ROW()-13)/2),0)),"",OFFSET(#REF!,INT((ROW()-13)/2),0)),IF(ISBLANK(OFFSET('9. METAS'!$V$20,INT((ROW()-14)/2),0)),"",OFFSET('9. METAS'!$V$20,INT((ROW()-14)/2),0)))</f>
        <v/>
      </c>
      <c r="L234" s="209" t="str">
        <f ca="1">IF(MOD(ROW()-13,2)=0,IF(ISBLANK(OFFSET(#REF!,INT((ROW()-13)/2),0)),"",OFFSET(#REF!,INT((ROW()-13)/2),0)),IF(ISBLANK(OFFSET('9. METAS'!$W$20,INT((ROW()-14)/2),0)),"",OFFSET('9. METAS'!$W$20,INT((ROW()-14)/2),0)))</f>
        <v/>
      </c>
      <c r="M234" s="210" t="str">
        <f ca="1">IF(MOD(ROW()-13,2)=0,IF(ISBLANK(OFFSET(#REF!,INT((ROW()-13)/2),0)),"",OFFSET(#REF!,INT((ROW()-13)/2),0)),IF(ISBLANK(OFFSET('9. METAS'!$X$20,INT((ROW()-14)/2),0)),"",OFFSET('9. METAS'!$X$20,INT((ROW()-14)/2),0)))</f>
        <v/>
      </c>
      <c r="N234" s="1003"/>
      <c r="O234" s="1005"/>
      <c r="P234" s="1034"/>
    </row>
    <row r="235" spans="3:16">
      <c r="C235" s="1008" t="str">
        <f ca="1">IF(ISBLANK(OFFSET('5. Pp (3 años)'!$C$46,INT((ROW()-13)/2),0)),"",OFFSET('5. Pp (3 años)'!$C$46,INT((ROW()-13)/2),0))</f>
        <v/>
      </c>
      <c r="D235" s="983" t="str">
        <f ca="1">IF(ISBLANK(OFFSET('5. Pp (3 años)'!$D$46,INT((ROW()-13)/2),0)),"",OFFSET('5. Pp (3 años)'!$D$46,INT((ROW()-13)/2),0))</f>
        <v/>
      </c>
      <c r="E235" s="983" t="str">
        <f ca="1">IF(ISBLANK(OFFSET('5. Pp (3 años)'!$E$46,INT((ROW()-13)/2),0)),"",OFFSET('5. Pp (3 años)'!$E$46,INT((ROW()-13)/2),0))</f>
        <v/>
      </c>
      <c r="F235" s="985" t="str">
        <f ca="1">IF(ISBLANK(OFFSET('5. Pp (3 años)'!$K$46,INT((ROW()-13)/2),0)),"",OFFSET('5. Pp (3 años)'!$K$46,INT((ROW()-13)/2),0))</f>
        <v/>
      </c>
      <c r="G235" s="987" t="str">
        <f ca="1">IF(ISBLANK(OFFSET('5. Pp (3 años)'!$H$46,INT((ROW()-13)/2),0)),"",OFFSET('5. Pp (3 años)'!$H$46,INT((ROW()-13)/2),0))</f>
        <v/>
      </c>
      <c r="H235" s="1027" t="str">
        <f ca="1">IF(ISBLANK(OFFSET('9. METAS'!$L$20,INT((ROW()-13)/2),0)),"",OFFSET('9. METAS'!$L$20,INT((ROW()-13)/2),0))</f>
        <v/>
      </c>
      <c r="I235" s="1029"/>
      <c r="J235" s="208" t="e">
        <f ca="1">IF(MOD(ROW()-13,2)=0,IF(ISBLANK(OFFSET(#REF!,INT((ROW()-13)/2),0)),"",OFFSET(#REF!,INT((ROW()-13)/2),0)),IF(ISBLANK(OFFSET('9. METAS'!$U$20,INT((ROW()-14)/2),0)),"",OFFSET('9. METAS'!$U$20,INT((ROW()-14)/2),0)))</f>
        <v>#REF!</v>
      </c>
      <c r="K235" s="209" t="e">
        <f ca="1">IF(MOD(ROW()-13,2)=0,IF(ISBLANK(OFFSET(#REF!,INT((ROW()-13)/2),0)),"",OFFSET(#REF!,INT((ROW()-13)/2),0)),IF(ISBLANK(OFFSET('9. METAS'!$V$20,INT((ROW()-14)/2),0)),"",OFFSET('9. METAS'!$V$20,INT((ROW()-14)/2),0)))</f>
        <v>#REF!</v>
      </c>
      <c r="L235" s="209" t="e">
        <f ca="1">IF(MOD(ROW()-13,2)=0,IF(ISBLANK(OFFSET(#REF!,INT((ROW()-13)/2),0)),"",OFFSET(#REF!,INT((ROW()-13)/2),0)),IF(ISBLANK(OFFSET('9. METAS'!$W$20,INT((ROW()-14)/2),0)),"",OFFSET('9. METAS'!$W$20,INT((ROW()-14)/2),0)))</f>
        <v>#REF!</v>
      </c>
      <c r="M235" s="210" t="e">
        <f ca="1">IF(MOD(ROW()-13,2)=0,IF(ISBLANK(OFFSET(#REF!,INT((ROW()-13)/2),0)),"",OFFSET(#REF!,INT((ROW()-13)/2),0)),IF(ISBLANK(OFFSET('9. METAS'!$X$20,INT((ROW()-14)/2),0)),"",OFFSET('9. METAS'!$X$20,INT((ROW()-14)/2),0)))</f>
        <v>#REF!</v>
      </c>
      <c r="N235" s="1002" t="str">
        <f t="shared" ref="N235" ca="1" si="218">IFERROR(J235/J236,"ND")</f>
        <v>ND</v>
      </c>
      <c r="O235" s="1004" t="str">
        <f t="shared" ref="O235" ca="1" si="219">IFERROR(((J235+K235+L235)/H235),"ND")</f>
        <v>ND</v>
      </c>
      <c r="P235" s="1031"/>
    </row>
    <row r="236" spans="3:16">
      <c r="C236" s="981"/>
      <c r="D236" s="983"/>
      <c r="E236" s="983"/>
      <c r="F236" s="985"/>
      <c r="G236" s="987"/>
      <c r="H236" s="1027"/>
      <c r="I236" s="1033"/>
      <c r="J236" s="208" t="str">
        <f ca="1">IF(MOD(ROW()-13,2)=0,IF(ISBLANK(OFFSET(#REF!,INT((ROW()-13)/2),0)),"",OFFSET(#REF!,INT((ROW()-13)/2),0)),IF(ISBLANK(OFFSET('9. METAS'!$U$20,INT((ROW()-14)/2),0)),"",OFFSET('9. METAS'!$U$20,INT((ROW()-14)/2),0)))</f>
        <v/>
      </c>
      <c r="K236" s="209" t="str">
        <f ca="1">IF(MOD(ROW()-13,2)=0,IF(ISBLANK(OFFSET(#REF!,INT((ROW()-13)/2),0)),"",OFFSET(#REF!,INT((ROW()-13)/2),0)),IF(ISBLANK(OFFSET('9. METAS'!$V$20,INT((ROW()-14)/2),0)),"",OFFSET('9. METAS'!$V$20,INT((ROW()-14)/2),0)))</f>
        <v/>
      </c>
      <c r="L236" s="209" t="str">
        <f ca="1">IF(MOD(ROW()-13,2)=0,IF(ISBLANK(OFFSET(#REF!,INT((ROW()-13)/2),0)),"",OFFSET(#REF!,INT((ROW()-13)/2),0)),IF(ISBLANK(OFFSET('9. METAS'!$W$20,INT((ROW()-14)/2),0)),"",OFFSET('9. METAS'!$W$20,INT((ROW()-14)/2),0)))</f>
        <v/>
      </c>
      <c r="M236" s="210" t="str">
        <f ca="1">IF(MOD(ROW()-13,2)=0,IF(ISBLANK(OFFSET(#REF!,INT((ROW()-13)/2),0)),"",OFFSET(#REF!,INT((ROW()-13)/2),0)),IF(ISBLANK(OFFSET('9. METAS'!$X$20,INT((ROW()-14)/2),0)),"",OFFSET('9. METAS'!$X$20,INT((ROW()-14)/2),0)))</f>
        <v/>
      </c>
      <c r="N236" s="1003"/>
      <c r="O236" s="1005"/>
      <c r="P236" s="1034"/>
    </row>
    <row r="237" spans="3:16">
      <c r="C237" s="1008" t="str">
        <f ca="1">IF(ISBLANK(OFFSET('5. Pp (3 años)'!$C$46,INT((ROW()-13)/2),0)),"",OFFSET('5. Pp (3 años)'!$C$46,INT((ROW()-13)/2),0))</f>
        <v/>
      </c>
      <c r="D237" s="983" t="str">
        <f ca="1">IF(ISBLANK(OFFSET('5. Pp (3 años)'!$D$46,INT((ROW()-13)/2),0)),"",OFFSET('5. Pp (3 años)'!$D$46,INT((ROW()-13)/2),0))</f>
        <v/>
      </c>
      <c r="E237" s="983" t="str">
        <f ca="1">IF(ISBLANK(OFFSET('5. Pp (3 años)'!$E$46,INT((ROW()-13)/2),0)),"",OFFSET('5. Pp (3 años)'!$E$46,INT((ROW()-13)/2),0))</f>
        <v/>
      </c>
      <c r="F237" s="985" t="str">
        <f ca="1">IF(ISBLANK(OFFSET('5. Pp (3 años)'!$K$46,INT((ROW()-13)/2),0)),"",OFFSET('5. Pp (3 años)'!$K$46,INT((ROW()-13)/2),0))</f>
        <v/>
      </c>
      <c r="G237" s="987" t="str">
        <f ca="1">IF(ISBLANK(OFFSET('5. Pp (3 años)'!$H$46,INT((ROW()-13)/2),0)),"",OFFSET('5. Pp (3 años)'!$H$46,INT((ROW()-13)/2),0))</f>
        <v/>
      </c>
      <c r="H237" s="1027" t="str">
        <f ca="1">IF(ISBLANK(OFFSET('9. METAS'!$L$20,INT((ROW()-13)/2),0)),"",OFFSET('9. METAS'!$L$20,INT((ROW()-13)/2),0))</f>
        <v/>
      </c>
      <c r="I237" s="1029"/>
      <c r="J237" s="208" t="e">
        <f ca="1">IF(MOD(ROW()-13,2)=0,IF(ISBLANK(OFFSET(#REF!,INT((ROW()-13)/2),0)),"",OFFSET(#REF!,INT((ROW()-13)/2),0)),IF(ISBLANK(OFFSET('9. METAS'!$U$20,INT((ROW()-14)/2),0)),"",OFFSET('9. METAS'!$U$20,INT((ROW()-14)/2),0)))</f>
        <v>#REF!</v>
      </c>
      <c r="K237" s="209" t="e">
        <f ca="1">IF(MOD(ROW()-13,2)=0,IF(ISBLANK(OFFSET(#REF!,INT((ROW()-13)/2),0)),"",OFFSET(#REF!,INT((ROW()-13)/2),0)),IF(ISBLANK(OFFSET('9. METAS'!$V$20,INT((ROW()-14)/2),0)),"",OFFSET('9. METAS'!$V$20,INT((ROW()-14)/2),0)))</f>
        <v>#REF!</v>
      </c>
      <c r="L237" s="209" t="e">
        <f ca="1">IF(MOD(ROW()-13,2)=0,IF(ISBLANK(OFFSET(#REF!,INT((ROW()-13)/2),0)),"",OFFSET(#REF!,INT((ROW()-13)/2),0)),IF(ISBLANK(OFFSET('9. METAS'!$W$20,INT((ROW()-14)/2),0)),"",OFFSET('9. METAS'!$W$20,INT((ROW()-14)/2),0)))</f>
        <v>#REF!</v>
      </c>
      <c r="M237" s="210" t="e">
        <f ca="1">IF(MOD(ROW()-13,2)=0,IF(ISBLANK(OFFSET(#REF!,INT((ROW()-13)/2),0)),"",OFFSET(#REF!,INT((ROW()-13)/2),0)),IF(ISBLANK(OFFSET('9. METAS'!$X$20,INT((ROW()-14)/2),0)),"",OFFSET('9. METAS'!$X$20,INT((ROW()-14)/2),0)))</f>
        <v>#REF!</v>
      </c>
      <c r="N237" s="1002" t="str">
        <f t="shared" ref="N237" ca="1" si="220">IFERROR(J237/J238,"ND")</f>
        <v>ND</v>
      </c>
      <c r="O237" s="1004" t="str">
        <f t="shared" ref="O237" ca="1" si="221">IFERROR(((J237+K237+L237)/H237),"ND")</f>
        <v>ND</v>
      </c>
      <c r="P237" s="1031"/>
    </row>
    <row r="238" spans="3:16">
      <c r="C238" s="981"/>
      <c r="D238" s="983"/>
      <c r="E238" s="983"/>
      <c r="F238" s="985"/>
      <c r="G238" s="987"/>
      <c r="H238" s="1027"/>
      <c r="I238" s="1033"/>
      <c r="J238" s="208" t="str">
        <f ca="1">IF(MOD(ROW()-13,2)=0,IF(ISBLANK(OFFSET(#REF!,INT((ROW()-13)/2),0)),"",OFFSET(#REF!,INT((ROW()-13)/2),0)),IF(ISBLANK(OFFSET('9. METAS'!$U$20,INT((ROW()-14)/2),0)),"",OFFSET('9. METAS'!$U$20,INT((ROW()-14)/2),0)))</f>
        <v/>
      </c>
      <c r="K238" s="209" t="str">
        <f ca="1">IF(MOD(ROW()-13,2)=0,IF(ISBLANK(OFFSET(#REF!,INT((ROW()-13)/2),0)),"",OFFSET(#REF!,INT((ROW()-13)/2),0)),IF(ISBLANK(OFFSET('9. METAS'!$V$20,INT((ROW()-14)/2),0)),"",OFFSET('9. METAS'!$V$20,INT((ROW()-14)/2),0)))</f>
        <v/>
      </c>
      <c r="L238" s="209" t="str">
        <f ca="1">IF(MOD(ROW()-13,2)=0,IF(ISBLANK(OFFSET(#REF!,INT((ROW()-13)/2),0)),"",OFFSET(#REF!,INT((ROW()-13)/2),0)),IF(ISBLANK(OFFSET('9. METAS'!$W$20,INT((ROW()-14)/2),0)),"",OFFSET('9. METAS'!$W$20,INT((ROW()-14)/2),0)))</f>
        <v/>
      </c>
      <c r="M238" s="210" t="str">
        <f ca="1">IF(MOD(ROW()-13,2)=0,IF(ISBLANK(OFFSET(#REF!,INT((ROW()-13)/2),0)),"",OFFSET(#REF!,INT((ROW()-13)/2),0)),IF(ISBLANK(OFFSET('9. METAS'!$X$20,INT((ROW()-14)/2),0)),"",OFFSET('9. METAS'!$X$20,INT((ROW()-14)/2),0)))</f>
        <v/>
      </c>
      <c r="N238" s="1003"/>
      <c r="O238" s="1005"/>
      <c r="P238" s="1034"/>
    </row>
    <row r="239" spans="3:16">
      <c r="C239" s="1008" t="str">
        <f ca="1">IF(ISBLANK(OFFSET('5. Pp (3 años)'!$C$46,INT((ROW()-13)/2),0)),"",OFFSET('5. Pp (3 años)'!$C$46,INT((ROW()-13)/2),0))</f>
        <v/>
      </c>
      <c r="D239" s="983" t="str">
        <f ca="1">IF(ISBLANK(OFFSET('5. Pp (3 años)'!$D$46,INT((ROW()-13)/2),0)),"",OFFSET('5. Pp (3 años)'!$D$46,INT((ROW()-13)/2),0))</f>
        <v/>
      </c>
      <c r="E239" s="983" t="str">
        <f ca="1">IF(ISBLANK(OFFSET('5. Pp (3 años)'!$E$46,INT((ROW()-13)/2),0)),"",OFFSET('5. Pp (3 años)'!$E$46,INT((ROW()-13)/2),0))</f>
        <v/>
      </c>
      <c r="F239" s="985" t="str">
        <f ca="1">IF(ISBLANK(OFFSET('5. Pp (3 años)'!$K$46,INT((ROW()-13)/2),0)),"",OFFSET('5. Pp (3 años)'!$K$46,INT((ROW()-13)/2),0))</f>
        <v/>
      </c>
      <c r="G239" s="987" t="str">
        <f ca="1">IF(ISBLANK(OFFSET('5. Pp (3 años)'!$H$46,INT((ROW()-13)/2),0)),"",OFFSET('5. Pp (3 años)'!$H$46,INT((ROW()-13)/2),0))</f>
        <v/>
      </c>
      <c r="H239" s="1027" t="str">
        <f ca="1">IF(ISBLANK(OFFSET('9. METAS'!$L$20,INT((ROW()-13)/2),0)),"",OFFSET('9. METAS'!$L$20,INT((ROW()-13)/2),0))</f>
        <v/>
      </c>
      <c r="I239" s="1029"/>
      <c r="J239" s="208" t="e">
        <f ca="1">IF(MOD(ROW()-13,2)=0,IF(ISBLANK(OFFSET(#REF!,INT((ROW()-13)/2),0)),"",OFFSET(#REF!,INT((ROW()-13)/2),0)),IF(ISBLANK(OFFSET('9. METAS'!$U$20,INT((ROW()-14)/2),0)),"",OFFSET('9. METAS'!$U$20,INT((ROW()-14)/2),0)))</f>
        <v>#REF!</v>
      </c>
      <c r="K239" s="209" t="e">
        <f ca="1">IF(MOD(ROW()-13,2)=0,IF(ISBLANK(OFFSET(#REF!,INT((ROW()-13)/2),0)),"",OFFSET(#REF!,INT((ROW()-13)/2),0)),IF(ISBLANK(OFFSET('9. METAS'!$V$20,INT((ROW()-14)/2),0)),"",OFFSET('9. METAS'!$V$20,INT((ROW()-14)/2),0)))</f>
        <v>#REF!</v>
      </c>
      <c r="L239" s="209" t="e">
        <f ca="1">IF(MOD(ROW()-13,2)=0,IF(ISBLANK(OFFSET(#REF!,INT((ROW()-13)/2),0)),"",OFFSET(#REF!,INT((ROW()-13)/2),0)),IF(ISBLANK(OFFSET('9. METAS'!$W$20,INT((ROW()-14)/2),0)),"",OFFSET('9. METAS'!$W$20,INT((ROW()-14)/2),0)))</f>
        <v>#REF!</v>
      </c>
      <c r="M239" s="210" t="e">
        <f ca="1">IF(MOD(ROW()-13,2)=0,IF(ISBLANK(OFFSET(#REF!,INT((ROW()-13)/2),0)),"",OFFSET(#REF!,INT((ROW()-13)/2),0)),IF(ISBLANK(OFFSET('9. METAS'!$X$20,INT((ROW()-14)/2),0)),"",OFFSET('9. METAS'!$X$20,INT((ROW()-14)/2),0)))</f>
        <v>#REF!</v>
      </c>
      <c r="N239" s="1002" t="str">
        <f t="shared" ref="N239" ca="1" si="222">IFERROR(J239/J240,"ND")</f>
        <v>ND</v>
      </c>
      <c r="O239" s="1004" t="str">
        <f t="shared" ref="O239" ca="1" si="223">IFERROR(((J239+K239+L239)/H239),"ND")</f>
        <v>ND</v>
      </c>
      <c r="P239" s="1031"/>
    </row>
    <row r="240" spans="3:16">
      <c r="C240" s="981"/>
      <c r="D240" s="983"/>
      <c r="E240" s="983"/>
      <c r="F240" s="985"/>
      <c r="G240" s="987"/>
      <c r="H240" s="1027"/>
      <c r="I240" s="1033"/>
      <c r="J240" s="208" t="str">
        <f ca="1">IF(MOD(ROW()-13,2)=0,IF(ISBLANK(OFFSET(#REF!,INT((ROW()-13)/2),0)),"",OFFSET(#REF!,INT((ROW()-13)/2),0)),IF(ISBLANK(OFFSET('9. METAS'!$U$20,INT((ROW()-14)/2),0)),"",OFFSET('9. METAS'!$U$20,INT((ROW()-14)/2),0)))</f>
        <v/>
      </c>
      <c r="K240" s="209" t="str">
        <f ca="1">IF(MOD(ROW()-13,2)=0,IF(ISBLANK(OFFSET(#REF!,INT((ROW()-13)/2),0)),"",OFFSET(#REF!,INT((ROW()-13)/2),0)),IF(ISBLANK(OFFSET('9. METAS'!$V$20,INT((ROW()-14)/2),0)),"",OFFSET('9. METAS'!$V$20,INT((ROW()-14)/2),0)))</f>
        <v/>
      </c>
      <c r="L240" s="209" t="str">
        <f ca="1">IF(MOD(ROW()-13,2)=0,IF(ISBLANK(OFFSET(#REF!,INT((ROW()-13)/2),0)),"",OFFSET(#REF!,INT((ROW()-13)/2),0)),IF(ISBLANK(OFFSET('9. METAS'!$W$20,INT((ROW()-14)/2),0)),"",OFFSET('9. METAS'!$W$20,INT((ROW()-14)/2),0)))</f>
        <v/>
      </c>
      <c r="M240" s="210" t="str">
        <f ca="1">IF(MOD(ROW()-13,2)=0,IF(ISBLANK(OFFSET(#REF!,INT((ROW()-13)/2),0)),"",OFFSET(#REF!,INT((ROW()-13)/2),0)),IF(ISBLANK(OFFSET('9. METAS'!$X$20,INT((ROW()-14)/2),0)),"",OFFSET('9. METAS'!$X$20,INT((ROW()-14)/2),0)))</f>
        <v/>
      </c>
      <c r="N240" s="1003"/>
      <c r="O240" s="1005"/>
      <c r="P240" s="1034"/>
    </row>
    <row r="241" spans="3:16">
      <c r="C241" s="1008" t="str">
        <f ca="1">IF(ISBLANK(OFFSET('5. Pp (3 años)'!$C$46,INT((ROW()-13)/2),0)),"",OFFSET('5. Pp (3 años)'!$C$46,INT((ROW()-13)/2),0))</f>
        <v/>
      </c>
      <c r="D241" s="983" t="str">
        <f ca="1">IF(ISBLANK(OFFSET('5. Pp (3 años)'!$D$46,INT((ROW()-13)/2),0)),"",OFFSET('5. Pp (3 años)'!$D$46,INT((ROW()-13)/2),0))</f>
        <v/>
      </c>
      <c r="E241" s="983" t="str">
        <f ca="1">IF(ISBLANK(OFFSET('5. Pp (3 años)'!$E$46,INT((ROW()-13)/2),0)),"",OFFSET('5. Pp (3 años)'!$E$46,INT((ROW()-13)/2),0))</f>
        <v/>
      </c>
      <c r="F241" s="985" t="str">
        <f ca="1">IF(ISBLANK(OFFSET('5. Pp (3 años)'!$K$46,INT((ROW()-13)/2),0)),"",OFFSET('5. Pp (3 años)'!$K$46,INT((ROW()-13)/2),0))</f>
        <v/>
      </c>
      <c r="G241" s="987" t="str">
        <f ca="1">IF(ISBLANK(OFFSET('5. Pp (3 años)'!$H$46,INT((ROW()-13)/2),0)),"",OFFSET('5. Pp (3 años)'!$H$46,INT((ROW()-13)/2),0))</f>
        <v/>
      </c>
      <c r="H241" s="1027" t="str">
        <f ca="1">IF(ISBLANK(OFFSET('9. METAS'!$L$20,INT((ROW()-13)/2),0)),"",OFFSET('9. METAS'!$L$20,INT((ROW()-13)/2),0))</f>
        <v/>
      </c>
      <c r="I241" s="1029"/>
      <c r="J241" s="208" t="e">
        <f ca="1">IF(MOD(ROW()-13,2)=0,IF(ISBLANK(OFFSET(#REF!,INT((ROW()-13)/2),0)),"",OFFSET(#REF!,INT((ROW()-13)/2),0)),IF(ISBLANK(OFFSET('9. METAS'!$U$20,INT((ROW()-14)/2),0)),"",OFFSET('9. METAS'!$U$20,INT((ROW()-14)/2),0)))</f>
        <v>#REF!</v>
      </c>
      <c r="K241" s="209" t="e">
        <f ca="1">IF(MOD(ROW()-13,2)=0,IF(ISBLANK(OFFSET(#REF!,INT((ROW()-13)/2),0)),"",OFFSET(#REF!,INT((ROW()-13)/2),0)),IF(ISBLANK(OFFSET('9. METAS'!$V$20,INT((ROW()-14)/2),0)),"",OFFSET('9. METAS'!$V$20,INT((ROW()-14)/2),0)))</f>
        <v>#REF!</v>
      </c>
      <c r="L241" s="209" t="e">
        <f ca="1">IF(MOD(ROW()-13,2)=0,IF(ISBLANK(OFFSET(#REF!,INT((ROW()-13)/2),0)),"",OFFSET(#REF!,INT((ROW()-13)/2),0)),IF(ISBLANK(OFFSET('9. METAS'!$W$20,INT((ROW()-14)/2),0)),"",OFFSET('9. METAS'!$W$20,INT((ROW()-14)/2),0)))</f>
        <v>#REF!</v>
      </c>
      <c r="M241" s="210" t="e">
        <f ca="1">IF(MOD(ROW()-13,2)=0,IF(ISBLANK(OFFSET(#REF!,INT((ROW()-13)/2),0)),"",OFFSET(#REF!,INT((ROW()-13)/2),0)),IF(ISBLANK(OFFSET('9. METAS'!$X$20,INT((ROW()-14)/2),0)),"",OFFSET('9. METAS'!$X$20,INT((ROW()-14)/2),0)))</f>
        <v>#REF!</v>
      </c>
      <c r="N241" s="1002" t="str">
        <f t="shared" ref="N241" ca="1" si="224">IFERROR(J241/J242,"ND")</f>
        <v>ND</v>
      </c>
      <c r="O241" s="1004" t="str">
        <f t="shared" ref="O241" ca="1" si="225">IFERROR(((J241+K241+L241)/H241),"ND")</f>
        <v>ND</v>
      </c>
      <c r="P241" s="1031"/>
    </row>
    <row r="242" spans="3:16">
      <c r="C242" s="981"/>
      <c r="D242" s="983"/>
      <c r="E242" s="983"/>
      <c r="F242" s="985"/>
      <c r="G242" s="987"/>
      <c r="H242" s="1027"/>
      <c r="I242" s="1033"/>
      <c r="J242" s="208" t="str">
        <f ca="1">IF(MOD(ROW()-13,2)=0,IF(ISBLANK(OFFSET(#REF!,INT((ROW()-13)/2),0)),"",OFFSET(#REF!,INT((ROW()-13)/2),0)),IF(ISBLANK(OFFSET('9. METAS'!$U$20,INT((ROW()-14)/2),0)),"",OFFSET('9. METAS'!$U$20,INT((ROW()-14)/2),0)))</f>
        <v/>
      </c>
      <c r="K242" s="209" t="str">
        <f ca="1">IF(MOD(ROW()-13,2)=0,IF(ISBLANK(OFFSET(#REF!,INT((ROW()-13)/2),0)),"",OFFSET(#REF!,INT((ROW()-13)/2),0)),IF(ISBLANK(OFFSET('9. METAS'!$V$20,INT((ROW()-14)/2),0)),"",OFFSET('9. METAS'!$V$20,INT((ROW()-14)/2),0)))</f>
        <v/>
      </c>
      <c r="L242" s="209" t="str">
        <f ca="1">IF(MOD(ROW()-13,2)=0,IF(ISBLANK(OFFSET(#REF!,INT((ROW()-13)/2),0)),"",OFFSET(#REF!,INT((ROW()-13)/2),0)),IF(ISBLANK(OFFSET('9. METAS'!$W$20,INT((ROW()-14)/2),0)),"",OFFSET('9. METAS'!$W$20,INT((ROW()-14)/2),0)))</f>
        <v/>
      </c>
      <c r="M242" s="210" t="str">
        <f ca="1">IF(MOD(ROW()-13,2)=0,IF(ISBLANK(OFFSET(#REF!,INT((ROW()-13)/2),0)),"",OFFSET(#REF!,INT((ROW()-13)/2),0)),IF(ISBLANK(OFFSET('9. METAS'!$X$20,INT((ROW()-14)/2),0)),"",OFFSET('9. METAS'!$X$20,INT((ROW()-14)/2),0)))</f>
        <v/>
      </c>
      <c r="N242" s="1003"/>
      <c r="O242" s="1005"/>
      <c r="P242" s="1034"/>
    </row>
    <row r="243" spans="3:16">
      <c r="C243" s="1008" t="str">
        <f ca="1">IF(ISBLANK(OFFSET('5. Pp (3 años)'!$C$46,INT((ROW()-13)/2),0)),"",OFFSET('5. Pp (3 años)'!$C$46,INT((ROW()-13)/2),0))</f>
        <v/>
      </c>
      <c r="D243" s="983" t="str">
        <f ca="1">IF(ISBLANK(OFFSET('5. Pp (3 años)'!$D$46,INT((ROW()-13)/2),0)),"",OFFSET('5. Pp (3 años)'!$D$46,INT((ROW()-13)/2),0))</f>
        <v/>
      </c>
      <c r="E243" s="983" t="str">
        <f ca="1">IF(ISBLANK(OFFSET('5. Pp (3 años)'!$E$46,INT((ROW()-13)/2),0)),"",OFFSET('5. Pp (3 años)'!$E$46,INT((ROW()-13)/2),0))</f>
        <v/>
      </c>
      <c r="F243" s="985" t="str">
        <f ca="1">IF(ISBLANK(OFFSET('5. Pp (3 años)'!$K$46,INT((ROW()-13)/2),0)),"",OFFSET('5. Pp (3 años)'!$K$46,INT((ROW()-13)/2),0))</f>
        <v/>
      </c>
      <c r="G243" s="987" t="str">
        <f ca="1">IF(ISBLANK(OFFSET('5. Pp (3 años)'!$H$46,INT((ROW()-13)/2),0)),"",OFFSET('5. Pp (3 años)'!$H$46,INT((ROW()-13)/2),0))</f>
        <v/>
      </c>
      <c r="H243" s="1027" t="str">
        <f ca="1">IF(ISBLANK(OFFSET('9. METAS'!$L$20,INT((ROW()-13)/2),0)),"",OFFSET('9. METAS'!$L$20,INT((ROW()-13)/2),0))</f>
        <v/>
      </c>
      <c r="I243" s="1029"/>
      <c r="J243" s="208" t="e">
        <f ca="1">IF(MOD(ROW()-13,2)=0,IF(ISBLANK(OFFSET(#REF!,INT((ROW()-13)/2),0)),"",OFFSET(#REF!,INT((ROW()-13)/2),0)),IF(ISBLANK(OFFSET('9. METAS'!$U$20,INT((ROW()-14)/2),0)),"",OFFSET('9. METAS'!$U$20,INT((ROW()-14)/2),0)))</f>
        <v>#REF!</v>
      </c>
      <c r="K243" s="209" t="e">
        <f ca="1">IF(MOD(ROW()-13,2)=0,IF(ISBLANK(OFFSET(#REF!,INT((ROW()-13)/2),0)),"",OFFSET(#REF!,INT((ROW()-13)/2),0)),IF(ISBLANK(OFFSET('9. METAS'!$V$20,INT((ROW()-14)/2),0)),"",OFFSET('9. METAS'!$V$20,INT((ROW()-14)/2),0)))</f>
        <v>#REF!</v>
      </c>
      <c r="L243" s="209" t="e">
        <f ca="1">IF(MOD(ROW()-13,2)=0,IF(ISBLANK(OFFSET(#REF!,INT((ROW()-13)/2),0)),"",OFFSET(#REF!,INT((ROW()-13)/2),0)),IF(ISBLANK(OFFSET('9. METAS'!$W$20,INT((ROW()-14)/2),0)),"",OFFSET('9. METAS'!$W$20,INT((ROW()-14)/2),0)))</f>
        <v>#REF!</v>
      </c>
      <c r="M243" s="210" t="e">
        <f ca="1">IF(MOD(ROW()-13,2)=0,IF(ISBLANK(OFFSET(#REF!,INT((ROW()-13)/2),0)),"",OFFSET(#REF!,INT((ROW()-13)/2),0)),IF(ISBLANK(OFFSET('9. METAS'!$X$20,INT((ROW()-14)/2),0)),"",OFFSET('9. METAS'!$X$20,INT((ROW()-14)/2),0)))</f>
        <v>#REF!</v>
      </c>
      <c r="N243" s="1002" t="str">
        <f t="shared" ref="N243" ca="1" si="226">IFERROR(J243/J244,"ND")</f>
        <v>ND</v>
      </c>
      <c r="O243" s="1004" t="str">
        <f t="shared" ref="O243" ca="1" si="227">IFERROR(((J243+K243+L243)/H243),"ND")</f>
        <v>ND</v>
      </c>
      <c r="P243" s="1031"/>
    </row>
    <row r="244" spans="3:16">
      <c r="C244" s="981"/>
      <c r="D244" s="983"/>
      <c r="E244" s="983"/>
      <c r="F244" s="985"/>
      <c r="G244" s="987"/>
      <c r="H244" s="1027"/>
      <c r="I244" s="1033"/>
      <c r="J244" s="208" t="str">
        <f ca="1">IF(MOD(ROW()-13,2)=0,IF(ISBLANK(OFFSET(#REF!,INT((ROW()-13)/2),0)),"",OFFSET(#REF!,INT((ROW()-13)/2),0)),IF(ISBLANK(OFFSET('9. METAS'!$U$20,INT((ROW()-14)/2),0)),"",OFFSET('9. METAS'!$U$20,INT((ROW()-14)/2),0)))</f>
        <v/>
      </c>
      <c r="K244" s="209" t="str">
        <f ca="1">IF(MOD(ROW()-13,2)=0,IF(ISBLANK(OFFSET(#REF!,INT((ROW()-13)/2),0)),"",OFFSET(#REF!,INT((ROW()-13)/2),0)),IF(ISBLANK(OFFSET('9. METAS'!$V$20,INT((ROW()-14)/2),0)),"",OFFSET('9. METAS'!$V$20,INT((ROW()-14)/2),0)))</f>
        <v/>
      </c>
      <c r="L244" s="209" t="str">
        <f ca="1">IF(MOD(ROW()-13,2)=0,IF(ISBLANK(OFFSET(#REF!,INT((ROW()-13)/2),0)),"",OFFSET(#REF!,INT((ROW()-13)/2),0)),IF(ISBLANK(OFFSET('9. METAS'!$W$20,INT((ROW()-14)/2),0)),"",OFFSET('9. METAS'!$W$20,INT((ROW()-14)/2),0)))</f>
        <v/>
      </c>
      <c r="M244" s="210" t="str">
        <f ca="1">IF(MOD(ROW()-13,2)=0,IF(ISBLANK(OFFSET(#REF!,INT((ROW()-13)/2),0)),"",OFFSET(#REF!,INT((ROW()-13)/2),0)),IF(ISBLANK(OFFSET('9. METAS'!$X$20,INT((ROW()-14)/2),0)),"",OFFSET('9. METAS'!$X$20,INT((ROW()-14)/2),0)))</f>
        <v/>
      </c>
      <c r="N244" s="1003"/>
      <c r="O244" s="1005"/>
      <c r="P244" s="1034"/>
    </row>
    <row r="245" spans="3:16">
      <c r="C245" s="1008" t="str">
        <f ca="1">IF(ISBLANK(OFFSET('5. Pp (3 años)'!$C$46,INT((ROW()-13)/2),0)),"",OFFSET('5. Pp (3 años)'!$C$46,INT((ROW()-13)/2),0))</f>
        <v/>
      </c>
      <c r="D245" s="983" t="str">
        <f ca="1">IF(ISBLANK(OFFSET('5. Pp (3 años)'!$D$46,INT((ROW()-13)/2),0)),"",OFFSET('5. Pp (3 años)'!$D$46,INT((ROW()-13)/2),0))</f>
        <v/>
      </c>
      <c r="E245" s="983" t="str">
        <f ca="1">IF(ISBLANK(OFFSET('5. Pp (3 años)'!$E$46,INT((ROW()-13)/2),0)),"",OFFSET('5. Pp (3 años)'!$E$46,INT((ROW()-13)/2),0))</f>
        <v/>
      </c>
      <c r="F245" s="985" t="str">
        <f ca="1">IF(ISBLANK(OFFSET('5. Pp (3 años)'!$K$46,INT((ROW()-13)/2),0)),"",OFFSET('5. Pp (3 años)'!$K$46,INT((ROW()-13)/2),0))</f>
        <v/>
      </c>
      <c r="G245" s="987" t="str">
        <f ca="1">IF(ISBLANK(OFFSET('5. Pp (3 años)'!$H$46,INT((ROW()-13)/2),0)),"",OFFSET('5. Pp (3 años)'!$H$46,INT((ROW()-13)/2),0))</f>
        <v/>
      </c>
      <c r="H245" s="1027" t="str">
        <f ca="1">IF(ISBLANK(OFFSET('9. METAS'!$L$20,INT((ROW()-13)/2),0)),"",OFFSET('9. METAS'!$L$20,INT((ROW()-13)/2),0))</f>
        <v/>
      </c>
      <c r="I245" s="1029"/>
      <c r="J245" s="208" t="e">
        <f ca="1">IF(MOD(ROW()-13,2)=0,IF(ISBLANK(OFFSET(#REF!,INT((ROW()-13)/2),0)),"",OFFSET(#REF!,INT((ROW()-13)/2),0)),IF(ISBLANK(OFFSET('9. METAS'!$U$20,INT((ROW()-14)/2),0)),"",OFFSET('9. METAS'!$U$20,INT((ROW()-14)/2),0)))</f>
        <v>#REF!</v>
      </c>
      <c r="K245" s="209" t="e">
        <f ca="1">IF(MOD(ROW()-13,2)=0,IF(ISBLANK(OFFSET(#REF!,INT((ROW()-13)/2),0)),"",OFFSET(#REF!,INT((ROW()-13)/2),0)),IF(ISBLANK(OFFSET('9. METAS'!$V$20,INT((ROW()-14)/2),0)),"",OFFSET('9. METAS'!$V$20,INT((ROW()-14)/2),0)))</f>
        <v>#REF!</v>
      </c>
      <c r="L245" s="209" t="e">
        <f ca="1">IF(MOD(ROW()-13,2)=0,IF(ISBLANK(OFFSET(#REF!,INT((ROW()-13)/2),0)),"",OFFSET(#REF!,INT((ROW()-13)/2),0)),IF(ISBLANK(OFFSET('9. METAS'!$W$20,INT((ROW()-14)/2),0)),"",OFFSET('9. METAS'!$W$20,INT((ROW()-14)/2),0)))</f>
        <v>#REF!</v>
      </c>
      <c r="M245" s="210" t="e">
        <f ca="1">IF(MOD(ROW()-13,2)=0,IF(ISBLANK(OFFSET(#REF!,INT((ROW()-13)/2),0)),"",OFFSET(#REF!,INT((ROW()-13)/2),0)),IF(ISBLANK(OFFSET('9. METAS'!$X$20,INT((ROW()-14)/2),0)),"",OFFSET('9. METAS'!$X$20,INT((ROW()-14)/2),0)))</f>
        <v>#REF!</v>
      </c>
      <c r="N245" s="1002" t="str">
        <f t="shared" ref="N245" ca="1" si="228">IFERROR(J245/J246,"ND")</f>
        <v>ND</v>
      </c>
      <c r="O245" s="1004" t="str">
        <f t="shared" ref="O245" ca="1" si="229">IFERROR(((J245+K245+L245)/H245),"ND")</f>
        <v>ND</v>
      </c>
      <c r="P245" s="1031"/>
    </row>
    <row r="246" spans="3:16">
      <c r="C246" s="981"/>
      <c r="D246" s="983"/>
      <c r="E246" s="983"/>
      <c r="F246" s="985"/>
      <c r="G246" s="987"/>
      <c r="H246" s="1027"/>
      <c r="I246" s="1033"/>
      <c r="J246" s="208" t="str">
        <f ca="1">IF(MOD(ROW()-13,2)=0,IF(ISBLANK(OFFSET(#REF!,INT((ROW()-13)/2),0)),"",OFFSET(#REF!,INT((ROW()-13)/2),0)),IF(ISBLANK(OFFSET('9. METAS'!$U$20,INT((ROW()-14)/2),0)),"",OFFSET('9. METAS'!$U$20,INT((ROW()-14)/2),0)))</f>
        <v/>
      </c>
      <c r="K246" s="209" t="str">
        <f ca="1">IF(MOD(ROW()-13,2)=0,IF(ISBLANK(OFFSET(#REF!,INT((ROW()-13)/2),0)),"",OFFSET(#REF!,INT((ROW()-13)/2),0)),IF(ISBLANK(OFFSET('9. METAS'!$V$20,INT((ROW()-14)/2),0)),"",OFFSET('9. METAS'!$V$20,INT((ROW()-14)/2),0)))</f>
        <v/>
      </c>
      <c r="L246" s="209" t="str">
        <f ca="1">IF(MOD(ROW()-13,2)=0,IF(ISBLANK(OFFSET(#REF!,INT((ROW()-13)/2),0)),"",OFFSET(#REF!,INT((ROW()-13)/2),0)),IF(ISBLANK(OFFSET('9. METAS'!$W$20,INT((ROW()-14)/2),0)),"",OFFSET('9. METAS'!$W$20,INT((ROW()-14)/2),0)))</f>
        <v/>
      </c>
      <c r="M246" s="210" t="str">
        <f ca="1">IF(MOD(ROW()-13,2)=0,IF(ISBLANK(OFFSET(#REF!,INT((ROW()-13)/2),0)),"",OFFSET(#REF!,INT((ROW()-13)/2),0)),IF(ISBLANK(OFFSET('9. METAS'!$X$20,INT((ROW()-14)/2),0)),"",OFFSET('9. METAS'!$X$20,INT((ROW()-14)/2),0)))</f>
        <v/>
      </c>
      <c r="N246" s="1003"/>
      <c r="O246" s="1005"/>
      <c r="P246" s="1034"/>
    </row>
    <row r="247" spans="3:16">
      <c r="C247" s="1008" t="str">
        <f ca="1">IF(ISBLANK(OFFSET('5. Pp (3 años)'!$C$46,INT((ROW()-13)/2),0)),"",OFFSET('5. Pp (3 años)'!$C$46,INT((ROW()-13)/2),0))</f>
        <v/>
      </c>
      <c r="D247" s="983" t="str">
        <f ca="1">IF(ISBLANK(OFFSET('5. Pp (3 años)'!$D$46,INT((ROW()-13)/2),0)),"",OFFSET('5. Pp (3 años)'!$D$46,INT((ROW()-13)/2),0))</f>
        <v/>
      </c>
      <c r="E247" s="983" t="str">
        <f ca="1">IF(ISBLANK(OFFSET('5. Pp (3 años)'!$E$46,INT((ROW()-13)/2),0)),"",OFFSET('5. Pp (3 años)'!$E$46,INT((ROW()-13)/2),0))</f>
        <v/>
      </c>
      <c r="F247" s="985" t="str">
        <f ca="1">IF(ISBLANK(OFFSET('5. Pp (3 años)'!$K$46,INT((ROW()-13)/2),0)),"",OFFSET('5. Pp (3 años)'!$K$46,INT((ROW()-13)/2),0))</f>
        <v/>
      </c>
      <c r="G247" s="987" t="str">
        <f ca="1">IF(ISBLANK(OFFSET('5. Pp (3 años)'!$H$46,INT((ROW()-13)/2),0)),"",OFFSET('5. Pp (3 años)'!$H$46,INT((ROW()-13)/2),0))</f>
        <v/>
      </c>
      <c r="H247" s="1027" t="str">
        <f ca="1">IF(ISBLANK(OFFSET('9. METAS'!$L$20,INT((ROW()-13)/2),0)),"",OFFSET('9. METAS'!$L$20,INT((ROW()-13)/2),0))</f>
        <v/>
      </c>
      <c r="I247" s="1029"/>
      <c r="J247" s="208" t="e">
        <f ca="1">IF(MOD(ROW()-13,2)=0,IF(ISBLANK(OFFSET(#REF!,INT((ROW()-13)/2),0)),"",OFFSET(#REF!,INT((ROW()-13)/2),0)),IF(ISBLANK(OFFSET('9. METAS'!$U$20,INT((ROW()-14)/2),0)),"",OFFSET('9. METAS'!$U$20,INT((ROW()-14)/2),0)))</f>
        <v>#REF!</v>
      </c>
      <c r="K247" s="209" t="e">
        <f ca="1">IF(MOD(ROW()-13,2)=0,IF(ISBLANK(OFFSET(#REF!,INT((ROW()-13)/2),0)),"",OFFSET(#REF!,INT((ROW()-13)/2),0)),IF(ISBLANK(OFFSET('9. METAS'!$V$20,INT((ROW()-14)/2),0)),"",OFFSET('9. METAS'!$V$20,INT((ROW()-14)/2),0)))</f>
        <v>#REF!</v>
      </c>
      <c r="L247" s="209" t="e">
        <f ca="1">IF(MOD(ROW()-13,2)=0,IF(ISBLANK(OFFSET(#REF!,INT((ROW()-13)/2),0)),"",OFFSET(#REF!,INT((ROW()-13)/2),0)),IF(ISBLANK(OFFSET('9. METAS'!$W$20,INT((ROW()-14)/2),0)),"",OFFSET('9. METAS'!$W$20,INT((ROW()-14)/2),0)))</f>
        <v>#REF!</v>
      </c>
      <c r="M247" s="210" t="e">
        <f ca="1">IF(MOD(ROW()-13,2)=0,IF(ISBLANK(OFFSET(#REF!,INT((ROW()-13)/2),0)),"",OFFSET(#REF!,INT((ROW()-13)/2),0)),IF(ISBLANK(OFFSET('9. METAS'!$X$20,INT((ROW()-14)/2),0)),"",OFFSET('9. METAS'!$X$20,INT((ROW()-14)/2),0)))</f>
        <v>#REF!</v>
      </c>
      <c r="N247" s="1002" t="str">
        <f t="shared" ref="N247" ca="1" si="230">IFERROR(J247/J248,"ND")</f>
        <v>ND</v>
      </c>
      <c r="O247" s="1004" t="str">
        <f t="shared" ref="O247" ca="1" si="231">IFERROR(((J247+K247+L247)/H247),"ND")</f>
        <v>ND</v>
      </c>
      <c r="P247" s="1031"/>
    </row>
    <row r="248" spans="3:16">
      <c r="C248" s="981"/>
      <c r="D248" s="983"/>
      <c r="E248" s="983"/>
      <c r="F248" s="985"/>
      <c r="G248" s="987"/>
      <c r="H248" s="1027"/>
      <c r="I248" s="1033"/>
      <c r="J248" s="208" t="str">
        <f ca="1">IF(MOD(ROW()-13,2)=0,IF(ISBLANK(OFFSET(#REF!,INT((ROW()-13)/2),0)),"",OFFSET(#REF!,INT((ROW()-13)/2),0)),IF(ISBLANK(OFFSET('9. METAS'!$U$20,INT((ROW()-14)/2),0)),"",OFFSET('9. METAS'!$U$20,INT((ROW()-14)/2),0)))</f>
        <v/>
      </c>
      <c r="K248" s="209" t="str">
        <f ca="1">IF(MOD(ROW()-13,2)=0,IF(ISBLANK(OFFSET(#REF!,INT((ROW()-13)/2),0)),"",OFFSET(#REF!,INT((ROW()-13)/2),0)),IF(ISBLANK(OFFSET('9. METAS'!$V$20,INT((ROW()-14)/2),0)),"",OFFSET('9. METAS'!$V$20,INT((ROW()-14)/2),0)))</f>
        <v/>
      </c>
      <c r="L248" s="209" t="str">
        <f ca="1">IF(MOD(ROW()-13,2)=0,IF(ISBLANK(OFFSET(#REF!,INT((ROW()-13)/2),0)),"",OFFSET(#REF!,INT((ROW()-13)/2),0)),IF(ISBLANK(OFFSET('9. METAS'!$W$20,INT((ROW()-14)/2),0)),"",OFFSET('9. METAS'!$W$20,INT((ROW()-14)/2),0)))</f>
        <v/>
      </c>
      <c r="M248" s="210" t="str">
        <f ca="1">IF(MOD(ROW()-13,2)=0,IF(ISBLANK(OFFSET(#REF!,INT((ROW()-13)/2),0)),"",OFFSET(#REF!,INT((ROW()-13)/2),0)),IF(ISBLANK(OFFSET('9. METAS'!$X$20,INT((ROW()-14)/2),0)),"",OFFSET('9. METAS'!$X$20,INT((ROW()-14)/2),0)))</f>
        <v/>
      </c>
      <c r="N248" s="1003"/>
      <c r="O248" s="1005"/>
      <c r="P248" s="1034"/>
    </row>
    <row r="249" spans="3:16">
      <c r="C249" s="1008" t="str">
        <f ca="1">IF(ISBLANK(OFFSET('5. Pp (3 años)'!$C$46,INT((ROW()-13)/2),0)),"",OFFSET('5. Pp (3 años)'!$C$46,INT((ROW()-13)/2),0))</f>
        <v/>
      </c>
      <c r="D249" s="983" t="str">
        <f ca="1">IF(ISBLANK(OFFSET('5. Pp (3 años)'!$D$46,INT((ROW()-13)/2),0)),"",OFFSET('5. Pp (3 años)'!$D$46,INT((ROW()-13)/2),0))</f>
        <v/>
      </c>
      <c r="E249" s="983" t="str">
        <f ca="1">IF(ISBLANK(OFFSET('5. Pp (3 años)'!$E$46,INT((ROW()-13)/2),0)),"",OFFSET('5. Pp (3 años)'!$E$46,INT((ROW()-13)/2),0))</f>
        <v/>
      </c>
      <c r="F249" s="985" t="str">
        <f ca="1">IF(ISBLANK(OFFSET('5. Pp (3 años)'!$K$46,INT((ROW()-13)/2),0)),"",OFFSET('5. Pp (3 años)'!$K$46,INT((ROW()-13)/2),0))</f>
        <v/>
      </c>
      <c r="G249" s="987" t="str">
        <f ca="1">IF(ISBLANK(OFFSET('5. Pp (3 años)'!$H$46,INT((ROW()-13)/2),0)),"",OFFSET('5. Pp (3 años)'!$H$46,INT((ROW()-13)/2),0))</f>
        <v/>
      </c>
      <c r="H249" s="1027" t="str">
        <f ca="1">IF(ISBLANK(OFFSET('9. METAS'!$L$20,INT((ROW()-13)/2),0)),"",OFFSET('9. METAS'!$L$20,INT((ROW()-13)/2),0))</f>
        <v/>
      </c>
      <c r="I249" s="1029"/>
      <c r="J249" s="208" t="e">
        <f ca="1">IF(MOD(ROW()-13,2)=0,IF(ISBLANK(OFFSET(#REF!,INT((ROW()-13)/2),0)),"",OFFSET(#REF!,INT((ROW()-13)/2),0)),IF(ISBLANK(OFFSET('9. METAS'!$U$20,INT((ROW()-14)/2),0)),"",OFFSET('9. METAS'!$U$20,INT((ROW()-14)/2),0)))</f>
        <v>#REF!</v>
      </c>
      <c r="K249" s="209" t="e">
        <f ca="1">IF(MOD(ROW()-13,2)=0,IF(ISBLANK(OFFSET(#REF!,INT((ROW()-13)/2),0)),"",OFFSET(#REF!,INT((ROW()-13)/2),0)),IF(ISBLANK(OFFSET('9. METAS'!$V$20,INT((ROW()-14)/2),0)),"",OFFSET('9. METAS'!$V$20,INT((ROW()-14)/2),0)))</f>
        <v>#REF!</v>
      </c>
      <c r="L249" s="209" t="e">
        <f ca="1">IF(MOD(ROW()-13,2)=0,IF(ISBLANK(OFFSET(#REF!,INT((ROW()-13)/2),0)),"",OFFSET(#REF!,INT((ROW()-13)/2),0)),IF(ISBLANK(OFFSET('9. METAS'!$W$20,INT((ROW()-14)/2),0)),"",OFFSET('9. METAS'!$W$20,INT((ROW()-14)/2),0)))</f>
        <v>#REF!</v>
      </c>
      <c r="M249" s="210" t="e">
        <f ca="1">IF(MOD(ROW()-13,2)=0,IF(ISBLANK(OFFSET(#REF!,INT((ROW()-13)/2),0)),"",OFFSET(#REF!,INT((ROW()-13)/2),0)),IF(ISBLANK(OFFSET('9. METAS'!$X$20,INT((ROW()-14)/2),0)),"",OFFSET('9. METAS'!$X$20,INT((ROW()-14)/2),0)))</f>
        <v>#REF!</v>
      </c>
      <c r="N249" s="1002" t="str">
        <f t="shared" ref="N249" ca="1" si="232">IFERROR(J249/J250,"ND")</f>
        <v>ND</v>
      </c>
      <c r="O249" s="1004" t="str">
        <f t="shared" ref="O249" ca="1" si="233">IFERROR(((J249+K249+L249)/H249),"ND")</f>
        <v>ND</v>
      </c>
      <c r="P249" s="1031"/>
    </row>
    <row r="250" spans="3:16">
      <c r="C250" s="981"/>
      <c r="D250" s="983"/>
      <c r="E250" s="983"/>
      <c r="F250" s="985"/>
      <c r="G250" s="987"/>
      <c r="H250" s="1027"/>
      <c r="I250" s="1033"/>
      <c r="J250" s="208" t="str">
        <f ca="1">IF(MOD(ROW()-13,2)=0,IF(ISBLANK(OFFSET(#REF!,INT((ROW()-13)/2),0)),"",OFFSET(#REF!,INT((ROW()-13)/2),0)),IF(ISBLANK(OFFSET('9. METAS'!$U$20,INT((ROW()-14)/2),0)),"",OFFSET('9. METAS'!$U$20,INT((ROW()-14)/2),0)))</f>
        <v/>
      </c>
      <c r="K250" s="209" t="str">
        <f ca="1">IF(MOD(ROW()-13,2)=0,IF(ISBLANK(OFFSET(#REF!,INT((ROW()-13)/2),0)),"",OFFSET(#REF!,INT((ROW()-13)/2),0)),IF(ISBLANK(OFFSET('9. METAS'!$V$20,INT((ROW()-14)/2),0)),"",OFFSET('9. METAS'!$V$20,INT((ROW()-14)/2),0)))</f>
        <v/>
      </c>
      <c r="L250" s="209" t="str">
        <f ca="1">IF(MOD(ROW()-13,2)=0,IF(ISBLANK(OFFSET(#REF!,INT((ROW()-13)/2),0)),"",OFFSET(#REF!,INT((ROW()-13)/2),0)),IF(ISBLANK(OFFSET('9. METAS'!$W$20,INT((ROW()-14)/2),0)),"",OFFSET('9. METAS'!$W$20,INT((ROW()-14)/2),0)))</f>
        <v/>
      </c>
      <c r="M250" s="210" t="str">
        <f ca="1">IF(MOD(ROW()-13,2)=0,IF(ISBLANK(OFFSET(#REF!,INT((ROW()-13)/2),0)),"",OFFSET(#REF!,INT((ROW()-13)/2),0)),IF(ISBLANK(OFFSET('9. METAS'!$X$20,INT((ROW()-14)/2),0)),"",OFFSET('9. METAS'!$X$20,INT((ROW()-14)/2),0)))</f>
        <v/>
      </c>
      <c r="N250" s="1003"/>
      <c r="O250" s="1005"/>
      <c r="P250" s="1034"/>
    </row>
    <row r="251" spans="3:16">
      <c r="C251" s="1008" t="str">
        <f ca="1">IF(ISBLANK(OFFSET('5. Pp (3 años)'!$C$46,INT((ROW()-13)/2),0)),"",OFFSET('5. Pp (3 años)'!$C$46,INT((ROW()-13)/2),0))</f>
        <v/>
      </c>
      <c r="D251" s="983" t="str">
        <f ca="1">IF(ISBLANK(OFFSET('5. Pp (3 años)'!$D$46,INT((ROW()-13)/2),0)),"",OFFSET('5. Pp (3 años)'!$D$46,INT((ROW()-13)/2),0))</f>
        <v/>
      </c>
      <c r="E251" s="983" t="str">
        <f ca="1">IF(ISBLANK(OFFSET('5. Pp (3 años)'!$E$46,INT((ROW()-13)/2),0)),"",OFFSET('5. Pp (3 años)'!$E$46,INT((ROW()-13)/2),0))</f>
        <v/>
      </c>
      <c r="F251" s="985" t="str">
        <f ca="1">IF(ISBLANK(OFFSET('5. Pp (3 años)'!$K$46,INT((ROW()-13)/2),0)),"",OFFSET('5. Pp (3 años)'!$K$46,INT((ROW()-13)/2),0))</f>
        <v/>
      </c>
      <c r="G251" s="987" t="str">
        <f ca="1">IF(ISBLANK(OFFSET('5. Pp (3 años)'!$H$46,INT((ROW()-13)/2),0)),"",OFFSET('5. Pp (3 años)'!$H$46,INT((ROW()-13)/2),0))</f>
        <v/>
      </c>
      <c r="H251" s="1027" t="str">
        <f ca="1">IF(ISBLANK(OFFSET('9. METAS'!$L$20,INT((ROW()-13)/2),0)),"",OFFSET('9. METAS'!$L$20,INT((ROW()-13)/2),0))</f>
        <v/>
      </c>
      <c r="I251" s="1029"/>
      <c r="J251" s="208" t="e">
        <f ca="1">IF(MOD(ROW()-13,2)=0,IF(ISBLANK(OFFSET(#REF!,INT((ROW()-13)/2),0)),"",OFFSET(#REF!,INT((ROW()-13)/2),0)),IF(ISBLANK(OFFSET('9. METAS'!$U$20,INT((ROW()-14)/2),0)),"",OFFSET('9. METAS'!$U$20,INT((ROW()-14)/2),0)))</f>
        <v>#REF!</v>
      </c>
      <c r="K251" s="209" t="e">
        <f ca="1">IF(MOD(ROW()-13,2)=0,IF(ISBLANK(OFFSET(#REF!,INT((ROW()-13)/2),0)),"",OFFSET(#REF!,INT((ROW()-13)/2),0)),IF(ISBLANK(OFFSET('9. METAS'!$V$20,INT((ROW()-14)/2),0)),"",OFFSET('9. METAS'!$V$20,INT((ROW()-14)/2),0)))</f>
        <v>#REF!</v>
      </c>
      <c r="L251" s="209" t="e">
        <f ca="1">IF(MOD(ROW()-13,2)=0,IF(ISBLANK(OFFSET(#REF!,INT((ROW()-13)/2),0)),"",OFFSET(#REF!,INT((ROW()-13)/2),0)),IF(ISBLANK(OFFSET('9. METAS'!$W$20,INT((ROW()-14)/2),0)),"",OFFSET('9. METAS'!$W$20,INT((ROW()-14)/2),0)))</f>
        <v>#REF!</v>
      </c>
      <c r="M251" s="210" t="e">
        <f ca="1">IF(MOD(ROW()-13,2)=0,IF(ISBLANK(OFFSET(#REF!,INT((ROW()-13)/2),0)),"",OFFSET(#REF!,INT((ROW()-13)/2),0)),IF(ISBLANK(OFFSET('9. METAS'!$X$20,INT((ROW()-14)/2),0)),"",OFFSET('9. METAS'!$X$20,INT((ROW()-14)/2),0)))</f>
        <v>#REF!</v>
      </c>
      <c r="N251" s="1002" t="str">
        <f t="shared" ref="N251" ca="1" si="234">IFERROR(J251/J252,"ND")</f>
        <v>ND</v>
      </c>
      <c r="O251" s="1004" t="str">
        <f t="shared" ref="O251" ca="1" si="235">IFERROR(((J251+K251+L251)/H251),"ND")</f>
        <v>ND</v>
      </c>
      <c r="P251" s="1031"/>
    </row>
    <row r="252" spans="3:16">
      <c r="C252" s="981"/>
      <c r="D252" s="983"/>
      <c r="E252" s="983"/>
      <c r="F252" s="985"/>
      <c r="G252" s="987"/>
      <c r="H252" s="1027"/>
      <c r="I252" s="1033"/>
      <c r="J252" s="208" t="str">
        <f ca="1">IF(MOD(ROW()-13,2)=0,IF(ISBLANK(OFFSET(#REF!,INT((ROW()-13)/2),0)),"",OFFSET(#REF!,INT((ROW()-13)/2),0)),IF(ISBLANK(OFFSET('9. METAS'!$U$20,INT((ROW()-14)/2),0)),"",OFFSET('9. METAS'!$U$20,INT((ROW()-14)/2),0)))</f>
        <v/>
      </c>
      <c r="K252" s="209" t="str">
        <f ca="1">IF(MOD(ROW()-13,2)=0,IF(ISBLANK(OFFSET(#REF!,INT((ROW()-13)/2),0)),"",OFFSET(#REF!,INT((ROW()-13)/2),0)),IF(ISBLANK(OFFSET('9. METAS'!$V$20,INT((ROW()-14)/2),0)),"",OFFSET('9. METAS'!$V$20,INT((ROW()-14)/2),0)))</f>
        <v/>
      </c>
      <c r="L252" s="209" t="str">
        <f ca="1">IF(MOD(ROW()-13,2)=0,IF(ISBLANK(OFFSET(#REF!,INT((ROW()-13)/2),0)),"",OFFSET(#REF!,INT((ROW()-13)/2),0)),IF(ISBLANK(OFFSET('9. METAS'!$W$20,INT((ROW()-14)/2),0)),"",OFFSET('9. METAS'!$W$20,INT((ROW()-14)/2),0)))</f>
        <v/>
      </c>
      <c r="M252" s="210" t="str">
        <f ca="1">IF(MOD(ROW()-13,2)=0,IF(ISBLANK(OFFSET(#REF!,INT((ROW()-13)/2),0)),"",OFFSET(#REF!,INT((ROW()-13)/2),0)),IF(ISBLANK(OFFSET('9. METAS'!$X$20,INT((ROW()-14)/2),0)),"",OFFSET('9. METAS'!$X$20,INT((ROW()-14)/2),0)))</f>
        <v/>
      </c>
      <c r="N252" s="1003"/>
      <c r="O252" s="1005"/>
      <c r="P252" s="1034"/>
    </row>
    <row r="253" spans="3:16">
      <c r="C253" s="1008" t="str">
        <f ca="1">IF(ISBLANK(OFFSET('5. Pp (3 años)'!$C$46,INT((ROW()-13)/2),0)),"",OFFSET('5. Pp (3 años)'!$C$46,INT((ROW()-13)/2),0))</f>
        <v/>
      </c>
      <c r="D253" s="983" t="str">
        <f ca="1">IF(ISBLANK(OFFSET('5. Pp (3 años)'!$D$46,INT((ROW()-13)/2),0)),"",OFFSET('5. Pp (3 años)'!$D$46,INT((ROW()-13)/2),0))</f>
        <v/>
      </c>
      <c r="E253" s="983" t="str">
        <f ca="1">IF(ISBLANK(OFFSET('5. Pp (3 años)'!$E$46,INT((ROW()-13)/2),0)),"",OFFSET('5. Pp (3 años)'!$E$46,INT((ROW()-13)/2),0))</f>
        <v/>
      </c>
      <c r="F253" s="985" t="str">
        <f ca="1">IF(ISBLANK(OFFSET('5. Pp (3 años)'!$K$46,INT((ROW()-13)/2),0)),"",OFFSET('5. Pp (3 años)'!$K$46,INT((ROW()-13)/2),0))</f>
        <v/>
      </c>
      <c r="G253" s="987" t="str">
        <f ca="1">IF(ISBLANK(OFFSET('5. Pp (3 años)'!$H$46,INT((ROW()-13)/2),0)),"",OFFSET('5. Pp (3 años)'!$H$46,INT((ROW()-13)/2),0))</f>
        <v/>
      </c>
      <c r="H253" s="1027" t="str">
        <f ca="1">IF(ISBLANK(OFFSET('9. METAS'!$L$20,INT((ROW()-13)/2),0)),"",OFFSET('9. METAS'!$L$20,INT((ROW()-13)/2),0))</f>
        <v/>
      </c>
      <c r="I253" s="1029"/>
      <c r="J253" s="208" t="e">
        <f ca="1">IF(MOD(ROW()-13,2)=0,IF(ISBLANK(OFFSET(#REF!,INT((ROW()-13)/2),0)),"",OFFSET(#REF!,INT((ROW()-13)/2),0)),IF(ISBLANK(OFFSET('9. METAS'!$U$20,INT((ROW()-14)/2),0)),"",OFFSET('9. METAS'!$U$20,INT((ROW()-14)/2),0)))</f>
        <v>#REF!</v>
      </c>
      <c r="K253" s="209" t="e">
        <f ca="1">IF(MOD(ROW()-13,2)=0,IF(ISBLANK(OFFSET(#REF!,INT((ROW()-13)/2),0)),"",OFFSET(#REF!,INT((ROW()-13)/2),0)),IF(ISBLANK(OFFSET('9. METAS'!$V$20,INT((ROW()-14)/2),0)),"",OFFSET('9. METAS'!$V$20,INT((ROW()-14)/2),0)))</f>
        <v>#REF!</v>
      </c>
      <c r="L253" s="209" t="e">
        <f ca="1">IF(MOD(ROW()-13,2)=0,IF(ISBLANK(OFFSET(#REF!,INT((ROW()-13)/2),0)),"",OFFSET(#REF!,INT((ROW()-13)/2),0)),IF(ISBLANK(OFFSET('9. METAS'!$W$20,INT((ROW()-14)/2),0)),"",OFFSET('9. METAS'!$W$20,INT((ROW()-14)/2),0)))</f>
        <v>#REF!</v>
      </c>
      <c r="M253" s="210" t="e">
        <f ca="1">IF(MOD(ROW()-13,2)=0,IF(ISBLANK(OFFSET(#REF!,INT((ROW()-13)/2),0)),"",OFFSET(#REF!,INT((ROW()-13)/2),0)),IF(ISBLANK(OFFSET('9. METAS'!$X$20,INT((ROW()-14)/2),0)),"",OFFSET('9. METAS'!$X$20,INT((ROW()-14)/2),0)))</f>
        <v>#REF!</v>
      </c>
      <c r="N253" s="1002" t="str">
        <f t="shared" ref="N253" ca="1" si="236">IFERROR(J253/J254,"ND")</f>
        <v>ND</v>
      </c>
      <c r="O253" s="1004" t="str">
        <f t="shared" ref="O253" ca="1" si="237">IFERROR(((J253+K253+L253)/H253),"ND")</f>
        <v>ND</v>
      </c>
      <c r="P253" s="1031"/>
    </row>
    <row r="254" spans="3:16">
      <c r="C254" s="981"/>
      <c r="D254" s="983"/>
      <c r="E254" s="983"/>
      <c r="F254" s="985"/>
      <c r="G254" s="987"/>
      <c r="H254" s="1027"/>
      <c r="I254" s="1033"/>
      <c r="J254" s="208" t="str">
        <f ca="1">IF(MOD(ROW()-13,2)=0,IF(ISBLANK(OFFSET(#REF!,INT((ROW()-13)/2),0)),"",OFFSET(#REF!,INT((ROW()-13)/2),0)),IF(ISBLANK(OFFSET('9. METAS'!$U$20,INT((ROW()-14)/2),0)),"",OFFSET('9. METAS'!$U$20,INT((ROW()-14)/2),0)))</f>
        <v/>
      </c>
      <c r="K254" s="209" t="str">
        <f ca="1">IF(MOD(ROW()-13,2)=0,IF(ISBLANK(OFFSET(#REF!,INT((ROW()-13)/2),0)),"",OFFSET(#REF!,INT((ROW()-13)/2),0)),IF(ISBLANK(OFFSET('9. METAS'!$V$20,INT((ROW()-14)/2),0)),"",OFFSET('9. METAS'!$V$20,INT((ROW()-14)/2),0)))</f>
        <v/>
      </c>
      <c r="L254" s="209" t="str">
        <f ca="1">IF(MOD(ROW()-13,2)=0,IF(ISBLANK(OFFSET(#REF!,INT((ROW()-13)/2),0)),"",OFFSET(#REF!,INT((ROW()-13)/2),0)),IF(ISBLANK(OFFSET('9. METAS'!$W$20,INT((ROW()-14)/2),0)),"",OFFSET('9. METAS'!$W$20,INT((ROW()-14)/2),0)))</f>
        <v/>
      </c>
      <c r="M254" s="210" t="str">
        <f ca="1">IF(MOD(ROW()-13,2)=0,IF(ISBLANK(OFFSET(#REF!,INT((ROW()-13)/2),0)),"",OFFSET(#REF!,INT((ROW()-13)/2),0)),IF(ISBLANK(OFFSET('9. METAS'!$X$20,INT((ROW()-14)/2),0)),"",OFFSET('9. METAS'!$X$20,INT((ROW()-14)/2),0)))</f>
        <v/>
      </c>
      <c r="N254" s="1003"/>
      <c r="O254" s="1005"/>
      <c r="P254" s="1034"/>
    </row>
    <row r="255" spans="3:16">
      <c r="C255" s="1008" t="str">
        <f ca="1">IF(ISBLANK(OFFSET('5. Pp (3 años)'!$C$46,INT((ROW()-13)/2),0)),"",OFFSET('5. Pp (3 años)'!$C$46,INT((ROW()-13)/2),0))</f>
        <v/>
      </c>
      <c r="D255" s="983" t="str">
        <f ca="1">IF(ISBLANK(OFFSET('5. Pp (3 años)'!$D$46,INT((ROW()-13)/2),0)),"",OFFSET('5. Pp (3 años)'!$D$46,INT((ROW()-13)/2),0))</f>
        <v/>
      </c>
      <c r="E255" s="983" t="str">
        <f ca="1">IF(ISBLANK(OFFSET('5. Pp (3 años)'!$E$46,INT((ROW()-13)/2),0)),"",OFFSET('5. Pp (3 años)'!$E$46,INT((ROW()-13)/2),0))</f>
        <v/>
      </c>
      <c r="F255" s="985" t="str">
        <f ca="1">IF(ISBLANK(OFFSET('5. Pp (3 años)'!$K$46,INT((ROW()-13)/2),0)),"",OFFSET('5. Pp (3 años)'!$K$46,INT((ROW()-13)/2),0))</f>
        <v/>
      </c>
      <c r="G255" s="987" t="str">
        <f ca="1">IF(ISBLANK(OFFSET('5. Pp (3 años)'!$H$46,INT((ROW()-13)/2),0)),"",OFFSET('5. Pp (3 años)'!$H$46,INT((ROW()-13)/2),0))</f>
        <v/>
      </c>
      <c r="H255" s="1027" t="str">
        <f ca="1">IF(ISBLANK(OFFSET('9. METAS'!$L$20,INT((ROW()-13)/2),0)),"",OFFSET('9. METAS'!$L$20,INT((ROW()-13)/2),0))</f>
        <v/>
      </c>
      <c r="I255" s="1029"/>
      <c r="J255" s="208" t="e">
        <f ca="1">IF(MOD(ROW()-13,2)=0,IF(ISBLANK(OFFSET(#REF!,INT((ROW()-13)/2),0)),"",OFFSET(#REF!,INT((ROW()-13)/2),0)),IF(ISBLANK(OFFSET('9. METAS'!$U$20,INT((ROW()-14)/2),0)),"",OFFSET('9. METAS'!$U$20,INT((ROW()-14)/2),0)))</f>
        <v>#REF!</v>
      </c>
      <c r="K255" s="209" t="e">
        <f ca="1">IF(MOD(ROW()-13,2)=0,IF(ISBLANK(OFFSET(#REF!,INT((ROW()-13)/2),0)),"",OFFSET(#REF!,INT((ROW()-13)/2),0)),IF(ISBLANK(OFFSET('9. METAS'!$V$20,INT((ROW()-14)/2),0)),"",OFFSET('9. METAS'!$V$20,INT((ROW()-14)/2),0)))</f>
        <v>#REF!</v>
      </c>
      <c r="L255" s="209" t="e">
        <f ca="1">IF(MOD(ROW()-13,2)=0,IF(ISBLANK(OFFSET(#REF!,INT((ROW()-13)/2),0)),"",OFFSET(#REF!,INT((ROW()-13)/2),0)),IF(ISBLANK(OFFSET('9. METAS'!$W$20,INT((ROW()-14)/2),0)),"",OFFSET('9. METAS'!$W$20,INT((ROW()-14)/2),0)))</f>
        <v>#REF!</v>
      </c>
      <c r="M255" s="210" t="e">
        <f ca="1">IF(MOD(ROW()-13,2)=0,IF(ISBLANK(OFFSET(#REF!,INT((ROW()-13)/2),0)),"",OFFSET(#REF!,INT((ROW()-13)/2),0)),IF(ISBLANK(OFFSET('9. METAS'!$X$20,INT((ROW()-14)/2),0)),"",OFFSET('9. METAS'!$X$20,INT((ROW()-14)/2),0)))</f>
        <v>#REF!</v>
      </c>
      <c r="N255" s="1002" t="str">
        <f t="shared" ref="N255" ca="1" si="238">IFERROR(J255/J256,"ND")</f>
        <v>ND</v>
      </c>
      <c r="O255" s="1004" t="str">
        <f t="shared" ref="O255" ca="1" si="239">IFERROR(((J255+K255+L255)/H255),"ND")</f>
        <v>ND</v>
      </c>
      <c r="P255" s="1031"/>
    </row>
    <row r="256" spans="3:16">
      <c r="C256" s="981"/>
      <c r="D256" s="983"/>
      <c r="E256" s="983"/>
      <c r="F256" s="985"/>
      <c r="G256" s="987"/>
      <c r="H256" s="1027"/>
      <c r="I256" s="1033"/>
      <c r="J256" s="208" t="str">
        <f ca="1">IF(MOD(ROW()-13,2)=0,IF(ISBLANK(OFFSET(#REF!,INT((ROW()-13)/2),0)),"",OFFSET(#REF!,INT((ROW()-13)/2),0)),IF(ISBLANK(OFFSET('9. METAS'!$U$20,INT((ROW()-14)/2),0)),"",OFFSET('9. METAS'!$U$20,INT((ROW()-14)/2),0)))</f>
        <v/>
      </c>
      <c r="K256" s="209" t="str">
        <f ca="1">IF(MOD(ROW()-13,2)=0,IF(ISBLANK(OFFSET(#REF!,INT((ROW()-13)/2),0)),"",OFFSET(#REF!,INT((ROW()-13)/2),0)),IF(ISBLANK(OFFSET('9. METAS'!$V$20,INT((ROW()-14)/2),0)),"",OFFSET('9. METAS'!$V$20,INT((ROW()-14)/2),0)))</f>
        <v/>
      </c>
      <c r="L256" s="209" t="str">
        <f ca="1">IF(MOD(ROW()-13,2)=0,IF(ISBLANK(OFFSET(#REF!,INT((ROW()-13)/2),0)),"",OFFSET(#REF!,INT((ROW()-13)/2),0)),IF(ISBLANK(OFFSET('9. METAS'!$W$20,INT((ROW()-14)/2),0)),"",OFFSET('9. METAS'!$W$20,INT((ROW()-14)/2),0)))</f>
        <v/>
      </c>
      <c r="M256" s="210" t="str">
        <f ca="1">IF(MOD(ROW()-13,2)=0,IF(ISBLANK(OFFSET(#REF!,INT((ROW()-13)/2),0)),"",OFFSET(#REF!,INT((ROW()-13)/2),0)),IF(ISBLANK(OFFSET('9. METAS'!$X$20,INT((ROW()-14)/2),0)),"",OFFSET('9. METAS'!$X$20,INT((ROW()-14)/2),0)))</f>
        <v/>
      </c>
      <c r="N256" s="1003"/>
      <c r="O256" s="1005"/>
      <c r="P256" s="1034"/>
    </row>
    <row r="257" spans="3:16">
      <c r="C257" s="1008" t="str">
        <f ca="1">IF(ISBLANK(OFFSET('5. Pp (3 años)'!$C$46,INT((ROW()-13)/2),0)),"",OFFSET('5. Pp (3 años)'!$C$46,INT((ROW()-13)/2),0))</f>
        <v/>
      </c>
      <c r="D257" s="983" t="str">
        <f ca="1">IF(ISBLANK(OFFSET('5. Pp (3 años)'!$D$46,INT((ROW()-13)/2),0)),"",OFFSET('5. Pp (3 años)'!$D$46,INT((ROW()-13)/2),0))</f>
        <v/>
      </c>
      <c r="E257" s="983" t="str">
        <f ca="1">IF(ISBLANK(OFFSET('5. Pp (3 años)'!$E$46,INT((ROW()-13)/2),0)),"",OFFSET('5. Pp (3 años)'!$E$46,INT((ROW()-13)/2),0))</f>
        <v/>
      </c>
      <c r="F257" s="985" t="str">
        <f ca="1">IF(ISBLANK(OFFSET('5. Pp (3 años)'!$K$46,INT((ROW()-13)/2),0)),"",OFFSET('5. Pp (3 años)'!$K$46,INT((ROW()-13)/2),0))</f>
        <v/>
      </c>
      <c r="G257" s="987" t="str">
        <f ca="1">IF(ISBLANK(OFFSET('5. Pp (3 años)'!$H$46,INT((ROW()-13)/2),0)),"",OFFSET('5. Pp (3 años)'!$H$46,INT((ROW()-13)/2),0))</f>
        <v/>
      </c>
      <c r="H257" s="1027" t="str">
        <f ca="1">IF(ISBLANK(OFFSET('9. METAS'!$L$20,INT((ROW()-13)/2),0)),"",OFFSET('9. METAS'!$L$20,INT((ROW()-13)/2),0))</f>
        <v/>
      </c>
      <c r="I257" s="1029"/>
      <c r="J257" s="208" t="e">
        <f ca="1">IF(MOD(ROW()-13,2)=0,IF(ISBLANK(OFFSET(#REF!,INT((ROW()-13)/2),0)),"",OFFSET(#REF!,INT((ROW()-13)/2),0)),IF(ISBLANK(OFFSET('9. METAS'!$U$20,INT((ROW()-14)/2),0)),"",OFFSET('9. METAS'!$U$20,INT((ROW()-14)/2),0)))</f>
        <v>#REF!</v>
      </c>
      <c r="K257" s="209" t="e">
        <f ca="1">IF(MOD(ROW()-13,2)=0,IF(ISBLANK(OFFSET(#REF!,INT((ROW()-13)/2),0)),"",OFFSET(#REF!,INT((ROW()-13)/2),0)),IF(ISBLANK(OFFSET('9. METAS'!$V$20,INT((ROW()-14)/2),0)),"",OFFSET('9. METAS'!$V$20,INT((ROW()-14)/2),0)))</f>
        <v>#REF!</v>
      </c>
      <c r="L257" s="209" t="e">
        <f ca="1">IF(MOD(ROW()-13,2)=0,IF(ISBLANK(OFFSET(#REF!,INT((ROW()-13)/2),0)),"",OFFSET(#REF!,INT((ROW()-13)/2),0)),IF(ISBLANK(OFFSET('9. METAS'!$W$20,INT((ROW()-14)/2),0)),"",OFFSET('9. METAS'!$W$20,INT((ROW()-14)/2),0)))</f>
        <v>#REF!</v>
      </c>
      <c r="M257" s="210" t="e">
        <f ca="1">IF(MOD(ROW()-13,2)=0,IF(ISBLANK(OFFSET(#REF!,INT((ROW()-13)/2),0)),"",OFFSET(#REF!,INT((ROW()-13)/2),0)),IF(ISBLANK(OFFSET('9. METAS'!$X$20,INT((ROW()-14)/2),0)),"",OFFSET('9. METAS'!$X$20,INT((ROW()-14)/2),0)))</f>
        <v>#REF!</v>
      </c>
      <c r="N257" s="1002" t="str">
        <f t="shared" ref="N257" ca="1" si="240">IFERROR(J257/J258,"ND")</f>
        <v>ND</v>
      </c>
      <c r="O257" s="1004" t="str">
        <f t="shared" ref="O257" ca="1" si="241">IFERROR(((J257+K257+L257)/H257),"ND")</f>
        <v>ND</v>
      </c>
      <c r="P257" s="1031"/>
    </row>
    <row r="258" spans="3:16">
      <c r="C258" s="981"/>
      <c r="D258" s="983"/>
      <c r="E258" s="983"/>
      <c r="F258" s="985"/>
      <c r="G258" s="987"/>
      <c r="H258" s="1027"/>
      <c r="I258" s="1033"/>
      <c r="J258" s="208" t="str">
        <f ca="1">IF(MOD(ROW()-13,2)=0,IF(ISBLANK(OFFSET(#REF!,INT((ROW()-13)/2),0)),"",OFFSET(#REF!,INT((ROW()-13)/2),0)),IF(ISBLANK(OFFSET('9. METAS'!$U$20,INT((ROW()-14)/2),0)),"",OFFSET('9. METAS'!$U$20,INT((ROW()-14)/2),0)))</f>
        <v/>
      </c>
      <c r="K258" s="209" t="str">
        <f ca="1">IF(MOD(ROW()-13,2)=0,IF(ISBLANK(OFFSET(#REF!,INT((ROW()-13)/2),0)),"",OFFSET(#REF!,INT((ROW()-13)/2),0)),IF(ISBLANK(OFFSET('9. METAS'!$V$20,INT((ROW()-14)/2),0)),"",OFFSET('9. METAS'!$V$20,INT((ROW()-14)/2),0)))</f>
        <v/>
      </c>
      <c r="L258" s="209" t="str">
        <f ca="1">IF(MOD(ROW()-13,2)=0,IF(ISBLANK(OFFSET(#REF!,INT((ROW()-13)/2),0)),"",OFFSET(#REF!,INT((ROW()-13)/2),0)),IF(ISBLANK(OFFSET('9. METAS'!$W$20,INT((ROW()-14)/2),0)),"",OFFSET('9. METAS'!$W$20,INT((ROW()-14)/2),0)))</f>
        <v/>
      </c>
      <c r="M258" s="210" t="str">
        <f ca="1">IF(MOD(ROW()-13,2)=0,IF(ISBLANK(OFFSET(#REF!,INT((ROW()-13)/2),0)),"",OFFSET(#REF!,INT((ROW()-13)/2),0)),IF(ISBLANK(OFFSET('9. METAS'!$X$20,INT((ROW()-14)/2),0)),"",OFFSET('9. METAS'!$X$20,INT((ROW()-14)/2),0)))</f>
        <v/>
      </c>
      <c r="N258" s="1003"/>
      <c r="O258" s="1005"/>
      <c r="P258" s="1034"/>
    </row>
    <row r="259" spans="3:16">
      <c r="C259" s="1008" t="str">
        <f ca="1">IF(ISBLANK(OFFSET('5. Pp (3 años)'!$C$46,INT((ROW()-13)/2),0)),"",OFFSET('5. Pp (3 años)'!$C$46,INT((ROW()-13)/2),0))</f>
        <v/>
      </c>
      <c r="D259" s="983" t="str">
        <f ca="1">IF(ISBLANK(OFFSET('5. Pp (3 años)'!$D$46,INT((ROW()-13)/2),0)),"",OFFSET('5. Pp (3 años)'!$D$46,INT((ROW()-13)/2),0))</f>
        <v/>
      </c>
      <c r="E259" s="983" t="str">
        <f ca="1">IF(ISBLANK(OFFSET('5. Pp (3 años)'!$E$46,INT((ROW()-13)/2),0)),"",OFFSET('5. Pp (3 años)'!$E$46,INT((ROW()-13)/2),0))</f>
        <v/>
      </c>
      <c r="F259" s="985" t="str">
        <f ca="1">IF(ISBLANK(OFFSET('5. Pp (3 años)'!$K$46,INT((ROW()-13)/2),0)),"",OFFSET('5. Pp (3 años)'!$K$46,INT((ROW()-13)/2),0))</f>
        <v/>
      </c>
      <c r="G259" s="987" t="str">
        <f ca="1">IF(ISBLANK(OFFSET('5. Pp (3 años)'!$H$46,INT((ROW()-13)/2),0)),"",OFFSET('5. Pp (3 años)'!$H$46,INT((ROW()-13)/2),0))</f>
        <v/>
      </c>
      <c r="H259" s="1027" t="str">
        <f ca="1">IF(ISBLANK(OFFSET('9. METAS'!$L$20,INT((ROW()-13)/2),0)),"",OFFSET('9. METAS'!$L$20,INT((ROW()-13)/2),0))</f>
        <v/>
      </c>
      <c r="I259" s="1029"/>
      <c r="J259" s="208" t="e">
        <f ca="1">IF(MOD(ROW()-13,2)=0,IF(ISBLANK(OFFSET(#REF!,INT((ROW()-13)/2),0)),"",OFFSET(#REF!,INT((ROW()-13)/2),0)),IF(ISBLANK(OFFSET('9. METAS'!$U$20,INT((ROW()-14)/2),0)),"",OFFSET('9. METAS'!$U$20,INT((ROW()-14)/2),0)))</f>
        <v>#REF!</v>
      </c>
      <c r="K259" s="209" t="e">
        <f ca="1">IF(MOD(ROW()-13,2)=0,IF(ISBLANK(OFFSET(#REF!,INT((ROW()-13)/2),0)),"",OFFSET(#REF!,INT((ROW()-13)/2),0)),IF(ISBLANK(OFFSET('9. METAS'!$V$20,INT((ROW()-14)/2),0)),"",OFFSET('9. METAS'!$V$20,INT((ROW()-14)/2),0)))</f>
        <v>#REF!</v>
      </c>
      <c r="L259" s="209" t="e">
        <f ca="1">IF(MOD(ROW()-13,2)=0,IF(ISBLANK(OFFSET(#REF!,INT((ROW()-13)/2),0)),"",OFFSET(#REF!,INT((ROW()-13)/2),0)),IF(ISBLANK(OFFSET('9. METAS'!$W$20,INT((ROW()-14)/2),0)),"",OFFSET('9. METAS'!$W$20,INT((ROW()-14)/2),0)))</f>
        <v>#REF!</v>
      </c>
      <c r="M259" s="210" t="e">
        <f ca="1">IF(MOD(ROW()-13,2)=0,IF(ISBLANK(OFFSET(#REF!,INT((ROW()-13)/2),0)),"",OFFSET(#REF!,INT((ROW()-13)/2),0)),IF(ISBLANK(OFFSET('9. METAS'!$X$20,INT((ROW()-14)/2),0)),"",OFFSET('9. METAS'!$X$20,INT((ROW()-14)/2),0)))</f>
        <v>#REF!</v>
      </c>
      <c r="N259" s="1002" t="str">
        <f t="shared" ref="N259" ca="1" si="242">IFERROR(J259/J260,"ND")</f>
        <v>ND</v>
      </c>
      <c r="O259" s="1004" t="str">
        <f t="shared" ref="O259" ca="1" si="243">IFERROR(((J259+K259+L259)/H259),"ND")</f>
        <v>ND</v>
      </c>
      <c r="P259" s="1031"/>
    </row>
    <row r="260" spans="3:16">
      <c r="C260" s="981"/>
      <c r="D260" s="983"/>
      <c r="E260" s="983"/>
      <c r="F260" s="985"/>
      <c r="G260" s="987"/>
      <c r="H260" s="1027"/>
      <c r="I260" s="1033"/>
      <c r="J260" s="208" t="str">
        <f ca="1">IF(MOD(ROW()-13,2)=0,IF(ISBLANK(OFFSET(#REF!,INT((ROW()-13)/2),0)),"",OFFSET(#REF!,INT((ROW()-13)/2),0)),IF(ISBLANK(OFFSET('9. METAS'!$U$20,INT((ROW()-14)/2),0)),"",OFFSET('9. METAS'!$U$20,INT((ROW()-14)/2),0)))</f>
        <v/>
      </c>
      <c r="K260" s="209" t="str">
        <f ca="1">IF(MOD(ROW()-13,2)=0,IF(ISBLANK(OFFSET(#REF!,INT((ROW()-13)/2),0)),"",OFFSET(#REF!,INT((ROW()-13)/2),0)),IF(ISBLANK(OFFSET('9. METAS'!$V$20,INT((ROW()-14)/2),0)),"",OFFSET('9. METAS'!$V$20,INT((ROW()-14)/2),0)))</f>
        <v/>
      </c>
      <c r="L260" s="209" t="str">
        <f ca="1">IF(MOD(ROW()-13,2)=0,IF(ISBLANK(OFFSET(#REF!,INT((ROW()-13)/2),0)),"",OFFSET(#REF!,INT((ROW()-13)/2),0)),IF(ISBLANK(OFFSET('9. METAS'!$W$20,INT((ROW()-14)/2),0)),"",OFFSET('9. METAS'!$W$20,INT((ROW()-14)/2),0)))</f>
        <v/>
      </c>
      <c r="M260" s="210" t="str">
        <f ca="1">IF(MOD(ROW()-13,2)=0,IF(ISBLANK(OFFSET(#REF!,INT((ROW()-13)/2),0)),"",OFFSET(#REF!,INT((ROW()-13)/2),0)),IF(ISBLANK(OFFSET('9. METAS'!$X$20,INT((ROW()-14)/2),0)),"",OFFSET('9. METAS'!$X$20,INT((ROW()-14)/2),0)))</f>
        <v/>
      </c>
      <c r="N260" s="1003"/>
      <c r="O260" s="1005"/>
      <c r="P260" s="1034"/>
    </row>
    <row r="261" spans="3:16">
      <c r="C261" s="1008" t="str">
        <f ca="1">IF(ISBLANK(OFFSET('5. Pp (3 años)'!$C$46,INT((ROW()-13)/2),0)),"",OFFSET('5. Pp (3 años)'!$C$46,INT((ROW()-13)/2),0))</f>
        <v/>
      </c>
      <c r="D261" s="983" t="str">
        <f ca="1">IF(ISBLANK(OFFSET('5. Pp (3 años)'!$D$46,INT((ROW()-13)/2),0)),"",OFFSET('5. Pp (3 años)'!$D$46,INT((ROW()-13)/2),0))</f>
        <v/>
      </c>
      <c r="E261" s="983" t="str">
        <f ca="1">IF(ISBLANK(OFFSET('5. Pp (3 años)'!$E$46,INT((ROW()-13)/2),0)),"",OFFSET('5. Pp (3 años)'!$E$46,INT((ROW()-13)/2),0))</f>
        <v/>
      </c>
      <c r="F261" s="985" t="str">
        <f ca="1">IF(ISBLANK(OFFSET('5. Pp (3 años)'!$K$46,INT((ROW()-13)/2),0)),"",OFFSET('5. Pp (3 años)'!$K$46,INT((ROW()-13)/2),0))</f>
        <v/>
      </c>
      <c r="G261" s="987" t="str">
        <f ca="1">IF(ISBLANK(OFFSET('5. Pp (3 años)'!$H$46,INT((ROW()-13)/2),0)),"",OFFSET('5. Pp (3 años)'!$H$46,INT((ROW()-13)/2),0))</f>
        <v/>
      </c>
      <c r="H261" s="1027" t="str">
        <f ca="1">IF(ISBLANK(OFFSET('9. METAS'!$L$20,INT((ROW()-13)/2),0)),"",OFFSET('9. METAS'!$L$20,INT((ROW()-13)/2),0))</f>
        <v/>
      </c>
      <c r="I261" s="1029"/>
      <c r="J261" s="208" t="e">
        <f ca="1">IF(MOD(ROW()-13,2)=0,IF(ISBLANK(OFFSET(#REF!,INT((ROW()-13)/2),0)),"",OFFSET(#REF!,INT((ROW()-13)/2),0)),IF(ISBLANK(OFFSET('9. METAS'!$U$20,INT((ROW()-14)/2),0)),"",OFFSET('9. METAS'!$U$20,INT((ROW()-14)/2),0)))</f>
        <v>#REF!</v>
      </c>
      <c r="K261" s="209" t="e">
        <f ca="1">IF(MOD(ROW()-13,2)=0,IF(ISBLANK(OFFSET(#REF!,INT((ROW()-13)/2),0)),"",OFFSET(#REF!,INT((ROW()-13)/2),0)),IF(ISBLANK(OFFSET('9. METAS'!$V$20,INT((ROW()-14)/2),0)),"",OFFSET('9. METAS'!$V$20,INT((ROW()-14)/2),0)))</f>
        <v>#REF!</v>
      </c>
      <c r="L261" s="209" t="e">
        <f ca="1">IF(MOD(ROW()-13,2)=0,IF(ISBLANK(OFFSET(#REF!,INT((ROW()-13)/2),0)),"",OFFSET(#REF!,INT((ROW()-13)/2),0)),IF(ISBLANK(OFFSET('9. METAS'!$W$20,INT((ROW()-14)/2),0)),"",OFFSET('9. METAS'!$W$20,INT((ROW()-14)/2),0)))</f>
        <v>#REF!</v>
      </c>
      <c r="M261" s="210" t="e">
        <f ca="1">IF(MOD(ROW()-13,2)=0,IF(ISBLANK(OFFSET(#REF!,INT((ROW()-13)/2),0)),"",OFFSET(#REF!,INT((ROW()-13)/2),0)),IF(ISBLANK(OFFSET('9. METAS'!$X$20,INT((ROW()-14)/2),0)),"",OFFSET('9. METAS'!$X$20,INT((ROW()-14)/2),0)))</f>
        <v>#REF!</v>
      </c>
      <c r="N261" s="1002" t="str">
        <f t="shared" ref="N261" ca="1" si="244">IFERROR(J261/J262,"ND")</f>
        <v>ND</v>
      </c>
      <c r="O261" s="1004" t="str">
        <f t="shared" ref="O261" ca="1" si="245">IFERROR(((J261+K261+L261)/H261),"ND")</f>
        <v>ND</v>
      </c>
      <c r="P261" s="1031"/>
    </row>
    <row r="262" spans="3:16">
      <c r="C262" s="981"/>
      <c r="D262" s="983"/>
      <c r="E262" s="983"/>
      <c r="F262" s="985"/>
      <c r="G262" s="987"/>
      <c r="H262" s="1027"/>
      <c r="I262" s="1033"/>
      <c r="J262" s="208" t="str">
        <f ca="1">IF(MOD(ROW()-13,2)=0,IF(ISBLANK(OFFSET(#REF!,INT((ROW()-13)/2),0)),"",OFFSET(#REF!,INT((ROW()-13)/2),0)),IF(ISBLANK(OFFSET('9. METAS'!$U$20,INT((ROW()-14)/2),0)),"",OFFSET('9. METAS'!$U$20,INT((ROW()-14)/2),0)))</f>
        <v/>
      </c>
      <c r="K262" s="209" t="str">
        <f ca="1">IF(MOD(ROW()-13,2)=0,IF(ISBLANK(OFFSET(#REF!,INT((ROW()-13)/2),0)),"",OFFSET(#REF!,INT((ROW()-13)/2),0)),IF(ISBLANK(OFFSET('9. METAS'!$V$20,INT((ROW()-14)/2),0)),"",OFFSET('9. METAS'!$V$20,INT((ROW()-14)/2),0)))</f>
        <v/>
      </c>
      <c r="L262" s="209" t="str">
        <f ca="1">IF(MOD(ROW()-13,2)=0,IF(ISBLANK(OFFSET(#REF!,INT((ROW()-13)/2),0)),"",OFFSET(#REF!,INT((ROW()-13)/2),0)),IF(ISBLANK(OFFSET('9. METAS'!$W$20,INT((ROW()-14)/2),0)),"",OFFSET('9. METAS'!$W$20,INT((ROW()-14)/2),0)))</f>
        <v/>
      </c>
      <c r="M262" s="210" t="str">
        <f ca="1">IF(MOD(ROW()-13,2)=0,IF(ISBLANK(OFFSET(#REF!,INT((ROW()-13)/2),0)),"",OFFSET(#REF!,INT((ROW()-13)/2),0)),IF(ISBLANK(OFFSET('9. METAS'!$X$20,INT((ROW()-14)/2),0)),"",OFFSET('9. METAS'!$X$20,INT((ROW()-14)/2),0)))</f>
        <v/>
      </c>
      <c r="N262" s="1003"/>
      <c r="O262" s="1005"/>
      <c r="P262" s="1034"/>
    </row>
    <row r="263" spans="3:16">
      <c r="C263" s="1008" t="str">
        <f ca="1">IF(ISBLANK(OFFSET('5. Pp (3 años)'!$C$46,INT((ROW()-13)/2),0)),"",OFFSET('5. Pp (3 años)'!$C$46,INT((ROW()-13)/2),0))</f>
        <v/>
      </c>
      <c r="D263" s="983" t="str">
        <f ca="1">IF(ISBLANK(OFFSET('5. Pp (3 años)'!$D$46,INT((ROW()-13)/2),0)),"",OFFSET('5. Pp (3 años)'!$D$46,INT((ROW()-13)/2),0))</f>
        <v/>
      </c>
      <c r="E263" s="983" t="str">
        <f ca="1">IF(ISBLANK(OFFSET('5. Pp (3 años)'!$E$46,INT((ROW()-13)/2),0)),"",OFFSET('5. Pp (3 años)'!$E$46,INT((ROW()-13)/2),0))</f>
        <v/>
      </c>
      <c r="F263" s="985" t="str">
        <f ca="1">IF(ISBLANK(OFFSET('5. Pp (3 años)'!$K$46,INT((ROW()-13)/2),0)),"",OFFSET('5. Pp (3 años)'!$K$46,INT((ROW()-13)/2),0))</f>
        <v/>
      </c>
      <c r="G263" s="987" t="str">
        <f ca="1">IF(ISBLANK(OFFSET('5. Pp (3 años)'!$H$46,INT((ROW()-13)/2),0)),"",OFFSET('5. Pp (3 años)'!$H$46,INT((ROW()-13)/2),0))</f>
        <v/>
      </c>
      <c r="H263" s="1027" t="str">
        <f ca="1">IF(ISBLANK(OFFSET('9. METAS'!$L$20,INT((ROW()-13)/2),0)),"",OFFSET('9. METAS'!$L$20,INT((ROW()-13)/2),0))</f>
        <v/>
      </c>
      <c r="I263" s="1029"/>
      <c r="J263" s="208" t="e">
        <f ca="1">IF(MOD(ROW()-13,2)=0,IF(ISBLANK(OFFSET(#REF!,INT((ROW()-13)/2),0)),"",OFFSET(#REF!,INT((ROW()-13)/2),0)),IF(ISBLANK(OFFSET('9. METAS'!$U$20,INT((ROW()-14)/2),0)),"",OFFSET('9. METAS'!$U$20,INT((ROW()-14)/2),0)))</f>
        <v>#REF!</v>
      </c>
      <c r="K263" s="209" t="e">
        <f ca="1">IF(MOD(ROW()-13,2)=0,IF(ISBLANK(OFFSET(#REF!,INT((ROW()-13)/2),0)),"",OFFSET(#REF!,INT((ROW()-13)/2),0)),IF(ISBLANK(OFFSET('9. METAS'!$V$20,INT((ROW()-14)/2),0)),"",OFFSET('9. METAS'!$V$20,INT((ROW()-14)/2),0)))</f>
        <v>#REF!</v>
      </c>
      <c r="L263" s="209" t="e">
        <f ca="1">IF(MOD(ROW()-13,2)=0,IF(ISBLANK(OFFSET(#REF!,INT((ROW()-13)/2),0)),"",OFFSET(#REF!,INT((ROW()-13)/2),0)),IF(ISBLANK(OFFSET('9. METAS'!$W$20,INT((ROW()-14)/2),0)),"",OFFSET('9. METAS'!$W$20,INT((ROW()-14)/2),0)))</f>
        <v>#REF!</v>
      </c>
      <c r="M263" s="210" t="e">
        <f ca="1">IF(MOD(ROW()-13,2)=0,IF(ISBLANK(OFFSET(#REF!,INT((ROW()-13)/2),0)),"",OFFSET(#REF!,INT((ROW()-13)/2),0)),IF(ISBLANK(OFFSET('9. METAS'!$X$20,INT((ROW()-14)/2),0)),"",OFFSET('9. METAS'!$X$20,INT((ROW()-14)/2),0)))</f>
        <v>#REF!</v>
      </c>
      <c r="N263" s="1002" t="str">
        <f t="shared" ref="N263" ca="1" si="246">IFERROR(J263/J264,"ND")</f>
        <v>ND</v>
      </c>
      <c r="O263" s="1004" t="str">
        <f t="shared" ref="O263" ca="1" si="247">IFERROR(((J263+K263+L263)/H263),"ND")</f>
        <v>ND</v>
      </c>
      <c r="P263" s="1031"/>
    </row>
    <row r="264" spans="3:16">
      <c r="C264" s="981"/>
      <c r="D264" s="983"/>
      <c r="E264" s="983"/>
      <c r="F264" s="985"/>
      <c r="G264" s="987"/>
      <c r="H264" s="1027"/>
      <c r="I264" s="1033"/>
      <c r="J264" s="208" t="str">
        <f ca="1">IF(MOD(ROW()-13,2)=0,IF(ISBLANK(OFFSET(#REF!,INT((ROW()-13)/2),0)),"",OFFSET(#REF!,INT((ROW()-13)/2),0)),IF(ISBLANK(OFFSET('9. METAS'!$U$20,INT((ROW()-14)/2),0)),"",OFFSET('9. METAS'!$U$20,INT((ROW()-14)/2),0)))</f>
        <v/>
      </c>
      <c r="K264" s="209" t="str">
        <f ca="1">IF(MOD(ROW()-13,2)=0,IF(ISBLANK(OFFSET(#REF!,INT((ROW()-13)/2),0)),"",OFFSET(#REF!,INT((ROW()-13)/2),0)),IF(ISBLANK(OFFSET('9. METAS'!$V$20,INT((ROW()-14)/2),0)),"",OFFSET('9. METAS'!$V$20,INT((ROW()-14)/2),0)))</f>
        <v/>
      </c>
      <c r="L264" s="209" t="str">
        <f ca="1">IF(MOD(ROW()-13,2)=0,IF(ISBLANK(OFFSET(#REF!,INT((ROW()-13)/2),0)),"",OFFSET(#REF!,INT((ROW()-13)/2),0)),IF(ISBLANK(OFFSET('9. METAS'!$W$20,INT((ROW()-14)/2),0)),"",OFFSET('9. METAS'!$W$20,INT((ROW()-14)/2),0)))</f>
        <v/>
      </c>
      <c r="M264" s="210" t="str">
        <f ca="1">IF(MOD(ROW()-13,2)=0,IF(ISBLANK(OFFSET(#REF!,INT((ROW()-13)/2),0)),"",OFFSET(#REF!,INT((ROW()-13)/2),0)),IF(ISBLANK(OFFSET('9. METAS'!$X$20,INT((ROW()-14)/2),0)),"",OFFSET('9. METAS'!$X$20,INT((ROW()-14)/2),0)))</f>
        <v/>
      </c>
      <c r="N264" s="1003"/>
      <c r="O264" s="1005"/>
      <c r="P264" s="1034"/>
    </row>
    <row r="265" spans="3:16">
      <c r="C265" s="1008" t="str">
        <f ca="1">IF(ISBLANK(OFFSET('5. Pp (3 años)'!$C$46,INT((ROW()-13)/2),0)),"",OFFSET('5. Pp (3 años)'!$C$46,INT((ROW()-13)/2),0))</f>
        <v/>
      </c>
      <c r="D265" s="983" t="str">
        <f ca="1">IF(ISBLANK(OFFSET('5. Pp (3 años)'!$D$46,INT((ROW()-13)/2),0)),"",OFFSET('5. Pp (3 años)'!$D$46,INT((ROW()-13)/2),0))</f>
        <v/>
      </c>
      <c r="E265" s="983" t="str">
        <f ca="1">IF(ISBLANK(OFFSET('5. Pp (3 años)'!$E$46,INT((ROW()-13)/2),0)),"",OFFSET('5. Pp (3 años)'!$E$46,INT((ROW()-13)/2),0))</f>
        <v/>
      </c>
      <c r="F265" s="985" t="str">
        <f ca="1">IF(ISBLANK(OFFSET('5. Pp (3 años)'!$K$46,INT((ROW()-13)/2),0)),"",OFFSET('5. Pp (3 años)'!$K$46,INT((ROW()-13)/2),0))</f>
        <v/>
      </c>
      <c r="G265" s="987" t="str">
        <f ca="1">IF(ISBLANK(OFFSET('5. Pp (3 años)'!$H$46,INT((ROW()-13)/2),0)),"",OFFSET('5. Pp (3 años)'!$H$46,INT((ROW()-13)/2),0))</f>
        <v/>
      </c>
      <c r="H265" s="1027" t="str">
        <f ca="1">IF(ISBLANK(OFFSET('9. METAS'!$L$20,INT((ROW()-13)/2),0)),"",OFFSET('9. METAS'!$L$20,INT((ROW()-13)/2),0))</f>
        <v/>
      </c>
      <c r="I265" s="1029"/>
      <c r="J265" s="208" t="e">
        <f ca="1">IF(MOD(ROW()-13,2)=0,IF(ISBLANK(OFFSET(#REF!,INT((ROW()-13)/2),0)),"",OFFSET(#REF!,INT((ROW()-13)/2),0)),IF(ISBLANK(OFFSET('9. METAS'!$U$20,INT((ROW()-14)/2),0)),"",OFFSET('9. METAS'!$U$20,INT((ROW()-14)/2),0)))</f>
        <v>#REF!</v>
      </c>
      <c r="K265" s="209" t="e">
        <f ca="1">IF(MOD(ROW()-13,2)=0,IF(ISBLANK(OFFSET(#REF!,INT((ROW()-13)/2),0)),"",OFFSET(#REF!,INT((ROW()-13)/2),0)),IF(ISBLANK(OFFSET('9. METAS'!$V$20,INT((ROW()-14)/2),0)),"",OFFSET('9. METAS'!$V$20,INT((ROW()-14)/2),0)))</f>
        <v>#REF!</v>
      </c>
      <c r="L265" s="209" t="e">
        <f ca="1">IF(MOD(ROW()-13,2)=0,IF(ISBLANK(OFFSET(#REF!,INT((ROW()-13)/2),0)),"",OFFSET(#REF!,INT((ROW()-13)/2),0)),IF(ISBLANK(OFFSET('9. METAS'!$W$20,INT((ROW()-14)/2),0)),"",OFFSET('9. METAS'!$W$20,INT((ROW()-14)/2),0)))</f>
        <v>#REF!</v>
      </c>
      <c r="M265" s="210" t="e">
        <f ca="1">IF(MOD(ROW()-13,2)=0,IF(ISBLANK(OFFSET(#REF!,INT((ROW()-13)/2),0)),"",OFFSET(#REF!,INT((ROW()-13)/2),0)),IF(ISBLANK(OFFSET('9. METAS'!$X$20,INT((ROW()-14)/2),0)),"",OFFSET('9. METAS'!$X$20,INT((ROW()-14)/2),0)))</f>
        <v>#REF!</v>
      </c>
      <c r="N265" s="1002" t="str">
        <f t="shared" ref="N265" ca="1" si="248">IFERROR(J265/J266,"ND")</f>
        <v>ND</v>
      </c>
      <c r="O265" s="1004" t="str">
        <f t="shared" ref="O265" ca="1" si="249">IFERROR(((J265+K265+L265)/H265),"ND")</f>
        <v>ND</v>
      </c>
      <c r="P265" s="1031"/>
    </row>
    <row r="266" spans="3:16">
      <c r="C266" s="981"/>
      <c r="D266" s="983"/>
      <c r="E266" s="983"/>
      <c r="F266" s="985"/>
      <c r="G266" s="987"/>
      <c r="H266" s="1027"/>
      <c r="I266" s="1033"/>
      <c r="J266" s="208" t="str">
        <f ca="1">IF(MOD(ROW()-13,2)=0,IF(ISBLANK(OFFSET(#REF!,INT((ROW()-13)/2),0)),"",OFFSET(#REF!,INT((ROW()-13)/2),0)),IF(ISBLANK(OFFSET('9. METAS'!$U$20,INT((ROW()-14)/2),0)),"",OFFSET('9. METAS'!$U$20,INT((ROW()-14)/2),0)))</f>
        <v/>
      </c>
      <c r="K266" s="209" t="str">
        <f ca="1">IF(MOD(ROW()-13,2)=0,IF(ISBLANK(OFFSET(#REF!,INT((ROW()-13)/2),0)),"",OFFSET(#REF!,INT((ROW()-13)/2),0)),IF(ISBLANK(OFFSET('9. METAS'!$V$20,INT((ROW()-14)/2),0)),"",OFFSET('9. METAS'!$V$20,INT((ROW()-14)/2),0)))</f>
        <v/>
      </c>
      <c r="L266" s="209" t="str">
        <f ca="1">IF(MOD(ROW()-13,2)=0,IF(ISBLANK(OFFSET(#REF!,INT((ROW()-13)/2),0)),"",OFFSET(#REF!,INT((ROW()-13)/2),0)),IF(ISBLANK(OFFSET('9. METAS'!$W$20,INT((ROW()-14)/2),0)),"",OFFSET('9. METAS'!$W$20,INT((ROW()-14)/2),0)))</f>
        <v/>
      </c>
      <c r="M266" s="210" t="str">
        <f ca="1">IF(MOD(ROW()-13,2)=0,IF(ISBLANK(OFFSET(#REF!,INT((ROW()-13)/2),0)),"",OFFSET(#REF!,INT((ROW()-13)/2),0)),IF(ISBLANK(OFFSET('9. METAS'!$X$20,INT((ROW()-14)/2),0)),"",OFFSET('9. METAS'!$X$20,INT((ROW()-14)/2),0)))</f>
        <v/>
      </c>
      <c r="N266" s="1003"/>
      <c r="O266" s="1005"/>
      <c r="P266" s="1034"/>
    </row>
    <row r="267" spans="3:16">
      <c r="C267" s="1008" t="str">
        <f ca="1">IF(ISBLANK(OFFSET('5. Pp (3 años)'!$C$46,INT((ROW()-13)/2),0)),"",OFFSET('5. Pp (3 años)'!$C$46,INT((ROW()-13)/2),0))</f>
        <v/>
      </c>
      <c r="D267" s="983" t="str">
        <f ca="1">IF(ISBLANK(OFFSET('5. Pp (3 años)'!$D$46,INT((ROW()-13)/2),0)),"",OFFSET('5. Pp (3 años)'!$D$46,INT((ROW()-13)/2),0))</f>
        <v/>
      </c>
      <c r="E267" s="983" t="str">
        <f ca="1">IF(ISBLANK(OFFSET('5. Pp (3 años)'!$E$46,INT((ROW()-13)/2),0)),"",OFFSET('5. Pp (3 años)'!$E$46,INT((ROW()-13)/2),0))</f>
        <v/>
      </c>
      <c r="F267" s="985" t="str">
        <f ca="1">IF(ISBLANK(OFFSET('5. Pp (3 años)'!$K$46,INT((ROW()-13)/2),0)),"",OFFSET('5. Pp (3 años)'!$K$46,INT((ROW()-13)/2),0))</f>
        <v/>
      </c>
      <c r="G267" s="987" t="str">
        <f ca="1">IF(ISBLANK(OFFSET('5. Pp (3 años)'!$H$46,INT((ROW()-13)/2),0)),"",OFFSET('5. Pp (3 años)'!$H$46,INT((ROW()-13)/2),0))</f>
        <v/>
      </c>
      <c r="H267" s="1027" t="str">
        <f ca="1">IF(ISBLANK(OFFSET('9. METAS'!$L$20,INT((ROW()-13)/2),0)),"",OFFSET('9. METAS'!$L$20,INT((ROW()-13)/2),0))</f>
        <v/>
      </c>
      <c r="I267" s="1029"/>
      <c r="J267" s="208" t="e">
        <f ca="1">IF(MOD(ROW()-13,2)=0,IF(ISBLANK(OFFSET(#REF!,INT((ROW()-13)/2),0)),"",OFFSET(#REF!,INT((ROW()-13)/2),0)),IF(ISBLANK(OFFSET('9. METAS'!$U$20,INT((ROW()-14)/2),0)),"",OFFSET('9. METAS'!$U$20,INT((ROW()-14)/2),0)))</f>
        <v>#REF!</v>
      </c>
      <c r="K267" s="209" t="e">
        <f ca="1">IF(MOD(ROW()-13,2)=0,IF(ISBLANK(OFFSET(#REF!,INT((ROW()-13)/2),0)),"",OFFSET(#REF!,INT((ROW()-13)/2),0)),IF(ISBLANK(OFFSET('9. METAS'!$V$20,INT((ROW()-14)/2),0)),"",OFFSET('9. METAS'!$V$20,INT((ROW()-14)/2),0)))</f>
        <v>#REF!</v>
      </c>
      <c r="L267" s="209" t="e">
        <f ca="1">IF(MOD(ROW()-13,2)=0,IF(ISBLANK(OFFSET(#REF!,INT((ROW()-13)/2),0)),"",OFFSET(#REF!,INT((ROW()-13)/2),0)),IF(ISBLANK(OFFSET('9. METAS'!$W$20,INT((ROW()-14)/2),0)),"",OFFSET('9. METAS'!$W$20,INT((ROW()-14)/2),0)))</f>
        <v>#REF!</v>
      </c>
      <c r="M267" s="210" t="e">
        <f ca="1">IF(MOD(ROW()-13,2)=0,IF(ISBLANK(OFFSET(#REF!,INT((ROW()-13)/2),0)),"",OFFSET(#REF!,INT((ROW()-13)/2),0)),IF(ISBLANK(OFFSET('9. METAS'!$X$20,INT((ROW()-14)/2),0)),"",OFFSET('9. METAS'!$X$20,INT((ROW()-14)/2),0)))</f>
        <v>#REF!</v>
      </c>
      <c r="N267" s="1002" t="str">
        <f t="shared" ref="N267" ca="1" si="250">IFERROR(J267/J268,"ND")</f>
        <v>ND</v>
      </c>
      <c r="O267" s="1004" t="str">
        <f t="shared" ref="O267" ca="1" si="251">IFERROR(((J267+K267+L267)/H267),"ND")</f>
        <v>ND</v>
      </c>
      <c r="P267" s="1031"/>
    </row>
    <row r="268" spans="3:16">
      <c r="C268" s="981"/>
      <c r="D268" s="983"/>
      <c r="E268" s="983"/>
      <c r="F268" s="985"/>
      <c r="G268" s="987"/>
      <c r="H268" s="1027"/>
      <c r="I268" s="1033"/>
      <c r="J268" s="208" t="str">
        <f ca="1">IF(MOD(ROW()-13,2)=0,IF(ISBLANK(OFFSET(#REF!,INT((ROW()-13)/2),0)),"",OFFSET(#REF!,INT((ROW()-13)/2),0)),IF(ISBLANK(OFFSET('9. METAS'!$U$20,INT((ROW()-14)/2),0)),"",OFFSET('9. METAS'!$U$20,INT((ROW()-14)/2),0)))</f>
        <v/>
      </c>
      <c r="K268" s="209" t="str">
        <f ca="1">IF(MOD(ROW()-13,2)=0,IF(ISBLANK(OFFSET(#REF!,INT((ROW()-13)/2),0)),"",OFFSET(#REF!,INT((ROW()-13)/2),0)),IF(ISBLANK(OFFSET('9. METAS'!$V$20,INT((ROW()-14)/2),0)),"",OFFSET('9. METAS'!$V$20,INT((ROW()-14)/2),0)))</f>
        <v/>
      </c>
      <c r="L268" s="209" t="str">
        <f ca="1">IF(MOD(ROW()-13,2)=0,IF(ISBLANK(OFFSET(#REF!,INT((ROW()-13)/2),0)),"",OFFSET(#REF!,INT((ROW()-13)/2),0)),IF(ISBLANK(OFFSET('9. METAS'!$W$20,INT((ROW()-14)/2),0)),"",OFFSET('9. METAS'!$W$20,INT((ROW()-14)/2),0)))</f>
        <v/>
      </c>
      <c r="M268" s="210" t="str">
        <f ca="1">IF(MOD(ROW()-13,2)=0,IF(ISBLANK(OFFSET(#REF!,INT((ROW()-13)/2),0)),"",OFFSET(#REF!,INT((ROW()-13)/2),0)),IF(ISBLANK(OFFSET('9. METAS'!$X$20,INT((ROW()-14)/2),0)),"",OFFSET('9. METAS'!$X$20,INT((ROW()-14)/2),0)))</f>
        <v/>
      </c>
      <c r="N268" s="1003"/>
      <c r="O268" s="1005"/>
      <c r="P268" s="1034"/>
    </row>
    <row r="269" spans="3:16">
      <c r="C269" s="1008" t="str">
        <f ca="1">IF(ISBLANK(OFFSET('5. Pp (3 años)'!$C$46,INT((ROW()-13)/2),0)),"",OFFSET('5. Pp (3 años)'!$C$46,INT((ROW()-13)/2),0))</f>
        <v/>
      </c>
      <c r="D269" s="983" t="str">
        <f ca="1">IF(ISBLANK(OFFSET('5. Pp (3 años)'!$D$46,INT((ROW()-13)/2),0)),"",OFFSET('5. Pp (3 años)'!$D$46,INT((ROW()-13)/2),0))</f>
        <v/>
      </c>
      <c r="E269" s="983" t="str">
        <f ca="1">IF(ISBLANK(OFFSET('5. Pp (3 años)'!$E$46,INT((ROW()-13)/2),0)),"",OFFSET('5. Pp (3 años)'!$E$46,INT((ROW()-13)/2),0))</f>
        <v/>
      </c>
      <c r="F269" s="985" t="str">
        <f ca="1">IF(ISBLANK(OFFSET('5. Pp (3 años)'!$K$46,INT((ROW()-13)/2),0)),"",OFFSET('5. Pp (3 años)'!$K$46,INT((ROW()-13)/2),0))</f>
        <v/>
      </c>
      <c r="G269" s="987" t="str">
        <f ca="1">IF(ISBLANK(OFFSET('5. Pp (3 años)'!$H$46,INT((ROW()-13)/2),0)),"",OFFSET('5. Pp (3 años)'!$H$46,INT((ROW()-13)/2),0))</f>
        <v/>
      </c>
      <c r="H269" s="1027" t="str">
        <f ca="1">IF(ISBLANK(OFFSET('9. METAS'!$L$20,INT((ROW()-13)/2),0)),"",OFFSET('9. METAS'!$L$20,INT((ROW()-13)/2),0))</f>
        <v/>
      </c>
      <c r="I269" s="1029"/>
      <c r="J269" s="208" t="e">
        <f ca="1">IF(MOD(ROW()-13,2)=0,IF(ISBLANK(OFFSET(#REF!,INT((ROW()-13)/2),0)),"",OFFSET(#REF!,INT((ROW()-13)/2),0)),IF(ISBLANK(OFFSET('9. METAS'!$U$20,INT((ROW()-14)/2),0)),"",OFFSET('9. METAS'!$U$20,INT((ROW()-14)/2),0)))</f>
        <v>#REF!</v>
      </c>
      <c r="K269" s="209" t="e">
        <f ca="1">IF(MOD(ROW()-13,2)=0,IF(ISBLANK(OFFSET(#REF!,INT((ROW()-13)/2),0)),"",OFFSET(#REF!,INT((ROW()-13)/2),0)),IF(ISBLANK(OFFSET('9. METAS'!$V$20,INT((ROW()-14)/2),0)),"",OFFSET('9. METAS'!$V$20,INT((ROW()-14)/2),0)))</f>
        <v>#REF!</v>
      </c>
      <c r="L269" s="209" t="e">
        <f ca="1">IF(MOD(ROW()-13,2)=0,IF(ISBLANK(OFFSET(#REF!,INT((ROW()-13)/2),0)),"",OFFSET(#REF!,INT((ROW()-13)/2),0)),IF(ISBLANK(OFFSET('9. METAS'!$W$20,INT((ROW()-14)/2),0)),"",OFFSET('9. METAS'!$W$20,INT((ROW()-14)/2),0)))</f>
        <v>#REF!</v>
      </c>
      <c r="M269" s="210" t="e">
        <f ca="1">IF(MOD(ROW()-13,2)=0,IF(ISBLANK(OFFSET(#REF!,INT((ROW()-13)/2),0)),"",OFFSET(#REF!,INT((ROW()-13)/2),0)),IF(ISBLANK(OFFSET('9. METAS'!$X$20,INT((ROW()-14)/2),0)),"",OFFSET('9. METAS'!$X$20,INT((ROW()-14)/2),0)))</f>
        <v>#REF!</v>
      </c>
      <c r="N269" s="1002" t="str">
        <f t="shared" ref="N269" ca="1" si="252">IFERROR(J269/J270,"ND")</f>
        <v>ND</v>
      </c>
      <c r="O269" s="1004" t="str">
        <f t="shared" ref="O269" ca="1" si="253">IFERROR(((J269+K269+L269)/H269),"ND")</f>
        <v>ND</v>
      </c>
      <c r="P269" s="1031"/>
    </row>
    <row r="270" spans="3:16">
      <c r="C270" s="981"/>
      <c r="D270" s="983"/>
      <c r="E270" s="983"/>
      <c r="F270" s="985"/>
      <c r="G270" s="987"/>
      <c r="H270" s="1027"/>
      <c r="I270" s="1033"/>
      <c r="J270" s="208" t="str">
        <f ca="1">IF(MOD(ROW()-13,2)=0,IF(ISBLANK(OFFSET(#REF!,INT((ROW()-13)/2),0)),"",OFFSET(#REF!,INT((ROW()-13)/2),0)),IF(ISBLANK(OFFSET('9. METAS'!$U$20,INT((ROW()-14)/2),0)),"",OFFSET('9. METAS'!$U$20,INT((ROW()-14)/2),0)))</f>
        <v/>
      </c>
      <c r="K270" s="209" t="str">
        <f ca="1">IF(MOD(ROW()-13,2)=0,IF(ISBLANK(OFFSET(#REF!,INT((ROW()-13)/2),0)),"",OFFSET(#REF!,INT((ROW()-13)/2),0)),IF(ISBLANK(OFFSET('9. METAS'!$V$20,INT((ROW()-14)/2),0)),"",OFFSET('9. METAS'!$V$20,INT((ROW()-14)/2),0)))</f>
        <v/>
      </c>
      <c r="L270" s="209" t="str">
        <f ca="1">IF(MOD(ROW()-13,2)=0,IF(ISBLANK(OFFSET(#REF!,INT((ROW()-13)/2),0)),"",OFFSET(#REF!,INT((ROW()-13)/2),0)),IF(ISBLANK(OFFSET('9. METAS'!$W$20,INT((ROW()-14)/2),0)),"",OFFSET('9. METAS'!$W$20,INT((ROW()-14)/2),0)))</f>
        <v/>
      </c>
      <c r="M270" s="210" t="str">
        <f ca="1">IF(MOD(ROW()-13,2)=0,IF(ISBLANK(OFFSET(#REF!,INT((ROW()-13)/2),0)),"",OFFSET(#REF!,INT((ROW()-13)/2),0)),IF(ISBLANK(OFFSET('9. METAS'!$X$20,INT((ROW()-14)/2),0)),"",OFFSET('9. METAS'!$X$20,INT((ROW()-14)/2),0)))</f>
        <v/>
      </c>
      <c r="N270" s="1003"/>
      <c r="O270" s="1005"/>
      <c r="P270" s="1034"/>
    </row>
    <row r="271" spans="3:16">
      <c r="C271" s="1008" t="str">
        <f ca="1">IF(ISBLANK(OFFSET('5. Pp (3 años)'!$C$46,INT((ROW()-13)/2),0)),"",OFFSET('5. Pp (3 años)'!$C$46,INT((ROW()-13)/2),0))</f>
        <v/>
      </c>
      <c r="D271" s="983" t="str">
        <f ca="1">IF(ISBLANK(OFFSET('5. Pp (3 años)'!$D$46,INT((ROW()-13)/2),0)),"",OFFSET('5. Pp (3 años)'!$D$46,INT((ROW()-13)/2),0))</f>
        <v/>
      </c>
      <c r="E271" s="983" t="str">
        <f ca="1">IF(ISBLANK(OFFSET('5. Pp (3 años)'!$E$46,INT((ROW()-13)/2),0)),"",OFFSET('5. Pp (3 años)'!$E$46,INT((ROW()-13)/2),0))</f>
        <v/>
      </c>
      <c r="F271" s="985" t="str">
        <f ca="1">IF(ISBLANK(OFFSET('5. Pp (3 años)'!$K$46,INT((ROW()-13)/2),0)),"",OFFSET('5. Pp (3 años)'!$K$46,INT((ROW()-13)/2),0))</f>
        <v/>
      </c>
      <c r="G271" s="987" t="str">
        <f ca="1">IF(ISBLANK(OFFSET('5. Pp (3 años)'!$H$46,INT((ROW()-13)/2),0)),"",OFFSET('5. Pp (3 años)'!$H$46,INT((ROW()-13)/2),0))</f>
        <v/>
      </c>
      <c r="H271" s="1027" t="str">
        <f ca="1">IF(ISBLANK(OFFSET('9. METAS'!$L$20,INT((ROW()-13)/2),0)),"",OFFSET('9. METAS'!$L$20,INT((ROW()-13)/2),0))</f>
        <v/>
      </c>
      <c r="I271" s="1029"/>
      <c r="J271" s="208" t="e">
        <f ca="1">IF(MOD(ROW()-13,2)=0,IF(ISBLANK(OFFSET(#REF!,INT((ROW()-13)/2),0)),"",OFFSET(#REF!,INT((ROW()-13)/2),0)),IF(ISBLANK(OFFSET('9. METAS'!$U$20,INT((ROW()-14)/2),0)),"",OFFSET('9. METAS'!$U$20,INT((ROW()-14)/2),0)))</f>
        <v>#REF!</v>
      </c>
      <c r="K271" s="209" t="e">
        <f ca="1">IF(MOD(ROW()-13,2)=0,IF(ISBLANK(OFFSET(#REF!,INT((ROW()-13)/2),0)),"",OFFSET(#REF!,INT((ROW()-13)/2),0)),IF(ISBLANK(OFFSET('9. METAS'!$V$20,INT((ROW()-14)/2),0)),"",OFFSET('9. METAS'!$V$20,INT((ROW()-14)/2),0)))</f>
        <v>#REF!</v>
      </c>
      <c r="L271" s="209" t="e">
        <f ca="1">IF(MOD(ROW()-13,2)=0,IF(ISBLANK(OFFSET(#REF!,INT((ROW()-13)/2),0)),"",OFFSET(#REF!,INT((ROW()-13)/2),0)),IF(ISBLANK(OFFSET('9. METAS'!$W$20,INT((ROW()-14)/2),0)),"",OFFSET('9. METAS'!$W$20,INT((ROW()-14)/2),0)))</f>
        <v>#REF!</v>
      </c>
      <c r="M271" s="210" t="e">
        <f ca="1">IF(MOD(ROW()-13,2)=0,IF(ISBLANK(OFFSET(#REF!,INT((ROW()-13)/2),0)),"",OFFSET(#REF!,INT((ROW()-13)/2),0)),IF(ISBLANK(OFFSET('9. METAS'!$X$20,INT((ROW()-14)/2),0)),"",OFFSET('9. METAS'!$X$20,INT((ROW()-14)/2),0)))</f>
        <v>#REF!</v>
      </c>
      <c r="N271" s="1002" t="str">
        <f t="shared" ref="N271" ca="1" si="254">IFERROR(J271/J272,"ND")</f>
        <v>ND</v>
      </c>
      <c r="O271" s="1004" t="str">
        <f t="shared" ref="O271" ca="1" si="255">IFERROR(((J271+K271+L271)/H271),"ND")</f>
        <v>ND</v>
      </c>
      <c r="P271" s="1031"/>
    </row>
    <row r="272" spans="3:16">
      <c r="C272" s="981"/>
      <c r="D272" s="983"/>
      <c r="E272" s="983"/>
      <c r="F272" s="985"/>
      <c r="G272" s="987"/>
      <c r="H272" s="1027"/>
      <c r="I272" s="1033"/>
      <c r="J272" s="208" t="str">
        <f ca="1">IF(MOD(ROW()-13,2)=0,IF(ISBLANK(OFFSET(#REF!,INT((ROW()-13)/2),0)),"",OFFSET(#REF!,INT((ROW()-13)/2),0)),IF(ISBLANK(OFFSET('9. METAS'!$U$20,INT((ROW()-14)/2),0)),"",OFFSET('9. METAS'!$U$20,INT((ROW()-14)/2),0)))</f>
        <v/>
      </c>
      <c r="K272" s="209" t="str">
        <f ca="1">IF(MOD(ROW()-13,2)=0,IF(ISBLANK(OFFSET(#REF!,INT((ROW()-13)/2),0)),"",OFFSET(#REF!,INT((ROW()-13)/2),0)),IF(ISBLANK(OFFSET('9. METAS'!$V$20,INT((ROW()-14)/2),0)),"",OFFSET('9. METAS'!$V$20,INT((ROW()-14)/2),0)))</f>
        <v/>
      </c>
      <c r="L272" s="209" t="str">
        <f ca="1">IF(MOD(ROW()-13,2)=0,IF(ISBLANK(OFFSET(#REF!,INT((ROW()-13)/2),0)),"",OFFSET(#REF!,INT((ROW()-13)/2),0)),IF(ISBLANK(OFFSET('9. METAS'!$W$20,INT((ROW()-14)/2),0)),"",OFFSET('9. METAS'!$W$20,INT((ROW()-14)/2),0)))</f>
        <v/>
      </c>
      <c r="M272" s="210" t="str">
        <f ca="1">IF(MOD(ROW()-13,2)=0,IF(ISBLANK(OFFSET(#REF!,INT((ROW()-13)/2),0)),"",OFFSET(#REF!,INT((ROW()-13)/2),0)),IF(ISBLANK(OFFSET('9. METAS'!$X$20,INT((ROW()-14)/2),0)),"",OFFSET('9. METAS'!$X$20,INT((ROW()-14)/2),0)))</f>
        <v/>
      </c>
      <c r="N272" s="1003"/>
      <c r="O272" s="1005"/>
      <c r="P272" s="1034"/>
    </row>
    <row r="273" spans="3:16">
      <c r="C273" s="1008" t="str">
        <f ca="1">IF(ISBLANK(OFFSET('5. Pp (3 años)'!$C$46,INT((ROW()-13)/2),0)),"",OFFSET('5. Pp (3 años)'!$C$46,INT((ROW()-13)/2),0))</f>
        <v/>
      </c>
      <c r="D273" s="983" t="str">
        <f ca="1">IF(ISBLANK(OFFSET('5. Pp (3 años)'!$D$46,INT((ROW()-13)/2),0)),"",OFFSET('5. Pp (3 años)'!$D$46,INT((ROW()-13)/2),0))</f>
        <v/>
      </c>
      <c r="E273" s="983" t="str">
        <f ca="1">IF(ISBLANK(OFFSET('5. Pp (3 años)'!$E$46,INT((ROW()-13)/2),0)),"",OFFSET('5. Pp (3 años)'!$E$46,INT((ROW()-13)/2),0))</f>
        <v/>
      </c>
      <c r="F273" s="985" t="str">
        <f ca="1">IF(ISBLANK(OFFSET('5. Pp (3 años)'!$K$46,INT((ROW()-13)/2),0)),"",OFFSET('5. Pp (3 años)'!$K$46,INT((ROW()-13)/2),0))</f>
        <v/>
      </c>
      <c r="G273" s="987" t="str">
        <f ca="1">IF(ISBLANK(OFFSET('5. Pp (3 años)'!$H$46,INT((ROW()-13)/2),0)),"",OFFSET('5. Pp (3 años)'!$H$46,INT((ROW()-13)/2),0))</f>
        <v/>
      </c>
      <c r="H273" s="1027" t="str">
        <f ca="1">IF(ISBLANK(OFFSET('9. METAS'!$L$20,INT((ROW()-13)/2),0)),"",OFFSET('9. METAS'!$L$20,INT((ROW()-13)/2),0))</f>
        <v/>
      </c>
      <c r="I273" s="1029"/>
      <c r="J273" s="208" t="e">
        <f ca="1">IF(MOD(ROW()-13,2)=0,IF(ISBLANK(OFFSET(#REF!,INT((ROW()-13)/2),0)),"",OFFSET(#REF!,INT((ROW()-13)/2),0)),IF(ISBLANK(OFFSET('9. METAS'!$U$20,INT((ROW()-14)/2),0)),"",OFFSET('9. METAS'!$U$20,INT((ROW()-14)/2),0)))</f>
        <v>#REF!</v>
      </c>
      <c r="K273" s="209" t="e">
        <f ca="1">IF(MOD(ROW()-13,2)=0,IF(ISBLANK(OFFSET(#REF!,INT((ROW()-13)/2),0)),"",OFFSET(#REF!,INT((ROW()-13)/2),0)),IF(ISBLANK(OFFSET('9. METAS'!$V$20,INT((ROW()-14)/2),0)),"",OFFSET('9. METAS'!$V$20,INT((ROW()-14)/2),0)))</f>
        <v>#REF!</v>
      </c>
      <c r="L273" s="209" t="e">
        <f ca="1">IF(MOD(ROW()-13,2)=0,IF(ISBLANK(OFFSET(#REF!,INT((ROW()-13)/2),0)),"",OFFSET(#REF!,INT((ROW()-13)/2),0)),IF(ISBLANK(OFFSET('9. METAS'!$W$20,INT((ROW()-14)/2),0)),"",OFFSET('9. METAS'!$W$20,INT((ROW()-14)/2),0)))</f>
        <v>#REF!</v>
      </c>
      <c r="M273" s="210" t="e">
        <f ca="1">IF(MOD(ROW()-13,2)=0,IF(ISBLANK(OFFSET(#REF!,INT((ROW()-13)/2),0)),"",OFFSET(#REF!,INT((ROW()-13)/2),0)),IF(ISBLANK(OFFSET('9. METAS'!$X$20,INT((ROW()-14)/2),0)),"",OFFSET('9. METAS'!$X$20,INT((ROW()-14)/2),0)))</f>
        <v>#REF!</v>
      </c>
      <c r="N273" s="1002" t="str">
        <f t="shared" ref="N273" ca="1" si="256">IFERROR(J273/J274,"ND")</f>
        <v>ND</v>
      </c>
      <c r="O273" s="1004" t="str">
        <f t="shared" ref="O273" ca="1" si="257">IFERROR(((J273+K273+L273)/H273),"ND")</f>
        <v>ND</v>
      </c>
      <c r="P273" s="1031"/>
    </row>
    <row r="274" spans="3:16">
      <c r="C274" s="981"/>
      <c r="D274" s="983"/>
      <c r="E274" s="983"/>
      <c r="F274" s="985"/>
      <c r="G274" s="987"/>
      <c r="H274" s="1027"/>
      <c r="I274" s="1033"/>
      <c r="J274" s="208" t="str">
        <f ca="1">IF(MOD(ROW()-13,2)=0,IF(ISBLANK(OFFSET(#REF!,INT((ROW()-13)/2),0)),"",OFFSET(#REF!,INT((ROW()-13)/2),0)),IF(ISBLANK(OFFSET('9. METAS'!$U$20,INT((ROW()-14)/2),0)),"",OFFSET('9. METAS'!$U$20,INT((ROW()-14)/2),0)))</f>
        <v/>
      </c>
      <c r="K274" s="209" t="str">
        <f ca="1">IF(MOD(ROW()-13,2)=0,IF(ISBLANK(OFFSET(#REF!,INT((ROW()-13)/2),0)),"",OFFSET(#REF!,INT((ROW()-13)/2),0)),IF(ISBLANK(OFFSET('9. METAS'!$V$20,INT((ROW()-14)/2),0)),"",OFFSET('9. METAS'!$V$20,INT((ROW()-14)/2),0)))</f>
        <v/>
      </c>
      <c r="L274" s="209" t="str">
        <f ca="1">IF(MOD(ROW()-13,2)=0,IF(ISBLANK(OFFSET(#REF!,INT((ROW()-13)/2),0)),"",OFFSET(#REF!,INT((ROW()-13)/2),0)),IF(ISBLANK(OFFSET('9. METAS'!$W$20,INT((ROW()-14)/2),0)),"",OFFSET('9. METAS'!$W$20,INT((ROW()-14)/2),0)))</f>
        <v/>
      </c>
      <c r="M274" s="210" t="str">
        <f ca="1">IF(MOD(ROW()-13,2)=0,IF(ISBLANK(OFFSET(#REF!,INT((ROW()-13)/2),0)),"",OFFSET(#REF!,INT((ROW()-13)/2),0)),IF(ISBLANK(OFFSET('9. METAS'!$X$20,INT((ROW()-14)/2),0)),"",OFFSET('9. METAS'!$X$20,INT((ROW()-14)/2),0)))</f>
        <v/>
      </c>
      <c r="N274" s="1003"/>
      <c r="O274" s="1005"/>
      <c r="P274" s="1034"/>
    </row>
    <row r="275" spans="3:16">
      <c r="C275" s="1008" t="str">
        <f ca="1">IF(ISBLANK(OFFSET('5. Pp (3 años)'!$C$46,INT((ROW()-13)/2),0)),"",OFFSET('5. Pp (3 años)'!$C$46,INT((ROW()-13)/2),0))</f>
        <v/>
      </c>
      <c r="D275" s="983" t="str">
        <f ca="1">IF(ISBLANK(OFFSET('5. Pp (3 años)'!$D$46,INT((ROW()-13)/2),0)),"",OFFSET('5. Pp (3 años)'!$D$46,INT((ROW()-13)/2),0))</f>
        <v/>
      </c>
      <c r="E275" s="983" t="str">
        <f ca="1">IF(ISBLANK(OFFSET('5. Pp (3 años)'!$E$46,INT((ROW()-13)/2),0)),"",OFFSET('5. Pp (3 años)'!$E$46,INT((ROW()-13)/2),0))</f>
        <v/>
      </c>
      <c r="F275" s="985" t="str">
        <f ca="1">IF(ISBLANK(OFFSET('5. Pp (3 años)'!$K$46,INT((ROW()-13)/2),0)),"",OFFSET('5. Pp (3 años)'!$K$46,INT((ROW()-13)/2),0))</f>
        <v/>
      </c>
      <c r="G275" s="987" t="str">
        <f ca="1">IF(ISBLANK(OFFSET('5. Pp (3 años)'!$H$46,INT((ROW()-13)/2),0)),"",OFFSET('5. Pp (3 años)'!$H$46,INT((ROW()-13)/2),0))</f>
        <v/>
      </c>
      <c r="H275" s="1027" t="str">
        <f ca="1">IF(ISBLANK(OFFSET('9. METAS'!$L$20,INT((ROW()-13)/2),0)),"",OFFSET('9. METAS'!$L$20,INT((ROW()-13)/2),0))</f>
        <v/>
      </c>
      <c r="I275" s="1029"/>
      <c r="J275" s="208" t="e">
        <f ca="1">IF(MOD(ROW()-13,2)=0,IF(ISBLANK(OFFSET(#REF!,INT((ROW()-13)/2),0)),"",OFFSET(#REF!,INT((ROW()-13)/2),0)),IF(ISBLANK(OFFSET('9. METAS'!$U$20,INT((ROW()-14)/2),0)),"",OFFSET('9. METAS'!$U$20,INT((ROW()-14)/2),0)))</f>
        <v>#REF!</v>
      </c>
      <c r="K275" s="209" t="e">
        <f ca="1">IF(MOD(ROW()-13,2)=0,IF(ISBLANK(OFFSET(#REF!,INT((ROW()-13)/2),0)),"",OFFSET(#REF!,INT((ROW()-13)/2),0)),IF(ISBLANK(OFFSET('9. METAS'!$V$20,INT((ROW()-14)/2),0)),"",OFFSET('9. METAS'!$V$20,INT((ROW()-14)/2),0)))</f>
        <v>#REF!</v>
      </c>
      <c r="L275" s="209" t="e">
        <f ca="1">IF(MOD(ROW()-13,2)=0,IF(ISBLANK(OFFSET(#REF!,INT((ROW()-13)/2),0)),"",OFFSET(#REF!,INT((ROW()-13)/2),0)),IF(ISBLANK(OFFSET('9. METAS'!$W$20,INT((ROW()-14)/2),0)),"",OFFSET('9. METAS'!$W$20,INT((ROW()-14)/2),0)))</f>
        <v>#REF!</v>
      </c>
      <c r="M275" s="210" t="e">
        <f ca="1">IF(MOD(ROW()-13,2)=0,IF(ISBLANK(OFFSET(#REF!,INT((ROW()-13)/2),0)),"",OFFSET(#REF!,INT((ROW()-13)/2),0)),IF(ISBLANK(OFFSET('9. METAS'!$X$20,INT((ROW()-14)/2),0)),"",OFFSET('9. METAS'!$X$20,INT((ROW()-14)/2),0)))</f>
        <v>#REF!</v>
      </c>
      <c r="N275" s="1002" t="str">
        <f t="shared" ref="N275" ca="1" si="258">IFERROR(J275/J276,"ND")</f>
        <v>ND</v>
      </c>
      <c r="O275" s="1004" t="str">
        <f t="shared" ref="O275" ca="1" si="259">IFERROR(((J275+K275+L275)/H275),"ND")</f>
        <v>ND</v>
      </c>
      <c r="P275" s="1031"/>
    </row>
    <row r="276" spans="3:16">
      <c r="C276" s="981"/>
      <c r="D276" s="983"/>
      <c r="E276" s="983"/>
      <c r="F276" s="985"/>
      <c r="G276" s="987"/>
      <c r="H276" s="1027"/>
      <c r="I276" s="1033"/>
      <c r="J276" s="208" t="str">
        <f ca="1">IF(MOD(ROW()-13,2)=0,IF(ISBLANK(OFFSET(#REF!,INT((ROW()-13)/2),0)),"",OFFSET(#REF!,INT((ROW()-13)/2),0)),IF(ISBLANK(OFFSET('9. METAS'!$U$20,INT((ROW()-14)/2),0)),"",OFFSET('9. METAS'!$U$20,INT((ROW()-14)/2),0)))</f>
        <v/>
      </c>
      <c r="K276" s="209" t="str">
        <f ca="1">IF(MOD(ROW()-13,2)=0,IF(ISBLANK(OFFSET(#REF!,INT((ROW()-13)/2),0)),"",OFFSET(#REF!,INT((ROW()-13)/2),0)),IF(ISBLANK(OFFSET('9. METAS'!$V$20,INT((ROW()-14)/2),0)),"",OFFSET('9. METAS'!$V$20,INT((ROW()-14)/2),0)))</f>
        <v/>
      </c>
      <c r="L276" s="209" t="str">
        <f ca="1">IF(MOD(ROW()-13,2)=0,IF(ISBLANK(OFFSET(#REF!,INT((ROW()-13)/2),0)),"",OFFSET(#REF!,INT((ROW()-13)/2),0)),IF(ISBLANK(OFFSET('9. METAS'!$W$20,INT((ROW()-14)/2),0)),"",OFFSET('9. METAS'!$W$20,INT((ROW()-14)/2),0)))</f>
        <v/>
      </c>
      <c r="M276" s="210" t="str">
        <f ca="1">IF(MOD(ROW()-13,2)=0,IF(ISBLANK(OFFSET(#REF!,INT((ROW()-13)/2),0)),"",OFFSET(#REF!,INT((ROW()-13)/2),0)),IF(ISBLANK(OFFSET('9. METAS'!$X$20,INT((ROW()-14)/2),0)),"",OFFSET('9. METAS'!$X$20,INT((ROW()-14)/2),0)))</f>
        <v/>
      </c>
      <c r="N276" s="1003"/>
      <c r="O276" s="1005"/>
      <c r="P276" s="1034"/>
    </row>
    <row r="277" spans="3:16">
      <c r="C277" s="1008" t="str">
        <f ca="1">IF(ISBLANK(OFFSET('5. Pp (3 años)'!$C$46,INT((ROW()-13)/2),0)),"",OFFSET('5. Pp (3 años)'!$C$46,INT((ROW()-13)/2),0))</f>
        <v/>
      </c>
      <c r="D277" s="983" t="str">
        <f ca="1">IF(ISBLANK(OFFSET('5. Pp (3 años)'!$D$46,INT((ROW()-13)/2),0)),"",OFFSET('5. Pp (3 años)'!$D$46,INT((ROW()-13)/2),0))</f>
        <v/>
      </c>
      <c r="E277" s="983" t="str">
        <f ca="1">IF(ISBLANK(OFFSET('5. Pp (3 años)'!$E$46,INT((ROW()-13)/2),0)),"",OFFSET('5. Pp (3 años)'!$E$46,INT((ROW()-13)/2),0))</f>
        <v/>
      </c>
      <c r="F277" s="985" t="str">
        <f ca="1">IF(ISBLANK(OFFSET('5. Pp (3 años)'!$K$46,INT((ROW()-13)/2),0)),"",OFFSET('5. Pp (3 años)'!$K$46,INT((ROW()-13)/2),0))</f>
        <v/>
      </c>
      <c r="G277" s="987" t="str">
        <f ca="1">IF(ISBLANK(OFFSET('5. Pp (3 años)'!$H$46,INT((ROW()-13)/2),0)),"",OFFSET('5. Pp (3 años)'!$H$46,INT((ROW()-13)/2),0))</f>
        <v/>
      </c>
      <c r="H277" s="1027" t="str">
        <f ca="1">IF(ISBLANK(OFFSET('9. METAS'!$L$20,INT((ROW()-13)/2),0)),"",OFFSET('9. METAS'!$L$20,INT((ROW()-13)/2),0))</f>
        <v/>
      </c>
      <c r="I277" s="1029"/>
      <c r="J277" s="208" t="e">
        <f ca="1">IF(MOD(ROW()-13,2)=0,IF(ISBLANK(OFFSET(#REF!,INT((ROW()-13)/2),0)),"",OFFSET(#REF!,INT((ROW()-13)/2),0)),IF(ISBLANK(OFFSET('9. METAS'!$U$20,INT((ROW()-14)/2),0)),"",OFFSET('9. METAS'!$U$20,INT((ROW()-14)/2),0)))</f>
        <v>#REF!</v>
      </c>
      <c r="K277" s="209" t="e">
        <f ca="1">IF(MOD(ROW()-13,2)=0,IF(ISBLANK(OFFSET(#REF!,INT((ROW()-13)/2),0)),"",OFFSET(#REF!,INT((ROW()-13)/2),0)),IF(ISBLANK(OFFSET('9. METAS'!$V$20,INT((ROW()-14)/2),0)),"",OFFSET('9. METAS'!$V$20,INT((ROW()-14)/2),0)))</f>
        <v>#REF!</v>
      </c>
      <c r="L277" s="209" t="e">
        <f ca="1">IF(MOD(ROW()-13,2)=0,IF(ISBLANK(OFFSET(#REF!,INT((ROW()-13)/2),0)),"",OFFSET(#REF!,INT((ROW()-13)/2),0)),IF(ISBLANK(OFFSET('9. METAS'!$W$20,INT((ROW()-14)/2),0)),"",OFFSET('9. METAS'!$W$20,INT((ROW()-14)/2),0)))</f>
        <v>#REF!</v>
      </c>
      <c r="M277" s="210" t="e">
        <f ca="1">IF(MOD(ROW()-13,2)=0,IF(ISBLANK(OFFSET(#REF!,INT((ROW()-13)/2),0)),"",OFFSET(#REF!,INT((ROW()-13)/2),0)),IF(ISBLANK(OFFSET('9. METAS'!$X$20,INT((ROW()-14)/2),0)),"",OFFSET('9. METAS'!$X$20,INT((ROW()-14)/2),0)))</f>
        <v>#REF!</v>
      </c>
      <c r="N277" s="1002" t="str">
        <f t="shared" ref="N277" ca="1" si="260">IFERROR(J277/J278,"ND")</f>
        <v>ND</v>
      </c>
      <c r="O277" s="1004" t="str">
        <f t="shared" ref="O277" ca="1" si="261">IFERROR(((J277+K277+L277)/H277),"ND")</f>
        <v>ND</v>
      </c>
      <c r="P277" s="1031"/>
    </row>
    <row r="278" spans="3:16">
      <c r="C278" s="981"/>
      <c r="D278" s="983"/>
      <c r="E278" s="983"/>
      <c r="F278" s="985"/>
      <c r="G278" s="987"/>
      <c r="H278" s="1027"/>
      <c r="I278" s="1033"/>
      <c r="J278" s="208" t="str">
        <f ca="1">IF(MOD(ROW()-13,2)=0,IF(ISBLANK(OFFSET(#REF!,INT((ROW()-13)/2),0)),"",OFFSET(#REF!,INT((ROW()-13)/2),0)),IF(ISBLANK(OFFSET('9. METAS'!$U$20,INT((ROW()-14)/2),0)),"",OFFSET('9. METAS'!$U$20,INT((ROW()-14)/2),0)))</f>
        <v/>
      </c>
      <c r="K278" s="209" t="str">
        <f ca="1">IF(MOD(ROW()-13,2)=0,IF(ISBLANK(OFFSET(#REF!,INT((ROW()-13)/2),0)),"",OFFSET(#REF!,INT((ROW()-13)/2),0)),IF(ISBLANK(OFFSET('9. METAS'!$V$20,INT((ROW()-14)/2),0)),"",OFFSET('9. METAS'!$V$20,INT((ROW()-14)/2),0)))</f>
        <v/>
      </c>
      <c r="L278" s="209" t="str">
        <f ca="1">IF(MOD(ROW()-13,2)=0,IF(ISBLANK(OFFSET(#REF!,INT((ROW()-13)/2),0)),"",OFFSET(#REF!,INT((ROW()-13)/2),0)),IF(ISBLANK(OFFSET('9. METAS'!$W$20,INT((ROW()-14)/2),0)),"",OFFSET('9. METAS'!$W$20,INT((ROW()-14)/2),0)))</f>
        <v/>
      </c>
      <c r="M278" s="210" t="str">
        <f ca="1">IF(MOD(ROW()-13,2)=0,IF(ISBLANK(OFFSET(#REF!,INT((ROW()-13)/2),0)),"",OFFSET(#REF!,INT((ROW()-13)/2),0)),IF(ISBLANK(OFFSET('9. METAS'!$X$20,INT((ROW()-14)/2),0)),"",OFFSET('9. METAS'!$X$20,INT((ROW()-14)/2),0)))</f>
        <v/>
      </c>
      <c r="N278" s="1003"/>
      <c r="O278" s="1005"/>
      <c r="P278" s="1034"/>
    </row>
    <row r="279" spans="3:16">
      <c r="C279" s="1008" t="str">
        <f ca="1">IF(ISBLANK(OFFSET('5. Pp (3 años)'!$C$46,INT((ROW()-13)/2),0)),"",OFFSET('5. Pp (3 años)'!$C$46,INT((ROW()-13)/2),0))</f>
        <v/>
      </c>
      <c r="D279" s="983" t="str">
        <f ca="1">IF(ISBLANK(OFFSET('5. Pp (3 años)'!$D$46,INT((ROW()-13)/2),0)),"",OFFSET('5. Pp (3 años)'!$D$46,INT((ROW()-13)/2),0))</f>
        <v/>
      </c>
      <c r="E279" s="983" t="str">
        <f ca="1">IF(ISBLANK(OFFSET('5. Pp (3 años)'!$E$46,INT((ROW()-13)/2),0)),"",OFFSET('5. Pp (3 años)'!$E$46,INT((ROW()-13)/2),0))</f>
        <v/>
      </c>
      <c r="F279" s="985" t="str">
        <f ca="1">IF(ISBLANK(OFFSET('5. Pp (3 años)'!$K$46,INT((ROW()-13)/2),0)),"",OFFSET('5. Pp (3 años)'!$K$46,INT((ROW()-13)/2),0))</f>
        <v/>
      </c>
      <c r="G279" s="987" t="str">
        <f ca="1">IF(ISBLANK(OFFSET('5. Pp (3 años)'!$H$46,INT((ROW()-13)/2),0)),"",OFFSET('5. Pp (3 años)'!$H$46,INT((ROW()-13)/2),0))</f>
        <v/>
      </c>
      <c r="H279" s="1027" t="str">
        <f ca="1">IF(ISBLANK(OFFSET('9. METAS'!$L$20,INT((ROW()-13)/2),0)),"",OFFSET('9. METAS'!$L$20,INT((ROW()-13)/2),0))</f>
        <v/>
      </c>
      <c r="I279" s="1029"/>
      <c r="J279" s="208" t="e">
        <f ca="1">IF(MOD(ROW()-13,2)=0,IF(ISBLANK(OFFSET(#REF!,INT((ROW()-13)/2),0)),"",OFFSET(#REF!,INT((ROW()-13)/2),0)),IF(ISBLANK(OFFSET('9. METAS'!$U$20,INT((ROW()-14)/2),0)),"",OFFSET('9. METAS'!$U$20,INT((ROW()-14)/2),0)))</f>
        <v>#REF!</v>
      </c>
      <c r="K279" s="209" t="e">
        <f ca="1">IF(MOD(ROW()-13,2)=0,IF(ISBLANK(OFFSET(#REF!,INT((ROW()-13)/2),0)),"",OFFSET(#REF!,INT((ROW()-13)/2),0)),IF(ISBLANK(OFFSET('9. METAS'!$V$20,INT((ROW()-14)/2),0)),"",OFFSET('9. METAS'!$V$20,INT((ROW()-14)/2),0)))</f>
        <v>#REF!</v>
      </c>
      <c r="L279" s="209" t="e">
        <f ca="1">IF(MOD(ROW()-13,2)=0,IF(ISBLANK(OFFSET(#REF!,INT((ROW()-13)/2),0)),"",OFFSET(#REF!,INT((ROW()-13)/2),0)),IF(ISBLANK(OFFSET('9. METAS'!$W$20,INT((ROW()-14)/2),0)),"",OFFSET('9. METAS'!$W$20,INT((ROW()-14)/2),0)))</f>
        <v>#REF!</v>
      </c>
      <c r="M279" s="210" t="e">
        <f ca="1">IF(MOD(ROW()-13,2)=0,IF(ISBLANK(OFFSET(#REF!,INT((ROW()-13)/2),0)),"",OFFSET(#REF!,INT((ROW()-13)/2),0)),IF(ISBLANK(OFFSET('9. METAS'!$X$20,INT((ROW()-14)/2),0)),"",OFFSET('9. METAS'!$X$20,INT((ROW()-14)/2),0)))</f>
        <v>#REF!</v>
      </c>
      <c r="N279" s="1002" t="str">
        <f t="shared" ref="N279" ca="1" si="262">IFERROR(J279/J280,"ND")</f>
        <v>ND</v>
      </c>
      <c r="O279" s="1004" t="str">
        <f t="shared" ref="O279" ca="1" si="263">IFERROR(((J279+K279+L279)/H279),"ND")</f>
        <v>ND</v>
      </c>
      <c r="P279" s="1031"/>
    </row>
    <row r="280" spans="3:16">
      <c r="C280" s="981"/>
      <c r="D280" s="983"/>
      <c r="E280" s="983"/>
      <c r="F280" s="985"/>
      <c r="G280" s="987"/>
      <c r="H280" s="1027"/>
      <c r="I280" s="1033"/>
      <c r="J280" s="208" t="str">
        <f ca="1">IF(MOD(ROW()-13,2)=0,IF(ISBLANK(OFFSET(#REF!,INT((ROW()-13)/2),0)),"",OFFSET(#REF!,INT((ROW()-13)/2),0)),IF(ISBLANK(OFFSET('9. METAS'!$U$20,INT((ROW()-14)/2),0)),"",OFFSET('9. METAS'!$U$20,INT((ROW()-14)/2),0)))</f>
        <v/>
      </c>
      <c r="K280" s="209" t="str">
        <f ca="1">IF(MOD(ROW()-13,2)=0,IF(ISBLANK(OFFSET(#REF!,INT((ROW()-13)/2),0)),"",OFFSET(#REF!,INT((ROW()-13)/2),0)),IF(ISBLANK(OFFSET('9. METAS'!$V$20,INT((ROW()-14)/2),0)),"",OFFSET('9. METAS'!$V$20,INT((ROW()-14)/2),0)))</f>
        <v/>
      </c>
      <c r="L280" s="209" t="str">
        <f ca="1">IF(MOD(ROW()-13,2)=0,IF(ISBLANK(OFFSET(#REF!,INT((ROW()-13)/2),0)),"",OFFSET(#REF!,INT((ROW()-13)/2),0)),IF(ISBLANK(OFFSET('9. METAS'!$W$20,INT((ROW()-14)/2),0)),"",OFFSET('9. METAS'!$W$20,INT((ROW()-14)/2),0)))</f>
        <v/>
      </c>
      <c r="M280" s="210" t="str">
        <f ca="1">IF(MOD(ROW()-13,2)=0,IF(ISBLANK(OFFSET(#REF!,INT((ROW()-13)/2),0)),"",OFFSET(#REF!,INT((ROW()-13)/2),0)),IF(ISBLANK(OFFSET('9. METAS'!$X$20,INT((ROW()-14)/2),0)),"",OFFSET('9. METAS'!$X$20,INT((ROW()-14)/2),0)))</f>
        <v/>
      </c>
      <c r="N280" s="1003"/>
      <c r="O280" s="1005"/>
      <c r="P280" s="1034"/>
    </row>
    <row r="281" spans="3:16">
      <c r="C281" s="1008" t="str">
        <f ca="1">IF(ISBLANK(OFFSET('5. Pp (3 años)'!$C$46,INT((ROW()-13)/2),0)),"",OFFSET('5. Pp (3 años)'!$C$46,INT((ROW()-13)/2),0))</f>
        <v/>
      </c>
      <c r="D281" s="983" t="str">
        <f ca="1">IF(ISBLANK(OFFSET('5. Pp (3 años)'!$D$46,INT((ROW()-13)/2),0)),"",OFFSET('5. Pp (3 años)'!$D$46,INT((ROW()-13)/2),0))</f>
        <v/>
      </c>
      <c r="E281" s="983" t="str">
        <f ca="1">IF(ISBLANK(OFFSET('5. Pp (3 años)'!$E$46,INT((ROW()-13)/2),0)),"",OFFSET('5. Pp (3 años)'!$E$46,INT((ROW()-13)/2),0))</f>
        <v/>
      </c>
      <c r="F281" s="985" t="str">
        <f ca="1">IF(ISBLANK(OFFSET('5. Pp (3 años)'!$K$46,INT((ROW()-13)/2),0)),"",OFFSET('5. Pp (3 años)'!$K$46,INT((ROW()-13)/2),0))</f>
        <v/>
      </c>
      <c r="G281" s="987" t="str">
        <f ca="1">IF(ISBLANK(OFFSET('5. Pp (3 años)'!$H$46,INT((ROW()-13)/2),0)),"",OFFSET('5. Pp (3 años)'!$H$46,INT((ROW()-13)/2),0))</f>
        <v/>
      </c>
      <c r="H281" s="1027" t="str">
        <f ca="1">IF(ISBLANK(OFFSET('9. METAS'!$L$20,INT((ROW()-13)/2),0)),"",OFFSET('9. METAS'!$L$20,INT((ROW()-13)/2),0))</f>
        <v/>
      </c>
      <c r="I281" s="1029"/>
      <c r="J281" s="208" t="e">
        <f ca="1">IF(MOD(ROW()-13,2)=0,IF(ISBLANK(OFFSET(#REF!,INT((ROW()-13)/2),0)),"",OFFSET(#REF!,INT((ROW()-13)/2),0)),IF(ISBLANK(OFFSET('9. METAS'!$U$20,INT((ROW()-14)/2),0)),"",OFFSET('9. METAS'!$U$20,INT((ROW()-14)/2),0)))</f>
        <v>#REF!</v>
      </c>
      <c r="K281" s="209" t="e">
        <f ca="1">IF(MOD(ROW()-13,2)=0,IF(ISBLANK(OFFSET(#REF!,INT((ROW()-13)/2),0)),"",OFFSET(#REF!,INT((ROW()-13)/2),0)),IF(ISBLANK(OFFSET('9. METAS'!$V$20,INT((ROW()-14)/2),0)),"",OFFSET('9. METAS'!$V$20,INT((ROW()-14)/2),0)))</f>
        <v>#REF!</v>
      </c>
      <c r="L281" s="209" t="e">
        <f ca="1">IF(MOD(ROW()-13,2)=0,IF(ISBLANK(OFFSET(#REF!,INT((ROW()-13)/2),0)),"",OFFSET(#REF!,INT((ROW()-13)/2),0)),IF(ISBLANK(OFFSET('9. METAS'!$W$20,INT((ROW()-14)/2),0)),"",OFFSET('9. METAS'!$W$20,INT((ROW()-14)/2),0)))</f>
        <v>#REF!</v>
      </c>
      <c r="M281" s="210" t="e">
        <f ca="1">IF(MOD(ROW()-13,2)=0,IF(ISBLANK(OFFSET(#REF!,INT((ROW()-13)/2),0)),"",OFFSET(#REF!,INT((ROW()-13)/2),0)),IF(ISBLANK(OFFSET('9. METAS'!$X$20,INT((ROW()-14)/2),0)),"",OFFSET('9. METAS'!$X$20,INT((ROW()-14)/2),0)))</f>
        <v>#REF!</v>
      </c>
      <c r="N281" s="1002" t="str">
        <f t="shared" ref="N281" ca="1" si="264">IFERROR(J281/J282,"ND")</f>
        <v>ND</v>
      </c>
      <c r="O281" s="1004" t="str">
        <f t="shared" ref="O281" ca="1" si="265">IFERROR(((J281+K281+L281)/H281),"ND")</f>
        <v>ND</v>
      </c>
      <c r="P281" s="1031"/>
    </row>
    <row r="282" spans="3:16">
      <c r="C282" s="981"/>
      <c r="D282" s="983"/>
      <c r="E282" s="983"/>
      <c r="F282" s="985"/>
      <c r="G282" s="987"/>
      <c r="H282" s="1027"/>
      <c r="I282" s="1033"/>
      <c r="J282" s="208" t="str">
        <f ca="1">IF(MOD(ROW()-13,2)=0,IF(ISBLANK(OFFSET(#REF!,INT((ROW()-13)/2),0)),"",OFFSET(#REF!,INT((ROW()-13)/2),0)),IF(ISBLANK(OFFSET('9. METAS'!$U$20,INT((ROW()-14)/2),0)),"",OFFSET('9. METAS'!$U$20,INT((ROW()-14)/2),0)))</f>
        <v/>
      </c>
      <c r="K282" s="209" t="str">
        <f ca="1">IF(MOD(ROW()-13,2)=0,IF(ISBLANK(OFFSET(#REF!,INT((ROW()-13)/2),0)),"",OFFSET(#REF!,INT((ROW()-13)/2),0)),IF(ISBLANK(OFFSET('9. METAS'!$V$20,INT((ROW()-14)/2),0)),"",OFFSET('9. METAS'!$V$20,INT((ROW()-14)/2),0)))</f>
        <v/>
      </c>
      <c r="L282" s="209" t="str">
        <f ca="1">IF(MOD(ROW()-13,2)=0,IF(ISBLANK(OFFSET(#REF!,INT((ROW()-13)/2),0)),"",OFFSET(#REF!,INT((ROW()-13)/2),0)),IF(ISBLANK(OFFSET('9. METAS'!$W$20,INT((ROW()-14)/2),0)),"",OFFSET('9. METAS'!$W$20,INT((ROW()-14)/2),0)))</f>
        <v/>
      </c>
      <c r="M282" s="210" t="str">
        <f ca="1">IF(MOD(ROW()-13,2)=0,IF(ISBLANK(OFFSET(#REF!,INT((ROW()-13)/2),0)),"",OFFSET(#REF!,INT((ROW()-13)/2),0)),IF(ISBLANK(OFFSET('9. METAS'!$X$20,INT((ROW()-14)/2),0)),"",OFFSET('9. METAS'!$X$20,INT((ROW()-14)/2),0)))</f>
        <v/>
      </c>
      <c r="N282" s="1003"/>
      <c r="O282" s="1005"/>
      <c r="P282" s="1034"/>
    </row>
    <row r="283" spans="3:16">
      <c r="C283" s="1008" t="str">
        <f ca="1">IF(ISBLANK(OFFSET('5. Pp (3 años)'!$C$46,INT((ROW()-13)/2),0)),"",OFFSET('5. Pp (3 años)'!$C$46,INT((ROW()-13)/2),0))</f>
        <v/>
      </c>
      <c r="D283" s="983" t="str">
        <f ca="1">IF(ISBLANK(OFFSET('5. Pp (3 años)'!$D$46,INT((ROW()-13)/2),0)),"",OFFSET('5. Pp (3 años)'!$D$46,INT((ROW()-13)/2),0))</f>
        <v/>
      </c>
      <c r="E283" s="983" t="str">
        <f ca="1">IF(ISBLANK(OFFSET('5. Pp (3 años)'!$E$46,INT((ROW()-13)/2),0)),"",OFFSET('5. Pp (3 años)'!$E$46,INT((ROW()-13)/2),0))</f>
        <v/>
      </c>
      <c r="F283" s="985" t="str">
        <f ca="1">IF(ISBLANK(OFFSET('5. Pp (3 años)'!$K$46,INT((ROW()-13)/2),0)),"",OFFSET('5. Pp (3 años)'!$K$46,INT((ROW()-13)/2),0))</f>
        <v/>
      </c>
      <c r="G283" s="987" t="str">
        <f ca="1">IF(ISBLANK(OFFSET('5. Pp (3 años)'!$H$46,INT((ROW()-13)/2),0)),"",OFFSET('5. Pp (3 años)'!$H$46,INT((ROW()-13)/2),0))</f>
        <v/>
      </c>
      <c r="H283" s="1027" t="str">
        <f ca="1">IF(ISBLANK(OFFSET('9. METAS'!$L$20,INT((ROW()-13)/2),0)),"",OFFSET('9. METAS'!$L$20,INT((ROW()-13)/2),0))</f>
        <v/>
      </c>
      <c r="I283" s="1029"/>
      <c r="J283" s="208" t="e">
        <f ca="1">IF(MOD(ROW()-13,2)=0,IF(ISBLANK(OFFSET(#REF!,INT((ROW()-13)/2),0)),"",OFFSET(#REF!,INT((ROW()-13)/2),0)),IF(ISBLANK(OFFSET('9. METAS'!$U$20,INT((ROW()-14)/2),0)),"",OFFSET('9. METAS'!$U$20,INT((ROW()-14)/2),0)))</f>
        <v>#REF!</v>
      </c>
      <c r="K283" s="209" t="e">
        <f ca="1">IF(MOD(ROW()-13,2)=0,IF(ISBLANK(OFFSET(#REF!,INT((ROW()-13)/2),0)),"",OFFSET(#REF!,INT((ROW()-13)/2),0)),IF(ISBLANK(OFFSET('9. METAS'!$V$20,INT((ROW()-14)/2),0)),"",OFFSET('9. METAS'!$V$20,INT((ROW()-14)/2),0)))</f>
        <v>#REF!</v>
      </c>
      <c r="L283" s="209" t="e">
        <f ca="1">IF(MOD(ROW()-13,2)=0,IF(ISBLANK(OFFSET(#REF!,INT((ROW()-13)/2),0)),"",OFFSET(#REF!,INT((ROW()-13)/2),0)),IF(ISBLANK(OFFSET('9. METAS'!$W$20,INT((ROW()-14)/2),0)),"",OFFSET('9. METAS'!$W$20,INT((ROW()-14)/2),0)))</f>
        <v>#REF!</v>
      </c>
      <c r="M283" s="210" t="e">
        <f ca="1">IF(MOD(ROW()-13,2)=0,IF(ISBLANK(OFFSET(#REF!,INT((ROW()-13)/2),0)),"",OFFSET(#REF!,INT((ROW()-13)/2),0)),IF(ISBLANK(OFFSET('9. METAS'!$X$20,INT((ROW()-14)/2),0)),"",OFFSET('9. METAS'!$X$20,INT((ROW()-14)/2),0)))</f>
        <v>#REF!</v>
      </c>
      <c r="N283" s="1002" t="str">
        <f t="shared" ref="N283" ca="1" si="266">IFERROR(J283/J284,"ND")</f>
        <v>ND</v>
      </c>
      <c r="O283" s="1004" t="str">
        <f t="shared" ref="O283" ca="1" si="267">IFERROR(((J283+K283+L283)/H283),"ND")</f>
        <v>ND</v>
      </c>
      <c r="P283" s="1031"/>
    </row>
    <row r="284" spans="3:16">
      <c r="C284" s="981"/>
      <c r="D284" s="983"/>
      <c r="E284" s="983"/>
      <c r="F284" s="985"/>
      <c r="G284" s="987"/>
      <c r="H284" s="1027"/>
      <c r="I284" s="1033"/>
      <c r="J284" s="208" t="str">
        <f ca="1">IF(MOD(ROW()-13,2)=0,IF(ISBLANK(OFFSET(#REF!,INT((ROW()-13)/2),0)),"",OFFSET(#REF!,INT((ROW()-13)/2),0)),IF(ISBLANK(OFFSET('9. METAS'!$U$20,INT((ROW()-14)/2),0)),"",OFFSET('9. METAS'!$U$20,INT((ROW()-14)/2),0)))</f>
        <v/>
      </c>
      <c r="K284" s="209" t="str">
        <f ca="1">IF(MOD(ROW()-13,2)=0,IF(ISBLANK(OFFSET(#REF!,INT((ROW()-13)/2),0)),"",OFFSET(#REF!,INT((ROW()-13)/2),0)),IF(ISBLANK(OFFSET('9. METAS'!$V$20,INT((ROW()-14)/2),0)),"",OFFSET('9. METAS'!$V$20,INT((ROW()-14)/2),0)))</f>
        <v/>
      </c>
      <c r="L284" s="209" t="str">
        <f ca="1">IF(MOD(ROW()-13,2)=0,IF(ISBLANK(OFFSET(#REF!,INT((ROW()-13)/2),0)),"",OFFSET(#REF!,INT((ROW()-13)/2),0)),IF(ISBLANK(OFFSET('9. METAS'!$W$20,INT((ROW()-14)/2),0)),"",OFFSET('9. METAS'!$W$20,INT((ROW()-14)/2),0)))</f>
        <v/>
      </c>
      <c r="M284" s="210" t="str">
        <f ca="1">IF(MOD(ROW()-13,2)=0,IF(ISBLANK(OFFSET(#REF!,INT((ROW()-13)/2),0)),"",OFFSET(#REF!,INT((ROW()-13)/2),0)),IF(ISBLANK(OFFSET('9. METAS'!$X$20,INT((ROW()-14)/2),0)),"",OFFSET('9. METAS'!$X$20,INT((ROW()-14)/2),0)))</f>
        <v/>
      </c>
      <c r="N284" s="1003"/>
      <c r="O284" s="1005"/>
      <c r="P284" s="1034"/>
    </row>
    <row r="285" spans="3:16">
      <c r="C285" s="1008" t="str">
        <f ca="1">IF(ISBLANK(OFFSET('5. Pp (3 años)'!$C$46,INT((ROW()-13)/2),0)),"",OFFSET('5. Pp (3 años)'!$C$46,INT((ROW()-13)/2),0))</f>
        <v/>
      </c>
      <c r="D285" s="983" t="str">
        <f ca="1">IF(ISBLANK(OFFSET('5. Pp (3 años)'!$D$46,INT((ROW()-13)/2),0)),"",OFFSET('5. Pp (3 años)'!$D$46,INT((ROW()-13)/2),0))</f>
        <v/>
      </c>
      <c r="E285" s="983" t="str">
        <f ca="1">IF(ISBLANK(OFFSET('5. Pp (3 años)'!$E$46,INT((ROW()-13)/2),0)),"",OFFSET('5. Pp (3 años)'!$E$46,INT((ROW()-13)/2),0))</f>
        <v/>
      </c>
      <c r="F285" s="985" t="str">
        <f ca="1">IF(ISBLANK(OFFSET('5. Pp (3 años)'!$K$46,INT((ROW()-13)/2),0)),"",OFFSET('5. Pp (3 años)'!$K$46,INT((ROW()-13)/2),0))</f>
        <v/>
      </c>
      <c r="G285" s="987" t="str">
        <f ca="1">IF(ISBLANK(OFFSET('5. Pp (3 años)'!$H$46,INT((ROW()-13)/2),0)),"",OFFSET('5. Pp (3 años)'!$H$46,INT((ROW()-13)/2),0))</f>
        <v/>
      </c>
      <c r="H285" s="1027" t="str">
        <f ca="1">IF(ISBLANK(OFFSET('9. METAS'!$L$20,INT((ROW()-13)/2),0)),"",OFFSET('9. METAS'!$L$20,INT((ROW()-13)/2),0))</f>
        <v/>
      </c>
      <c r="I285" s="1029"/>
      <c r="J285" s="208" t="e">
        <f ca="1">IF(MOD(ROW()-13,2)=0,IF(ISBLANK(OFFSET(#REF!,INT((ROW()-13)/2),0)),"",OFFSET(#REF!,INT((ROW()-13)/2),0)),IF(ISBLANK(OFFSET('9. METAS'!$U$20,INT((ROW()-14)/2),0)),"",OFFSET('9. METAS'!$U$20,INT((ROW()-14)/2),0)))</f>
        <v>#REF!</v>
      </c>
      <c r="K285" s="209" t="e">
        <f ca="1">IF(MOD(ROW()-13,2)=0,IF(ISBLANK(OFFSET(#REF!,INT((ROW()-13)/2),0)),"",OFFSET(#REF!,INT((ROW()-13)/2),0)),IF(ISBLANK(OFFSET('9. METAS'!$V$20,INT((ROW()-14)/2),0)),"",OFFSET('9. METAS'!$V$20,INT((ROW()-14)/2),0)))</f>
        <v>#REF!</v>
      </c>
      <c r="L285" s="209" t="e">
        <f ca="1">IF(MOD(ROW()-13,2)=0,IF(ISBLANK(OFFSET(#REF!,INT((ROW()-13)/2),0)),"",OFFSET(#REF!,INT((ROW()-13)/2),0)),IF(ISBLANK(OFFSET('9. METAS'!$W$20,INT((ROW()-14)/2),0)),"",OFFSET('9. METAS'!$W$20,INT((ROW()-14)/2),0)))</f>
        <v>#REF!</v>
      </c>
      <c r="M285" s="210" t="e">
        <f ca="1">IF(MOD(ROW()-13,2)=0,IF(ISBLANK(OFFSET(#REF!,INT((ROW()-13)/2),0)),"",OFFSET(#REF!,INT((ROW()-13)/2),0)),IF(ISBLANK(OFFSET('9. METAS'!$X$20,INT((ROW()-14)/2),0)),"",OFFSET('9. METAS'!$X$20,INT((ROW()-14)/2),0)))</f>
        <v>#REF!</v>
      </c>
      <c r="N285" s="1002" t="str">
        <f t="shared" ref="N285" ca="1" si="268">IFERROR(J285/J286,"ND")</f>
        <v>ND</v>
      </c>
      <c r="O285" s="1004" t="str">
        <f t="shared" ref="O285" ca="1" si="269">IFERROR(((J285+K285+L285)/H285),"ND")</f>
        <v>ND</v>
      </c>
      <c r="P285" s="1031"/>
    </row>
    <row r="286" spans="3:16">
      <c r="C286" s="981"/>
      <c r="D286" s="983"/>
      <c r="E286" s="983"/>
      <c r="F286" s="985"/>
      <c r="G286" s="987"/>
      <c r="H286" s="1027"/>
      <c r="I286" s="1033"/>
      <c r="J286" s="208" t="str">
        <f ca="1">IF(MOD(ROW()-13,2)=0,IF(ISBLANK(OFFSET(#REF!,INT((ROW()-13)/2),0)),"",OFFSET(#REF!,INT((ROW()-13)/2),0)),IF(ISBLANK(OFFSET('9. METAS'!$U$20,INT((ROW()-14)/2),0)),"",OFFSET('9. METAS'!$U$20,INT((ROW()-14)/2),0)))</f>
        <v/>
      </c>
      <c r="K286" s="209" t="str">
        <f ca="1">IF(MOD(ROW()-13,2)=0,IF(ISBLANK(OFFSET(#REF!,INT((ROW()-13)/2),0)),"",OFFSET(#REF!,INT((ROW()-13)/2),0)),IF(ISBLANK(OFFSET('9. METAS'!$V$20,INT((ROW()-14)/2),0)),"",OFFSET('9. METAS'!$V$20,INT((ROW()-14)/2),0)))</f>
        <v/>
      </c>
      <c r="L286" s="209" t="str">
        <f ca="1">IF(MOD(ROW()-13,2)=0,IF(ISBLANK(OFFSET(#REF!,INT((ROW()-13)/2),0)),"",OFFSET(#REF!,INT((ROW()-13)/2),0)),IF(ISBLANK(OFFSET('9. METAS'!$W$20,INT((ROW()-14)/2),0)),"",OFFSET('9. METAS'!$W$20,INT((ROW()-14)/2),0)))</f>
        <v/>
      </c>
      <c r="M286" s="210" t="str">
        <f ca="1">IF(MOD(ROW()-13,2)=0,IF(ISBLANK(OFFSET(#REF!,INT((ROW()-13)/2),0)),"",OFFSET(#REF!,INT((ROW()-13)/2),0)),IF(ISBLANK(OFFSET('9. METAS'!$X$20,INT((ROW()-14)/2),0)),"",OFFSET('9. METAS'!$X$20,INT((ROW()-14)/2),0)))</f>
        <v/>
      </c>
      <c r="N286" s="1003"/>
      <c r="O286" s="1005"/>
      <c r="P286" s="1034"/>
    </row>
    <row r="287" spans="3:16">
      <c r="C287" s="1008" t="str">
        <f ca="1">IF(ISBLANK(OFFSET('5. Pp (3 años)'!$C$46,INT((ROW()-13)/2),0)),"",OFFSET('5. Pp (3 años)'!$C$46,INT((ROW()-13)/2),0))</f>
        <v/>
      </c>
      <c r="D287" s="983" t="str">
        <f ca="1">IF(ISBLANK(OFFSET('5. Pp (3 años)'!$D$46,INT((ROW()-13)/2),0)),"",OFFSET('5. Pp (3 años)'!$D$46,INT((ROW()-13)/2),0))</f>
        <v/>
      </c>
      <c r="E287" s="983" t="str">
        <f ca="1">IF(ISBLANK(OFFSET('5. Pp (3 años)'!$E$46,INT((ROW()-13)/2),0)),"",OFFSET('5. Pp (3 años)'!$E$46,INT((ROW()-13)/2),0))</f>
        <v/>
      </c>
      <c r="F287" s="985" t="str">
        <f ca="1">IF(ISBLANK(OFFSET('5. Pp (3 años)'!$K$46,INT((ROW()-13)/2),0)),"",OFFSET('5. Pp (3 años)'!$K$46,INT((ROW()-13)/2),0))</f>
        <v/>
      </c>
      <c r="G287" s="987" t="str">
        <f ca="1">IF(ISBLANK(OFFSET('5. Pp (3 años)'!$H$46,INT((ROW()-13)/2),0)),"",OFFSET('5. Pp (3 años)'!$H$46,INT((ROW()-13)/2),0))</f>
        <v/>
      </c>
      <c r="H287" s="1027" t="str">
        <f ca="1">IF(ISBLANK(OFFSET('9. METAS'!$L$20,INT((ROW()-13)/2),0)),"",OFFSET('9. METAS'!$L$20,INT((ROW()-13)/2),0))</f>
        <v/>
      </c>
      <c r="I287" s="1029"/>
      <c r="J287" s="208" t="e">
        <f ca="1">IF(MOD(ROW()-13,2)=0,IF(ISBLANK(OFFSET(#REF!,INT((ROW()-13)/2),0)),"",OFFSET(#REF!,INT((ROW()-13)/2),0)),IF(ISBLANK(OFFSET('9. METAS'!$U$20,INT((ROW()-14)/2),0)),"",OFFSET('9. METAS'!$U$20,INT((ROW()-14)/2),0)))</f>
        <v>#REF!</v>
      </c>
      <c r="K287" s="209" t="e">
        <f ca="1">IF(MOD(ROW()-13,2)=0,IF(ISBLANK(OFFSET(#REF!,INT((ROW()-13)/2),0)),"",OFFSET(#REF!,INT((ROW()-13)/2),0)),IF(ISBLANK(OFFSET('9. METAS'!$V$20,INT((ROW()-14)/2),0)),"",OFFSET('9. METAS'!$V$20,INT((ROW()-14)/2),0)))</f>
        <v>#REF!</v>
      </c>
      <c r="L287" s="209" t="e">
        <f ca="1">IF(MOD(ROW()-13,2)=0,IF(ISBLANK(OFFSET(#REF!,INT((ROW()-13)/2),0)),"",OFFSET(#REF!,INT((ROW()-13)/2),0)),IF(ISBLANK(OFFSET('9. METAS'!$W$20,INT((ROW()-14)/2),0)),"",OFFSET('9. METAS'!$W$20,INT((ROW()-14)/2),0)))</f>
        <v>#REF!</v>
      </c>
      <c r="M287" s="210" t="e">
        <f ca="1">IF(MOD(ROW()-13,2)=0,IF(ISBLANK(OFFSET(#REF!,INT((ROW()-13)/2),0)),"",OFFSET(#REF!,INT((ROW()-13)/2),0)),IF(ISBLANK(OFFSET('9. METAS'!$X$20,INT((ROW()-14)/2),0)),"",OFFSET('9. METAS'!$X$20,INT((ROW()-14)/2),0)))</f>
        <v>#REF!</v>
      </c>
      <c r="N287" s="1002" t="str">
        <f t="shared" ref="N287" ca="1" si="270">IFERROR(J287/J288,"ND")</f>
        <v>ND</v>
      </c>
      <c r="O287" s="1004" t="str">
        <f t="shared" ref="O287" ca="1" si="271">IFERROR(((J287+K287+L287)/H287),"ND")</f>
        <v>ND</v>
      </c>
      <c r="P287" s="1031"/>
    </row>
    <row r="288" spans="3:16">
      <c r="C288" s="981"/>
      <c r="D288" s="983"/>
      <c r="E288" s="983"/>
      <c r="F288" s="985"/>
      <c r="G288" s="987"/>
      <c r="H288" s="1027"/>
      <c r="I288" s="1033"/>
      <c r="J288" s="208" t="str">
        <f ca="1">IF(MOD(ROW()-13,2)=0,IF(ISBLANK(OFFSET(#REF!,INT((ROW()-13)/2),0)),"",OFFSET(#REF!,INT((ROW()-13)/2),0)),IF(ISBLANK(OFFSET('9. METAS'!$U$20,INT((ROW()-14)/2),0)),"",OFFSET('9. METAS'!$U$20,INT((ROW()-14)/2),0)))</f>
        <v/>
      </c>
      <c r="K288" s="209" t="str">
        <f ca="1">IF(MOD(ROW()-13,2)=0,IF(ISBLANK(OFFSET(#REF!,INT((ROW()-13)/2),0)),"",OFFSET(#REF!,INT((ROW()-13)/2),0)),IF(ISBLANK(OFFSET('9. METAS'!$V$20,INT((ROW()-14)/2),0)),"",OFFSET('9. METAS'!$V$20,INT((ROW()-14)/2),0)))</f>
        <v/>
      </c>
      <c r="L288" s="209" t="str">
        <f ca="1">IF(MOD(ROW()-13,2)=0,IF(ISBLANK(OFFSET(#REF!,INT((ROW()-13)/2),0)),"",OFFSET(#REF!,INT((ROW()-13)/2),0)),IF(ISBLANK(OFFSET('9. METAS'!$W$20,INT((ROW()-14)/2),0)),"",OFFSET('9. METAS'!$W$20,INT((ROW()-14)/2),0)))</f>
        <v/>
      </c>
      <c r="M288" s="210" t="str">
        <f ca="1">IF(MOD(ROW()-13,2)=0,IF(ISBLANK(OFFSET(#REF!,INT((ROW()-13)/2),0)),"",OFFSET(#REF!,INT((ROW()-13)/2),0)),IF(ISBLANK(OFFSET('9. METAS'!$X$20,INT((ROW()-14)/2),0)),"",OFFSET('9. METAS'!$X$20,INT((ROW()-14)/2),0)))</f>
        <v/>
      </c>
      <c r="N288" s="1003"/>
      <c r="O288" s="1005"/>
      <c r="P288" s="1034"/>
    </row>
    <row r="289" spans="3:16">
      <c r="C289" s="1008" t="str">
        <f ca="1">IF(ISBLANK(OFFSET('5. Pp (3 años)'!$C$46,INT((ROW()-13)/2),0)),"",OFFSET('5. Pp (3 años)'!$C$46,INT((ROW()-13)/2),0))</f>
        <v/>
      </c>
      <c r="D289" s="983" t="str">
        <f ca="1">IF(ISBLANK(OFFSET('5. Pp (3 años)'!$D$46,INT((ROW()-13)/2),0)),"",OFFSET('5. Pp (3 años)'!$D$46,INT((ROW()-13)/2),0))</f>
        <v/>
      </c>
      <c r="E289" s="983" t="str">
        <f ca="1">IF(ISBLANK(OFFSET('5. Pp (3 años)'!$E$46,INT((ROW()-13)/2),0)),"",OFFSET('5. Pp (3 años)'!$E$46,INT((ROW()-13)/2),0))</f>
        <v/>
      </c>
      <c r="F289" s="985" t="str">
        <f ca="1">IF(ISBLANK(OFFSET('5. Pp (3 años)'!$K$46,INT((ROW()-13)/2),0)),"",OFFSET('5. Pp (3 años)'!$K$46,INT((ROW()-13)/2),0))</f>
        <v/>
      </c>
      <c r="G289" s="987" t="str">
        <f ca="1">IF(ISBLANK(OFFSET('5. Pp (3 años)'!$H$46,INT((ROW()-13)/2),0)),"",OFFSET('5. Pp (3 años)'!$H$46,INT((ROW()-13)/2),0))</f>
        <v/>
      </c>
      <c r="H289" s="1027" t="str">
        <f ca="1">IF(ISBLANK(OFFSET('9. METAS'!$L$20,INT((ROW()-13)/2),0)),"",OFFSET('9. METAS'!$L$20,INT((ROW()-13)/2),0))</f>
        <v/>
      </c>
      <c r="I289" s="1029"/>
      <c r="J289" s="208" t="e">
        <f ca="1">IF(MOD(ROW()-13,2)=0,IF(ISBLANK(OFFSET(#REF!,INT((ROW()-13)/2),0)),"",OFFSET(#REF!,INT((ROW()-13)/2),0)),IF(ISBLANK(OFFSET('9. METAS'!$U$20,INT((ROW()-14)/2),0)),"",OFFSET('9. METAS'!$U$20,INT((ROW()-14)/2),0)))</f>
        <v>#REF!</v>
      </c>
      <c r="K289" s="209" t="e">
        <f ca="1">IF(MOD(ROW()-13,2)=0,IF(ISBLANK(OFFSET(#REF!,INT((ROW()-13)/2),0)),"",OFFSET(#REF!,INT((ROW()-13)/2),0)),IF(ISBLANK(OFFSET('9. METAS'!$V$20,INT((ROW()-14)/2),0)),"",OFFSET('9. METAS'!$V$20,INT((ROW()-14)/2),0)))</f>
        <v>#REF!</v>
      </c>
      <c r="L289" s="209" t="e">
        <f ca="1">IF(MOD(ROW()-13,2)=0,IF(ISBLANK(OFFSET(#REF!,INT((ROW()-13)/2),0)),"",OFFSET(#REF!,INT((ROW()-13)/2),0)),IF(ISBLANK(OFFSET('9. METAS'!$W$20,INT((ROW()-14)/2),0)),"",OFFSET('9. METAS'!$W$20,INT((ROW()-14)/2),0)))</f>
        <v>#REF!</v>
      </c>
      <c r="M289" s="210" t="e">
        <f ca="1">IF(MOD(ROW()-13,2)=0,IF(ISBLANK(OFFSET(#REF!,INT((ROW()-13)/2),0)),"",OFFSET(#REF!,INT((ROW()-13)/2),0)),IF(ISBLANK(OFFSET('9. METAS'!$X$20,INT((ROW()-14)/2),0)),"",OFFSET('9. METAS'!$X$20,INT((ROW()-14)/2),0)))</f>
        <v>#REF!</v>
      </c>
      <c r="N289" s="1002" t="str">
        <f t="shared" ref="N289" ca="1" si="272">IFERROR(J289/J290,"ND")</f>
        <v>ND</v>
      </c>
      <c r="O289" s="1004" t="str">
        <f t="shared" ref="O289" ca="1" si="273">IFERROR(((J289+K289+L289)/H289),"ND")</f>
        <v>ND</v>
      </c>
      <c r="P289" s="1031"/>
    </row>
    <row r="290" spans="3:16">
      <c r="C290" s="981"/>
      <c r="D290" s="983"/>
      <c r="E290" s="983"/>
      <c r="F290" s="985"/>
      <c r="G290" s="987"/>
      <c r="H290" s="1027"/>
      <c r="I290" s="1033"/>
      <c r="J290" s="208" t="str">
        <f ca="1">IF(MOD(ROW()-13,2)=0,IF(ISBLANK(OFFSET(#REF!,INT((ROW()-13)/2),0)),"",OFFSET(#REF!,INT((ROW()-13)/2),0)),IF(ISBLANK(OFFSET('9. METAS'!$U$20,INT((ROW()-14)/2),0)),"",OFFSET('9. METAS'!$U$20,INT((ROW()-14)/2),0)))</f>
        <v/>
      </c>
      <c r="K290" s="209" t="str">
        <f ca="1">IF(MOD(ROW()-13,2)=0,IF(ISBLANK(OFFSET(#REF!,INT((ROW()-13)/2),0)),"",OFFSET(#REF!,INT((ROW()-13)/2),0)),IF(ISBLANK(OFFSET('9. METAS'!$V$20,INT((ROW()-14)/2),0)),"",OFFSET('9. METAS'!$V$20,INT((ROW()-14)/2),0)))</f>
        <v/>
      </c>
      <c r="L290" s="209" t="str">
        <f ca="1">IF(MOD(ROW()-13,2)=0,IF(ISBLANK(OFFSET(#REF!,INT((ROW()-13)/2),0)),"",OFFSET(#REF!,INT((ROW()-13)/2),0)),IF(ISBLANK(OFFSET('9. METAS'!$W$20,INT((ROW()-14)/2),0)),"",OFFSET('9. METAS'!$W$20,INT((ROW()-14)/2),0)))</f>
        <v/>
      </c>
      <c r="M290" s="210" t="str">
        <f ca="1">IF(MOD(ROW()-13,2)=0,IF(ISBLANK(OFFSET(#REF!,INT((ROW()-13)/2),0)),"",OFFSET(#REF!,INT((ROW()-13)/2),0)),IF(ISBLANK(OFFSET('9. METAS'!$X$20,INT((ROW()-14)/2),0)),"",OFFSET('9. METAS'!$X$20,INT((ROW()-14)/2),0)))</f>
        <v/>
      </c>
      <c r="N290" s="1003"/>
      <c r="O290" s="1005"/>
      <c r="P290" s="1034"/>
    </row>
    <row r="291" spans="3:16">
      <c r="C291" s="1008" t="str">
        <f ca="1">IF(ISBLANK(OFFSET('5. Pp (3 años)'!$C$46,INT((ROW()-13)/2),0)),"",OFFSET('5. Pp (3 años)'!$C$46,INT((ROW()-13)/2),0))</f>
        <v/>
      </c>
      <c r="D291" s="983" t="str">
        <f ca="1">IF(ISBLANK(OFFSET('5. Pp (3 años)'!$D$46,INT((ROW()-13)/2),0)),"",OFFSET('5. Pp (3 años)'!$D$46,INT((ROW()-13)/2),0))</f>
        <v/>
      </c>
      <c r="E291" s="983" t="str">
        <f ca="1">IF(ISBLANK(OFFSET('5. Pp (3 años)'!$E$46,INT((ROW()-13)/2),0)),"",OFFSET('5. Pp (3 años)'!$E$46,INT((ROW()-13)/2),0))</f>
        <v/>
      </c>
      <c r="F291" s="985" t="str">
        <f ca="1">IF(ISBLANK(OFFSET('5. Pp (3 años)'!$K$46,INT((ROW()-13)/2),0)),"",OFFSET('5. Pp (3 años)'!$K$46,INT((ROW()-13)/2),0))</f>
        <v/>
      </c>
      <c r="G291" s="987" t="str">
        <f ca="1">IF(ISBLANK(OFFSET('5. Pp (3 años)'!$H$46,INT((ROW()-13)/2),0)),"",OFFSET('5. Pp (3 años)'!$H$46,INT((ROW()-13)/2),0))</f>
        <v/>
      </c>
      <c r="H291" s="1027" t="str">
        <f ca="1">IF(ISBLANK(OFFSET('9. METAS'!$L$20,INT((ROW()-13)/2),0)),"",OFFSET('9. METAS'!$L$20,INT((ROW()-13)/2),0))</f>
        <v/>
      </c>
      <c r="I291" s="1029"/>
      <c r="J291" s="208" t="e">
        <f ca="1">IF(MOD(ROW()-13,2)=0,IF(ISBLANK(OFFSET(#REF!,INT((ROW()-13)/2),0)),"",OFFSET(#REF!,INT((ROW()-13)/2),0)),IF(ISBLANK(OFFSET('9. METAS'!$U$20,INT((ROW()-14)/2),0)),"",OFFSET('9. METAS'!$U$20,INT((ROW()-14)/2),0)))</f>
        <v>#REF!</v>
      </c>
      <c r="K291" s="209" t="e">
        <f ca="1">IF(MOD(ROW()-13,2)=0,IF(ISBLANK(OFFSET(#REF!,INT((ROW()-13)/2),0)),"",OFFSET(#REF!,INT((ROW()-13)/2),0)),IF(ISBLANK(OFFSET('9. METAS'!$V$20,INT((ROW()-14)/2),0)),"",OFFSET('9. METAS'!$V$20,INT((ROW()-14)/2),0)))</f>
        <v>#REF!</v>
      </c>
      <c r="L291" s="209" t="e">
        <f ca="1">IF(MOD(ROW()-13,2)=0,IF(ISBLANK(OFFSET(#REF!,INT((ROW()-13)/2),0)),"",OFFSET(#REF!,INT((ROW()-13)/2),0)),IF(ISBLANK(OFFSET('9. METAS'!$W$20,INT((ROW()-14)/2),0)),"",OFFSET('9. METAS'!$W$20,INT((ROW()-14)/2),0)))</f>
        <v>#REF!</v>
      </c>
      <c r="M291" s="210" t="e">
        <f ca="1">IF(MOD(ROW()-13,2)=0,IF(ISBLANK(OFFSET(#REF!,INT((ROW()-13)/2),0)),"",OFFSET(#REF!,INT((ROW()-13)/2),0)),IF(ISBLANK(OFFSET('9. METAS'!$X$20,INT((ROW()-14)/2),0)),"",OFFSET('9. METAS'!$X$20,INT((ROW()-14)/2),0)))</f>
        <v>#REF!</v>
      </c>
      <c r="N291" s="1002" t="str">
        <f t="shared" ref="N291" ca="1" si="274">IFERROR(J291/J292,"ND")</f>
        <v>ND</v>
      </c>
      <c r="O291" s="1004" t="str">
        <f t="shared" ref="O291" ca="1" si="275">IFERROR(((J291+K291+L291)/H291),"ND")</f>
        <v>ND</v>
      </c>
      <c r="P291" s="1031"/>
    </row>
    <row r="292" spans="3:16">
      <c r="C292" s="981"/>
      <c r="D292" s="983"/>
      <c r="E292" s="983"/>
      <c r="F292" s="985"/>
      <c r="G292" s="987"/>
      <c r="H292" s="1027"/>
      <c r="I292" s="1033"/>
      <c r="J292" s="208" t="str">
        <f ca="1">IF(MOD(ROW()-13,2)=0,IF(ISBLANK(OFFSET(#REF!,INT((ROW()-13)/2),0)),"",OFFSET(#REF!,INT((ROW()-13)/2),0)),IF(ISBLANK(OFFSET('9. METAS'!$U$20,INT((ROW()-14)/2),0)),"",OFFSET('9. METAS'!$U$20,INT((ROW()-14)/2),0)))</f>
        <v/>
      </c>
      <c r="K292" s="209" t="str">
        <f ca="1">IF(MOD(ROW()-13,2)=0,IF(ISBLANK(OFFSET(#REF!,INT((ROW()-13)/2),0)),"",OFFSET(#REF!,INT((ROW()-13)/2),0)),IF(ISBLANK(OFFSET('9. METAS'!$V$20,INT((ROW()-14)/2),0)),"",OFFSET('9. METAS'!$V$20,INT((ROW()-14)/2),0)))</f>
        <v/>
      </c>
      <c r="L292" s="209" t="str">
        <f ca="1">IF(MOD(ROW()-13,2)=0,IF(ISBLANK(OFFSET(#REF!,INT((ROW()-13)/2),0)),"",OFFSET(#REF!,INT((ROW()-13)/2),0)),IF(ISBLANK(OFFSET('9. METAS'!$W$20,INT((ROW()-14)/2),0)),"",OFFSET('9. METAS'!$W$20,INT((ROW()-14)/2),0)))</f>
        <v/>
      </c>
      <c r="M292" s="210" t="str">
        <f ca="1">IF(MOD(ROW()-13,2)=0,IF(ISBLANK(OFFSET(#REF!,INT((ROW()-13)/2),0)),"",OFFSET(#REF!,INT((ROW()-13)/2),0)),IF(ISBLANK(OFFSET('9. METAS'!$X$20,INT((ROW()-14)/2),0)),"",OFFSET('9. METAS'!$X$20,INT((ROW()-14)/2),0)))</f>
        <v/>
      </c>
      <c r="N292" s="1003"/>
      <c r="O292" s="1005"/>
      <c r="P292" s="1034"/>
    </row>
    <row r="293" spans="3:16">
      <c r="C293" s="1008" t="str">
        <f ca="1">IF(ISBLANK(OFFSET('5. Pp (3 años)'!$C$46,INT((ROW()-13)/2),0)),"",OFFSET('5. Pp (3 años)'!$C$46,INT((ROW()-13)/2),0))</f>
        <v/>
      </c>
      <c r="D293" s="983" t="str">
        <f ca="1">IF(ISBLANK(OFFSET('5. Pp (3 años)'!$D$46,INT((ROW()-13)/2),0)),"",OFFSET('5. Pp (3 años)'!$D$46,INT((ROW()-13)/2),0))</f>
        <v/>
      </c>
      <c r="E293" s="983" t="str">
        <f ca="1">IF(ISBLANK(OFFSET('5. Pp (3 años)'!$E$46,INT((ROW()-13)/2),0)),"",OFFSET('5. Pp (3 años)'!$E$46,INT((ROW()-13)/2),0))</f>
        <v/>
      </c>
      <c r="F293" s="985" t="str">
        <f ca="1">IF(ISBLANK(OFFSET('5. Pp (3 años)'!$K$46,INT((ROW()-13)/2),0)),"",OFFSET('5. Pp (3 años)'!$K$46,INT((ROW()-13)/2),0))</f>
        <v/>
      </c>
      <c r="G293" s="987" t="str">
        <f ca="1">IF(ISBLANK(OFFSET('5. Pp (3 años)'!$H$46,INT((ROW()-13)/2),0)),"",OFFSET('5. Pp (3 años)'!$H$46,INT((ROW()-13)/2),0))</f>
        <v/>
      </c>
      <c r="H293" s="1027" t="str">
        <f ca="1">IF(ISBLANK(OFFSET('9. METAS'!$L$20,INT((ROW()-13)/2),0)),"",OFFSET('9. METAS'!$L$20,INT((ROW()-13)/2),0))</f>
        <v/>
      </c>
      <c r="I293" s="1029"/>
      <c r="J293" s="208" t="e">
        <f ca="1">IF(MOD(ROW()-13,2)=0,IF(ISBLANK(OFFSET(#REF!,INT((ROW()-13)/2),0)),"",OFFSET(#REF!,INT((ROW()-13)/2),0)),IF(ISBLANK(OFFSET('9. METAS'!$U$20,INT((ROW()-14)/2),0)),"",OFFSET('9. METAS'!$U$20,INT((ROW()-14)/2),0)))</f>
        <v>#REF!</v>
      </c>
      <c r="K293" s="209" t="e">
        <f ca="1">IF(MOD(ROW()-13,2)=0,IF(ISBLANK(OFFSET(#REF!,INT((ROW()-13)/2),0)),"",OFFSET(#REF!,INT((ROW()-13)/2),0)),IF(ISBLANK(OFFSET('9. METAS'!$V$20,INT((ROW()-14)/2),0)),"",OFFSET('9. METAS'!$V$20,INT((ROW()-14)/2),0)))</f>
        <v>#REF!</v>
      </c>
      <c r="L293" s="209" t="e">
        <f ca="1">IF(MOD(ROW()-13,2)=0,IF(ISBLANK(OFFSET(#REF!,INT((ROW()-13)/2),0)),"",OFFSET(#REF!,INT((ROW()-13)/2),0)),IF(ISBLANK(OFFSET('9. METAS'!$W$20,INT((ROW()-14)/2),0)),"",OFFSET('9. METAS'!$W$20,INT((ROW()-14)/2),0)))</f>
        <v>#REF!</v>
      </c>
      <c r="M293" s="210" t="e">
        <f ca="1">IF(MOD(ROW()-13,2)=0,IF(ISBLANK(OFFSET(#REF!,INT((ROW()-13)/2),0)),"",OFFSET(#REF!,INT((ROW()-13)/2),0)),IF(ISBLANK(OFFSET('9. METAS'!$X$20,INT((ROW()-14)/2),0)),"",OFFSET('9. METAS'!$X$20,INT((ROW()-14)/2),0)))</f>
        <v>#REF!</v>
      </c>
      <c r="N293" s="1002" t="str">
        <f t="shared" ref="N293" ca="1" si="276">IFERROR(J293/J294,"ND")</f>
        <v>ND</v>
      </c>
      <c r="O293" s="1004" t="str">
        <f t="shared" ref="O293" ca="1" si="277">IFERROR(((J293+K293+L293)/H293),"ND")</f>
        <v>ND</v>
      </c>
      <c r="P293" s="1031"/>
    </row>
    <row r="294" spans="3:16">
      <c r="C294" s="981"/>
      <c r="D294" s="983"/>
      <c r="E294" s="983"/>
      <c r="F294" s="985"/>
      <c r="G294" s="987"/>
      <c r="H294" s="1027"/>
      <c r="I294" s="1033"/>
      <c r="J294" s="208" t="str">
        <f ca="1">IF(MOD(ROW()-13,2)=0,IF(ISBLANK(OFFSET(#REF!,INT((ROW()-13)/2),0)),"",OFFSET(#REF!,INT((ROW()-13)/2),0)),IF(ISBLANK(OFFSET('9. METAS'!$U$20,INT((ROW()-14)/2),0)),"",OFFSET('9. METAS'!$U$20,INT((ROW()-14)/2),0)))</f>
        <v/>
      </c>
      <c r="K294" s="209" t="str">
        <f ca="1">IF(MOD(ROW()-13,2)=0,IF(ISBLANK(OFFSET(#REF!,INT((ROW()-13)/2),0)),"",OFFSET(#REF!,INT((ROW()-13)/2),0)),IF(ISBLANK(OFFSET('9. METAS'!$V$20,INT((ROW()-14)/2),0)),"",OFFSET('9. METAS'!$V$20,INT((ROW()-14)/2),0)))</f>
        <v/>
      </c>
      <c r="L294" s="209" t="str">
        <f ca="1">IF(MOD(ROW()-13,2)=0,IF(ISBLANK(OFFSET(#REF!,INT((ROW()-13)/2),0)),"",OFFSET(#REF!,INT((ROW()-13)/2),0)),IF(ISBLANK(OFFSET('9. METAS'!$W$20,INT((ROW()-14)/2),0)),"",OFFSET('9. METAS'!$W$20,INT((ROW()-14)/2),0)))</f>
        <v/>
      </c>
      <c r="M294" s="210" t="str">
        <f ca="1">IF(MOD(ROW()-13,2)=0,IF(ISBLANK(OFFSET(#REF!,INT((ROW()-13)/2),0)),"",OFFSET(#REF!,INT((ROW()-13)/2),0)),IF(ISBLANK(OFFSET('9. METAS'!$X$20,INT((ROW()-14)/2),0)),"",OFFSET('9. METAS'!$X$20,INT((ROW()-14)/2),0)))</f>
        <v/>
      </c>
      <c r="N294" s="1003"/>
      <c r="O294" s="1005"/>
      <c r="P294" s="1034"/>
    </row>
    <row r="295" spans="3:16">
      <c r="C295" s="1008" t="str">
        <f ca="1">IF(ISBLANK(OFFSET('5. Pp (3 años)'!$C$46,INT((ROW()-13)/2),0)),"",OFFSET('5. Pp (3 años)'!$C$46,INT((ROW()-13)/2),0))</f>
        <v/>
      </c>
      <c r="D295" s="983" t="str">
        <f ca="1">IF(ISBLANK(OFFSET('5. Pp (3 años)'!$D$46,INT((ROW()-13)/2),0)),"",OFFSET('5. Pp (3 años)'!$D$46,INT((ROW()-13)/2),0))</f>
        <v/>
      </c>
      <c r="E295" s="983" t="str">
        <f ca="1">IF(ISBLANK(OFFSET('5. Pp (3 años)'!$E$46,INT((ROW()-13)/2),0)),"",OFFSET('5. Pp (3 años)'!$E$46,INT((ROW()-13)/2),0))</f>
        <v/>
      </c>
      <c r="F295" s="985" t="str">
        <f ca="1">IF(ISBLANK(OFFSET('5. Pp (3 años)'!$K$46,INT((ROW()-13)/2),0)),"",OFFSET('5. Pp (3 años)'!$K$46,INT((ROW()-13)/2),0))</f>
        <v/>
      </c>
      <c r="G295" s="987" t="str">
        <f ca="1">IF(ISBLANK(OFFSET('5. Pp (3 años)'!$H$46,INT((ROW()-13)/2),0)),"",OFFSET('5. Pp (3 años)'!$H$46,INT((ROW()-13)/2),0))</f>
        <v/>
      </c>
      <c r="H295" s="1027" t="str">
        <f ca="1">IF(ISBLANK(OFFSET('9. METAS'!$L$20,INT((ROW()-13)/2),0)),"",OFFSET('9. METAS'!$L$20,INT((ROW()-13)/2),0))</f>
        <v/>
      </c>
      <c r="I295" s="1029"/>
      <c r="J295" s="208" t="e">
        <f ca="1">IF(MOD(ROW()-13,2)=0,IF(ISBLANK(OFFSET(#REF!,INT((ROW()-13)/2),0)),"",OFFSET(#REF!,INT((ROW()-13)/2),0)),IF(ISBLANK(OFFSET('9. METAS'!$U$20,INT((ROW()-14)/2),0)),"",OFFSET('9. METAS'!$U$20,INT((ROW()-14)/2),0)))</f>
        <v>#REF!</v>
      </c>
      <c r="K295" s="209" t="e">
        <f ca="1">IF(MOD(ROW()-13,2)=0,IF(ISBLANK(OFFSET(#REF!,INT((ROW()-13)/2),0)),"",OFFSET(#REF!,INT((ROW()-13)/2),0)),IF(ISBLANK(OFFSET('9. METAS'!$V$20,INT((ROW()-14)/2),0)),"",OFFSET('9. METAS'!$V$20,INT((ROW()-14)/2),0)))</f>
        <v>#REF!</v>
      </c>
      <c r="L295" s="209" t="e">
        <f ca="1">IF(MOD(ROW()-13,2)=0,IF(ISBLANK(OFFSET(#REF!,INT((ROW()-13)/2),0)),"",OFFSET(#REF!,INT((ROW()-13)/2),0)),IF(ISBLANK(OFFSET('9. METAS'!$W$20,INT((ROW()-14)/2),0)),"",OFFSET('9. METAS'!$W$20,INT((ROW()-14)/2),0)))</f>
        <v>#REF!</v>
      </c>
      <c r="M295" s="210" t="e">
        <f ca="1">IF(MOD(ROW()-13,2)=0,IF(ISBLANK(OFFSET(#REF!,INT((ROW()-13)/2),0)),"",OFFSET(#REF!,INT((ROW()-13)/2),0)),IF(ISBLANK(OFFSET('9. METAS'!$X$20,INT((ROW()-14)/2),0)),"",OFFSET('9. METAS'!$X$20,INT((ROW()-14)/2),0)))</f>
        <v>#REF!</v>
      </c>
      <c r="N295" s="1002" t="str">
        <f t="shared" ref="N295" ca="1" si="278">IFERROR(J295/J296,"ND")</f>
        <v>ND</v>
      </c>
      <c r="O295" s="1004" t="str">
        <f t="shared" ref="O295" ca="1" si="279">IFERROR(((J295+K295+L295)/H295),"ND")</f>
        <v>ND</v>
      </c>
      <c r="P295" s="1031"/>
    </row>
    <row r="296" spans="3:16">
      <c r="C296" s="981"/>
      <c r="D296" s="983"/>
      <c r="E296" s="983"/>
      <c r="F296" s="985"/>
      <c r="G296" s="987"/>
      <c r="H296" s="1027"/>
      <c r="I296" s="1033"/>
      <c r="J296" s="208" t="str">
        <f ca="1">IF(MOD(ROW()-13,2)=0,IF(ISBLANK(OFFSET(#REF!,INT((ROW()-13)/2),0)),"",OFFSET(#REF!,INT((ROW()-13)/2),0)),IF(ISBLANK(OFFSET('9. METAS'!$U$20,INT((ROW()-14)/2),0)),"",OFFSET('9. METAS'!$U$20,INT((ROW()-14)/2),0)))</f>
        <v/>
      </c>
      <c r="K296" s="209" t="str">
        <f ca="1">IF(MOD(ROW()-13,2)=0,IF(ISBLANK(OFFSET(#REF!,INT((ROW()-13)/2),0)),"",OFFSET(#REF!,INT((ROW()-13)/2),0)),IF(ISBLANK(OFFSET('9. METAS'!$V$20,INT((ROW()-14)/2),0)),"",OFFSET('9. METAS'!$V$20,INT((ROW()-14)/2),0)))</f>
        <v/>
      </c>
      <c r="L296" s="209" t="str">
        <f ca="1">IF(MOD(ROW()-13,2)=0,IF(ISBLANK(OFFSET(#REF!,INT((ROW()-13)/2),0)),"",OFFSET(#REF!,INT((ROW()-13)/2),0)),IF(ISBLANK(OFFSET('9. METAS'!$W$20,INT((ROW()-14)/2),0)),"",OFFSET('9. METAS'!$W$20,INT((ROW()-14)/2),0)))</f>
        <v/>
      </c>
      <c r="M296" s="210" t="str">
        <f ca="1">IF(MOD(ROW()-13,2)=0,IF(ISBLANK(OFFSET(#REF!,INT((ROW()-13)/2),0)),"",OFFSET(#REF!,INT((ROW()-13)/2),0)),IF(ISBLANK(OFFSET('9. METAS'!$X$20,INT((ROW()-14)/2),0)),"",OFFSET('9. METAS'!$X$20,INT((ROW()-14)/2),0)))</f>
        <v/>
      </c>
      <c r="N296" s="1003"/>
      <c r="O296" s="1005"/>
      <c r="P296" s="1034"/>
    </row>
    <row r="297" spans="3:16">
      <c r="C297" s="1008" t="str">
        <f ca="1">IF(ISBLANK(OFFSET('5. Pp (3 años)'!$C$46,INT((ROW()-13)/2),0)),"",OFFSET('5. Pp (3 años)'!$C$46,INT((ROW()-13)/2),0))</f>
        <v/>
      </c>
      <c r="D297" s="983" t="str">
        <f ca="1">IF(ISBLANK(OFFSET('5. Pp (3 años)'!$D$46,INT((ROW()-13)/2),0)),"",OFFSET('5. Pp (3 años)'!$D$46,INT((ROW()-13)/2),0))</f>
        <v/>
      </c>
      <c r="E297" s="983" t="str">
        <f ca="1">IF(ISBLANK(OFFSET('5. Pp (3 años)'!$E$46,INT((ROW()-13)/2),0)),"",OFFSET('5. Pp (3 años)'!$E$46,INT((ROW()-13)/2),0))</f>
        <v/>
      </c>
      <c r="F297" s="985" t="str">
        <f ca="1">IF(ISBLANK(OFFSET('5. Pp (3 años)'!$K$46,INT((ROW()-13)/2),0)),"",OFFSET('5. Pp (3 años)'!$K$46,INT((ROW()-13)/2),0))</f>
        <v/>
      </c>
      <c r="G297" s="987" t="str">
        <f ca="1">IF(ISBLANK(OFFSET('5. Pp (3 años)'!$H$46,INT((ROW()-13)/2),0)),"",OFFSET('5. Pp (3 años)'!$H$46,INT((ROW()-13)/2),0))</f>
        <v/>
      </c>
      <c r="H297" s="1027" t="str">
        <f ca="1">IF(ISBLANK(OFFSET('9. METAS'!$L$20,INT((ROW()-13)/2),0)),"",OFFSET('9. METAS'!$L$20,INT((ROW()-13)/2),0))</f>
        <v/>
      </c>
      <c r="I297" s="1029"/>
      <c r="J297" s="208" t="e">
        <f ca="1">IF(MOD(ROW()-13,2)=0,IF(ISBLANK(OFFSET(#REF!,INT((ROW()-13)/2),0)),"",OFFSET(#REF!,INT((ROW()-13)/2),0)),IF(ISBLANK(OFFSET('9. METAS'!$U$20,INT((ROW()-14)/2),0)),"",OFFSET('9. METAS'!$U$20,INT((ROW()-14)/2),0)))</f>
        <v>#REF!</v>
      </c>
      <c r="K297" s="209" t="e">
        <f ca="1">IF(MOD(ROW()-13,2)=0,IF(ISBLANK(OFFSET(#REF!,INT((ROW()-13)/2),0)),"",OFFSET(#REF!,INT((ROW()-13)/2),0)),IF(ISBLANK(OFFSET('9. METAS'!$V$20,INT((ROW()-14)/2),0)),"",OFFSET('9. METAS'!$V$20,INT((ROW()-14)/2),0)))</f>
        <v>#REF!</v>
      </c>
      <c r="L297" s="209" t="e">
        <f ca="1">IF(MOD(ROW()-13,2)=0,IF(ISBLANK(OFFSET(#REF!,INT((ROW()-13)/2),0)),"",OFFSET(#REF!,INT((ROW()-13)/2),0)),IF(ISBLANK(OFFSET('9. METAS'!$W$20,INT((ROW()-14)/2),0)),"",OFFSET('9. METAS'!$W$20,INT((ROW()-14)/2),0)))</f>
        <v>#REF!</v>
      </c>
      <c r="M297" s="210" t="e">
        <f ca="1">IF(MOD(ROW()-13,2)=0,IF(ISBLANK(OFFSET(#REF!,INT((ROW()-13)/2),0)),"",OFFSET(#REF!,INT((ROW()-13)/2),0)),IF(ISBLANK(OFFSET('9. METAS'!$X$20,INT((ROW()-14)/2),0)),"",OFFSET('9. METAS'!$X$20,INT((ROW()-14)/2),0)))</f>
        <v>#REF!</v>
      </c>
      <c r="N297" s="1002" t="str">
        <f t="shared" ref="N297" ca="1" si="280">IFERROR(J297/J298,"ND")</f>
        <v>ND</v>
      </c>
      <c r="O297" s="1004" t="str">
        <f t="shared" ref="O297" ca="1" si="281">IFERROR(((J297+K297+L297)/H297),"ND")</f>
        <v>ND</v>
      </c>
      <c r="P297" s="1031"/>
    </row>
    <row r="298" spans="3:16">
      <c r="C298" s="981"/>
      <c r="D298" s="983"/>
      <c r="E298" s="983"/>
      <c r="F298" s="985"/>
      <c r="G298" s="987"/>
      <c r="H298" s="1027"/>
      <c r="I298" s="1033"/>
      <c r="J298" s="208" t="str">
        <f ca="1">IF(MOD(ROW()-13,2)=0,IF(ISBLANK(OFFSET(#REF!,INT((ROW()-13)/2),0)),"",OFFSET(#REF!,INT((ROW()-13)/2),0)),IF(ISBLANK(OFFSET('9. METAS'!$U$20,INT((ROW()-14)/2),0)),"",OFFSET('9. METAS'!$U$20,INT((ROW()-14)/2),0)))</f>
        <v/>
      </c>
      <c r="K298" s="209" t="str">
        <f ca="1">IF(MOD(ROW()-13,2)=0,IF(ISBLANK(OFFSET(#REF!,INT((ROW()-13)/2),0)),"",OFFSET(#REF!,INT((ROW()-13)/2),0)),IF(ISBLANK(OFFSET('9. METAS'!$V$20,INT((ROW()-14)/2),0)),"",OFFSET('9. METAS'!$V$20,INT((ROW()-14)/2),0)))</f>
        <v/>
      </c>
      <c r="L298" s="209" t="str">
        <f ca="1">IF(MOD(ROW()-13,2)=0,IF(ISBLANK(OFFSET(#REF!,INT((ROW()-13)/2),0)),"",OFFSET(#REF!,INT((ROW()-13)/2),0)),IF(ISBLANK(OFFSET('9. METAS'!$W$20,INT((ROW()-14)/2),0)),"",OFFSET('9. METAS'!$W$20,INT((ROW()-14)/2),0)))</f>
        <v/>
      </c>
      <c r="M298" s="210" t="str">
        <f ca="1">IF(MOD(ROW()-13,2)=0,IF(ISBLANK(OFFSET(#REF!,INT((ROW()-13)/2),0)),"",OFFSET(#REF!,INT((ROW()-13)/2),0)),IF(ISBLANK(OFFSET('9. METAS'!$X$20,INT((ROW()-14)/2),0)),"",OFFSET('9. METAS'!$X$20,INT((ROW()-14)/2),0)))</f>
        <v/>
      </c>
      <c r="N298" s="1003"/>
      <c r="O298" s="1005"/>
      <c r="P298" s="1034"/>
    </row>
    <row r="299" spans="3:16">
      <c r="C299" s="1008" t="str">
        <f ca="1">IF(ISBLANK(OFFSET('5. Pp (3 años)'!$C$46,INT((ROW()-13)/2),0)),"",OFFSET('5. Pp (3 años)'!$C$46,INT((ROW()-13)/2),0))</f>
        <v/>
      </c>
      <c r="D299" s="983" t="str">
        <f ca="1">IF(ISBLANK(OFFSET('5. Pp (3 años)'!$D$46,INT((ROW()-13)/2),0)),"",OFFSET('5. Pp (3 años)'!$D$46,INT((ROW()-13)/2),0))</f>
        <v/>
      </c>
      <c r="E299" s="983" t="str">
        <f ca="1">IF(ISBLANK(OFFSET('5. Pp (3 años)'!$E$46,INT((ROW()-13)/2),0)),"",OFFSET('5. Pp (3 años)'!$E$46,INT((ROW()-13)/2),0))</f>
        <v/>
      </c>
      <c r="F299" s="985" t="str">
        <f ca="1">IF(ISBLANK(OFFSET('5. Pp (3 años)'!$K$46,INT((ROW()-13)/2),0)),"",OFFSET('5. Pp (3 años)'!$K$46,INT((ROW()-13)/2),0))</f>
        <v/>
      </c>
      <c r="G299" s="987" t="str">
        <f ca="1">IF(ISBLANK(OFFSET('5. Pp (3 años)'!$H$46,INT((ROW()-13)/2),0)),"",OFFSET('5. Pp (3 años)'!$H$46,INT((ROW()-13)/2),0))</f>
        <v/>
      </c>
      <c r="H299" s="1027" t="str">
        <f ca="1">IF(ISBLANK(OFFSET('9. METAS'!$L$20,INT((ROW()-13)/2),0)),"",OFFSET('9. METAS'!$L$20,INT((ROW()-13)/2),0))</f>
        <v/>
      </c>
      <c r="I299" s="1029"/>
      <c r="J299" s="208" t="e">
        <f ca="1">IF(MOD(ROW()-13,2)=0,IF(ISBLANK(OFFSET(#REF!,INT((ROW()-13)/2),0)),"",OFFSET(#REF!,INT((ROW()-13)/2),0)),IF(ISBLANK(OFFSET('9. METAS'!$U$20,INT((ROW()-14)/2),0)),"",OFFSET('9. METAS'!$U$20,INT((ROW()-14)/2),0)))</f>
        <v>#REF!</v>
      </c>
      <c r="K299" s="209" t="e">
        <f ca="1">IF(MOD(ROW()-13,2)=0,IF(ISBLANK(OFFSET(#REF!,INT((ROW()-13)/2),0)),"",OFFSET(#REF!,INT((ROW()-13)/2),0)),IF(ISBLANK(OFFSET('9. METAS'!$V$20,INT((ROW()-14)/2),0)),"",OFFSET('9. METAS'!$V$20,INT((ROW()-14)/2),0)))</f>
        <v>#REF!</v>
      </c>
      <c r="L299" s="209" t="e">
        <f ca="1">IF(MOD(ROW()-13,2)=0,IF(ISBLANK(OFFSET(#REF!,INT((ROW()-13)/2),0)),"",OFFSET(#REF!,INT((ROW()-13)/2),0)),IF(ISBLANK(OFFSET('9. METAS'!$W$20,INT((ROW()-14)/2),0)),"",OFFSET('9. METAS'!$W$20,INT((ROW()-14)/2),0)))</f>
        <v>#REF!</v>
      </c>
      <c r="M299" s="210" t="e">
        <f ca="1">IF(MOD(ROW()-13,2)=0,IF(ISBLANK(OFFSET(#REF!,INT((ROW()-13)/2),0)),"",OFFSET(#REF!,INT((ROW()-13)/2),0)),IF(ISBLANK(OFFSET('9. METAS'!$X$20,INT((ROW()-14)/2),0)),"",OFFSET('9. METAS'!$X$20,INT((ROW()-14)/2),0)))</f>
        <v>#REF!</v>
      </c>
      <c r="N299" s="1002" t="str">
        <f t="shared" ref="N299" ca="1" si="282">IFERROR(J299/J300,"ND")</f>
        <v>ND</v>
      </c>
      <c r="O299" s="1004" t="str">
        <f t="shared" ref="O299" ca="1" si="283">IFERROR(((J299+K299+L299)/H299),"ND")</f>
        <v>ND</v>
      </c>
      <c r="P299" s="1031"/>
    </row>
    <row r="300" spans="3:16">
      <c r="C300" s="981"/>
      <c r="D300" s="983"/>
      <c r="E300" s="983"/>
      <c r="F300" s="985"/>
      <c r="G300" s="987"/>
      <c r="H300" s="1027"/>
      <c r="I300" s="1033"/>
      <c r="J300" s="208" t="str">
        <f ca="1">IF(MOD(ROW()-13,2)=0,IF(ISBLANK(OFFSET(#REF!,INT((ROW()-13)/2),0)),"",OFFSET(#REF!,INT((ROW()-13)/2),0)),IF(ISBLANK(OFFSET('9. METAS'!$U$20,INT((ROW()-14)/2),0)),"",OFFSET('9. METAS'!$U$20,INT((ROW()-14)/2),0)))</f>
        <v/>
      </c>
      <c r="K300" s="209" t="str">
        <f ca="1">IF(MOD(ROW()-13,2)=0,IF(ISBLANK(OFFSET(#REF!,INT((ROW()-13)/2),0)),"",OFFSET(#REF!,INT((ROW()-13)/2),0)),IF(ISBLANK(OFFSET('9. METAS'!$V$20,INT((ROW()-14)/2),0)),"",OFFSET('9. METAS'!$V$20,INT((ROW()-14)/2),0)))</f>
        <v/>
      </c>
      <c r="L300" s="209" t="str">
        <f ca="1">IF(MOD(ROW()-13,2)=0,IF(ISBLANK(OFFSET(#REF!,INT((ROW()-13)/2),0)),"",OFFSET(#REF!,INT((ROW()-13)/2),0)),IF(ISBLANK(OFFSET('9. METAS'!$W$20,INT((ROW()-14)/2),0)),"",OFFSET('9. METAS'!$W$20,INT((ROW()-14)/2),0)))</f>
        <v/>
      </c>
      <c r="M300" s="210" t="str">
        <f ca="1">IF(MOD(ROW()-13,2)=0,IF(ISBLANK(OFFSET(#REF!,INT((ROW()-13)/2),0)),"",OFFSET(#REF!,INT((ROW()-13)/2),0)),IF(ISBLANK(OFFSET('9. METAS'!$X$20,INT((ROW()-14)/2),0)),"",OFFSET('9. METAS'!$X$20,INT((ROW()-14)/2),0)))</f>
        <v/>
      </c>
      <c r="N300" s="1003"/>
      <c r="O300" s="1005"/>
      <c r="P300" s="1034"/>
    </row>
    <row r="301" spans="3:16">
      <c r="C301" s="1008" t="str">
        <f ca="1">IF(ISBLANK(OFFSET('5. Pp (3 años)'!$C$46,INT((ROW()-13)/2),0)),"",OFFSET('5. Pp (3 años)'!$C$46,INT((ROW()-13)/2),0))</f>
        <v/>
      </c>
      <c r="D301" s="983" t="str">
        <f ca="1">IF(ISBLANK(OFFSET('5. Pp (3 años)'!$D$46,INT((ROW()-13)/2),0)),"",OFFSET('5. Pp (3 años)'!$D$46,INT((ROW()-13)/2),0))</f>
        <v/>
      </c>
      <c r="E301" s="983" t="str">
        <f ca="1">IF(ISBLANK(OFFSET('5. Pp (3 años)'!$E$46,INT((ROW()-13)/2),0)),"",OFFSET('5. Pp (3 años)'!$E$46,INT((ROW()-13)/2),0))</f>
        <v/>
      </c>
      <c r="F301" s="985" t="str">
        <f ca="1">IF(ISBLANK(OFFSET('5. Pp (3 años)'!$K$46,INT((ROW()-13)/2),0)),"",OFFSET('5. Pp (3 años)'!$K$46,INT((ROW()-13)/2),0))</f>
        <v/>
      </c>
      <c r="G301" s="987" t="str">
        <f ca="1">IF(ISBLANK(OFFSET('5. Pp (3 años)'!$H$46,INT((ROW()-13)/2),0)),"",OFFSET('5. Pp (3 años)'!$H$46,INT((ROW()-13)/2),0))</f>
        <v/>
      </c>
      <c r="H301" s="1027" t="str">
        <f ca="1">IF(ISBLANK(OFFSET('9. METAS'!$L$20,INT((ROW()-13)/2),0)),"",OFFSET('9. METAS'!$L$20,INT((ROW()-13)/2),0))</f>
        <v/>
      </c>
      <c r="I301" s="1029"/>
      <c r="J301" s="208" t="e">
        <f ca="1">IF(MOD(ROW()-13,2)=0,IF(ISBLANK(OFFSET(#REF!,INT((ROW()-13)/2),0)),"",OFFSET(#REF!,INT((ROW()-13)/2),0)),IF(ISBLANK(OFFSET('9. METAS'!$U$20,INT((ROW()-14)/2),0)),"",OFFSET('9. METAS'!$U$20,INT((ROW()-14)/2),0)))</f>
        <v>#REF!</v>
      </c>
      <c r="K301" s="209" t="e">
        <f ca="1">IF(MOD(ROW()-13,2)=0,IF(ISBLANK(OFFSET(#REF!,INT((ROW()-13)/2),0)),"",OFFSET(#REF!,INT((ROW()-13)/2),0)),IF(ISBLANK(OFFSET('9. METAS'!$V$20,INT((ROW()-14)/2),0)),"",OFFSET('9. METAS'!$V$20,INT((ROW()-14)/2),0)))</f>
        <v>#REF!</v>
      </c>
      <c r="L301" s="209" t="e">
        <f ca="1">IF(MOD(ROW()-13,2)=0,IF(ISBLANK(OFFSET(#REF!,INT((ROW()-13)/2),0)),"",OFFSET(#REF!,INT((ROW()-13)/2),0)),IF(ISBLANK(OFFSET('9. METAS'!$W$20,INT((ROW()-14)/2),0)),"",OFFSET('9. METAS'!$W$20,INT((ROW()-14)/2),0)))</f>
        <v>#REF!</v>
      </c>
      <c r="M301" s="210" t="e">
        <f ca="1">IF(MOD(ROW()-13,2)=0,IF(ISBLANK(OFFSET(#REF!,INT((ROW()-13)/2),0)),"",OFFSET(#REF!,INT((ROW()-13)/2),0)),IF(ISBLANK(OFFSET('9. METAS'!$X$20,INT((ROW()-14)/2),0)),"",OFFSET('9. METAS'!$X$20,INT((ROW()-14)/2),0)))</f>
        <v>#REF!</v>
      </c>
      <c r="N301" s="1002" t="str">
        <f t="shared" ref="N301" ca="1" si="284">IFERROR(J301/J302,"ND")</f>
        <v>ND</v>
      </c>
      <c r="O301" s="1004" t="str">
        <f t="shared" ref="O301" ca="1" si="285">IFERROR(((J301+K301+L301)/H301),"ND")</f>
        <v>ND</v>
      </c>
      <c r="P301" s="1031"/>
    </row>
    <row r="302" spans="3:16">
      <c r="C302" s="981"/>
      <c r="D302" s="983"/>
      <c r="E302" s="983"/>
      <c r="F302" s="985"/>
      <c r="G302" s="987"/>
      <c r="H302" s="1027"/>
      <c r="I302" s="1033"/>
      <c r="J302" s="208" t="str">
        <f ca="1">IF(MOD(ROW()-13,2)=0,IF(ISBLANK(OFFSET(#REF!,INT((ROW()-13)/2),0)),"",OFFSET(#REF!,INT((ROW()-13)/2),0)),IF(ISBLANK(OFFSET('9. METAS'!$U$20,INT((ROW()-14)/2),0)),"",OFFSET('9. METAS'!$U$20,INT((ROW()-14)/2),0)))</f>
        <v/>
      </c>
      <c r="K302" s="209" t="str">
        <f ca="1">IF(MOD(ROW()-13,2)=0,IF(ISBLANK(OFFSET(#REF!,INT((ROW()-13)/2),0)),"",OFFSET(#REF!,INT((ROW()-13)/2),0)),IF(ISBLANK(OFFSET('9. METAS'!$V$20,INT((ROW()-14)/2),0)),"",OFFSET('9. METAS'!$V$20,INT((ROW()-14)/2),0)))</f>
        <v/>
      </c>
      <c r="L302" s="209" t="str">
        <f ca="1">IF(MOD(ROW()-13,2)=0,IF(ISBLANK(OFFSET(#REF!,INT((ROW()-13)/2),0)),"",OFFSET(#REF!,INT((ROW()-13)/2),0)),IF(ISBLANK(OFFSET('9. METAS'!$W$20,INT((ROW()-14)/2),0)),"",OFFSET('9. METAS'!$W$20,INT((ROW()-14)/2),0)))</f>
        <v/>
      </c>
      <c r="M302" s="210" t="str">
        <f ca="1">IF(MOD(ROW()-13,2)=0,IF(ISBLANK(OFFSET(#REF!,INT((ROW()-13)/2),0)),"",OFFSET(#REF!,INT((ROW()-13)/2),0)),IF(ISBLANK(OFFSET('9. METAS'!$X$20,INT((ROW()-14)/2),0)),"",OFFSET('9. METAS'!$X$20,INT((ROW()-14)/2),0)))</f>
        <v/>
      </c>
      <c r="N302" s="1003"/>
      <c r="O302" s="1005"/>
      <c r="P302" s="1034"/>
    </row>
    <row r="303" spans="3:16">
      <c r="C303" s="1008" t="str">
        <f ca="1">IF(ISBLANK(OFFSET('5. Pp (3 años)'!$C$46,INT((ROW()-13)/2),0)),"",OFFSET('5. Pp (3 años)'!$C$46,INT((ROW()-13)/2),0))</f>
        <v/>
      </c>
      <c r="D303" s="983" t="str">
        <f ca="1">IF(ISBLANK(OFFSET('5. Pp (3 años)'!$D$46,INT((ROW()-13)/2),0)),"",OFFSET('5. Pp (3 años)'!$D$46,INT((ROW()-13)/2),0))</f>
        <v/>
      </c>
      <c r="E303" s="983" t="str">
        <f ca="1">IF(ISBLANK(OFFSET('5. Pp (3 años)'!$E$46,INT((ROW()-13)/2),0)),"",OFFSET('5. Pp (3 años)'!$E$46,INT((ROW()-13)/2),0))</f>
        <v/>
      </c>
      <c r="F303" s="985" t="str">
        <f ca="1">IF(ISBLANK(OFFSET('5. Pp (3 años)'!$K$46,INT((ROW()-13)/2),0)),"",OFFSET('5. Pp (3 años)'!$K$46,INT((ROW()-13)/2),0))</f>
        <v/>
      </c>
      <c r="G303" s="987" t="str">
        <f ca="1">IF(ISBLANK(OFFSET('5. Pp (3 años)'!$H$46,INT((ROW()-13)/2),0)),"",OFFSET('5. Pp (3 años)'!$H$46,INT((ROW()-13)/2),0))</f>
        <v/>
      </c>
      <c r="H303" s="1027" t="str">
        <f ca="1">IF(ISBLANK(OFFSET('9. METAS'!$L$20,INT((ROW()-13)/2),0)),"",OFFSET('9. METAS'!$L$20,INT((ROW()-13)/2),0))</f>
        <v/>
      </c>
      <c r="I303" s="1029"/>
      <c r="J303" s="208" t="e">
        <f ca="1">IF(MOD(ROW()-13,2)=0,IF(ISBLANK(OFFSET(#REF!,INT((ROW()-13)/2),0)),"",OFFSET(#REF!,INT((ROW()-13)/2),0)),IF(ISBLANK(OFFSET('9. METAS'!$U$20,INT((ROW()-14)/2),0)),"",OFFSET('9. METAS'!$U$20,INT((ROW()-14)/2),0)))</f>
        <v>#REF!</v>
      </c>
      <c r="K303" s="209" t="e">
        <f ca="1">IF(MOD(ROW()-13,2)=0,IF(ISBLANK(OFFSET(#REF!,INT((ROW()-13)/2),0)),"",OFFSET(#REF!,INT((ROW()-13)/2),0)),IF(ISBLANK(OFFSET('9. METAS'!$V$20,INT((ROW()-14)/2),0)),"",OFFSET('9. METAS'!$V$20,INT((ROW()-14)/2),0)))</f>
        <v>#REF!</v>
      </c>
      <c r="L303" s="209" t="e">
        <f ca="1">IF(MOD(ROW()-13,2)=0,IF(ISBLANK(OFFSET(#REF!,INT((ROW()-13)/2),0)),"",OFFSET(#REF!,INT((ROW()-13)/2),0)),IF(ISBLANK(OFFSET('9. METAS'!$W$20,INT((ROW()-14)/2),0)),"",OFFSET('9. METAS'!$W$20,INT((ROW()-14)/2),0)))</f>
        <v>#REF!</v>
      </c>
      <c r="M303" s="210" t="e">
        <f ca="1">IF(MOD(ROW()-13,2)=0,IF(ISBLANK(OFFSET(#REF!,INT((ROW()-13)/2),0)),"",OFFSET(#REF!,INT((ROW()-13)/2),0)),IF(ISBLANK(OFFSET('9. METAS'!$X$20,INT((ROW()-14)/2),0)),"",OFFSET('9. METAS'!$X$20,INT((ROW()-14)/2),0)))</f>
        <v>#REF!</v>
      </c>
      <c r="N303" s="1002" t="str">
        <f t="shared" ref="N303" ca="1" si="286">IFERROR(J303/J304,"ND")</f>
        <v>ND</v>
      </c>
      <c r="O303" s="1004" t="str">
        <f t="shared" ref="O303" ca="1" si="287">IFERROR(((J303+K303+L303)/H303),"ND")</f>
        <v>ND</v>
      </c>
      <c r="P303" s="1031"/>
    </row>
    <row r="304" spans="3:16">
      <c r="C304" s="981"/>
      <c r="D304" s="983"/>
      <c r="E304" s="983"/>
      <c r="F304" s="985"/>
      <c r="G304" s="987"/>
      <c r="H304" s="1027"/>
      <c r="I304" s="1033"/>
      <c r="J304" s="208" t="str">
        <f ca="1">IF(MOD(ROW()-13,2)=0,IF(ISBLANK(OFFSET(#REF!,INT((ROW()-13)/2),0)),"",OFFSET(#REF!,INT((ROW()-13)/2),0)),IF(ISBLANK(OFFSET('9. METAS'!$U$20,INT((ROW()-14)/2),0)),"",OFFSET('9. METAS'!$U$20,INT((ROW()-14)/2),0)))</f>
        <v/>
      </c>
      <c r="K304" s="209" t="str">
        <f ca="1">IF(MOD(ROW()-13,2)=0,IF(ISBLANK(OFFSET(#REF!,INT((ROW()-13)/2),0)),"",OFFSET(#REF!,INT((ROW()-13)/2),0)),IF(ISBLANK(OFFSET('9. METAS'!$V$20,INT((ROW()-14)/2),0)),"",OFFSET('9. METAS'!$V$20,INT((ROW()-14)/2),0)))</f>
        <v/>
      </c>
      <c r="L304" s="209" t="str">
        <f ca="1">IF(MOD(ROW()-13,2)=0,IF(ISBLANK(OFFSET(#REF!,INT((ROW()-13)/2),0)),"",OFFSET(#REF!,INT((ROW()-13)/2),0)),IF(ISBLANK(OFFSET('9. METAS'!$W$20,INT((ROW()-14)/2),0)),"",OFFSET('9. METAS'!$W$20,INT((ROW()-14)/2),0)))</f>
        <v/>
      </c>
      <c r="M304" s="210" t="str">
        <f ca="1">IF(MOD(ROW()-13,2)=0,IF(ISBLANK(OFFSET(#REF!,INT((ROW()-13)/2),0)),"",OFFSET(#REF!,INT((ROW()-13)/2),0)),IF(ISBLANK(OFFSET('9. METAS'!$X$20,INT((ROW()-14)/2),0)),"",OFFSET('9. METAS'!$X$20,INT((ROW()-14)/2),0)))</f>
        <v/>
      </c>
      <c r="N304" s="1003"/>
      <c r="O304" s="1005"/>
      <c r="P304" s="1034"/>
    </row>
    <row r="305" spans="3:16">
      <c r="C305" s="1008" t="str">
        <f ca="1">IF(ISBLANK(OFFSET('5. Pp (3 años)'!$C$46,INT((ROW()-13)/2),0)),"",OFFSET('5. Pp (3 años)'!$C$46,INT((ROW()-13)/2),0))</f>
        <v/>
      </c>
      <c r="D305" s="983" t="str">
        <f ca="1">IF(ISBLANK(OFFSET('5. Pp (3 años)'!$D$46,INT((ROW()-13)/2),0)),"",OFFSET('5. Pp (3 años)'!$D$46,INT((ROW()-13)/2),0))</f>
        <v/>
      </c>
      <c r="E305" s="983" t="str">
        <f ca="1">IF(ISBLANK(OFFSET('5. Pp (3 años)'!$E$46,INT((ROW()-13)/2),0)),"",OFFSET('5. Pp (3 años)'!$E$46,INT((ROW()-13)/2),0))</f>
        <v/>
      </c>
      <c r="F305" s="985" t="str">
        <f ca="1">IF(ISBLANK(OFFSET('5. Pp (3 años)'!$K$46,INT((ROW()-13)/2),0)),"",OFFSET('5. Pp (3 años)'!$K$46,INT((ROW()-13)/2),0))</f>
        <v/>
      </c>
      <c r="G305" s="987" t="str">
        <f ca="1">IF(ISBLANK(OFFSET('5. Pp (3 años)'!$H$46,INT((ROW()-13)/2),0)),"",OFFSET('5. Pp (3 años)'!$H$46,INT((ROW()-13)/2),0))</f>
        <v/>
      </c>
      <c r="H305" s="1027" t="str">
        <f ca="1">IF(ISBLANK(OFFSET('9. METAS'!$L$20,INT((ROW()-13)/2),0)),"",OFFSET('9. METAS'!$L$20,INT((ROW()-13)/2),0))</f>
        <v/>
      </c>
      <c r="I305" s="1029"/>
      <c r="J305" s="208" t="e">
        <f ca="1">IF(MOD(ROW()-13,2)=0,IF(ISBLANK(OFFSET(#REF!,INT((ROW()-13)/2),0)),"",OFFSET(#REF!,INT((ROW()-13)/2),0)),IF(ISBLANK(OFFSET('9. METAS'!$U$20,INT((ROW()-14)/2),0)),"",OFFSET('9. METAS'!$U$20,INT((ROW()-14)/2),0)))</f>
        <v>#REF!</v>
      </c>
      <c r="K305" s="209" t="e">
        <f ca="1">IF(MOD(ROW()-13,2)=0,IF(ISBLANK(OFFSET(#REF!,INT((ROW()-13)/2),0)),"",OFFSET(#REF!,INT((ROW()-13)/2),0)),IF(ISBLANK(OFFSET('9. METAS'!$V$20,INT((ROW()-14)/2),0)),"",OFFSET('9. METAS'!$V$20,INT((ROW()-14)/2),0)))</f>
        <v>#REF!</v>
      </c>
      <c r="L305" s="209" t="e">
        <f ca="1">IF(MOD(ROW()-13,2)=0,IF(ISBLANK(OFFSET(#REF!,INT((ROW()-13)/2),0)),"",OFFSET(#REF!,INT((ROW()-13)/2),0)),IF(ISBLANK(OFFSET('9. METAS'!$W$20,INT((ROW()-14)/2),0)),"",OFFSET('9. METAS'!$W$20,INT((ROW()-14)/2),0)))</f>
        <v>#REF!</v>
      </c>
      <c r="M305" s="210" t="e">
        <f ca="1">IF(MOD(ROW()-13,2)=0,IF(ISBLANK(OFFSET(#REF!,INT((ROW()-13)/2),0)),"",OFFSET(#REF!,INT((ROW()-13)/2),0)),IF(ISBLANK(OFFSET('9. METAS'!$X$20,INT((ROW()-14)/2),0)),"",OFFSET('9. METAS'!$X$20,INT((ROW()-14)/2),0)))</f>
        <v>#REF!</v>
      </c>
      <c r="N305" s="1002" t="str">
        <f t="shared" ref="N305" ca="1" si="288">IFERROR(J305/J306,"ND")</f>
        <v>ND</v>
      </c>
      <c r="O305" s="1004" t="str">
        <f t="shared" ref="O305" ca="1" si="289">IFERROR(((J305+K305+L305)/H305),"ND")</f>
        <v>ND</v>
      </c>
      <c r="P305" s="1031"/>
    </row>
    <row r="306" spans="3:16">
      <c r="C306" s="981"/>
      <c r="D306" s="983"/>
      <c r="E306" s="983"/>
      <c r="F306" s="985"/>
      <c r="G306" s="987"/>
      <c r="H306" s="1027"/>
      <c r="I306" s="1033"/>
      <c r="J306" s="208" t="str">
        <f ca="1">IF(MOD(ROW()-13,2)=0,IF(ISBLANK(OFFSET(#REF!,INT((ROW()-13)/2),0)),"",OFFSET(#REF!,INT((ROW()-13)/2),0)),IF(ISBLANK(OFFSET('9. METAS'!$U$20,INT((ROW()-14)/2),0)),"",OFFSET('9. METAS'!$U$20,INT((ROW()-14)/2),0)))</f>
        <v/>
      </c>
      <c r="K306" s="209" t="str">
        <f ca="1">IF(MOD(ROW()-13,2)=0,IF(ISBLANK(OFFSET(#REF!,INT((ROW()-13)/2),0)),"",OFFSET(#REF!,INT((ROW()-13)/2),0)),IF(ISBLANK(OFFSET('9. METAS'!$V$20,INT((ROW()-14)/2),0)),"",OFFSET('9. METAS'!$V$20,INT((ROW()-14)/2),0)))</f>
        <v/>
      </c>
      <c r="L306" s="209" t="str">
        <f ca="1">IF(MOD(ROW()-13,2)=0,IF(ISBLANK(OFFSET(#REF!,INT((ROW()-13)/2),0)),"",OFFSET(#REF!,INT((ROW()-13)/2),0)),IF(ISBLANK(OFFSET('9. METAS'!$W$20,INT((ROW()-14)/2),0)),"",OFFSET('9. METAS'!$W$20,INT((ROW()-14)/2),0)))</f>
        <v/>
      </c>
      <c r="M306" s="210" t="str">
        <f ca="1">IF(MOD(ROW()-13,2)=0,IF(ISBLANK(OFFSET(#REF!,INT((ROW()-13)/2),0)),"",OFFSET(#REF!,INT((ROW()-13)/2),0)),IF(ISBLANK(OFFSET('9. METAS'!$X$20,INT((ROW()-14)/2),0)),"",OFFSET('9. METAS'!$X$20,INT((ROW()-14)/2),0)))</f>
        <v/>
      </c>
      <c r="N306" s="1003"/>
      <c r="O306" s="1005"/>
      <c r="P306" s="1034"/>
    </row>
    <row r="307" spans="3:16">
      <c r="C307" s="1008" t="str">
        <f ca="1">IF(ISBLANK(OFFSET('5. Pp (3 años)'!$C$46,INT((ROW()-13)/2),0)),"",OFFSET('5. Pp (3 años)'!$C$46,INT((ROW()-13)/2),0))</f>
        <v/>
      </c>
      <c r="D307" s="983" t="str">
        <f ca="1">IF(ISBLANK(OFFSET('5. Pp (3 años)'!$D$46,INT((ROW()-13)/2),0)),"",OFFSET('5. Pp (3 años)'!$D$46,INT((ROW()-13)/2),0))</f>
        <v/>
      </c>
      <c r="E307" s="983" t="str">
        <f ca="1">IF(ISBLANK(OFFSET('5. Pp (3 años)'!$E$46,INT((ROW()-13)/2),0)),"",OFFSET('5. Pp (3 años)'!$E$46,INT((ROW()-13)/2),0))</f>
        <v/>
      </c>
      <c r="F307" s="985" t="str">
        <f ca="1">IF(ISBLANK(OFFSET('5. Pp (3 años)'!$K$46,INT((ROW()-13)/2),0)),"",OFFSET('5. Pp (3 años)'!$K$46,INT((ROW()-13)/2),0))</f>
        <v/>
      </c>
      <c r="G307" s="987" t="str">
        <f ca="1">IF(ISBLANK(OFFSET('5. Pp (3 años)'!$H$46,INT((ROW()-13)/2),0)),"",OFFSET('5. Pp (3 años)'!$H$46,INT((ROW()-13)/2),0))</f>
        <v/>
      </c>
      <c r="H307" s="1027" t="str">
        <f ca="1">IF(ISBLANK(OFFSET('9. METAS'!$L$20,INT((ROW()-13)/2),0)),"",OFFSET('9. METAS'!$L$20,INT((ROW()-13)/2),0))</f>
        <v/>
      </c>
      <c r="I307" s="1029"/>
      <c r="J307" s="208" t="e">
        <f ca="1">IF(MOD(ROW()-13,2)=0,IF(ISBLANK(OFFSET(#REF!,INT((ROW()-13)/2),0)),"",OFFSET(#REF!,INT((ROW()-13)/2),0)),IF(ISBLANK(OFFSET('9. METAS'!$U$20,INT((ROW()-14)/2),0)),"",OFFSET('9. METAS'!$U$20,INT((ROW()-14)/2),0)))</f>
        <v>#REF!</v>
      </c>
      <c r="K307" s="209" t="e">
        <f ca="1">IF(MOD(ROW()-13,2)=0,IF(ISBLANK(OFFSET(#REF!,INT((ROW()-13)/2),0)),"",OFFSET(#REF!,INT((ROW()-13)/2),0)),IF(ISBLANK(OFFSET('9. METAS'!$V$20,INT((ROW()-14)/2),0)),"",OFFSET('9. METAS'!$V$20,INT((ROW()-14)/2),0)))</f>
        <v>#REF!</v>
      </c>
      <c r="L307" s="209" t="e">
        <f ca="1">IF(MOD(ROW()-13,2)=0,IF(ISBLANK(OFFSET(#REF!,INT((ROW()-13)/2),0)),"",OFFSET(#REF!,INT((ROW()-13)/2),0)),IF(ISBLANK(OFFSET('9. METAS'!$W$20,INT((ROW()-14)/2),0)),"",OFFSET('9. METAS'!$W$20,INT((ROW()-14)/2),0)))</f>
        <v>#REF!</v>
      </c>
      <c r="M307" s="210" t="e">
        <f ca="1">IF(MOD(ROW()-13,2)=0,IF(ISBLANK(OFFSET(#REF!,INT((ROW()-13)/2),0)),"",OFFSET(#REF!,INT((ROW()-13)/2),0)),IF(ISBLANK(OFFSET('9. METAS'!$X$20,INT((ROW()-14)/2),0)),"",OFFSET('9. METAS'!$X$20,INT((ROW()-14)/2),0)))</f>
        <v>#REF!</v>
      </c>
      <c r="N307" s="1002" t="str">
        <f t="shared" ref="N307" ca="1" si="290">IFERROR(J307/J308,"ND")</f>
        <v>ND</v>
      </c>
      <c r="O307" s="1004" t="str">
        <f t="shared" ref="O307" ca="1" si="291">IFERROR(((J307+K307+L307)/H307),"ND")</f>
        <v>ND</v>
      </c>
      <c r="P307" s="1031"/>
    </row>
    <row r="308" spans="3:16">
      <c r="C308" s="981"/>
      <c r="D308" s="983"/>
      <c r="E308" s="983"/>
      <c r="F308" s="985"/>
      <c r="G308" s="987"/>
      <c r="H308" s="1027"/>
      <c r="I308" s="1033"/>
      <c r="J308" s="208" t="str">
        <f ca="1">IF(MOD(ROW()-13,2)=0,IF(ISBLANK(OFFSET(#REF!,INT((ROW()-13)/2),0)),"",OFFSET(#REF!,INT((ROW()-13)/2),0)),IF(ISBLANK(OFFSET('9. METAS'!$U$20,INT((ROW()-14)/2),0)),"",OFFSET('9. METAS'!$U$20,INT((ROW()-14)/2),0)))</f>
        <v/>
      </c>
      <c r="K308" s="209" t="str">
        <f ca="1">IF(MOD(ROW()-13,2)=0,IF(ISBLANK(OFFSET(#REF!,INT((ROW()-13)/2),0)),"",OFFSET(#REF!,INT((ROW()-13)/2),0)),IF(ISBLANK(OFFSET('9. METAS'!$V$20,INT((ROW()-14)/2),0)),"",OFFSET('9. METAS'!$V$20,INT((ROW()-14)/2),0)))</f>
        <v/>
      </c>
      <c r="L308" s="209" t="str">
        <f ca="1">IF(MOD(ROW()-13,2)=0,IF(ISBLANK(OFFSET(#REF!,INT((ROW()-13)/2),0)),"",OFFSET(#REF!,INT((ROW()-13)/2),0)),IF(ISBLANK(OFFSET('9. METAS'!$W$20,INT((ROW()-14)/2),0)),"",OFFSET('9. METAS'!$W$20,INT((ROW()-14)/2),0)))</f>
        <v/>
      </c>
      <c r="M308" s="210" t="str">
        <f ca="1">IF(MOD(ROW()-13,2)=0,IF(ISBLANK(OFFSET(#REF!,INT((ROW()-13)/2),0)),"",OFFSET(#REF!,INT((ROW()-13)/2),0)),IF(ISBLANK(OFFSET('9. METAS'!$X$20,INT((ROW()-14)/2),0)),"",OFFSET('9. METAS'!$X$20,INT((ROW()-14)/2),0)))</f>
        <v/>
      </c>
      <c r="N308" s="1003"/>
      <c r="O308" s="1005"/>
      <c r="P308" s="1034"/>
    </row>
    <row r="309" spans="3:16">
      <c r="C309" s="1008" t="str">
        <f ca="1">IF(ISBLANK(OFFSET('5. Pp (3 años)'!$C$46,INT((ROW()-13)/2),0)),"",OFFSET('5. Pp (3 años)'!$C$46,INT((ROW()-13)/2),0))</f>
        <v/>
      </c>
      <c r="D309" s="983" t="str">
        <f ca="1">IF(ISBLANK(OFFSET('5. Pp (3 años)'!$D$46,INT((ROW()-13)/2),0)),"",OFFSET('5. Pp (3 años)'!$D$46,INT((ROW()-13)/2),0))</f>
        <v/>
      </c>
      <c r="E309" s="983" t="str">
        <f ca="1">IF(ISBLANK(OFFSET('5. Pp (3 años)'!$E$46,INT((ROW()-13)/2),0)),"",OFFSET('5. Pp (3 años)'!$E$46,INT((ROW()-13)/2),0))</f>
        <v/>
      </c>
      <c r="F309" s="985" t="str">
        <f ca="1">IF(ISBLANK(OFFSET('5. Pp (3 años)'!$K$46,INT((ROW()-13)/2),0)),"",OFFSET('5. Pp (3 años)'!$K$46,INT((ROW()-13)/2),0))</f>
        <v/>
      </c>
      <c r="G309" s="987" t="str">
        <f ca="1">IF(ISBLANK(OFFSET('5. Pp (3 años)'!$H$46,INT((ROW()-13)/2),0)),"",OFFSET('5. Pp (3 años)'!$H$46,INT((ROW()-13)/2),0))</f>
        <v/>
      </c>
      <c r="H309" s="1027" t="str">
        <f ca="1">IF(ISBLANK(OFFSET('9. METAS'!$L$20,INT((ROW()-13)/2),0)),"",OFFSET('9. METAS'!$L$20,INT((ROW()-13)/2),0))</f>
        <v/>
      </c>
      <c r="I309" s="1029"/>
      <c r="J309" s="208" t="e">
        <f ca="1">IF(MOD(ROW()-13,2)=0,IF(ISBLANK(OFFSET(#REF!,INT((ROW()-13)/2),0)),"",OFFSET(#REF!,INT((ROW()-13)/2),0)),IF(ISBLANK(OFFSET('9. METAS'!$U$20,INT((ROW()-14)/2),0)),"",OFFSET('9. METAS'!$U$20,INT((ROW()-14)/2),0)))</f>
        <v>#REF!</v>
      </c>
      <c r="K309" s="209" t="e">
        <f ca="1">IF(MOD(ROW()-13,2)=0,IF(ISBLANK(OFFSET(#REF!,INT((ROW()-13)/2),0)),"",OFFSET(#REF!,INT((ROW()-13)/2),0)),IF(ISBLANK(OFFSET('9. METAS'!$V$20,INT((ROW()-14)/2),0)),"",OFFSET('9. METAS'!$V$20,INT((ROW()-14)/2),0)))</f>
        <v>#REF!</v>
      </c>
      <c r="L309" s="209" t="e">
        <f ca="1">IF(MOD(ROW()-13,2)=0,IF(ISBLANK(OFFSET(#REF!,INT((ROW()-13)/2),0)),"",OFFSET(#REF!,INT((ROW()-13)/2),0)),IF(ISBLANK(OFFSET('9. METAS'!$W$20,INT((ROW()-14)/2),0)),"",OFFSET('9. METAS'!$W$20,INT((ROW()-14)/2),0)))</f>
        <v>#REF!</v>
      </c>
      <c r="M309" s="210" t="e">
        <f ca="1">IF(MOD(ROW()-13,2)=0,IF(ISBLANK(OFFSET(#REF!,INT((ROW()-13)/2),0)),"",OFFSET(#REF!,INT((ROW()-13)/2),0)),IF(ISBLANK(OFFSET('9. METAS'!$X$20,INT((ROW()-14)/2),0)),"",OFFSET('9. METAS'!$X$20,INT((ROW()-14)/2),0)))</f>
        <v>#REF!</v>
      </c>
      <c r="N309" s="1002" t="str">
        <f t="shared" ref="N309" ca="1" si="292">IFERROR(J309/J310,"ND")</f>
        <v>ND</v>
      </c>
      <c r="O309" s="1004" t="str">
        <f t="shared" ref="O309" ca="1" si="293">IFERROR(((J309+K309+L309)/H309),"ND")</f>
        <v>ND</v>
      </c>
      <c r="P309" s="1031"/>
    </row>
    <row r="310" spans="3:16">
      <c r="C310" s="981"/>
      <c r="D310" s="983"/>
      <c r="E310" s="983"/>
      <c r="F310" s="985"/>
      <c r="G310" s="987"/>
      <c r="H310" s="1027"/>
      <c r="I310" s="1033"/>
      <c r="J310" s="208" t="str">
        <f ca="1">IF(MOD(ROW()-13,2)=0,IF(ISBLANK(OFFSET(#REF!,INT((ROW()-13)/2),0)),"",OFFSET(#REF!,INT((ROW()-13)/2),0)),IF(ISBLANK(OFFSET('9. METAS'!$U$20,INT((ROW()-14)/2),0)),"",OFFSET('9. METAS'!$U$20,INT((ROW()-14)/2),0)))</f>
        <v/>
      </c>
      <c r="K310" s="209" t="str">
        <f ca="1">IF(MOD(ROW()-13,2)=0,IF(ISBLANK(OFFSET(#REF!,INT((ROW()-13)/2),0)),"",OFFSET(#REF!,INT((ROW()-13)/2),0)),IF(ISBLANK(OFFSET('9. METAS'!$V$20,INT((ROW()-14)/2),0)),"",OFFSET('9. METAS'!$V$20,INT((ROW()-14)/2),0)))</f>
        <v/>
      </c>
      <c r="L310" s="209" t="str">
        <f ca="1">IF(MOD(ROW()-13,2)=0,IF(ISBLANK(OFFSET(#REF!,INT((ROW()-13)/2),0)),"",OFFSET(#REF!,INT((ROW()-13)/2),0)),IF(ISBLANK(OFFSET('9. METAS'!$W$20,INT((ROW()-14)/2),0)),"",OFFSET('9. METAS'!$W$20,INT((ROW()-14)/2),0)))</f>
        <v/>
      </c>
      <c r="M310" s="210" t="str">
        <f ca="1">IF(MOD(ROW()-13,2)=0,IF(ISBLANK(OFFSET(#REF!,INT((ROW()-13)/2),0)),"",OFFSET(#REF!,INT((ROW()-13)/2),0)),IF(ISBLANK(OFFSET('9. METAS'!$X$20,INT((ROW()-14)/2),0)),"",OFFSET('9. METAS'!$X$20,INT((ROW()-14)/2),0)))</f>
        <v/>
      </c>
      <c r="N310" s="1003"/>
      <c r="O310" s="1005"/>
      <c r="P310" s="1034"/>
    </row>
    <row r="311" spans="3:16">
      <c r="C311" s="1008" t="str">
        <f ca="1">IF(ISBLANK(OFFSET('5. Pp (3 años)'!$C$46,INT((ROW()-13)/2),0)),"",OFFSET('5. Pp (3 años)'!$C$46,INT((ROW()-13)/2),0))</f>
        <v/>
      </c>
      <c r="D311" s="983" t="str">
        <f ca="1">IF(ISBLANK(OFFSET('5. Pp (3 años)'!$D$46,INT((ROW()-13)/2),0)),"",OFFSET('5. Pp (3 años)'!$D$46,INT((ROW()-13)/2),0))</f>
        <v/>
      </c>
      <c r="E311" s="983" t="str">
        <f ca="1">IF(ISBLANK(OFFSET('5. Pp (3 años)'!$E$46,INT((ROW()-13)/2),0)),"",OFFSET('5. Pp (3 años)'!$E$46,INT((ROW()-13)/2),0))</f>
        <v/>
      </c>
      <c r="F311" s="985" t="str">
        <f ca="1">IF(ISBLANK(OFFSET('5. Pp (3 años)'!$K$46,INT((ROW()-13)/2),0)),"",OFFSET('5. Pp (3 años)'!$K$46,INT((ROW()-13)/2),0))</f>
        <v/>
      </c>
      <c r="G311" s="987" t="str">
        <f ca="1">IF(ISBLANK(OFFSET('5. Pp (3 años)'!$H$46,INT((ROW()-13)/2),0)),"",OFFSET('5. Pp (3 años)'!$H$46,INT((ROW()-13)/2),0))</f>
        <v/>
      </c>
      <c r="H311" s="1027" t="str">
        <f ca="1">IF(ISBLANK(OFFSET('9. METAS'!$L$20,INT((ROW()-13)/2),0)),"",OFFSET('9. METAS'!$L$20,INT((ROW()-13)/2),0))</f>
        <v/>
      </c>
      <c r="I311" s="1029"/>
      <c r="J311" s="208" t="e">
        <f ca="1">IF(MOD(ROW()-13,2)=0,IF(ISBLANK(OFFSET(#REF!,INT((ROW()-13)/2),0)),"",OFFSET(#REF!,INT((ROW()-13)/2),0)),IF(ISBLANK(OFFSET('9. METAS'!$U$20,INT((ROW()-14)/2),0)),"",OFFSET('9. METAS'!$U$20,INT((ROW()-14)/2),0)))</f>
        <v>#REF!</v>
      </c>
      <c r="K311" s="209" t="e">
        <f ca="1">IF(MOD(ROW()-13,2)=0,IF(ISBLANK(OFFSET(#REF!,INT((ROW()-13)/2),0)),"",OFFSET(#REF!,INT((ROW()-13)/2),0)),IF(ISBLANK(OFFSET('9. METAS'!$V$20,INT((ROW()-14)/2),0)),"",OFFSET('9. METAS'!$V$20,INT((ROW()-14)/2),0)))</f>
        <v>#REF!</v>
      </c>
      <c r="L311" s="209" t="e">
        <f ca="1">IF(MOD(ROW()-13,2)=0,IF(ISBLANK(OFFSET(#REF!,INT((ROW()-13)/2),0)),"",OFFSET(#REF!,INT((ROW()-13)/2),0)),IF(ISBLANK(OFFSET('9. METAS'!$W$20,INT((ROW()-14)/2),0)),"",OFFSET('9. METAS'!$W$20,INT((ROW()-14)/2),0)))</f>
        <v>#REF!</v>
      </c>
      <c r="M311" s="210" t="e">
        <f ca="1">IF(MOD(ROW()-13,2)=0,IF(ISBLANK(OFFSET(#REF!,INT((ROW()-13)/2),0)),"",OFFSET(#REF!,INT((ROW()-13)/2),0)),IF(ISBLANK(OFFSET('9. METAS'!$X$20,INT((ROW()-14)/2),0)),"",OFFSET('9. METAS'!$X$20,INT((ROW()-14)/2),0)))</f>
        <v>#REF!</v>
      </c>
      <c r="N311" s="1002" t="str">
        <f t="shared" ref="N311" ca="1" si="294">IFERROR(J311/J312,"ND")</f>
        <v>ND</v>
      </c>
      <c r="O311" s="1004" t="str">
        <f t="shared" ref="O311" ca="1" si="295">IFERROR(((J311+K311+L311)/H311),"ND")</f>
        <v>ND</v>
      </c>
      <c r="P311" s="1031"/>
    </row>
    <row r="312" spans="3:16">
      <c r="C312" s="981"/>
      <c r="D312" s="983"/>
      <c r="E312" s="983"/>
      <c r="F312" s="985"/>
      <c r="G312" s="987"/>
      <c r="H312" s="1027"/>
      <c r="I312" s="1033"/>
      <c r="J312" s="208" t="str">
        <f ca="1">IF(MOD(ROW()-13,2)=0,IF(ISBLANK(OFFSET(#REF!,INT((ROW()-13)/2),0)),"",OFFSET(#REF!,INT((ROW()-13)/2),0)),IF(ISBLANK(OFFSET('9. METAS'!$U$20,INT((ROW()-14)/2),0)),"",OFFSET('9. METAS'!$U$20,INT((ROW()-14)/2),0)))</f>
        <v/>
      </c>
      <c r="K312" s="209" t="str">
        <f ca="1">IF(MOD(ROW()-13,2)=0,IF(ISBLANK(OFFSET(#REF!,INT((ROW()-13)/2),0)),"",OFFSET(#REF!,INT((ROW()-13)/2),0)),IF(ISBLANK(OFFSET('9. METAS'!$V$20,INT((ROW()-14)/2),0)),"",OFFSET('9. METAS'!$V$20,INT((ROW()-14)/2),0)))</f>
        <v/>
      </c>
      <c r="L312" s="209" t="str">
        <f ca="1">IF(MOD(ROW()-13,2)=0,IF(ISBLANK(OFFSET(#REF!,INT((ROW()-13)/2),0)),"",OFFSET(#REF!,INT((ROW()-13)/2),0)),IF(ISBLANK(OFFSET('9. METAS'!$W$20,INT((ROW()-14)/2),0)),"",OFFSET('9. METAS'!$W$20,INT((ROW()-14)/2),0)))</f>
        <v/>
      </c>
      <c r="M312" s="210" t="str">
        <f ca="1">IF(MOD(ROW()-13,2)=0,IF(ISBLANK(OFFSET(#REF!,INT((ROW()-13)/2),0)),"",OFFSET(#REF!,INT((ROW()-13)/2),0)),IF(ISBLANK(OFFSET('9. METAS'!$X$20,INT((ROW()-14)/2),0)),"",OFFSET('9. METAS'!$X$20,INT((ROW()-14)/2),0)))</f>
        <v/>
      </c>
      <c r="N312" s="1003"/>
      <c r="O312" s="1005"/>
      <c r="P312" s="1034"/>
    </row>
    <row r="313" spans="3:16">
      <c r="C313" s="1008" t="str">
        <f ca="1">IF(ISBLANK(OFFSET('5. Pp (3 años)'!$C$46,INT((ROW()-13)/2),0)),"",OFFSET('5. Pp (3 años)'!$C$46,INT((ROW()-13)/2),0))</f>
        <v/>
      </c>
      <c r="D313" s="983" t="str">
        <f ca="1">IF(ISBLANK(OFFSET('5. Pp (3 años)'!$D$46,INT((ROW()-13)/2),0)),"",OFFSET('5. Pp (3 años)'!$D$46,INT((ROW()-13)/2),0))</f>
        <v/>
      </c>
      <c r="E313" s="983" t="str">
        <f ca="1">IF(ISBLANK(OFFSET('5. Pp (3 años)'!$E$46,INT((ROW()-13)/2),0)),"",OFFSET('5. Pp (3 años)'!$E$46,INT((ROW()-13)/2),0))</f>
        <v/>
      </c>
      <c r="F313" s="985" t="str">
        <f ca="1">IF(ISBLANK(OFFSET('5. Pp (3 años)'!$K$46,INT((ROW()-13)/2),0)),"",OFFSET('5. Pp (3 años)'!$K$46,INT((ROW()-13)/2),0))</f>
        <v/>
      </c>
      <c r="G313" s="987" t="str">
        <f ca="1">IF(ISBLANK(OFFSET('5. Pp (3 años)'!$H$46,INT((ROW()-13)/2),0)),"",OFFSET('5. Pp (3 años)'!$H$46,INT((ROW()-13)/2),0))</f>
        <v/>
      </c>
      <c r="H313" s="1027" t="str">
        <f ca="1">IF(ISBLANK(OFFSET('9. METAS'!$L$20,INT((ROW()-13)/2),0)),"",OFFSET('9. METAS'!$L$20,INT((ROW()-13)/2),0))</f>
        <v/>
      </c>
      <c r="I313" s="1029"/>
      <c r="J313" s="208" t="e">
        <f ca="1">IF(MOD(ROW()-13,2)=0,IF(ISBLANK(OFFSET(#REF!,INT((ROW()-13)/2),0)),"",OFFSET(#REF!,INT((ROW()-13)/2),0)),IF(ISBLANK(OFFSET('9. METAS'!$U$20,INT((ROW()-14)/2),0)),"",OFFSET('9. METAS'!$U$20,INT((ROW()-14)/2),0)))</f>
        <v>#REF!</v>
      </c>
      <c r="K313" s="209" t="e">
        <f ca="1">IF(MOD(ROW()-13,2)=0,IF(ISBLANK(OFFSET(#REF!,INT((ROW()-13)/2),0)),"",OFFSET(#REF!,INT((ROW()-13)/2),0)),IF(ISBLANK(OFFSET('9. METAS'!$V$20,INT((ROW()-14)/2),0)),"",OFFSET('9. METAS'!$V$20,INT((ROW()-14)/2),0)))</f>
        <v>#REF!</v>
      </c>
      <c r="L313" s="209" t="e">
        <f ca="1">IF(MOD(ROW()-13,2)=0,IF(ISBLANK(OFFSET(#REF!,INT((ROW()-13)/2),0)),"",OFFSET(#REF!,INT((ROW()-13)/2),0)),IF(ISBLANK(OFFSET('9. METAS'!$W$20,INT((ROW()-14)/2),0)),"",OFFSET('9. METAS'!$W$20,INT((ROW()-14)/2),0)))</f>
        <v>#REF!</v>
      </c>
      <c r="M313" s="210" t="e">
        <f ca="1">IF(MOD(ROW()-13,2)=0,IF(ISBLANK(OFFSET(#REF!,INT((ROW()-13)/2),0)),"",OFFSET(#REF!,INT((ROW()-13)/2),0)),IF(ISBLANK(OFFSET('9. METAS'!$X$20,INT((ROW()-14)/2),0)),"",OFFSET('9. METAS'!$X$20,INT((ROW()-14)/2),0)))</f>
        <v>#REF!</v>
      </c>
      <c r="N313" s="1002" t="str">
        <f t="shared" ref="N313" ca="1" si="296">IFERROR(J313/J314,"ND")</f>
        <v>ND</v>
      </c>
      <c r="O313" s="1004" t="str">
        <f t="shared" ref="O313" ca="1" si="297">IFERROR(((J313+K313+L313)/H313),"ND")</f>
        <v>ND</v>
      </c>
      <c r="P313" s="1031"/>
    </row>
    <row r="314" spans="3:16">
      <c r="C314" s="981"/>
      <c r="D314" s="983"/>
      <c r="E314" s="983"/>
      <c r="F314" s="985"/>
      <c r="G314" s="987"/>
      <c r="H314" s="1027"/>
      <c r="I314" s="1033"/>
      <c r="J314" s="208" t="str">
        <f ca="1">IF(MOD(ROW()-13,2)=0,IF(ISBLANK(OFFSET(#REF!,INT((ROW()-13)/2),0)),"",OFFSET(#REF!,INT((ROW()-13)/2),0)),IF(ISBLANK(OFFSET('9. METAS'!$U$20,INT((ROW()-14)/2),0)),"",OFFSET('9. METAS'!$U$20,INT((ROW()-14)/2),0)))</f>
        <v/>
      </c>
      <c r="K314" s="209" t="str">
        <f ca="1">IF(MOD(ROW()-13,2)=0,IF(ISBLANK(OFFSET(#REF!,INT((ROW()-13)/2),0)),"",OFFSET(#REF!,INT((ROW()-13)/2),0)),IF(ISBLANK(OFFSET('9. METAS'!$V$20,INT((ROW()-14)/2),0)),"",OFFSET('9. METAS'!$V$20,INT((ROW()-14)/2),0)))</f>
        <v/>
      </c>
      <c r="L314" s="209" t="str">
        <f ca="1">IF(MOD(ROW()-13,2)=0,IF(ISBLANK(OFFSET(#REF!,INT((ROW()-13)/2),0)),"",OFFSET(#REF!,INT((ROW()-13)/2),0)),IF(ISBLANK(OFFSET('9. METAS'!$W$20,INT((ROW()-14)/2),0)),"",OFFSET('9. METAS'!$W$20,INT((ROW()-14)/2),0)))</f>
        <v/>
      </c>
      <c r="M314" s="210" t="str">
        <f ca="1">IF(MOD(ROW()-13,2)=0,IF(ISBLANK(OFFSET(#REF!,INT((ROW()-13)/2),0)),"",OFFSET(#REF!,INT((ROW()-13)/2),0)),IF(ISBLANK(OFFSET('9. METAS'!$X$20,INT((ROW()-14)/2),0)),"",OFFSET('9. METAS'!$X$20,INT((ROW()-14)/2),0)))</f>
        <v/>
      </c>
      <c r="N314" s="1003"/>
      <c r="O314" s="1005"/>
      <c r="P314" s="1034"/>
    </row>
    <row r="315" spans="3:16">
      <c r="C315" s="1008" t="str">
        <f ca="1">IF(ISBLANK(OFFSET('5. Pp (3 años)'!$C$46,INT((ROW()-13)/2),0)),"",OFFSET('5. Pp (3 años)'!$C$46,INT((ROW()-13)/2),0))</f>
        <v/>
      </c>
      <c r="D315" s="983" t="str">
        <f ca="1">IF(ISBLANK(OFFSET('5. Pp (3 años)'!$D$46,INT((ROW()-13)/2),0)),"",OFFSET('5. Pp (3 años)'!$D$46,INT((ROW()-13)/2),0))</f>
        <v/>
      </c>
      <c r="E315" s="983" t="str">
        <f ca="1">IF(ISBLANK(OFFSET('5. Pp (3 años)'!$E$46,INT((ROW()-13)/2),0)),"",OFFSET('5. Pp (3 años)'!$E$46,INT((ROW()-13)/2),0))</f>
        <v/>
      </c>
      <c r="F315" s="985" t="str">
        <f ca="1">IF(ISBLANK(OFFSET('5. Pp (3 años)'!$K$46,INT((ROW()-13)/2),0)),"",OFFSET('5. Pp (3 años)'!$K$46,INT((ROW()-13)/2),0))</f>
        <v/>
      </c>
      <c r="G315" s="987" t="str">
        <f ca="1">IF(ISBLANK(OFFSET('5. Pp (3 años)'!$H$46,INT((ROW()-13)/2),0)),"",OFFSET('5. Pp (3 años)'!$H$46,INT((ROW()-13)/2),0))</f>
        <v/>
      </c>
      <c r="H315" s="1027" t="str">
        <f ca="1">IF(ISBLANK(OFFSET('9. METAS'!$L$20,INT((ROW()-13)/2),0)),"",OFFSET('9. METAS'!$L$20,INT((ROW()-13)/2),0))</f>
        <v/>
      </c>
      <c r="I315" s="1029"/>
      <c r="J315" s="208" t="e">
        <f ca="1">IF(MOD(ROW()-13,2)=0,IF(ISBLANK(OFFSET(#REF!,INT((ROW()-13)/2),0)),"",OFFSET(#REF!,INT((ROW()-13)/2),0)),IF(ISBLANK(OFFSET('9. METAS'!$U$20,INT((ROW()-14)/2),0)),"",OFFSET('9. METAS'!$U$20,INT((ROW()-14)/2),0)))</f>
        <v>#REF!</v>
      </c>
      <c r="K315" s="209" t="e">
        <f ca="1">IF(MOD(ROW()-13,2)=0,IF(ISBLANK(OFFSET(#REF!,INT((ROW()-13)/2),0)),"",OFFSET(#REF!,INT((ROW()-13)/2),0)),IF(ISBLANK(OFFSET('9. METAS'!$V$20,INT((ROW()-14)/2),0)),"",OFFSET('9. METAS'!$V$20,INT((ROW()-14)/2),0)))</f>
        <v>#REF!</v>
      </c>
      <c r="L315" s="209" t="e">
        <f ca="1">IF(MOD(ROW()-13,2)=0,IF(ISBLANK(OFFSET(#REF!,INT((ROW()-13)/2),0)),"",OFFSET(#REF!,INT((ROW()-13)/2),0)),IF(ISBLANK(OFFSET('9. METAS'!$W$20,INT((ROW()-14)/2),0)),"",OFFSET('9. METAS'!$W$20,INT((ROW()-14)/2),0)))</f>
        <v>#REF!</v>
      </c>
      <c r="M315" s="210" t="e">
        <f ca="1">IF(MOD(ROW()-13,2)=0,IF(ISBLANK(OFFSET(#REF!,INT((ROW()-13)/2),0)),"",OFFSET(#REF!,INT((ROW()-13)/2),0)),IF(ISBLANK(OFFSET('9. METAS'!$X$20,INT((ROW()-14)/2),0)),"",OFFSET('9. METAS'!$X$20,INT((ROW()-14)/2),0)))</f>
        <v>#REF!</v>
      </c>
      <c r="N315" s="1002" t="str">
        <f t="shared" ref="N315" ca="1" si="298">IFERROR(J315/J316,"ND")</f>
        <v>ND</v>
      </c>
      <c r="O315" s="1004" t="str">
        <f t="shared" ref="O315" ca="1" si="299">IFERROR(((J315+K315+L315)/H315),"ND")</f>
        <v>ND</v>
      </c>
      <c r="P315" s="1031"/>
    </row>
    <row r="316" spans="3:16">
      <c r="C316" s="981"/>
      <c r="D316" s="983"/>
      <c r="E316" s="983"/>
      <c r="F316" s="985"/>
      <c r="G316" s="987"/>
      <c r="H316" s="1027"/>
      <c r="I316" s="1033"/>
      <c r="J316" s="208" t="str">
        <f ca="1">IF(MOD(ROW()-13,2)=0,IF(ISBLANK(OFFSET(#REF!,INT((ROW()-13)/2),0)),"",OFFSET(#REF!,INT((ROW()-13)/2),0)),IF(ISBLANK(OFFSET('9. METAS'!$U$20,INT((ROW()-14)/2),0)),"",OFFSET('9. METAS'!$U$20,INT((ROW()-14)/2),0)))</f>
        <v/>
      </c>
      <c r="K316" s="209" t="str">
        <f ca="1">IF(MOD(ROW()-13,2)=0,IF(ISBLANK(OFFSET(#REF!,INT((ROW()-13)/2),0)),"",OFFSET(#REF!,INT((ROW()-13)/2),0)),IF(ISBLANK(OFFSET('9. METAS'!$V$20,INT((ROW()-14)/2),0)),"",OFFSET('9. METAS'!$V$20,INT((ROW()-14)/2),0)))</f>
        <v/>
      </c>
      <c r="L316" s="209" t="str">
        <f ca="1">IF(MOD(ROW()-13,2)=0,IF(ISBLANK(OFFSET(#REF!,INT((ROW()-13)/2),0)),"",OFFSET(#REF!,INT((ROW()-13)/2),0)),IF(ISBLANK(OFFSET('9. METAS'!$W$20,INT((ROW()-14)/2),0)),"",OFFSET('9. METAS'!$W$20,INT((ROW()-14)/2),0)))</f>
        <v/>
      </c>
      <c r="M316" s="210" t="str">
        <f ca="1">IF(MOD(ROW()-13,2)=0,IF(ISBLANK(OFFSET(#REF!,INT((ROW()-13)/2),0)),"",OFFSET(#REF!,INT((ROW()-13)/2),0)),IF(ISBLANK(OFFSET('9. METAS'!$X$20,INT((ROW()-14)/2),0)),"",OFFSET('9. METAS'!$X$20,INT((ROW()-14)/2),0)))</f>
        <v/>
      </c>
      <c r="N316" s="1003"/>
      <c r="O316" s="1005"/>
      <c r="P316" s="1034"/>
    </row>
    <row r="317" spans="3:16">
      <c r="C317" s="1008" t="str">
        <f ca="1">IF(ISBLANK(OFFSET('5. Pp (3 años)'!$C$46,INT((ROW()-13)/2),0)),"",OFFSET('5. Pp (3 años)'!$C$46,INT((ROW()-13)/2),0))</f>
        <v/>
      </c>
      <c r="D317" s="983" t="str">
        <f ca="1">IF(ISBLANK(OFFSET('5. Pp (3 años)'!$D$46,INT((ROW()-13)/2),0)),"",OFFSET('5. Pp (3 años)'!$D$46,INT((ROW()-13)/2),0))</f>
        <v/>
      </c>
      <c r="E317" s="983" t="str">
        <f ca="1">IF(ISBLANK(OFFSET('5. Pp (3 años)'!$E$46,INT((ROW()-13)/2),0)),"",OFFSET('5. Pp (3 años)'!$E$46,INT((ROW()-13)/2),0))</f>
        <v/>
      </c>
      <c r="F317" s="985" t="str">
        <f ca="1">IF(ISBLANK(OFFSET('5. Pp (3 años)'!$K$46,INT((ROW()-13)/2),0)),"",OFFSET('5. Pp (3 años)'!$K$46,INT((ROW()-13)/2),0))</f>
        <v/>
      </c>
      <c r="G317" s="987" t="str">
        <f ca="1">IF(ISBLANK(OFFSET('5. Pp (3 años)'!$H$46,INT((ROW()-13)/2),0)),"",OFFSET('5. Pp (3 años)'!$H$46,INT((ROW()-13)/2),0))</f>
        <v/>
      </c>
      <c r="H317" s="1027" t="str">
        <f ca="1">IF(ISBLANK(OFFSET('9. METAS'!$L$20,INT((ROW()-13)/2),0)),"",OFFSET('9. METAS'!$L$20,INT((ROW()-13)/2),0))</f>
        <v/>
      </c>
      <c r="I317" s="1029"/>
      <c r="J317" s="208" t="e">
        <f ca="1">IF(MOD(ROW()-13,2)=0,IF(ISBLANK(OFFSET(#REF!,INT((ROW()-13)/2),0)),"",OFFSET(#REF!,INT((ROW()-13)/2),0)),IF(ISBLANK(OFFSET('9. METAS'!$U$20,INT((ROW()-14)/2),0)),"",OFFSET('9. METAS'!$U$20,INT((ROW()-14)/2),0)))</f>
        <v>#REF!</v>
      </c>
      <c r="K317" s="209" t="e">
        <f ca="1">IF(MOD(ROW()-13,2)=0,IF(ISBLANK(OFFSET(#REF!,INT((ROW()-13)/2),0)),"",OFFSET(#REF!,INT((ROW()-13)/2),0)),IF(ISBLANK(OFFSET('9. METAS'!$V$20,INT((ROW()-14)/2),0)),"",OFFSET('9. METAS'!$V$20,INT((ROW()-14)/2),0)))</f>
        <v>#REF!</v>
      </c>
      <c r="L317" s="209" t="e">
        <f ca="1">IF(MOD(ROW()-13,2)=0,IF(ISBLANK(OFFSET(#REF!,INT((ROW()-13)/2),0)),"",OFFSET(#REF!,INT((ROW()-13)/2),0)),IF(ISBLANK(OFFSET('9. METAS'!$W$20,INT((ROW()-14)/2),0)),"",OFFSET('9. METAS'!$W$20,INT((ROW()-14)/2),0)))</f>
        <v>#REF!</v>
      </c>
      <c r="M317" s="210" t="e">
        <f ca="1">IF(MOD(ROW()-13,2)=0,IF(ISBLANK(OFFSET(#REF!,INT((ROW()-13)/2),0)),"",OFFSET(#REF!,INT((ROW()-13)/2),0)),IF(ISBLANK(OFFSET('9. METAS'!$X$20,INT((ROW()-14)/2),0)),"",OFFSET('9. METAS'!$X$20,INT((ROW()-14)/2),0)))</f>
        <v>#REF!</v>
      </c>
      <c r="N317" s="1002" t="str">
        <f t="shared" ref="N317" ca="1" si="300">IFERROR(J317/J318,"ND")</f>
        <v>ND</v>
      </c>
      <c r="O317" s="1004" t="str">
        <f t="shared" ref="O317" ca="1" si="301">IFERROR(((J317+K317+L317)/H317),"ND")</f>
        <v>ND</v>
      </c>
      <c r="P317" s="1031"/>
    </row>
    <row r="318" spans="3:16">
      <c r="C318" s="981"/>
      <c r="D318" s="983"/>
      <c r="E318" s="983"/>
      <c r="F318" s="985"/>
      <c r="G318" s="987"/>
      <c r="H318" s="1027"/>
      <c r="I318" s="1033"/>
      <c r="J318" s="208" t="str">
        <f ca="1">IF(MOD(ROW()-13,2)=0,IF(ISBLANK(OFFSET(#REF!,INT((ROW()-13)/2),0)),"",OFFSET(#REF!,INT((ROW()-13)/2),0)),IF(ISBLANK(OFFSET('9. METAS'!$U$20,INT((ROW()-14)/2),0)),"",OFFSET('9. METAS'!$U$20,INT((ROW()-14)/2),0)))</f>
        <v/>
      </c>
      <c r="K318" s="209" t="str">
        <f ca="1">IF(MOD(ROW()-13,2)=0,IF(ISBLANK(OFFSET(#REF!,INT((ROW()-13)/2),0)),"",OFFSET(#REF!,INT((ROW()-13)/2),0)),IF(ISBLANK(OFFSET('9. METAS'!$V$20,INT((ROW()-14)/2),0)),"",OFFSET('9. METAS'!$V$20,INT((ROW()-14)/2),0)))</f>
        <v/>
      </c>
      <c r="L318" s="209" t="str">
        <f ca="1">IF(MOD(ROW()-13,2)=0,IF(ISBLANK(OFFSET(#REF!,INT((ROW()-13)/2),0)),"",OFFSET(#REF!,INT((ROW()-13)/2),0)),IF(ISBLANK(OFFSET('9. METAS'!$W$20,INT((ROW()-14)/2),0)),"",OFFSET('9. METAS'!$W$20,INT((ROW()-14)/2),0)))</f>
        <v/>
      </c>
      <c r="M318" s="210" t="str">
        <f ca="1">IF(MOD(ROW()-13,2)=0,IF(ISBLANK(OFFSET(#REF!,INT((ROW()-13)/2),0)),"",OFFSET(#REF!,INT((ROW()-13)/2),0)),IF(ISBLANK(OFFSET('9. METAS'!$X$20,INT((ROW()-14)/2),0)),"",OFFSET('9. METAS'!$X$20,INT((ROW()-14)/2),0)))</f>
        <v/>
      </c>
      <c r="N318" s="1003"/>
      <c r="O318" s="1005"/>
      <c r="P318" s="1034"/>
    </row>
    <row r="319" spans="3:16">
      <c r="C319" s="1008" t="str">
        <f ca="1">IF(ISBLANK(OFFSET('5. Pp (3 años)'!$C$46,INT((ROW()-13)/2),0)),"",OFFSET('5. Pp (3 años)'!$C$46,INT((ROW()-13)/2),0))</f>
        <v/>
      </c>
      <c r="D319" s="983" t="str">
        <f ca="1">IF(ISBLANK(OFFSET('5. Pp (3 años)'!$D$46,INT((ROW()-13)/2),0)),"",OFFSET('5. Pp (3 años)'!$D$46,INT((ROW()-13)/2),0))</f>
        <v/>
      </c>
      <c r="E319" s="983" t="str">
        <f ca="1">IF(ISBLANK(OFFSET('5. Pp (3 años)'!$E$46,INT((ROW()-13)/2),0)),"",OFFSET('5. Pp (3 años)'!$E$46,INT((ROW()-13)/2),0))</f>
        <v/>
      </c>
      <c r="F319" s="985" t="str">
        <f ca="1">IF(ISBLANK(OFFSET('5. Pp (3 años)'!$K$46,INT((ROW()-13)/2),0)),"",OFFSET('5. Pp (3 años)'!$K$46,INT((ROW()-13)/2),0))</f>
        <v/>
      </c>
      <c r="G319" s="987" t="str">
        <f ca="1">IF(ISBLANK(OFFSET('5. Pp (3 años)'!$H$46,INT((ROW()-13)/2),0)),"",OFFSET('5. Pp (3 años)'!$H$46,INT((ROW()-13)/2),0))</f>
        <v/>
      </c>
      <c r="H319" s="1027" t="str">
        <f ca="1">IF(ISBLANK(OFFSET('9. METAS'!$L$20,INT((ROW()-13)/2),0)),"",OFFSET('9. METAS'!$L$20,INT((ROW()-13)/2),0))</f>
        <v/>
      </c>
      <c r="I319" s="1029"/>
      <c r="J319" s="208" t="e">
        <f ca="1">IF(MOD(ROW()-13,2)=0,IF(ISBLANK(OFFSET(#REF!,INT((ROW()-13)/2),0)),"",OFFSET(#REF!,INT((ROW()-13)/2),0)),IF(ISBLANK(OFFSET('9. METAS'!$U$20,INT((ROW()-14)/2),0)),"",OFFSET('9. METAS'!$U$20,INT((ROW()-14)/2),0)))</f>
        <v>#REF!</v>
      </c>
      <c r="K319" s="209" t="e">
        <f ca="1">IF(MOD(ROW()-13,2)=0,IF(ISBLANK(OFFSET(#REF!,INT((ROW()-13)/2),0)),"",OFFSET(#REF!,INT((ROW()-13)/2),0)),IF(ISBLANK(OFFSET('9. METAS'!$V$20,INT((ROW()-14)/2),0)),"",OFFSET('9. METAS'!$V$20,INT((ROW()-14)/2),0)))</f>
        <v>#REF!</v>
      </c>
      <c r="L319" s="209" t="e">
        <f ca="1">IF(MOD(ROW()-13,2)=0,IF(ISBLANK(OFFSET(#REF!,INT((ROW()-13)/2),0)),"",OFFSET(#REF!,INT((ROW()-13)/2),0)),IF(ISBLANK(OFFSET('9. METAS'!$W$20,INT((ROW()-14)/2),0)),"",OFFSET('9. METAS'!$W$20,INT((ROW()-14)/2),0)))</f>
        <v>#REF!</v>
      </c>
      <c r="M319" s="210" t="e">
        <f ca="1">IF(MOD(ROW()-13,2)=0,IF(ISBLANK(OFFSET(#REF!,INT((ROW()-13)/2),0)),"",OFFSET(#REF!,INT((ROW()-13)/2),0)),IF(ISBLANK(OFFSET('9. METAS'!$X$20,INT((ROW()-14)/2),0)),"",OFFSET('9. METAS'!$X$20,INT((ROW()-14)/2),0)))</f>
        <v>#REF!</v>
      </c>
      <c r="N319" s="1002" t="str">
        <f t="shared" ref="N319" ca="1" si="302">IFERROR(J319/J320,"ND")</f>
        <v>ND</v>
      </c>
      <c r="O319" s="1004" t="str">
        <f t="shared" ref="O319" ca="1" si="303">IFERROR(((J319+K319+L319)/H319),"ND")</f>
        <v>ND</v>
      </c>
      <c r="P319" s="1031"/>
    </row>
    <row r="320" spans="3:16">
      <c r="C320" s="981"/>
      <c r="D320" s="983"/>
      <c r="E320" s="983"/>
      <c r="F320" s="985"/>
      <c r="G320" s="987"/>
      <c r="H320" s="1027"/>
      <c r="I320" s="1033"/>
      <c r="J320" s="208" t="str">
        <f ca="1">IF(MOD(ROW()-13,2)=0,IF(ISBLANK(OFFSET(#REF!,INT((ROW()-13)/2),0)),"",OFFSET(#REF!,INT((ROW()-13)/2),0)),IF(ISBLANK(OFFSET('9. METAS'!$U$20,INT((ROW()-14)/2),0)),"",OFFSET('9. METAS'!$U$20,INT((ROW()-14)/2),0)))</f>
        <v/>
      </c>
      <c r="K320" s="209" t="str">
        <f ca="1">IF(MOD(ROW()-13,2)=0,IF(ISBLANK(OFFSET(#REF!,INT((ROW()-13)/2),0)),"",OFFSET(#REF!,INT((ROW()-13)/2),0)),IF(ISBLANK(OFFSET('9. METAS'!$V$20,INT((ROW()-14)/2),0)),"",OFFSET('9. METAS'!$V$20,INT((ROW()-14)/2),0)))</f>
        <v/>
      </c>
      <c r="L320" s="209" t="str">
        <f ca="1">IF(MOD(ROW()-13,2)=0,IF(ISBLANK(OFFSET(#REF!,INT((ROW()-13)/2),0)),"",OFFSET(#REF!,INT((ROW()-13)/2),0)),IF(ISBLANK(OFFSET('9. METAS'!$W$20,INT((ROW()-14)/2),0)),"",OFFSET('9. METAS'!$W$20,INT((ROW()-14)/2),0)))</f>
        <v/>
      </c>
      <c r="M320" s="210" t="str">
        <f ca="1">IF(MOD(ROW()-13,2)=0,IF(ISBLANK(OFFSET(#REF!,INT((ROW()-13)/2),0)),"",OFFSET(#REF!,INT((ROW()-13)/2),0)),IF(ISBLANK(OFFSET('9. METAS'!$X$20,INT((ROW()-14)/2),0)),"",OFFSET('9. METAS'!$X$20,INT((ROW()-14)/2),0)))</f>
        <v/>
      </c>
      <c r="N320" s="1003"/>
      <c r="O320" s="1005"/>
      <c r="P320" s="1034"/>
    </row>
    <row r="321" spans="3:16">
      <c r="C321" s="1008" t="str">
        <f ca="1">IF(ISBLANK(OFFSET('5. Pp (3 años)'!$C$46,INT((ROW()-13)/2),0)),"",OFFSET('5. Pp (3 años)'!$C$46,INT((ROW()-13)/2),0))</f>
        <v/>
      </c>
      <c r="D321" s="983" t="str">
        <f ca="1">IF(ISBLANK(OFFSET('5. Pp (3 años)'!$D$46,INT((ROW()-13)/2),0)),"",OFFSET('5. Pp (3 años)'!$D$46,INT((ROW()-13)/2),0))</f>
        <v/>
      </c>
      <c r="E321" s="983" t="str">
        <f ca="1">IF(ISBLANK(OFFSET('5. Pp (3 años)'!$E$46,INT((ROW()-13)/2),0)),"",OFFSET('5. Pp (3 años)'!$E$46,INT((ROW()-13)/2),0))</f>
        <v/>
      </c>
      <c r="F321" s="985" t="str">
        <f ca="1">IF(ISBLANK(OFFSET('5. Pp (3 años)'!$K$46,INT((ROW()-13)/2),0)),"",OFFSET('5. Pp (3 años)'!$K$46,INT((ROW()-13)/2),0))</f>
        <v/>
      </c>
      <c r="G321" s="987" t="str">
        <f ca="1">IF(ISBLANK(OFFSET('5. Pp (3 años)'!$H$46,INT((ROW()-13)/2),0)),"",OFFSET('5. Pp (3 años)'!$H$46,INT((ROW()-13)/2),0))</f>
        <v/>
      </c>
      <c r="H321" s="1027" t="str">
        <f ca="1">IF(ISBLANK(OFFSET('9. METAS'!$L$20,INT((ROW()-13)/2),0)),"",OFFSET('9. METAS'!$L$20,INT((ROW()-13)/2),0))</f>
        <v/>
      </c>
      <c r="I321" s="1029"/>
      <c r="J321" s="208" t="e">
        <f ca="1">IF(MOD(ROW()-13,2)=0,IF(ISBLANK(OFFSET(#REF!,INT((ROW()-13)/2),0)),"",OFFSET(#REF!,INT((ROW()-13)/2),0)),IF(ISBLANK(OFFSET('9. METAS'!$U$20,INT((ROW()-14)/2),0)),"",OFFSET('9. METAS'!$U$20,INT((ROW()-14)/2),0)))</f>
        <v>#REF!</v>
      </c>
      <c r="K321" s="209" t="e">
        <f ca="1">IF(MOD(ROW()-13,2)=0,IF(ISBLANK(OFFSET(#REF!,INT((ROW()-13)/2),0)),"",OFFSET(#REF!,INT((ROW()-13)/2),0)),IF(ISBLANK(OFFSET('9. METAS'!$V$20,INT((ROW()-14)/2),0)),"",OFFSET('9. METAS'!$V$20,INT((ROW()-14)/2),0)))</f>
        <v>#REF!</v>
      </c>
      <c r="L321" s="209" t="e">
        <f ca="1">IF(MOD(ROW()-13,2)=0,IF(ISBLANK(OFFSET(#REF!,INT((ROW()-13)/2),0)),"",OFFSET(#REF!,INT((ROW()-13)/2),0)),IF(ISBLANK(OFFSET('9. METAS'!$W$20,INT((ROW()-14)/2),0)),"",OFFSET('9. METAS'!$W$20,INT((ROW()-14)/2),0)))</f>
        <v>#REF!</v>
      </c>
      <c r="M321" s="210" t="e">
        <f ca="1">IF(MOD(ROW()-13,2)=0,IF(ISBLANK(OFFSET(#REF!,INT((ROW()-13)/2),0)),"",OFFSET(#REF!,INT((ROW()-13)/2),0)),IF(ISBLANK(OFFSET('9. METAS'!$X$20,INT((ROW()-14)/2),0)),"",OFFSET('9. METAS'!$X$20,INT((ROW()-14)/2),0)))</f>
        <v>#REF!</v>
      </c>
      <c r="N321" s="1002" t="str">
        <f t="shared" ref="N321" ca="1" si="304">IFERROR(J321/J322,"ND")</f>
        <v>ND</v>
      </c>
      <c r="O321" s="1004" t="str">
        <f t="shared" ref="O321" ca="1" si="305">IFERROR(((J321+K321+L321)/H321),"ND")</f>
        <v>ND</v>
      </c>
      <c r="P321" s="1031"/>
    </row>
    <row r="322" spans="3:16">
      <c r="C322" s="981"/>
      <c r="D322" s="983"/>
      <c r="E322" s="983"/>
      <c r="F322" s="985"/>
      <c r="G322" s="987"/>
      <c r="H322" s="1027"/>
      <c r="I322" s="1033"/>
      <c r="J322" s="208" t="str">
        <f ca="1">IF(MOD(ROW()-13,2)=0,IF(ISBLANK(OFFSET(#REF!,INT((ROW()-13)/2),0)),"",OFFSET(#REF!,INT((ROW()-13)/2),0)),IF(ISBLANK(OFFSET('9. METAS'!$U$20,INT((ROW()-14)/2),0)),"",OFFSET('9. METAS'!$U$20,INT((ROW()-14)/2),0)))</f>
        <v/>
      </c>
      <c r="K322" s="209" t="str">
        <f ca="1">IF(MOD(ROW()-13,2)=0,IF(ISBLANK(OFFSET(#REF!,INT((ROW()-13)/2),0)),"",OFFSET(#REF!,INT((ROW()-13)/2),0)),IF(ISBLANK(OFFSET('9. METAS'!$V$20,INT((ROW()-14)/2),0)),"",OFFSET('9. METAS'!$V$20,INT((ROW()-14)/2),0)))</f>
        <v/>
      </c>
      <c r="L322" s="209" t="str">
        <f ca="1">IF(MOD(ROW()-13,2)=0,IF(ISBLANK(OFFSET(#REF!,INT((ROW()-13)/2),0)),"",OFFSET(#REF!,INT((ROW()-13)/2),0)),IF(ISBLANK(OFFSET('9. METAS'!$W$20,INT((ROW()-14)/2),0)),"",OFFSET('9. METAS'!$W$20,INT((ROW()-14)/2),0)))</f>
        <v/>
      </c>
      <c r="M322" s="210" t="str">
        <f ca="1">IF(MOD(ROW()-13,2)=0,IF(ISBLANK(OFFSET(#REF!,INT((ROW()-13)/2),0)),"",OFFSET(#REF!,INT((ROW()-13)/2),0)),IF(ISBLANK(OFFSET('9. METAS'!$X$20,INT((ROW()-14)/2),0)),"",OFFSET('9. METAS'!$X$20,INT((ROW()-14)/2),0)))</f>
        <v/>
      </c>
      <c r="N322" s="1003"/>
      <c r="O322" s="1005"/>
      <c r="P322" s="1034"/>
    </row>
    <row r="323" spans="3:16">
      <c r="C323" s="1008" t="str">
        <f ca="1">IF(ISBLANK(OFFSET('5. Pp (3 años)'!$C$46,INT((ROW()-13)/2),0)),"",OFFSET('5. Pp (3 años)'!$C$46,INT((ROW()-13)/2),0))</f>
        <v/>
      </c>
      <c r="D323" s="983" t="str">
        <f ca="1">IF(ISBLANK(OFFSET('5. Pp (3 años)'!$D$46,INT((ROW()-13)/2),0)),"",OFFSET('5. Pp (3 años)'!$D$46,INT((ROW()-13)/2),0))</f>
        <v/>
      </c>
      <c r="E323" s="983" t="str">
        <f ca="1">IF(ISBLANK(OFFSET('5. Pp (3 años)'!$E$46,INT((ROW()-13)/2),0)),"",OFFSET('5. Pp (3 años)'!$E$46,INT((ROW()-13)/2),0))</f>
        <v/>
      </c>
      <c r="F323" s="985" t="str">
        <f ca="1">IF(ISBLANK(OFFSET('5. Pp (3 años)'!$K$46,INT((ROW()-13)/2),0)),"",OFFSET('5. Pp (3 años)'!$K$46,INT((ROW()-13)/2),0))</f>
        <v/>
      </c>
      <c r="G323" s="987" t="str">
        <f ca="1">IF(ISBLANK(OFFSET('5. Pp (3 años)'!$H$46,INT((ROW()-13)/2),0)),"",OFFSET('5. Pp (3 años)'!$H$46,INT((ROW()-13)/2),0))</f>
        <v/>
      </c>
      <c r="H323" s="1027" t="str">
        <f ca="1">IF(ISBLANK(OFFSET('9. METAS'!$L$20,INT((ROW()-13)/2),0)),"",OFFSET('9. METAS'!$L$20,INT((ROW()-13)/2),0))</f>
        <v/>
      </c>
      <c r="I323" s="1029"/>
      <c r="J323" s="208" t="e">
        <f ca="1">IF(MOD(ROW()-13,2)=0,IF(ISBLANK(OFFSET(#REF!,INT((ROW()-13)/2),0)),"",OFFSET(#REF!,INT((ROW()-13)/2),0)),IF(ISBLANK(OFFSET('9. METAS'!$U$20,INT((ROW()-14)/2),0)),"",OFFSET('9. METAS'!$U$20,INT((ROW()-14)/2),0)))</f>
        <v>#REF!</v>
      </c>
      <c r="K323" s="209" t="e">
        <f ca="1">IF(MOD(ROW()-13,2)=0,IF(ISBLANK(OFFSET(#REF!,INT((ROW()-13)/2),0)),"",OFFSET(#REF!,INT((ROW()-13)/2),0)),IF(ISBLANK(OFFSET('9. METAS'!$V$20,INT((ROW()-14)/2),0)),"",OFFSET('9. METAS'!$V$20,INT((ROW()-14)/2),0)))</f>
        <v>#REF!</v>
      </c>
      <c r="L323" s="209" t="e">
        <f ca="1">IF(MOD(ROW()-13,2)=0,IF(ISBLANK(OFFSET(#REF!,INT((ROW()-13)/2),0)),"",OFFSET(#REF!,INT((ROW()-13)/2),0)),IF(ISBLANK(OFFSET('9. METAS'!$W$20,INT((ROW()-14)/2),0)),"",OFFSET('9. METAS'!$W$20,INT((ROW()-14)/2),0)))</f>
        <v>#REF!</v>
      </c>
      <c r="M323" s="210" t="e">
        <f ca="1">IF(MOD(ROW()-13,2)=0,IF(ISBLANK(OFFSET(#REF!,INT((ROW()-13)/2),0)),"",OFFSET(#REF!,INT((ROW()-13)/2),0)),IF(ISBLANK(OFFSET('9. METAS'!$X$20,INT((ROW()-14)/2),0)),"",OFFSET('9. METAS'!$X$20,INT((ROW()-14)/2),0)))</f>
        <v>#REF!</v>
      </c>
      <c r="N323" s="1002" t="str">
        <f t="shared" ref="N323" ca="1" si="306">IFERROR(J323/J324,"ND")</f>
        <v>ND</v>
      </c>
      <c r="O323" s="1004" t="str">
        <f t="shared" ref="O323" ca="1" si="307">IFERROR(((J323+K323+L323)/H323),"ND")</f>
        <v>ND</v>
      </c>
      <c r="P323" s="1031"/>
    </row>
    <row r="324" spans="3:16">
      <c r="C324" s="981"/>
      <c r="D324" s="983"/>
      <c r="E324" s="983"/>
      <c r="F324" s="985"/>
      <c r="G324" s="987"/>
      <c r="H324" s="1027"/>
      <c r="I324" s="1033"/>
      <c r="J324" s="208" t="str">
        <f ca="1">IF(MOD(ROW()-13,2)=0,IF(ISBLANK(OFFSET(#REF!,INT((ROW()-13)/2),0)),"",OFFSET(#REF!,INT((ROW()-13)/2),0)),IF(ISBLANK(OFFSET('9. METAS'!$U$20,INT((ROW()-14)/2),0)),"",OFFSET('9. METAS'!$U$20,INT((ROW()-14)/2),0)))</f>
        <v/>
      </c>
      <c r="K324" s="209" t="str">
        <f ca="1">IF(MOD(ROW()-13,2)=0,IF(ISBLANK(OFFSET(#REF!,INT((ROW()-13)/2),0)),"",OFFSET(#REF!,INT((ROW()-13)/2),0)),IF(ISBLANK(OFFSET('9. METAS'!$V$20,INT((ROW()-14)/2),0)),"",OFFSET('9. METAS'!$V$20,INT((ROW()-14)/2),0)))</f>
        <v/>
      </c>
      <c r="L324" s="209" t="str">
        <f ca="1">IF(MOD(ROW()-13,2)=0,IF(ISBLANK(OFFSET(#REF!,INT((ROW()-13)/2),0)),"",OFFSET(#REF!,INT((ROW()-13)/2),0)),IF(ISBLANK(OFFSET('9. METAS'!$W$20,INT((ROW()-14)/2),0)),"",OFFSET('9. METAS'!$W$20,INT((ROW()-14)/2),0)))</f>
        <v/>
      </c>
      <c r="M324" s="210" t="str">
        <f ca="1">IF(MOD(ROW()-13,2)=0,IF(ISBLANK(OFFSET(#REF!,INT((ROW()-13)/2),0)),"",OFFSET(#REF!,INT((ROW()-13)/2),0)),IF(ISBLANK(OFFSET('9. METAS'!$X$20,INT((ROW()-14)/2),0)),"",OFFSET('9. METAS'!$X$20,INT((ROW()-14)/2),0)))</f>
        <v/>
      </c>
      <c r="N324" s="1003"/>
      <c r="O324" s="1005"/>
      <c r="P324" s="1034"/>
    </row>
    <row r="325" spans="3:16">
      <c r="C325" s="1008" t="str">
        <f ca="1">IF(ISBLANK(OFFSET('5. Pp (3 años)'!$C$46,INT((ROW()-13)/2),0)),"",OFFSET('5. Pp (3 años)'!$C$46,INT((ROW()-13)/2),0))</f>
        <v/>
      </c>
      <c r="D325" s="983" t="str">
        <f ca="1">IF(ISBLANK(OFFSET('5. Pp (3 años)'!$D$46,INT((ROW()-13)/2),0)),"",OFFSET('5. Pp (3 años)'!$D$46,INT((ROW()-13)/2),0))</f>
        <v/>
      </c>
      <c r="E325" s="983" t="str">
        <f ca="1">IF(ISBLANK(OFFSET('5. Pp (3 años)'!$E$46,INT((ROW()-13)/2),0)),"",OFFSET('5. Pp (3 años)'!$E$46,INT((ROW()-13)/2),0))</f>
        <v/>
      </c>
      <c r="F325" s="985" t="str">
        <f ca="1">IF(ISBLANK(OFFSET('5. Pp (3 años)'!$K$46,INT((ROW()-13)/2),0)),"",OFFSET('5. Pp (3 años)'!$K$46,INT((ROW()-13)/2),0))</f>
        <v/>
      </c>
      <c r="G325" s="987" t="str">
        <f ca="1">IF(ISBLANK(OFFSET('5. Pp (3 años)'!$H$46,INT((ROW()-13)/2),0)),"",OFFSET('5. Pp (3 años)'!$H$46,INT((ROW()-13)/2),0))</f>
        <v/>
      </c>
      <c r="H325" s="1027" t="str">
        <f ca="1">IF(ISBLANK(OFFSET('9. METAS'!$L$20,INT((ROW()-13)/2),0)),"",OFFSET('9. METAS'!$L$20,INT((ROW()-13)/2),0))</f>
        <v/>
      </c>
      <c r="I325" s="1029"/>
      <c r="J325" s="208" t="e">
        <f ca="1">IF(MOD(ROW()-13,2)=0,IF(ISBLANK(OFFSET(#REF!,INT((ROW()-13)/2),0)),"",OFFSET(#REF!,INT((ROW()-13)/2),0)),IF(ISBLANK(OFFSET('9. METAS'!$U$20,INT((ROW()-14)/2),0)),"",OFFSET('9. METAS'!$U$20,INT((ROW()-14)/2),0)))</f>
        <v>#REF!</v>
      </c>
      <c r="K325" s="209" t="e">
        <f ca="1">IF(MOD(ROW()-13,2)=0,IF(ISBLANK(OFFSET(#REF!,INT((ROW()-13)/2),0)),"",OFFSET(#REF!,INT((ROW()-13)/2),0)),IF(ISBLANK(OFFSET('9. METAS'!$V$20,INT((ROW()-14)/2),0)),"",OFFSET('9. METAS'!$V$20,INT((ROW()-14)/2),0)))</f>
        <v>#REF!</v>
      </c>
      <c r="L325" s="209" t="e">
        <f ca="1">IF(MOD(ROW()-13,2)=0,IF(ISBLANK(OFFSET(#REF!,INT((ROW()-13)/2),0)),"",OFFSET(#REF!,INT((ROW()-13)/2),0)),IF(ISBLANK(OFFSET('9. METAS'!$W$20,INT((ROW()-14)/2),0)),"",OFFSET('9. METAS'!$W$20,INT((ROW()-14)/2),0)))</f>
        <v>#REF!</v>
      </c>
      <c r="M325" s="210" t="e">
        <f ca="1">IF(MOD(ROW()-13,2)=0,IF(ISBLANK(OFFSET(#REF!,INT((ROW()-13)/2),0)),"",OFFSET(#REF!,INT((ROW()-13)/2),0)),IF(ISBLANK(OFFSET('9. METAS'!$X$20,INT((ROW()-14)/2),0)),"",OFFSET('9. METAS'!$X$20,INT((ROW()-14)/2),0)))</f>
        <v>#REF!</v>
      </c>
      <c r="N325" s="1002" t="str">
        <f t="shared" ref="N325" ca="1" si="308">IFERROR(J325/J326,"ND")</f>
        <v>ND</v>
      </c>
      <c r="O325" s="1004" t="str">
        <f t="shared" ref="O325" ca="1" si="309">IFERROR(((J325+K325+L325)/H325),"ND")</f>
        <v>ND</v>
      </c>
      <c r="P325" s="1031"/>
    </row>
    <row r="326" spans="3:16">
      <c r="C326" s="981"/>
      <c r="D326" s="983"/>
      <c r="E326" s="983"/>
      <c r="F326" s="985"/>
      <c r="G326" s="987"/>
      <c r="H326" s="1027"/>
      <c r="I326" s="1033"/>
      <c r="J326" s="208" t="str">
        <f ca="1">IF(MOD(ROW()-13,2)=0,IF(ISBLANK(OFFSET(#REF!,INT((ROW()-13)/2),0)),"",OFFSET(#REF!,INT((ROW()-13)/2),0)),IF(ISBLANK(OFFSET('9. METAS'!$U$20,INT((ROW()-14)/2),0)),"",OFFSET('9. METAS'!$U$20,INT((ROW()-14)/2),0)))</f>
        <v/>
      </c>
      <c r="K326" s="209" t="str">
        <f ca="1">IF(MOD(ROW()-13,2)=0,IF(ISBLANK(OFFSET(#REF!,INT((ROW()-13)/2),0)),"",OFFSET(#REF!,INT((ROW()-13)/2),0)),IF(ISBLANK(OFFSET('9. METAS'!$V$20,INT((ROW()-14)/2),0)),"",OFFSET('9. METAS'!$V$20,INT((ROW()-14)/2),0)))</f>
        <v/>
      </c>
      <c r="L326" s="209" t="str">
        <f ca="1">IF(MOD(ROW()-13,2)=0,IF(ISBLANK(OFFSET(#REF!,INT((ROW()-13)/2),0)),"",OFFSET(#REF!,INT((ROW()-13)/2),0)),IF(ISBLANK(OFFSET('9. METAS'!$W$20,INT((ROW()-14)/2),0)),"",OFFSET('9. METAS'!$W$20,INT((ROW()-14)/2),0)))</f>
        <v/>
      </c>
      <c r="M326" s="210" t="str">
        <f ca="1">IF(MOD(ROW()-13,2)=0,IF(ISBLANK(OFFSET(#REF!,INT((ROW()-13)/2),0)),"",OFFSET(#REF!,INT((ROW()-13)/2),0)),IF(ISBLANK(OFFSET('9. METAS'!$X$20,INT((ROW()-14)/2),0)),"",OFFSET('9. METAS'!$X$20,INT((ROW()-14)/2),0)))</f>
        <v/>
      </c>
      <c r="N326" s="1003"/>
      <c r="O326" s="1005"/>
      <c r="P326" s="1034"/>
    </row>
    <row r="327" spans="3:16">
      <c r="C327" s="1008" t="str">
        <f ca="1">IF(ISBLANK(OFFSET('5. Pp (3 años)'!$C$46,INT((ROW()-13)/2),0)),"",OFFSET('5. Pp (3 años)'!$C$46,INT((ROW()-13)/2),0))</f>
        <v/>
      </c>
      <c r="D327" s="983" t="str">
        <f ca="1">IF(ISBLANK(OFFSET('5. Pp (3 años)'!$D$46,INT((ROW()-13)/2),0)),"",OFFSET('5. Pp (3 años)'!$D$46,INT((ROW()-13)/2),0))</f>
        <v/>
      </c>
      <c r="E327" s="983" t="str">
        <f ca="1">IF(ISBLANK(OFFSET('5. Pp (3 años)'!$E$46,INT((ROW()-13)/2),0)),"",OFFSET('5. Pp (3 años)'!$E$46,INT((ROW()-13)/2),0))</f>
        <v/>
      </c>
      <c r="F327" s="985" t="str">
        <f ca="1">IF(ISBLANK(OFFSET('5. Pp (3 años)'!$K$46,INT((ROW()-13)/2),0)),"",OFFSET('5. Pp (3 años)'!$K$46,INT((ROW()-13)/2),0))</f>
        <v/>
      </c>
      <c r="G327" s="987" t="str">
        <f ca="1">IF(ISBLANK(OFFSET('5. Pp (3 años)'!$H$46,INT((ROW()-13)/2),0)),"",OFFSET('5. Pp (3 años)'!$H$46,INT((ROW()-13)/2),0))</f>
        <v/>
      </c>
      <c r="H327" s="1027" t="str">
        <f ca="1">IF(ISBLANK(OFFSET('9. METAS'!$L$20,INT((ROW()-13)/2),0)),"",OFFSET('9. METAS'!$L$20,INT((ROW()-13)/2),0))</f>
        <v/>
      </c>
      <c r="I327" s="1029"/>
      <c r="J327" s="208" t="e">
        <f ca="1">IF(MOD(ROW()-13,2)=0,IF(ISBLANK(OFFSET(#REF!,INT((ROW()-13)/2),0)),"",OFFSET(#REF!,INT((ROW()-13)/2),0)),IF(ISBLANK(OFFSET('9. METAS'!$U$20,INT((ROW()-14)/2),0)),"",OFFSET('9. METAS'!$U$20,INT((ROW()-14)/2),0)))</f>
        <v>#REF!</v>
      </c>
      <c r="K327" s="209" t="e">
        <f ca="1">IF(MOD(ROW()-13,2)=0,IF(ISBLANK(OFFSET(#REF!,INT((ROW()-13)/2),0)),"",OFFSET(#REF!,INT((ROW()-13)/2),0)),IF(ISBLANK(OFFSET('9. METAS'!$V$20,INT((ROW()-14)/2),0)),"",OFFSET('9. METAS'!$V$20,INT((ROW()-14)/2),0)))</f>
        <v>#REF!</v>
      </c>
      <c r="L327" s="209" t="e">
        <f ca="1">IF(MOD(ROW()-13,2)=0,IF(ISBLANK(OFFSET(#REF!,INT((ROW()-13)/2),0)),"",OFFSET(#REF!,INT((ROW()-13)/2),0)),IF(ISBLANK(OFFSET('9. METAS'!$W$20,INT((ROW()-14)/2),0)),"",OFFSET('9. METAS'!$W$20,INT((ROW()-14)/2),0)))</f>
        <v>#REF!</v>
      </c>
      <c r="M327" s="210" t="e">
        <f ca="1">IF(MOD(ROW()-13,2)=0,IF(ISBLANK(OFFSET(#REF!,INT((ROW()-13)/2),0)),"",OFFSET(#REF!,INT((ROW()-13)/2),0)),IF(ISBLANK(OFFSET('9. METAS'!$X$20,INT((ROW()-14)/2),0)),"",OFFSET('9. METAS'!$X$20,INT((ROW()-14)/2),0)))</f>
        <v>#REF!</v>
      </c>
      <c r="N327" s="1002" t="str">
        <f t="shared" ref="N327" ca="1" si="310">IFERROR(J327/J328,"ND")</f>
        <v>ND</v>
      </c>
      <c r="O327" s="1004" t="str">
        <f t="shared" ref="O327" ca="1" si="311">IFERROR(((J327+K327+L327)/H327),"ND")</f>
        <v>ND</v>
      </c>
      <c r="P327" s="1031"/>
    </row>
    <row r="328" spans="3:16">
      <c r="C328" s="981"/>
      <c r="D328" s="983"/>
      <c r="E328" s="983"/>
      <c r="F328" s="985"/>
      <c r="G328" s="987"/>
      <c r="H328" s="1027"/>
      <c r="I328" s="1033"/>
      <c r="J328" s="208" t="str">
        <f ca="1">IF(MOD(ROW()-13,2)=0,IF(ISBLANK(OFFSET(#REF!,INT((ROW()-13)/2),0)),"",OFFSET(#REF!,INT((ROW()-13)/2),0)),IF(ISBLANK(OFFSET('9. METAS'!$U$20,INT((ROW()-14)/2),0)),"",OFFSET('9. METAS'!$U$20,INT((ROW()-14)/2),0)))</f>
        <v/>
      </c>
      <c r="K328" s="209" t="str">
        <f ca="1">IF(MOD(ROW()-13,2)=0,IF(ISBLANK(OFFSET(#REF!,INT((ROW()-13)/2),0)),"",OFFSET(#REF!,INT((ROW()-13)/2),0)),IF(ISBLANK(OFFSET('9. METAS'!$V$20,INT((ROW()-14)/2),0)),"",OFFSET('9. METAS'!$V$20,INT((ROW()-14)/2),0)))</f>
        <v/>
      </c>
      <c r="L328" s="209" t="str">
        <f ca="1">IF(MOD(ROW()-13,2)=0,IF(ISBLANK(OFFSET(#REF!,INT((ROW()-13)/2),0)),"",OFFSET(#REF!,INT((ROW()-13)/2),0)),IF(ISBLANK(OFFSET('9. METAS'!$W$20,INT((ROW()-14)/2),0)),"",OFFSET('9. METAS'!$W$20,INT((ROW()-14)/2),0)))</f>
        <v/>
      </c>
      <c r="M328" s="210" t="str">
        <f ca="1">IF(MOD(ROW()-13,2)=0,IF(ISBLANK(OFFSET(#REF!,INT((ROW()-13)/2),0)),"",OFFSET(#REF!,INT((ROW()-13)/2),0)),IF(ISBLANK(OFFSET('9. METAS'!$X$20,INT((ROW()-14)/2),0)),"",OFFSET('9. METAS'!$X$20,INT((ROW()-14)/2),0)))</f>
        <v/>
      </c>
      <c r="N328" s="1003"/>
      <c r="O328" s="1005"/>
      <c r="P328" s="1034"/>
    </row>
    <row r="329" spans="3:16">
      <c r="C329" s="1008" t="str">
        <f ca="1">IF(ISBLANK(OFFSET('5. Pp (3 años)'!$C$46,INT((ROW()-13)/2),0)),"",OFFSET('5. Pp (3 años)'!$C$46,INT((ROW()-13)/2),0))</f>
        <v/>
      </c>
      <c r="D329" s="983" t="str">
        <f ca="1">IF(ISBLANK(OFFSET('5. Pp (3 años)'!$D$46,INT((ROW()-13)/2),0)),"",OFFSET('5. Pp (3 años)'!$D$46,INT((ROW()-13)/2),0))</f>
        <v/>
      </c>
      <c r="E329" s="983" t="str">
        <f ca="1">IF(ISBLANK(OFFSET('5. Pp (3 años)'!$E$46,INT((ROW()-13)/2),0)),"",OFFSET('5. Pp (3 años)'!$E$46,INT((ROW()-13)/2),0))</f>
        <v/>
      </c>
      <c r="F329" s="985" t="str">
        <f ca="1">IF(ISBLANK(OFFSET('5. Pp (3 años)'!$K$46,INT((ROW()-13)/2),0)),"",OFFSET('5. Pp (3 años)'!$K$46,INT((ROW()-13)/2),0))</f>
        <v/>
      </c>
      <c r="G329" s="987" t="str">
        <f ca="1">IF(ISBLANK(OFFSET('5. Pp (3 años)'!$H$46,INT((ROW()-13)/2),0)),"",OFFSET('5. Pp (3 años)'!$H$46,INT((ROW()-13)/2),0))</f>
        <v/>
      </c>
      <c r="H329" s="1027" t="str">
        <f ca="1">IF(ISBLANK(OFFSET('9. METAS'!$L$20,INT((ROW()-13)/2),0)),"",OFFSET('9. METAS'!$L$20,INT((ROW()-13)/2),0))</f>
        <v/>
      </c>
      <c r="I329" s="1029"/>
      <c r="J329" s="208" t="e">
        <f ca="1">IF(MOD(ROW()-13,2)=0,IF(ISBLANK(OFFSET(#REF!,INT((ROW()-13)/2),0)),"",OFFSET(#REF!,INT((ROW()-13)/2),0)),IF(ISBLANK(OFFSET('9. METAS'!$U$20,INT((ROW()-14)/2),0)),"",OFFSET('9. METAS'!$U$20,INT((ROW()-14)/2),0)))</f>
        <v>#REF!</v>
      </c>
      <c r="K329" s="209" t="e">
        <f ca="1">IF(MOD(ROW()-13,2)=0,IF(ISBLANK(OFFSET(#REF!,INT((ROW()-13)/2),0)),"",OFFSET(#REF!,INT((ROW()-13)/2),0)),IF(ISBLANK(OFFSET('9. METAS'!$V$20,INT((ROW()-14)/2),0)),"",OFFSET('9. METAS'!$V$20,INT((ROW()-14)/2),0)))</f>
        <v>#REF!</v>
      </c>
      <c r="L329" s="209" t="e">
        <f ca="1">IF(MOD(ROW()-13,2)=0,IF(ISBLANK(OFFSET(#REF!,INT((ROW()-13)/2),0)),"",OFFSET(#REF!,INT((ROW()-13)/2),0)),IF(ISBLANK(OFFSET('9. METAS'!$W$20,INT((ROW()-14)/2),0)),"",OFFSET('9. METAS'!$W$20,INT((ROW()-14)/2),0)))</f>
        <v>#REF!</v>
      </c>
      <c r="M329" s="210" t="e">
        <f ca="1">IF(MOD(ROW()-13,2)=0,IF(ISBLANK(OFFSET(#REF!,INT((ROW()-13)/2),0)),"",OFFSET(#REF!,INT((ROW()-13)/2),0)),IF(ISBLANK(OFFSET('9. METAS'!$X$20,INT((ROW()-14)/2),0)),"",OFFSET('9. METAS'!$X$20,INT((ROW()-14)/2),0)))</f>
        <v>#REF!</v>
      </c>
      <c r="N329" s="1002" t="str">
        <f t="shared" ref="N329" ca="1" si="312">IFERROR(J329/J330,"ND")</f>
        <v>ND</v>
      </c>
      <c r="O329" s="1004" t="str">
        <f t="shared" ref="O329" ca="1" si="313">IFERROR(((J329+K329+L329)/H329),"ND")</f>
        <v>ND</v>
      </c>
      <c r="P329" s="1031"/>
    </row>
    <row r="330" spans="3:16">
      <c r="C330" s="981"/>
      <c r="D330" s="983"/>
      <c r="E330" s="983"/>
      <c r="F330" s="985"/>
      <c r="G330" s="987"/>
      <c r="H330" s="1027"/>
      <c r="I330" s="1033"/>
      <c r="J330" s="208" t="str">
        <f ca="1">IF(MOD(ROW()-13,2)=0,IF(ISBLANK(OFFSET(#REF!,INT((ROW()-13)/2),0)),"",OFFSET(#REF!,INT((ROW()-13)/2),0)),IF(ISBLANK(OFFSET('9. METAS'!$U$20,INT((ROW()-14)/2),0)),"",OFFSET('9. METAS'!$U$20,INT((ROW()-14)/2),0)))</f>
        <v/>
      </c>
      <c r="K330" s="209" t="str">
        <f ca="1">IF(MOD(ROW()-13,2)=0,IF(ISBLANK(OFFSET(#REF!,INT((ROW()-13)/2),0)),"",OFFSET(#REF!,INT((ROW()-13)/2),0)),IF(ISBLANK(OFFSET('9. METAS'!$V$20,INT((ROW()-14)/2),0)),"",OFFSET('9. METAS'!$V$20,INT((ROW()-14)/2),0)))</f>
        <v/>
      </c>
      <c r="L330" s="209" t="str">
        <f ca="1">IF(MOD(ROW()-13,2)=0,IF(ISBLANK(OFFSET(#REF!,INT((ROW()-13)/2),0)),"",OFFSET(#REF!,INT((ROW()-13)/2),0)),IF(ISBLANK(OFFSET('9. METAS'!$W$20,INT((ROW()-14)/2),0)),"",OFFSET('9. METAS'!$W$20,INT((ROW()-14)/2),0)))</f>
        <v/>
      </c>
      <c r="M330" s="210" t="str">
        <f ca="1">IF(MOD(ROW()-13,2)=0,IF(ISBLANK(OFFSET(#REF!,INT((ROW()-13)/2),0)),"",OFFSET(#REF!,INT((ROW()-13)/2),0)),IF(ISBLANK(OFFSET('9. METAS'!$X$20,INT((ROW()-14)/2),0)),"",OFFSET('9. METAS'!$X$20,INT((ROW()-14)/2),0)))</f>
        <v/>
      </c>
      <c r="N330" s="1003"/>
      <c r="O330" s="1005"/>
      <c r="P330" s="1034"/>
    </row>
    <row r="331" spans="3:16">
      <c r="C331" s="1008" t="str">
        <f ca="1">IF(ISBLANK(OFFSET('5. Pp (3 años)'!$C$46,INT((ROW()-13)/2),0)),"",OFFSET('5. Pp (3 años)'!$C$46,INT((ROW()-13)/2),0))</f>
        <v/>
      </c>
      <c r="D331" s="983" t="str">
        <f ca="1">IF(ISBLANK(OFFSET('5. Pp (3 años)'!$D$46,INT((ROW()-13)/2),0)),"",OFFSET('5. Pp (3 años)'!$D$46,INT((ROW()-13)/2),0))</f>
        <v/>
      </c>
      <c r="E331" s="983" t="str">
        <f ca="1">IF(ISBLANK(OFFSET('5. Pp (3 años)'!$E$46,INT((ROW()-13)/2),0)),"",OFFSET('5. Pp (3 años)'!$E$46,INT((ROW()-13)/2),0))</f>
        <v/>
      </c>
      <c r="F331" s="985" t="str">
        <f ca="1">IF(ISBLANK(OFFSET('5. Pp (3 años)'!$K$46,INT((ROW()-13)/2),0)),"",OFFSET('5. Pp (3 años)'!$K$46,INT((ROW()-13)/2),0))</f>
        <v/>
      </c>
      <c r="G331" s="987" t="str">
        <f ca="1">IF(ISBLANK(OFFSET('5. Pp (3 años)'!$H$46,INT((ROW()-13)/2),0)),"",OFFSET('5. Pp (3 años)'!$H$46,INT((ROW()-13)/2),0))</f>
        <v/>
      </c>
      <c r="H331" s="1027" t="str">
        <f ca="1">IF(ISBLANK(OFFSET('9. METAS'!$L$20,INT((ROW()-13)/2),0)),"",OFFSET('9. METAS'!$L$20,INT((ROW()-13)/2),0))</f>
        <v/>
      </c>
      <c r="I331" s="1029"/>
      <c r="J331" s="208" t="e">
        <f ca="1">IF(MOD(ROW()-13,2)=0,IF(ISBLANK(OFFSET(#REF!,INT((ROW()-13)/2),0)),"",OFFSET(#REF!,INT((ROW()-13)/2),0)),IF(ISBLANK(OFFSET('9. METAS'!$U$20,INT((ROW()-14)/2),0)),"",OFFSET('9. METAS'!$U$20,INT((ROW()-14)/2),0)))</f>
        <v>#REF!</v>
      </c>
      <c r="K331" s="209" t="e">
        <f ca="1">IF(MOD(ROW()-13,2)=0,IF(ISBLANK(OFFSET(#REF!,INT((ROW()-13)/2),0)),"",OFFSET(#REF!,INT((ROW()-13)/2),0)),IF(ISBLANK(OFFSET('9. METAS'!$V$20,INT((ROW()-14)/2),0)),"",OFFSET('9. METAS'!$V$20,INT((ROW()-14)/2),0)))</f>
        <v>#REF!</v>
      </c>
      <c r="L331" s="209" t="e">
        <f ca="1">IF(MOD(ROW()-13,2)=0,IF(ISBLANK(OFFSET(#REF!,INT((ROW()-13)/2),0)),"",OFFSET(#REF!,INT((ROW()-13)/2),0)),IF(ISBLANK(OFFSET('9. METAS'!$W$20,INT((ROW()-14)/2),0)),"",OFFSET('9. METAS'!$W$20,INT((ROW()-14)/2),0)))</f>
        <v>#REF!</v>
      </c>
      <c r="M331" s="210" t="e">
        <f ca="1">IF(MOD(ROW()-13,2)=0,IF(ISBLANK(OFFSET(#REF!,INT((ROW()-13)/2),0)),"",OFFSET(#REF!,INT((ROW()-13)/2),0)),IF(ISBLANK(OFFSET('9. METAS'!$X$20,INT((ROW()-14)/2),0)),"",OFFSET('9. METAS'!$X$20,INT((ROW()-14)/2),0)))</f>
        <v>#REF!</v>
      </c>
      <c r="N331" s="1002" t="str">
        <f t="shared" ref="N331" ca="1" si="314">IFERROR(J331/J332,"ND")</f>
        <v>ND</v>
      </c>
      <c r="O331" s="1004" t="str">
        <f t="shared" ref="O331" ca="1" si="315">IFERROR(((J331+K331+L331)/H331),"ND")</f>
        <v>ND</v>
      </c>
      <c r="P331" s="1031"/>
    </row>
    <row r="332" spans="3:16">
      <c r="C332" s="981"/>
      <c r="D332" s="983"/>
      <c r="E332" s="983"/>
      <c r="F332" s="985"/>
      <c r="G332" s="987"/>
      <c r="H332" s="1027"/>
      <c r="I332" s="1033"/>
      <c r="J332" s="208" t="str">
        <f ca="1">IF(MOD(ROW()-13,2)=0,IF(ISBLANK(OFFSET(#REF!,INT((ROW()-13)/2),0)),"",OFFSET(#REF!,INT((ROW()-13)/2),0)),IF(ISBLANK(OFFSET('9. METAS'!$U$20,INT((ROW()-14)/2),0)),"",OFFSET('9. METAS'!$U$20,INT((ROW()-14)/2),0)))</f>
        <v/>
      </c>
      <c r="K332" s="209" t="str">
        <f ca="1">IF(MOD(ROW()-13,2)=0,IF(ISBLANK(OFFSET(#REF!,INT((ROW()-13)/2),0)),"",OFFSET(#REF!,INT((ROW()-13)/2),0)),IF(ISBLANK(OFFSET('9. METAS'!$V$20,INT((ROW()-14)/2),0)),"",OFFSET('9. METAS'!$V$20,INT((ROW()-14)/2),0)))</f>
        <v/>
      </c>
      <c r="L332" s="209" t="str">
        <f ca="1">IF(MOD(ROW()-13,2)=0,IF(ISBLANK(OFFSET(#REF!,INT((ROW()-13)/2),0)),"",OFFSET(#REF!,INT((ROW()-13)/2),0)),IF(ISBLANK(OFFSET('9. METAS'!$W$20,INT((ROW()-14)/2),0)),"",OFFSET('9. METAS'!$W$20,INT((ROW()-14)/2),0)))</f>
        <v/>
      </c>
      <c r="M332" s="210" t="str">
        <f ca="1">IF(MOD(ROW()-13,2)=0,IF(ISBLANK(OFFSET(#REF!,INT((ROW()-13)/2),0)),"",OFFSET(#REF!,INT((ROW()-13)/2),0)),IF(ISBLANK(OFFSET('9. METAS'!$X$20,INT((ROW()-14)/2),0)),"",OFFSET('9. METAS'!$X$20,INT((ROW()-14)/2),0)))</f>
        <v/>
      </c>
      <c r="N332" s="1003"/>
      <c r="O332" s="1005"/>
      <c r="P332" s="1034"/>
    </row>
    <row r="333" spans="3:16">
      <c r="C333" s="1008" t="str">
        <f ca="1">IF(ISBLANK(OFFSET('5. Pp (3 años)'!$C$46,INT((ROW()-13)/2),0)),"",OFFSET('5. Pp (3 años)'!$C$46,INT((ROW()-13)/2),0))</f>
        <v/>
      </c>
      <c r="D333" s="983" t="str">
        <f ca="1">IF(ISBLANK(OFFSET('5. Pp (3 años)'!$D$46,INT((ROW()-13)/2),0)),"",OFFSET('5. Pp (3 años)'!$D$46,INT((ROW()-13)/2),0))</f>
        <v/>
      </c>
      <c r="E333" s="983" t="str">
        <f ca="1">IF(ISBLANK(OFFSET('5. Pp (3 años)'!$E$46,INT((ROW()-13)/2),0)),"",OFFSET('5. Pp (3 años)'!$E$46,INT((ROW()-13)/2),0))</f>
        <v/>
      </c>
      <c r="F333" s="985" t="str">
        <f ca="1">IF(ISBLANK(OFFSET('5. Pp (3 años)'!$K$46,INT((ROW()-13)/2),0)),"",OFFSET('5. Pp (3 años)'!$K$46,INT((ROW()-13)/2),0))</f>
        <v/>
      </c>
      <c r="G333" s="987" t="str">
        <f ca="1">IF(ISBLANK(OFFSET('5. Pp (3 años)'!$H$46,INT((ROW()-13)/2),0)),"",OFFSET('5. Pp (3 años)'!$H$46,INT((ROW()-13)/2),0))</f>
        <v/>
      </c>
      <c r="H333" s="1027" t="str">
        <f ca="1">IF(ISBLANK(OFFSET('9. METAS'!$L$20,INT((ROW()-13)/2),0)),"",OFFSET('9. METAS'!$L$20,INT((ROW()-13)/2),0))</f>
        <v/>
      </c>
      <c r="I333" s="1029"/>
      <c r="J333" s="208" t="e">
        <f ca="1">IF(MOD(ROW()-13,2)=0,IF(ISBLANK(OFFSET(#REF!,INT((ROW()-13)/2),0)),"",OFFSET(#REF!,INT((ROW()-13)/2),0)),IF(ISBLANK(OFFSET('9. METAS'!$U$20,INT((ROW()-14)/2),0)),"",OFFSET('9. METAS'!$U$20,INT((ROW()-14)/2),0)))</f>
        <v>#REF!</v>
      </c>
      <c r="K333" s="209" t="e">
        <f ca="1">IF(MOD(ROW()-13,2)=0,IF(ISBLANK(OFFSET(#REF!,INT((ROW()-13)/2),0)),"",OFFSET(#REF!,INT((ROW()-13)/2),0)),IF(ISBLANK(OFFSET('9. METAS'!$V$20,INT((ROW()-14)/2),0)),"",OFFSET('9. METAS'!$V$20,INT((ROW()-14)/2),0)))</f>
        <v>#REF!</v>
      </c>
      <c r="L333" s="209" t="e">
        <f ca="1">IF(MOD(ROW()-13,2)=0,IF(ISBLANK(OFFSET(#REF!,INT((ROW()-13)/2),0)),"",OFFSET(#REF!,INT((ROW()-13)/2),0)),IF(ISBLANK(OFFSET('9. METAS'!$W$20,INT((ROW()-14)/2),0)),"",OFFSET('9. METAS'!$W$20,INT((ROW()-14)/2),0)))</f>
        <v>#REF!</v>
      </c>
      <c r="M333" s="210" t="e">
        <f ca="1">IF(MOD(ROW()-13,2)=0,IF(ISBLANK(OFFSET(#REF!,INT((ROW()-13)/2),0)),"",OFFSET(#REF!,INT((ROW()-13)/2),0)),IF(ISBLANK(OFFSET('9. METAS'!$X$20,INT((ROW()-14)/2),0)),"",OFFSET('9. METAS'!$X$20,INT((ROW()-14)/2),0)))</f>
        <v>#REF!</v>
      </c>
      <c r="N333" s="1002" t="str">
        <f t="shared" ref="N333" ca="1" si="316">IFERROR(J333/J334,"ND")</f>
        <v>ND</v>
      </c>
      <c r="O333" s="1004" t="str">
        <f t="shared" ref="O333" ca="1" si="317">IFERROR(((J333+K333+L333)/H333),"ND")</f>
        <v>ND</v>
      </c>
      <c r="P333" s="1031"/>
    </row>
    <row r="334" spans="3:16">
      <c r="C334" s="981"/>
      <c r="D334" s="983"/>
      <c r="E334" s="983"/>
      <c r="F334" s="985"/>
      <c r="G334" s="987"/>
      <c r="H334" s="1027"/>
      <c r="I334" s="1033"/>
      <c r="J334" s="208" t="str">
        <f ca="1">IF(MOD(ROW()-13,2)=0,IF(ISBLANK(OFFSET(#REF!,INT((ROW()-13)/2),0)),"",OFFSET(#REF!,INT((ROW()-13)/2),0)),IF(ISBLANK(OFFSET('9. METAS'!$U$20,INT((ROW()-14)/2),0)),"",OFFSET('9. METAS'!$U$20,INT((ROW()-14)/2),0)))</f>
        <v/>
      </c>
      <c r="K334" s="209" t="str">
        <f ca="1">IF(MOD(ROW()-13,2)=0,IF(ISBLANK(OFFSET(#REF!,INT((ROW()-13)/2),0)),"",OFFSET(#REF!,INT((ROW()-13)/2),0)),IF(ISBLANK(OFFSET('9. METAS'!$V$20,INT((ROW()-14)/2),0)),"",OFFSET('9. METAS'!$V$20,INT((ROW()-14)/2),0)))</f>
        <v/>
      </c>
      <c r="L334" s="209" t="str">
        <f ca="1">IF(MOD(ROW()-13,2)=0,IF(ISBLANK(OFFSET(#REF!,INT((ROW()-13)/2),0)),"",OFFSET(#REF!,INT((ROW()-13)/2),0)),IF(ISBLANK(OFFSET('9. METAS'!$W$20,INT((ROW()-14)/2),0)),"",OFFSET('9. METAS'!$W$20,INT((ROW()-14)/2),0)))</f>
        <v/>
      </c>
      <c r="M334" s="210" t="str">
        <f ca="1">IF(MOD(ROW()-13,2)=0,IF(ISBLANK(OFFSET(#REF!,INT((ROW()-13)/2),0)),"",OFFSET(#REF!,INT((ROW()-13)/2),0)),IF(ISBLANK(OFFSET('9. METAS'!$X$20,INT((ROW()-14)/2),0)),"",OFFSET('9. METAS'!$X$20,INT((ROW()-14)/2),0)))</f>
        <v/>
      </c>
      <c r="N334" s="1003"/>
      <c r="O334" s="1005"/>
      <c r="P334" s="1034"/>
    </row>
    <row r="335" spans="3:16">
      <c r="C335" s="1008" t="str">
        <f ca="1">IF(ISBLANK(OFFSET('5. Pp (3 años)'!$C$46,INT((ROW()-13)/2),0)),"",OFFSET('5. Pp (3 años)'!$C$46,INT((ROW()-13)/2),0))</f>
        <v/>
      </c>
      <c r="D335" s="983" t="str">
        <f ca="1">IF(ISBLANK(OFFSET('5. Pp (3 años)'!$D$46,INT((ROW()-13)/2),0)),"",OFFSET('5. Pp (3 años)'!$D$46,INT((ROW()-13)/2),0))</f>
        <v/>
      </c>
      <c r="E335" s="983" t="str">
        <f ca="1">IF(ISBLANK(OFFSET('5. Pp (3 años)'!$E$46,INT((ROW()-13)/2),0)),"",OFFSET('5. Pp (3 años)'!$E$46,INT((ROW()-13)/2),0))</f>
        <v/>
      </c>
      <c r="F335" s="985" t="str">
        <f ca="1">IF(ISBLANK(OFFSET('5. Pp (3 años)'!$K$46,INT((ROW()-13)/2),0)),"",OFFSET('5. Pp (3 años)'!$K$46,INT((ROW()-13)/2),0))</f>
        <v/>
      </c>
      <c r="G335" s="987" t="str">
        <f ca="1">IF(ISBLANK(OFFSET('5. Pp (3 años)'!$H$46,INT((ROW()-13)/2),0)),"",OFFSET('5. Pp (3 años)'!$H$46,INT((ROW()-13)/2),0))</f>
        <v/>
      </c>
      <c r="H335" s="1027" t="str">
        <f ca="1">IF(ISBLANK(OFFSET('9. METAS'!$L$20,INT((ROW()-13)/2),0)),"",OFFSET('9. METAS'!$L$20,INT((ROW()-13)/2),0))</f>
        <v/>
      </c>
      <c r="I335" s="1029"/>
      <c r="J335" s="208" t="e">
        <f ca="1">IF(MOD(ROW()-13,2)=0,IF(ISBLANK(OFFSET(#REF!,INT((ROW()-13)/2),0)),"",OFFSET(#REF!,INT((ROW()-13)/2),0)),IF(ISBLANK(OFFSET('9. METAS'!$U$20,INT((ROW()-14)/2),0)),"",OFFSET('9. METAS'!$U$20,INT((ROW()-14)/2),0)))</f>
        <v>#REF!</v>
      </c>
      <c r="K335" s="209" t="e">
        <f ca="1">IF(MOD(ROW()-13,2)=0,IF(ISBLANK(OFFSET(#REF!,INT((ROW()-13)/2),0)),"",OFFSET(#REF!,INT((ROW()-13)/2),0)),IF(ISBLANK(OFFSET('9. METAS'!$V$20,INT((ROW()-14)/2),0)),"",OFFSET('9. METAS'!$V$20,INT((ROW()-14)/2),0)))</f>
        <v>#REF!</v>
      </c>
      <c r="L335" s="209" t="e">
        <f ca="1">IF(MOD(ROW()-13,2)=0,IF(ISBLANK(OFFSET(#REF!,INT((ROW()-13)/2),0)),"",OFFSET(#REF!,INT((ROW()-13)/2),0)),IF(ISBLANK(OFFSET('9. METAS'!$W$20,INT((ROW()-14)/2),0)),"",OFFSET('9. METAS'!$W$20,INT((ROW()-14)/2),0)))</f>
        <v>#REF!</v>
      </c>
      <c r="M335" s="210" t="e">
        <f ca="1">IF(MOD(ROW()-13,2)=0,IF(ISBLANK(OFFSET(#REF!,INT((ROW()-13)/2),0)),"",OFFSET(#REF!,INT((ROW()-13)/2),0)),IF(ISBLANK(OFFSET('9. METAS'!$X$20,INT((ROW()-14)/2),0)),"",OFFSET('9. METAS'!$X$20,INT((ROW()-14)/2),0)))</f>
        <v>#REF!</v>
      </c>
      <c r="N335" s="1002" t="str">
        <f t="shared" ref="N335" ca="1" si="318">IFERROR(J335/J336,"ND")</f>
        <v>ND</v>
      </c>
      <c r="O335" s="1004" t="str">
        <f t="shared" ref="O335" ca="1" si="319">IFERROR(((J335+K335+L335)/H335),"ND")</f>
        <v>ND</v>
      </c>
      <c r="P335" s="1031"/>
    </row>
    <row r="336" spans="3:16">
      <c r="C336" s="981"/>
      <c r="D336" s="983"/>
      <c r="E336" s="983"/>
      <c r="F336" s="985"/>
      <c r="G336" s="987"/>
      <c r="H336" s="1027"/>
      <c r="I336" s="1033"/>
      <c r="J336" s="208" t="str">
        <f ca="1">IF(MOD(ROW()-13,2)=0,IF(ISBLANK(OFFSET(#REF!,INT((ROW()-13)/2),0)),"",OFFSET(#REF!,INT((ROW()-13)/2),0)),IF(ISBLANK(OFFSET('9. METAS'!$U$20,INT((ROW()-14)/2),0)),"",OFFSET('9. METAS'!$U$20,INT((ROW()-14)/2),0)))</f>
        <v/>
      </c>
      <c r="K336" s="209" t="str">
        <f ca="1">IF(MOD(ROW()-13,2)=0,IF(ISBLANK(OFFSET(#REF!,INT((ROW()-13)/2),0)),"",OFFSET(#REF!,INT((ROW()-13)/2),0)),IF(ISBLANK(OFFSET('9. METAS'!$V$20,INT((ROW()-14)/2),0)),"",OFFSET('9. METAS'!$V$20,INT((ROW()-14)/2),0)))</f>
        <v/>
      </c>
      <c r="L336" s="209" t="str">
        <f ca="1">IF(MOD(ROW()-13,2)=0,IF(ISBLANK(OFFSET(#REF!,INT((ROW()-13)/2),0)),"",OFFSET(#REF!,INT((ROW()-13)/2),0)),IF(ISBLANK(OFFSET('9. METAS'!$W$20,INT((ROW()-14)/2),0)),"",OFFSET('9. METAS'!$W$20,INT((ROW()-14)/2),0)))</f>
        <v/>
      </c>
      <c r="M336" s="210" t="str">
        <f ca="1">IF(MOD(ROW()-13,2)=0,IF(ISBLANK(OFFSET(#REF!,INT((ROW()-13)/2),0)),"",OFFSET(#REF!,INT((ROW()-13)/2),0)),IF(ISBLANK(OFFSET('9. METAS'!$X$20,INT((ROW()-14)/2),0)),"",OFFSET('9. METAS'!$X$20,INT((ROW()-14)/2),0)))</f>
        <v/>
      </c>
      <c r="N336" s="1003"/>
      <c r="O336" s="1005"/>
      <c r="P336" s="1034"/>
    </row>
    <row r="337" spans="3:16">
      <c r="C337" s="1008" t="str">
        <f ca="1">IF(ISBLANK(OFFSET('5. Pp (3 años)'!$C$46,INT((ROW()-13)/2),0)),"",OFFSET('5. Pp (3 años)'!$C$46,INT((ROW()-13)/2),0))</f>
        <v/>
      </c>
      <c r="D337" s="983" t="str">
        <f ca="1">IF(ISBLANK(OFFSET('5. Pp (3 años)'!$D$46,INT((ROW()-13)/2),0)),"",OFFSET('5. Pp (3 años)'!$D$46,INT((ROW()-13)/2),0))</f>
        <v/>
      </c>
      <c r="E337" s="983" t="str">
        <f ca="1">IF(ISBLANK(OFFSET('5. Pp (3 años)'!$E$46,INT((ROW()-13)/2),0)),"",OFFSET('5. Pp (3 años)'!$E$46,INT((ROW()-13)/2),0))</f>
        <v/>
      </c>
      <c r="F337" s="985" t="str">
        <f ca="1">IF(ISBLANK(OFFSET('5. Pp (3 años)'!$K$46,INT((ROW()-13)/2),0)),"",OFFSET('5. Pp (3 años)'!$K$46,INT((ROW()-13)/2),0))</f>
        <v/>
      </c>
      <c r="G337" s="987" t="str">
        <f ca="1">IF(ISBLANK(OFFSET('5. Pp (3 años)'!$H$46,INT((ROW()-13)/2),0)),"",OFFSET('5. Pp (3 años)'!$H$46,INT((ROW()-13)/2),0))</f>
        <v/>
      </c>
      <c r="H337" s="1027" t="str">
        <f ca="1">IF(ISBLANK(OFFSET('9. METAS'!$L$20,INT((ROW()-13)/2),0)),"",OFFSET('9. METAS'!$L$20,INT((ROW()-13)/2),0))</f>
        <v/>
      </c>
      <c r="I337" s="1029"/>
      <c r="J337" s="208" t="e">
        <f ca="1">IF(MOD(ROW()-13,2)=0,IF(ISBLANK(OFFSET(#REF!,INT((ROW()-13)/2),0)),"",OFFSET(#REF!,INT((ROW()-13)/2),0)),IF(ISBLANK(OFFSET('9. METAS'!$U$20,INT((ROW()-14)/2),0)),"",OFFSET('9. METAS'!$U$20,INT((ROW()-14)/2),0)))</f>
        <v>#REF!</v>
      </c>
      <c r="K337" s="209" t="e">
        <f ca="1">IF(MOD(ROW()-13,2)=0,IF(ISBLANK(OFFSET(#REF!,INT((ROW()-13)/2),0)),"",OFFSET(#REF!,INT((ROW()-13)/2),0)),IF(ISBLANK(OFFSET('9. METAS'!$V$20,INT((ROW()-14)/2),0)),"",OFFSET('9. METAS'!$V$20,INT((ROW()-14)/2),0)))</f>
        <v>#REF!</v>
      </c>
      <c r="L337" s="209" t="e">
        <f ca="1">IF(MOD(ROW()-13,2)=0,IF(ISBLANK(OFFSET(#REF!,INT((ROW()-13)/2),0)),"",OFFSET(#REF!,INT((ROW()-13)/2),0)),IF(ISBLANK(OFFSET('9. METAS'!$W$20,INT((ROW()-14)/2),0)),"",OFFSET('9. METAS'!$W$20,INT((ROW()-14)/2),0)))</f>
        <v>#REF!</v>
      </c>
      <c r="M337" s="210" t="e">
        <f ca="1">IF(MOD(ROW()-13,2)=0,IF(ISBLANK(OFFSET(#REF!,INT((ROW()-13)/2),0)),"",OFFSET(#REF!,INT((ROW()-13)/2),0)),IF(ISBLANK(OFFSET('9. METAS'!$X$20,INT((ROW()-14)/2),0)),"",OFFSET('9. METAS'!$X$20,INT((ROW()-14)/2),0)))</f>
        <v>#REF!</v>
      </c>
      <c r="N337" s="1002" t="str">
        <f t="shared" ref="N337" ca="1" si="320">IFERROR(J337/J338,"ND")</f>
        <v>ND</v>
      </c>
      <c r="O337" s="1004" t="str">
        <f t="shared" ref="O337" ca="1" si="321">IFERROR(((J337+K337+L337)/H337),"ND")</f>
        <v>ND</v>
      </c>
      <c r="P337" s="1031"/>
    </row>
    <row r="338" spans="3:16">
      <c r="C338" s="981"/>
      <c r="D338" s="983"/>
      <c r="E338" s="983"/>
      <c r="F338" s="985"/>
      <c r="G338" s="987"/>
      <c r="H338" s="1027"/>
      <c r="I338" s="1033"/>
      <c r="J338" s="208" t="str">
        <f ca="1">IF(MOD(ROW()-13,2)=0,IF(ISBLANK(OFFSET(#REF!,INT((ROW()-13)/2),0)),"",OFFSET(#REF!,INT((ROW()-13)/2),0)),IF(ISBLANK(OFFSET('9. METAS'!$U$20,INT((ROW()-14)/2),0)),"",OFFSET('9. METAS'!$U$20,INT((ROW()-14)/2),0)))</f>
        <v/>
      </c>
      <c r="K338" s="209" t="str">
        <f ca="1">IF(MOD(ROW()-13,2)=0,IF(ISBLANK(OFFSET(#REF!,INT((ROW()-13)/2),0)),"",OFFSET(#REF!,INT((ROW()-13)/2),0)),IF(ISBLANK(OFFSET('9. METAS'!$V$20,INT((ROW()-14)/2),0)),"",OFFSET('9. METAS'!$V$20,INT((ROW()-14)/2),0)))</f>
        <v/>
      </c>
      <c r="L338" s="209" t="str">
        <f ca="1">IF(MOD(ROW()-13,2)=0,IF(ISBLANK(OFFSET(#REF!,INT((ROW()-13)/2),0)),"",OFFSET(#REF!,INT((ROW()-13)/2),0)),IF(ISBLANK(OFFSET('9. METAS'!$W$20,INT((ROW()-14)/2),0)),"",OFFSET('9. METAS'!$W$20,INT((ROW()-14)/2),0)))</f>
        <v/>
      </c>
      <c r="M338" s="210" t="str">
        <f ca="1">IF(MOD(ROW()-13,2)=0,IF(ISBLANK(OFFSET(#REF!,INT((ROW()-13)/2),0)),"",OFFSET(#REF!,INT((ROW()-13)/2),0)),IF(ISBLANK(OFFSET('9. METAS'!$X$20,INT((ROW()-14)/2),0)),"",OFFSET('9. METAS'!$X$20,INT((ROW()-14)/2),0)))</f>
        <v/>
      </c>
      <c r="N338" s="1003"/>
      <c r="O338" s="1005"/>
      <c r="P338" s="1034"/>
    </row>
    <row r="339" spans="3:16">
      <c r="C339" s="1008" t="str">
        <f ca="1">IF(ISBLANK(OFFSET('5. Pp (3 años)'!$C$46,INT((ROW()-13)/2),0)),"",OFFSET('5. Pp (3 años)'!$C$46,INT((ROW()-13)/2),0))</f>
        <v/>
      </c>
      <c r="D339" s="983" t="str">
        <f ca="1">IF(ISBLANK(OFFSET('5. Pp (3 años)'!$D$46,INT((ROW()-13)/2),0)),"",OFFSET('5. Pp (3 años)'!$D$46,INT((ROW()-13)/2),0))</f>
        <v/>
      </c>
      <c r="E339" s="983" t="str">
        <f ca="1">IF(ISBLANK(OFFSET('5. Pp (3 años)'!$E$46,INT((ROW()-13)/2),0)),"",OFFSET('5. Pp (3 años)'!$E$46,INT((ROW()-13)/2),0))</f>
        <v/>
      </c>
      <c r="F339" s="985" t="str">
        <f ca="1">IF(ISBLANK(OFFSET('5. Pp (3 años)'!$K$46,INT((ROW()-13)/2),0)),"",OFFSET('5. Pp (3 años)'!$K$46,INT((ROW()-13)/2),0))</f>
        <v/>
      </c>
      <c r="G339" s="987" t="str">
        <f ca="1">IF(ISBLANK(OFFSET('5. Pp (3 años)'!$H$46,INT((ROW()-13)/2),0)),"",OFFSET('5. Pp (3 años)'!$H$46,INT((ROW()-13)/2),0))</f>
        <v/>
      </c>
      <c r="H339" s="1027" t="str">
        <f ca="1">IF(ISBLANK(OFFSET('9. METAS'!$L$20,INT((ROW()-13)/2),0)),"",OFFSET('9. METAS'!$L$20,INT((ROW()-13)/2),0))</f>
        <v/>
      </c>
      <c r="I339" s="1029"/>
      <c r="J339" s="208" t="e">
        <f ca="1">IF(MOD(ROW()-13,2)=0,IF(ISBLANK(OFFSET(#REF!,INT((ROW()-13)/2),0)),"",OFFSET(#REF!,INT((ROW()-13)/2),0)),IF(ISBLANK(OFFSET('9. METAS'!$U$20,INT((ROW()-14)/2),0)),"",OFFSET('9. METAS'!$U$20,INT((ROW()-14)/2),0)))</f>
        <v>#REF!</v>
      </c>
      <c r="K339" s="209" t="e">
        <f ca="1">IF(MOD(ROW()-13,2)=0,IF(ISBLANK(OFFSET(#REF!,INT((ROW()-13)/2),0)),"",OFFSET(#REF!,INT((ROW()-13)/2),0)),IF(ISBLANK(OFFSET('9. METAS'!$V$20,INT((ROW()-14)/2),0)),"",OFFSET('9. METAS'!$V$20,INT((ROW()-14)/2),0)))</f>
        <v>#REF!</v>
      </c>
      <c r="L339" s="209" t="e">
        <f ca="1">IF(MOD(ROW()-13,2)=0,IF(ISBLANK(OFFSET(#REF!,INT((ROW()-13)/2),0)),"",OFFSET(#REF!,INT((ROW()-13)/2),0)),IF(ISBLANK(OFFSET('9. METAS'!$W$20,INT((ROW()-14)/2),0)),"",OFFSET('9. METAS'!$W$20,INT((ROW()-14)/2),0)))</f>
        <v>#REF!</v>
      </c>
      <c r="M339" s="210" t="e">
        <f ca="1">IF(MOD(ROW()-13,2)=0,IF(ISBLANK(OFFSET(#REF!,INT((ROW()-13)/2),0)),"",OFFSET(#REF!,INT((ROW()-13)/2),0)),IF(ISBLANK(OFFSET('9. METAS'!$X$20,INT((ROW()-14)/2),0)),"",OFFSET('9. METAS'!$X$20,INT((ROW()-14)/2),0)))</f>
        <v>#REF!</v>
      </c>
      <c r="N339" s="1002" t="str">
        <f t="shared" ref="N339" ca="1" si="322">IFERROR(J339/J340,"ND")</f>
        <v>ND</v>
      </c>
      <c r="O339" s="1004" t="str">
        <f t="shared" ref="O339" ca="1" si="323">IFERROR(((J339+K339+L339)/H339),"ND")</f>
        <v>ND</v>
      </c>
      <c r="P339" s="1031"/>
    </row>
    <row r="340" spans="3:16">
      <c r="C340" s="981"/>
      <c r="D340" s="983"/>
      <c r="E340" s="983"/>
      <c r="F340" s="985"/>
      <c r="G340" s="987"/>
      <c r="H340" s="1027"/>
      <c r="I340" s="1033"/>
      <c r="J340" s="208" t="str">
        <f ca="1">IF(MOD(ROW()-13,2)=0,IF(ISBLANK(OFFSET(#REF!,INT((ROW()-13)/2),0)),"",OFFSET(#REF!,INT((ROW()-13)/2),0)),IF(ISBLANK(OFFSET('9. METAS'!$U$20,INT((ROW()-14)/2),0)),"",OFFSET('9. METAS'!$U$20,INT((ROW()-14)/2),0)))</f>
        <v/>
      </c>
      <c r="K340" s="209" t="str">
        <f ca="1">IF(MOD(ROW()-13,2)=0,IF(ISBLANK(OFFSET(#REF!,INT((ROW()-13)/2),0)),"",OFFSET(#REF!,INT((ROW()-13)/2),0)),IF(ISBLANK(OFFSET('9. METAS'!$V$20,INT((ROW()-14)/2),0)),"",OFFSET('9. METAS'!$V$20,INT((ROW()-14)/2),0)))</f>
        <v/>
      </c>
      <c r="L340" s="209" t="str">
        <f ca="1">IF(MOD(ROW()-13,2)=0,IF(ISBLANK(OFFSET(#REF!,INT((ROW()-13)/2),0)),"",OFFSET(#REF!,INT((ROW()-13)/2),0)),IF(ISBLANK(OFFSET('9. METAS'!$W$20,INT((ROW()-14)/2),0)),"",OFFSET('9. METAS'!$W$20,INT((ROW()-14)/2),0)))</f>
        <v/>
      </c>
      <c r="M340" s="210" t="str">
        <f ca="1">IF(MOD(ROW()-13,2)=0,IF(ISBLANK(OFFSET(#REF!,INT((ROW()-13)/2),0)),"",OFFSET(#REF!,INT((ROW()-13)/2),0)),IF(ISBLANK(OFFSET('9. METAS'!$X$20,INT((ROW()-14)/2),0)),"",OFFSET('9. METAS'!$X$20,INT((ROW()-14)/2),0)))</f>
        <v/>
      </c>
      <c r="N340" s="1003"/>
      <c r="O340" s="1005"/>
      <c r="P340" s="1034"/>
    </row>
    <row r="341" spans="3:16">
      <c r="C341" s="1008" t="str">
        <f ca="1">IF(ISBLANK(OFFSET('5. Pp (3 años)'!$C$46,INT((ROW()-13)/2),0)),"",OFFSET('5. Pp (3 años)'!$C$46,INT((ROW()-13)/2),0))</f>
        <v/>
      </c>
      <c r="D341" s="983" t="str">
        <f ca="1">IF(ISBLANK(OFFSET('5. Pp (3 años)'!$D$46,INT((ROW()-13)/2),0)),"",OFFSET('5. Pp (3 años)'!$D$46,INT((ROW()-13)/2),0))</f>
        <v/>
      </c>
      <c r="E341" s="983" t="str">
        <f ca="1">IF(ISBLANK(OFFSET('5. Pp (3 años)'!$E$46,INT((ROW()-13)/2),0)),"",OFFSET('5. Pp (3 años)'!$E$46,INT((ROW()-13)/2),0))</f>
        <v/>
      </c>
      <c r="F341" s="985" t="str">
        <f ca="1">IF(ISBLANK(OFFSET('5. Pp (3 años)'!$K$46,INT((ROW()-13)/2),0)),"",OFFSET('5. Pp (3 años)'!$K$46,INT((ROW()-13)/2),0))</f>
        <v/>
      </c>
      <c r="G341" s="987" t="str">
        <f ca="1">IF(ISBLANK(OFFSET('5. Pp (3 años)'!$H$46,INT((ROW()-13)/2),0)),"",OFFSET('5. Pp (3 años)'!$H$46,INT((ROW()-13)/2),0))</f>
        <v/>
      </c>
      <c r="H341" s="1027" t="str">
        <f ca="1">IF(ISBLANK(OFFSET('9. METAS'!$L$20,INT((ROW()-13)/2),0)),"",OFFSET('9. METAS'!$L$20,INT((ROW()-13)/2),0))</f>
        <v/>
      </c>
      <c r="I341" s="1029"/>
      <c r="J341" s="208" t="e">
        <f ca="1">IF(MOD(ROW()-13,2)=0,IF(ISBLANK(OFFSET(#REF!,INT((ROW()-13)/2),0)),"",OFFSET(#REF!,INT((ROW()-13)/2),0)),IF(ISBLANK(OFFSET('9. METAS'!$U$20,INT((ROW()-14)/2),0)),"",OFFSET('9. METAS'!$U$20,INT((ROW()-14)/2),0)))</f>
        <v>#REF!</v>
      </c>
      <c r="K341" s="209" t="e">
        <f ca="1">IF(MOD(ROW()-13,2)=0,IF(ISBLANK(OFFSET(#REF!,INT((ROW()-13)/2),0)),"",OFFSET(#REF!,INT((ROW()-13)/2),0)),IF(ISBLANK(OFFSET('9. METAS'!$V$20,INT((ROW()-14)/2),0)),"",OFFSET('9. METAS'!$V$20,INT((ROW()-14)/2),0)))</f>
        <v>#REF!</v>
      </c>
      <c r="L341" s="209" t="e">
        <f ca="1">IF(MOD(ROW()-13,2)=0,IF(ISBLANK(OFFSET(#REF!,INT((ROW()-13)/2),0)),"",OFFSET(#REF!,INT((ROW()-13)/2),0)),IF(ISBLANK(OFFSET('9. METAS'!$W$20,INT((ROW()-14)/2),0)),"",OFFSET('9. METAS'!$W$20,INT((ROW()-14)/2),0)))</f>
        <v>#REF!</v>
      </c>
      <c r="M341" s="210" t="e">
        <f ca="1">IF(MOD(ROW()-13,2)=0,IF(ISBLANK(OFFSET(#REF!,INT((ROW()-13)/2),0)),"",OFFSET(#REF!,INT((ROW()-13)/2),0)),IF(ISBLANK(OFFSET('9. METAS'!$X$20,INT((ROW()-14)/2),0)),"",OFFSET('9. METAS'!$X$20,INT((ROW()-14)/2),0)))</f>
        <v>#REF!</v>
      </c>
      <c r="N341" s="1002" t="str">
        <f t="shared" ref="N341" ca="1" si="324">IFERROR(J341/J342,"ND")</f>
        <v>ND</v>
      </c>
      <c r="O341" s="1004" t="str">
        <f t="shared" ref="O341" ca="1" si="325">IFERROR(((J341+K341+L341)/H341),"ND")</f>
        <v>ND</v>
      </c>
      <c r="P341" s="1031"/>
    </row>
    <row r="342" spans="3:16">
      <c r="C342" s="981"/>
      <c r="D342" s="983"/>
      <c r="E342" s="983"/>
      <c r="F342" s="985"/>
      <c r="G342" s="987"/>
      <c r="H342" s="1027"/>
      <c r="I342" s="1033"/>
      <c r="J342" s="208" t="str">
        <f ca="1">IF(MOD(ROW()-13,2)=0,IF(ISBLANK(OFFSET(#REF!,INT((ROW()-13)/2),0)),"",OFFSET(#REF!,INT((ROW()-13)/2),0)),IF(ISBLANK(OFFSET('9. METAS'!$U$20,INT((ROW()-14)/2),0)),"",OFFSET('9. METAS'!$U$20,INT((ROW()-14)/2),0)))</f>
        <v/>
      </c>
      <c r="K342" s="209" t="str">
        <f ca="1">IF(MOD(ROW()-13,2)=0,IF(ISBLANK(OFFSET(#REF!,INT((ROW()-13)/2),0)),"",OFFSET(#REF!,INT((ROW()-13)/2),0)),IF(ISBLANK(OFFSET('9. METAS'!$V$20,INT((ROW()-14)/2),0)),"",OFFSET('9. METAS'!$V$20,INT((ROW()-14)/2),0)))</f>
        <v/>
      </c>
      <c r="L342" s="209" t="str">
        <f ca="1">IF(MOD(ROW()-13,2)=0,IF(ISBLANK(OFFSET(#REF!,INT((ROW()-13)/2),0)),"",OFFSET(#REF!,INT((ROW()-13)/2),0)),IF(ISBLANK(OFFSET('9. METAS'!$W$20,INT((ROW()-14)/2),0)),"",OFFSET('9. METAS'!$W$20,INT((ROW()-14)/2),0)))</f>
        <v/>
      </c>
      <c r="M342" s="210" t="str">
        <f ca="1">IF(MOD(ROW()-13,2)=0,IF(ISBLANK(OFFSET(#REF!,INT((ROW()-13)/2),0)),"",OFFSET(#REF!,INT((ROW()-13)/2),0)),IF(ISBLANK(OFFSET('9. METAS'!$X$20,INT((ROW()-14)/2),0)),"",OFFSET('9. METAS'!$X$20,INT((ROW()-14)/2),0)))</f>
        <v/>
      </c>
      <c r="N342" s="1003"/>
      <c r="O342" s="1005"/>
      <c r="P342" s="1034"/>
    </row>
    <row r="343" spans="3:16">
      <c r="C343" s="1008" t="str">
        <f ca="1">IF(ISBLANK(OFFSET('5. Pp (3 años)'!$C$46,INT((ROW()-13)/2),0)),"",OFFSET('5. Pp (3 años)'!$C$46,INT((ROW()-13)/2),0))</f>
        <v/>
      </c>
      <c r="D343" s="983" t="str">
        <f ca="1">IF(ISBLANK(OFFSET('5. Pp (3 años)'!$D$46,INT((ROW()-13)/2),0)),"",OFFSET('5. Pp (3 años)'!$D$46,INT((ROW()-13)/2),0))</f>
        <v/>
      </c>
      <c r="E343" s="983" t="str">
        <f ca="1">IF(ISBLANK(OFFSET('5. Pp (3 años)'!$E$46,INT((ROW()-13)/2),0)),"",OFFSET('5. Pp (3 años)'!$E$46,INT((ROW()-13)/2),0))</f>
        <v/>
      </c>
      <c r="F343" s="985" t="str">
        <f ca="1">IF(ISBLANK(OFFSET('5. Pp (3 años)'!$K$46,INT((ROW()-13)/2),0)),"",OFFSET('5. Pp (3 años)'!$K$46,INT((ROW()-13)/2),0))</f>
        <v/>
      </c>
      <c r="G343" s="987" t="str">
        <f ca="1">IF(ISBLANK(OFFSET('5. Pp (3 años)'!$H$46,INT((ROW()-13)/2),0)),"",OFFSET('5. Pp (3 años)'!$H$46,INT((ROW()-13)/2),0))</f>
        <v/>
      </c>
      <c r="H343" s="1027" t="str">
        <f ca="1">IF(ISBLANK(OFFSET('9. METAS'!$L$20,INT((ROW()-13)/2),0)),"",OFFSET('9. METAS'!$L$20,INT((ROW()-13)/2),0))</f>
        <v/>
      </c>
      <c r="I343" s="1029"/>
      <c r="J343" s="208" t="e">
        <f ca="1">IF(MOD(ROW()-13,2)=0,IF(ISBLANK(OFFSET(#REF!,INT((ROW()-13)/2),0)),"",OFFSET(#REF!,INT((ROW()-13)/2),0)),IF(ISBLANK(OFFSET('9. METAS'!$U$20,INT((ROW()-14)/2),0)),"",OFFSET('9. METAS'!$U$20,INT((ROW()-14)/2),0)))</f>
        <v>#REF!</v>
      </c>
      <c r="K343" s="209" t="e">
        <f ca="1">IF(MOD(ROW()-13,2)=0,IF(ISBLANK(OFFSET(#REF!,INT((ROW()-13)/2),0)),"",OFFSET(#REF!,INT((ROW()-13)/2),0)),IF(ISBLANK(OFFSET('9. METAS'!$V$20,INT((ROW()-14)/2),0)),"",OFFSET('9. METAS'!$V$20,INT((ROW()-14)/2),0)))</f>
        <v>#REF!</v>
      </c>
      <c r="L343" s="209" t="e">
        <f ca="1">IF(MOD(ROW()-13,2)=0,IF(ISBLANK(OFFSET(#REF!,INT((ROW()-13)/2),0)),"",OFFSET(#REF!,INT((ROW()-13)/2),0)),IF(ISBLANK(OFFSET('9. METAS'!$W$20,INT((ROW()-14)/2),0)),"",OFFSET('9. METAS'!$W$20,INT((ROW()-14)/2),0)))</f>
        <v>#REF!</v>
      </c>
      <c r="M343" s="210" t="e">
        <f ca="1">IF(MOD(ROW()-13,2)=0,IF(ISBLANK(OFFSET(#REF!,INT((ROW()-13)/2),0)),"",OFFSET(#REF!,INT((ROW()-13)/2),0)),IF(ISBLANK(OFFSET('9. METAS'!$X$20,INT((ROW()-14)/2),0)),"",OFFSET('9. METAS'!$X$20,INT((ROW()-14)/2),0)))</f>
        <v>#REF!</v>
      </c>
      <c r="N343" s="1002" t="str">
        <f t="shared" ref="N343" ca="1" si="326">IFERROR(J343/J344,"ND")</f>
        <v>ND</v>
      </c>
      <c r="O343" s="1004" t="str">
        <f t="shared" ref="O343" ca="1" si="327">IFERROR(((J343+K343+L343)/H343),"ND")</f>
        <v>ND</v>
      </c>
      <c r="P343" s="1031"/>
    </row>
    <row r="344" spans="3:16">
      <c r="C344" s="981"/>
      <c r="D344" s="983"/>
      <c r="E344" s="983"/>
      <c r="F344" s="985"/>
      <c r="G344" s="987"/>
      <c r="H344" s="1027"/>
      <c r="I344" s="1033"/>
      <c r="J344" s="208" t="str">
        <f ca="1">IF(MOD(ROW()-13,2)=0,IF(ISBLANK(OFFSET(#REF!,INT((ROW()-13)/2),0)),"",OFFSET(#REF!,INT((ROW()-13)/2),0)),IF(ISBLANK(OFFSET('9. METAS'!$U$20,INT((ROW()-14)/2),0)),"",OFFSET('9. METAS'!$U$20,INT((ROW()-14)/2),0)))</f>
        <v/>
      </c>
      <c r="K344" s="209" t="str">
        <f ca="1">IF(MOD(ROW()-13,2)=0,IF(ISBLANK(OFFSET(#REF!,INT((ROW()-13)/2),0)),"",OFFSET(#REF!,INT((ROW()-13)/2),0)),IF(ISBLANK(OFFSET('9. METAS'!$V$20,INT((ROW()-14)/2),0)),"",OFFSET('9. METAS'!$V$20,INT((ROW()-14)/2),0)))</f>
        <v/>
      </c>
      <c r="L344" s="209" t="str">
        <f ca="1">IF(MOD(ROW()-13,2)=0,IF(ISBLANK(OFFSET(#REF!,INT((ROW()-13)/2),0)),"",OFFSET(#REF!,INT((ROW()-13)/2),0)),IF(ISBLANK(OFFSET('9. METAS'!$W$20,INT((ROW()-14)/2),0)),"",OFFSET('9. METAS'!$W$20,INT((ROW()-14)/2),0)))</f>
        <v/>
      </c>
      <c r="M344" s="210" t="str">
        <f ca="1">IF(MOD(ROW()-13,2)=0,IF(ISBLANK(OFFSET(#REF!,INT((ROW()-13)/2),0)),"",OFFSET(#REF!,INT((ROW()-13)/2),0)),IF(ISBLANK(OFFSET('9. METAS'!$X$20,INT((ROW()-14)/2),0)),"",OFFSET('9. METAS'!$X$20,INT((ROW()-14)/2),0)))</f>
        <v/>
      </c>
      <c r="N344" s="1003"/>
      <c r="O344" s="1005"/>
      <c r="P344" s="1034"/>
    </row>
    <row r="345" spans="3:16">
      <c r="C345" s="1008" t="str">
        <f ca="1">IF(ISBLANK(OFFSET('5. Pp (3 años)'!$C$46,INT((ROW()-13)/2),0)),"",OFFSET('5. Pp (3 años)'!$C$46,INT((ROW()-13)/2),0))</f>
        <v/>
      </c>
      <c r="D345" s="983" t="str">
        <f ca="1">IF(ISBLANK(OFFSET('5. Pp (3 años)'!$D$46,INT((ROW()-13)/2),0)),"",OFFSET('5. Pp (3 años)'!$D$46,INT((ROW()-13)/2),0))</f>
        <v/>
      </c>
      <c r="E345" s="983" t="str">
        <f ca="1">IF(ISBLANK(OFFSET('5. Pp (3 años)'!$E$46,INT((ROW()-13)/2),0)),"",OFFSET('5. Pp (3 años)'!$E$46,INT((ROW()-13)/2),0))</f>
        <v/>
      </c>
      <c r="F345" s="985" t="str">
        <f ca="1">IF(ISBLANK(OFFSET('5. Pp (3 años)'!$K$46,INT((ROW()-13)/2),0)),"",OFFSET('5. Pp (3 años)'!$K$46,INT((ROW()-13)/2),0))</f>
        <v/>
      </c>
      <c r="G345" s="987" t="str">
        <f ca="1">IF(ISBLANK(OFFSET('5. Pp (3 años)'!$H$46,INT((ROW()-13)/2),0)),"",OFFSET('5. Pp (3 años)'!$H$46,INT((ROW()-13)/2),0))</f>
        <v/>
      </c>
      <c r="H345" s="1027" t="str">
        <f ca="1">IF(ISBLANK(OFFSET('9. METAS'!$L$20,INT((ROW()-13)/2),0)),"",OFFSET('9. METAS'!$L$20,INT((ROW()-13)/2),0))</f>
        <v/>
      </c>
      <c r="I345" s="1029"/>
      <c r="J345" s="208" t="e">
        <f ca="1">IF(MOD(ROW()-13,2)=0,IF(ISBLANK(OFFSET(#REF!,INT((ROW()-13)/2),0)),"",OFFSET(#REF!,INT((ROW()-13)/2),0)),IF(ISBLANK(OFFSET('9. METAS'!$U$20,INT((ROW()-14)/2),0)),"",OFFSET('9. METAS'!$U$20,INT((ROW()-14)/2),0)))</f>
        <v>#REF!</v>
      </c>
      <c r="K345" s="209" t="e">
        <f ca="1">IF(MOD(ROW()-13,2)=0,IF(ISBLANK(OFFSET(#REF!,INT((ROW()-13)/2),0)),"",OFFSET(#REF!,INT((ROW()-13)/2),0)),IF(ISBLANK(OFFSET('9. METAS'!$V$20,INT((ROW()-14)/2),0)),"",OFFSET('9. METAS'!$V$20,INT((ROW()-14)/2),0)))</f>
        <v>#REF!</v>
      </c>
      <c r="L345" s="209" t="e">
        <f ca="1">IF(MOD(ROW()-13,2)=0,IF(ISBLANK(OFFSET(#REF!,INT((ROW()-13)/2),0)),"",OFFSET(#REF!,INT((ROW()-13)/2),0)),IF(ISBLANK(OFFSET('9. METAS'!$W$20,INT((ROW()-14)/2),0)),"",OFFSET('9. METAS'!$W$20,INT((ROW()-14)/2),0)))</f>
        <v>#REF!</v>
      </c>
      <c r="M345" s="210" t="e">
        <f ca="1">IF(MOD(ROW()-13,2)=0,IF(ISBLANK(OFFSET(#REF!,INT((ROW()-13)/2),0)),"",OFFSET(#REF!,INT((ROW()-13)/2),0)),IF(ISBLANK(OFFSET('9. METAS'!$X$20,INT((ROW()-14)/2),0)),"",OFFSET('9. METAS'!$X$20,INT((ROW()-14)/2),0)))</f>
        <v>#REF!</v>
      </c>
      <c r="N345" s="1002" t="str">
        <f t="shared" ref="N345" ca="1" si="328">IFERROR(J345/J346,"ND")</f>
        <v>ND</v>
      </c>
      <c r="O345" s="1004" t="str">
        <f t="shared" ref="O345" ca="1" si="329">IFERROR(((J345+K345+L345)/H345),"ND")</f>
        <v>ND</v>
      </c>
      <c r="P345" s="1031"/>
    </row>
    <row r="346" spans="3:16">
      <c r="C346" s="981"/>
      <c r="D346" s="983"/>
      <c r="E346" s="983"/>
      <c r="F346" s="985"/>
      <c r="G346" s="987"/>
      <c r="H346" s="1027"/>
      <c r="I346" s="1033"/>
      <c r="J346" s="208" t="str">
        <f ca="1">IF(MOD(ROW()-13,2)=0,IF(ISBLANK(OFFSET(#REF!,INT((ROW()-13)/2),0)),"",OFFSET(#REF!,INT((ROW()-13)/2),0)),IF(ISBLANK(OFFSET('9. METAS'!$U$20,INT((ROW()-14)/2),0)),"",OFFSET('9. METAS'!$U$20,INT((ROW()-14)/2),0)))</f>
        <v/>
      </c>
      <c r="K346" s="209" t="str">
        <f ca="1">IF(MOD(ROW()-13,2)=0,IF(ISBLANK(OFFSET(#REF!,INT((ROW()-13)/2),0)),"",OFFSET(#REF!,INT((ROW()-13)/2),0)),IF(ISBLANK(OFFSET('9. METAS'!$V$20,INT((ROW()-14)/2),0)),"",OFFSET('9. METAS'!$V$20,INT((ROW()-14)/2),0)))</f>
        <v/>
      </c>
      <c r="L346" s="209" t="str">
        <f ca="1">IF(MOD(ROW()-13,2)=0,IF(ISBLANK(OFFSET(#REF!,INT((ROW()-13)/2),0)),"",OFFSET(#REF!,INT((ROW()-13)/2),0)),IF(ISBLANK(OFFSET('9. METAS'!$W$20,INT((ROW()-14)/2),0)),"",OFFSET('9. METAS'!$W$20,INT((ROW()-14)/2),0)))</f>
        <v/>
      </c>
      <c r="M346" s="210" t="str">
        <f ca="1">IF(MOD(ROW()-13,2)=0,IF(ISBLANK(OFFSET(#REF!,INT((ROW()-13)/2),0)),"",OFFSET(#REF!,INT((ROW()-13)/2),0)),IF(ISBLANK(OFFSET('9. METAS'!$X$20,INT((ROW()-14)/2),0)),"",OFFSET('9. METAS'!$X$20,INT((ROW()-14)/2),0)))</f>
        <v/>
      </c>
      <c r="N346" s="1003"/>
      <c r="O346" s="1005"/>
      <c r="P346" s="1034"/>
    </row>
    <row r="347" spans="3:16">
      <c r="C347" s="1008" t="str">
        <f ca="1">IF(ISBLANK(OFFSET('5. Pp (3 años)'!$C$46,INT((ROW()-13)/2),0)),"",OFFSET('5. Pp (3 años)'!$C$46,INT((ROW()-13)/2),0))</f>
        <v/>
      </c>
      <c r="D347" s="983" t="str">
        <f ca="1">IF(ISBLANK(OFFSET('5. Pp (3 años)'!$D$46,INT((ROW()-13)/2),0)),"",OFFSET('5. Pp (3 años)'!$D$46,INT((ROW()-13)/2),0))</f>
        <v/>
      </c>
      <c r="E347" s="983" t="str">
        <f ca="1">IF(ISBLANK(OFFSET('5. Pp (3 años)'!$E$46,INT((ROW()-13)/2),0)),"",OFFSET('5. Pp (3 años)'!$E$46,INT((ROW()-13)/2),0))</f>
        <v/>
      </c>
      <c r="F347" s="985" t="str">
        <f ca="1">IF(ISBLANK(OFFSET('5. Pp (3 años)'!$K$46,INT((ROW()-13)/2),0)),"",OFFSET('5. Pp (3 años)'!$K$46,INT((ROW()-13)/2),0))</f>
        <v/>
      </c>
      <c r="G347" s="987" t="str">
        <f ca="1">IF(ISBLANK(OFFSET('5. Pp (3 años)'!$H$46,INT((ROW()-13)/2),0)),"",OFFSET('5. Pp (3 años)'!$H$46,INT((ROW()-13)/2),0))</f>
        <v/>
      </c>
      <c r="H347" s="1027" t="str">
        <f ca="1">IF(ISBLANK(OFFSET('9. METAS'!$L$20,INT((ROW()-13)/2),0)),"",OFFSET('9. METAS'!$L$20,INT((ROW()-13)/2),0))</f>
        <v/>
      </c>
      <c r="I347" s="1029"/>
      <c r="J347" s="208" t="e">
        <f ca="1">IF(MOD(ROW()-13,2)=0,IF(ISBLANK(OFFSET(#REF!,INT((ROW()-13)/2),0)),"",OFFSET(#REF!,INT((ROW()-13)/2),0)),IF(ISBLANK(OFFSET('9. METAS'!$U$20,INT((ROW()-14)/2),0)),"",OFFSET('9. METAS'!$U$20,INT((ROW()-14)/2),0)))</f>
        <v>#REF!</v>
      </c>
      <c r="K347" s="209" t="e">
        <f ca="1">IF(MOD(ROW()-13,2)=0,IF(ISBLANK(OFFSET(#REF!,INT((ROW()-13)/2),0)),"",OFFSET(#REF!,INT((ROW()-13)/2),0)),IF(ISBLANK(OFFSET('9. METAS'!$V$20,INT((ROW()-14)/2),0)),"",OFFSET('9. METAS'!$V$20,INT((ROW()-14)/2),0)))</f>
        <v>#REF!</v>
      </c>
      <c r="L347" s="209" t="e">
        <f ca="1">IF(MOD(ROW()-13,2)=0,IF(ISBLANK(OFFSET(#REF!,INT((ROW()-13)/2),0)),"",OFFSET(#REF!,INT((ROW()-13)/2),0)),IF(ISBLANK(OFFSET('9. METAS'!$W$20,INT((ROW()-14)/2),0)),"",OFFSET('9. METAS'!$W$20,INT((ROW()-14)/2),0)))</f>
        <v>#REF!</v>
      </c>
      <c r="M347" s="210" t="e">
        <f ca="1">IF(MOD(ROW()-13,2)=0,IF(ISBLANK(OFFSET(#REF!,INT((ROW()-13)/2),0)),"",OFFSET(#REF!,INT((ROW()-13)/2),0)),IF(ISBLANK(OFFSET('9. METAS'!$X$20,INT((ROW()-14)/2),0)),"",OFFSET('9. METAS'!$X$20,INT((ROW()-14)/2),0)))</f>
        <v>#REF!</v>
      </c>
      <c r="N347" s="1002" t="str">
        <f t="shared" ref="N347" ca="1" si="330">IFERROR(J347/J348,"ND")</f>
        <v>ND</v>
      </c>
      <c r="O347" s="1004" t="str">
        <f t="shared" ref="O347" ca="1" si="331">IFERROR(((J347+K347+L347)/H347),"ND")</f>
        <v>ND</v>
      </c>
      <c r="P347" s="1031"/>
    </row>
    <row r="348" spans="3:16">
      <c r="C348" s="981"/>
      <c r="D348" s="983"/>
      <c r="E348" s="983"/>
      <c r="F348" s="985"/>
      <c r="G348" s="987"/>
      <c r="H348" s="1027"/>
      <c r="I348" s="1033"/>
      <c r="J348" s="208" t="str">
        <f ca="1">IF(MOD(ROW()-13,2)=0,IF(ISBLANK(OFFSET(#REF!,INT((ROW()-13)/2),0)),"",OFFSET(#REF!,INT((ROW()-13)/2),0)),IF(ISBLANK(OFFSET('9. METAS'!$U$20,INT((ROW()-14)/2),0)),"",OFFSET('9. METAS'!$U$20,INT((ROW()-14)/2),0)))</f>
        <v/>
      </c>
      <c r="K348" s="209" t="str">
        <f ca="1">IF(MOD(ROW()-13,2)=0,IF(ISBLANK(OFFSET(#REF!,INT((ROW()-13)/2),0)),"",OFFSET(#REF!,INT((ROW()-13)/2),0)),IF(ISBLANK(OFFSET('9. METAS'!$V$20,INT((ROW()-14)/2),0)),"",OFFSET('9. METAS'!$V$20,INT((ROW()-14)/2),0)))</f>
        <v/>
      </c>
      <c r="L348" s="209" t="str">
        <f ca="1">IF(MOD(ROW()-13,2)=0,IF(ISBLANK(OFFSET(#REF!,INT((ROW()-13)/2),0)),"",OFFSET(#REF!,INT((ROW()-13)/2),0)),IF(ISBLANK(OFFSET('9. METAS'!$W$20,INT((ROW()-14)/2),0)),"",OFFSET('9. METAS'!$W$20,INT((ROW()-14)/2),0)))</f>
        <v/>
      </c>
      <c r="M348" s="210" t="str">
        <f ca="1">IF(MOD(ROW()-13,2)=0,IF(ISBLANK(OFFSET(#REF!,INT((ROW()-13)/2),0)),"",OFFSET(#REF!,INT((ROW()-13)/2),0)),IF(ISBLANK(OFFSET('9. METAS'!$X$20,INT((ROW()-14)/2),0)),"",OFFSET('9. METAS'!$X$20,INT((ROW()-14)/2),0)))</f>
        <v/>
      </c>
      <c r="N348" s="1003"/>
      <c r="O348" s="1005"/>
      <c r="P348" s="1034"/>
    </row>
    <row r="349" spans="3:16">
      <c r="C349" s="1008" t="str">
        <f ca="1">IF(ISBLANK(OFFSET('5. Pp (3 años)'!$C$46,INT((ROW()-13)/2),0)),"",OFFSET('5. Pp (3 años)'!$C$46,INT((ROW()-13)/2),0))</f>
        <v/>
      </c>
      <c r="D349" s="983" t="str">
        <f ca="1">IF(ISBLANK(OFFSET('5. Pp (3 años)'!$D$46,INT((ROW()-13)/2),0)),"",OFFSET('5. Pp (3 años)'!$D$46,INT((ROW()-13)/2),0))</f>
        <v/>
      </c>
      <c r="E349" s="983" t="str">
        <f ca="1">IF(ISBLANK(OFFSET('5. Pp (3 años)'!$E$46,INT((ROW()-13)/2),0)),"",OFFSET('5. Pp (3 años)'!$E$46,INT((ROW()-13)/2),0))</f>
        <v/>
      </c>
      <c r="F349" s="985" t="str">
        <f ca="1">IF(ISBLANK(OFFSET('5. Pp (3 años)'!$K$46,INT((ROW()-13)/2),0)),"",OFFSET('5. Pp (3 años)'!$K$46,INT((ROW()-13)/2),0))</f>
        <v/>
      </c>
      <c r="G349" s="987" t="str">
        <f ca="1">IF(ISBLANK(OFFSET('5. Pp (3 años)'!$H$46,INT((ROW()-13)/2),0)),"",OFFSET('5. Pp (3 años)'!$H$46,INT((ROW()-13)/2),0))</f>
        <v/>
      </c>
      <c r="H349" s="1027" t="str">
        <f ca="1">IF(ISBLANK(OFFSET('9. METAS'!$L$20,INT((ROW()-13)/2),0)),"",OFFSET('9. METAS'!$L$20,INT((ROW()-13)/2),0))</f>
        <v/>
      </c>
      <c r="I349" s="1029"/>
      <c r="J349" s="208" t="e">
        <f ca="1">IF(MOD(ROW()-13,2)=0,IF(ISBLANK(OFFSET(#REF!,INT((ROW()-13)/2),0)),"",OFFSET(#REF!,INT((ROW()-13)/2),0)),IF(ISBLANK(OFFSET('9. METAS'!$U$20,INT((ROW()-14)/2),0)),"",OFFSET('9. METAS'!$U$20,INT((ROW()-14)/2),0)))</f>
        <v>#REF!</v>
      </c>
      <c r="K349" s="209" t="e">
        <f ca="1">IF(MOD(ROW()-13,2)=0,IF(ISBLANK(OFFSET(#REF!,INT((ROW()-13)/2),0)),"",OFFSET(#REF!,INT((ROW()-13)/2),0)),IF(ISBLANK(OFFSET('9. METAS'!$V$20,INT((ROW()-14)/2),0)),"",OFFSET('9. METAS'!$V$20,INT((ROW()-14)/2),0)))</f>
        <v>#REF!</v>
      </c>
      <c r="L349" s="209" t="e">
        <f ca="1">IF(MOD(ROW()-13,2)=0,IF(ISBLANK(OFFSET(#REF!,INT((ROW()-13)/2),0)),"",OFFSET(#REF!,INT((ROW()-13)/2),0)),IF(ISBLANK(OFFSET('9. METAS'!$W$20,INT((ROW()-14)/2),0)),"",OFFSET('9. METAS'!$W$20,INT((ROW()-14)/2),0)))</f>
        <v>#REF!</v>
      </c>
      <c r="M349" s="210" t="e">
        <f ca="1">IF(MOD(ROW()-13,2)=0,IF(ISBLANK(OFFSET(#REF!,INT((ROW()-13)/2),0)),"",OFFSET(#REF!,INT((ROW()-13)/2),0)),IF(ISBLANK(OFFSET('9. METAS'!$X$20,INT((ROW()-14)/2),0)),"",OFFSET('9. METAS'!$X$20,INT((ROW()-14)/2),0)))</f>
        <v>#REF!</v>
      </c>
      <c r="N349" s="1002" t="str">
        <f t="shared" ref="N349" ca="1" si="332">IFERROR(J349/J350,"ND")</f>
        <v>ND</v>
      </c>
      <c r="O349" s="1004" t="str">
        <f t="shared" ref="O349" ca="1" si="333">IFERROR(((J349+K349+L349)/H349),"ND")</f>
        <v>ND</v>
      </c>
      <c r="P349" s="1031"/>
    </row>
    <row r="350" spans="3:16">
      <c r="C350" s="981"/>
      <c r="D350" s="983"/>
      <c r="E350" s="983"/>
      <c r="F350" s="985"/>
      <c r="G350" s="987"/>
      <c r="H350" s="1027"/>
      <c r="I350" s="1033"/>
      <c r="J350" s="208" t="str">
        <f ca="1">IF(MOD(ROW()-13,2)=0,IF(ISBLANK(OFFSET(#REF!,INT((ROW()-13)/2),0)),"",OFFSET(#REF!,INT((ROW()-13)/2),0)),IF(ISBLANK(OFFSET('9. METAS'!$U$20,INT((ROW()-14)/2),0)),"",OFFSET('9. METAS'!$U$20,INT((ROW()-14)/2),0)))</f>
        <v/>
      </c>
      <c r="K350" s="209" t="str">
        <f ca="1">IF(MOD(ROW()-13,2)=0,IF(ISBLANK(OFFSET(#REF!,INT((ROW()-13)/2),0)),"",OFFSET(#REF!,INT((ROW()-13)/2),0)),IF(ISBLANK(OFFSET('9. METAS'!$V$20,INT((ROW()-14)/2),0)),"",OFFSET('9. METAS'!$V$20,INT((ROW()-14)/2),0)))</f>
        <v/>
      </c>
      <c r="L350" s="209" t="str">
        <f ca="1">IF(MOD(ROW()-13,2)=0,IF(ISBLANK(OFFSET(#REF!,INT((ROW()-13)/2),0)),"",OFFSET(#REF!,INT((ROW()-13)/2),0)),IF(ISBLANK(OFFSET('9. METAS'!$W$20,INT((ROW()-14)/2),0)),"",OFFSET('9. METAS'!$W$20,INT((ROW()-14)/2),0)))</f>
        <v/>
      </c>
      <c r="M350" s="210" t="str">
        <f ca="1">IF(MOD(ROW()-13,2)=0,IF(ISBLANK(OFFSET(#REF!,INT((ROW()-13)/2),0)),"",OFFSET(#REF!,INT((ROW()-13)/2),0)),IF(ISBLANK(OFFSET('9. METAS'!$X$20,INT((ROW()-14)/2),0)),"",OFFSET('9. METAS'!$X$20,INT((ROW()-14)/2),0)))</f>
        <v/>
      </c>
      <c r="N350" s="1003"/>
      <c r="O350" s="1005"/>
      <c r="P350" s="1034"/>
    </row>
    <row r="351" spans="3:16">
      <c r="C351" s="1008" t="str">
        <f ca="1">IF(ISBLANK(OFFSET('5. Pp (3 años)'!$C$46,INT((ROW()-13)/2),0)),"",OFFSET('5. Pp (3 años)'!$C$46,INT((ROW()-13)/2),0))</f>
        <v/>
      </c>
      <c r="D351" s="983" t="str">
        <f ca="1">IF(ISBLANK(OFFSET('5. Pp (3 años)'!$D$46,INT((ROW()-13)/2),0)),"",OFFSET('5. Pp (3 años)'!$D$46,INT((ROW()-13)/2),0))</f>
        <v/>
      </c>
      <c r="E351" s="983" t="str">
        <f ca="1">IF(ISBLANK(OFFSET('5. Pp (3 años)'!$E$46,INT((ROW()-13)/2),0)),"",OFFSET('5. Pp (3 años)'!$E$46,INT((ROW()-13)/2),0))</f>
        <v/>
      </c>
      <c r="F351" s="985" t="str">
        <f ca="1">IF(ISBLANK(OFFSET('5. Pp (3 años)'!$K$46,INT((ROW()-13)/2),0)),"",OFFSET('5. Pp (3 años)'!$K$46,INT((ROW()-13)/2),0))</f>
        <v/>
      </c>
      <c r="G351" s="987" t="str">
        <f ca="1">IF(ISBLANK(OFFSET('5. Pp (3 años)'!$H$46,INT((ROW()-13)/2),0)),"",OFFSET('5. Pp (3 años)'!$H$46,INT((ROW()-13)/2),0))</f>
        <v/>
      </c>
      <c r="H351" s="1027" t="str">
        <f ca="1">IF(ISBLANK(OFFSET('9. METAS'!$L$20,INT((ROW()-13)/2),0)),"",OFFSET('9. METAS'!$L$20,INT((ROW()-13)/2),0))</f>
        <v/>
      </c>
      <c r="I351" s="1029"/>
      <c r="J351" s="208" t="e">
        <f ca="1">IF(MOD(ROW()-13,2)=0,IF(ISBLANK(OFFSET(#REF!,INT((ROW()-13)/2),0)),"",OFFSET(#REF!,INT((ROW()-13)/2),0)),IF(ISBLANK(OFFSET('9. METAS'!$U$20,INT((ROW()-14)/2),0)),"",OFFSET('9. METAS'!$U$20,INT((ROW()-14)/2),0)))</f>
        <v>#REF!</v>
      </c>
      <c r="K351" s="209" t="e">
        <f ca="1">IF(MOD(ROW()-13,2)=0,IF(ISBLANK(OFFSET(#REF!,INT((ROW()-13)/2),0)),"",OFFSET(#REF!,INT((ROW()-13)/2),0)),IF(ISBLANK(OFFSET('9. METAS'!$V$20,INT((ROW()-14)/2),0)),"",OFFSET('9. METAS'!$V$20,INT((ROW()-14)/2),0)))</f>
        <v>#REF!</v>
      </c>
      <c r="L351" s="209" t="e">
        <f ca="1">IF(MOD(ROW()-13,2)=0,IF(ISBLANK(OFFSET(#REF!,INT((ROW()-13)/2),0)),"",OFFSET(#REF!,INT((ROW()-13)/2),0)),IF(ISBLANK(OFFSET('9. METAS'!$W$20,INT((ROW()-14)/2),0)),"",OFFSET('9. METAS'!$W$20,INT((ROW()-14)/2),0)))</f>
        <v>#REF!</v>
      </c>
      <c r="M351" s="210" t="e">
        <f ca="1">IF(MOD(ROW()-13,2)=0,IF(ISBLANK(OFFSET(#REF!,INT((ROW()-13)/2),0)),"",OFFSET(#REF!,INT((ROW()-13)/2),0)),IF(ISBLANK(OFFSET('9. METAS'!$X$20,INT((ROW()-14)/2),0)),"",OFFSET('9. METAS'!$X$20,INT((ROW()-14)/2),0)))</f>
        <v>#REF!</v>
      </c>
      <c r="N351" s="1002" t="str">
        <f t="shared" ref="N351" ca="1" si="334">IFERROR(J351/J352,"ND")</f>
        <v>ND</v>
      </c>
      <c r="O351" s="1004" t="str">
        <f t="shared" ref="O351" ca="1" si="335">IFERROR(((J351+K351+L351)/H351),"ND")</f>
        <v>ND</v>
      </c>
      <c r="P351" s="1031"/>
    </row>
    <row r="352" spans="3:16">
      <c r="C352" s="981"/>
      <c r="D352" s="983"/>
      <c r="E352" s="983"/>
      <c r="F352" s="985"/>
      <c r="G352" s="987"/>
      <c r="H352" s="1027"/>
      <c r="I352" s="1033"/>
      <c r="J352" s="208" t="str">
        <f ca="1">IF(MOD(ROW()-13,2)=0,IF(ISBLANK(OFFSET(#REF!,INT((ROW()-13)/2),0)),"",OFFSET(#REF!,INT((ROW()-13)/2),0)),IF(ISBLANK(OFFSET('9. METAS'!$U$20,INT((ROW()-14)/2),0)),"",OFFSET('9. METAS'!$U$20,INT((ROW()-14)/2),0)))</f>
        <v/>
      </c>
      <c r="K352" s="209" t="str">
        <f ca="1">IF(MOD(ROW()-13,2)=0,IF(ISBLANK(OFFSET(#REF!,INT((ROW()-13)/2),0)),"",OFFSET(#REF!,INT((ROW()-13)/2),0)),IF(ISBLANK(OFFSET('9. METAS'!$V$20,INT((ROW()-14)/2),0)),"",OFFSET('9. METAS'!$V$20,INT((ROW()-14)/2),0)))</f>
        <v/>
      </c>
      <c r="L352" s="209" t="str">
        <f ca="1">IF(MOD(ROW()-13,2)=0,IF(ISBLANK(OFFSET(#REF!,INT((ROW()-13)/2),0)),"",OFFSET(#REF!,INT((ROW()-13)/2),0)),IF(ISBLANK(OFFSET('9. METAS'!$W$20,INT((ROW()-14)/2),0)),"",OFFSET('9. METAS'!$W$20,INT((ROW()-14)/2),0)))</f>
        <v/>
      </c>
      <c r="M352" s="210" t="str">
        <f ca="1">IF(MOD(ROW()-13,2)=0,IF(ISBLANK(OFFSET(#REF!,INT((ROW()-13)/2),0)),"",OFFSET(#REF!,INT((ROW()-13)/2),0)),IF(ISBLANK(OFFSET('9. METAS'!$X$20,INT((ROW()-14)/2),0)),"",OFFSET('9. METAS'!$X$20,INT((ROW()-14)/2),0)))</f>
        <v/>
      </c>
      <c r="N352" s="1003"/>
      <c r="O352" s="1005"/>
      <c r="P352" s="1034"/>
    </row>
    <row r="353" spans="3:16">
      <c r="C353" s="1008" t="str">
        <f ca="1">IF(ISBLANK(OFFSET('5. Pp (3 años)'!$C$46,INT((ROW()-13)/2),0)),"",OFFSET('5. Pp (3 años)'!$C$46,INT((ROW()-13)/2),0))</f>
        <v/>
      </c>
      <c r="D353" s="983" t="str">
        <f ca="1">IF(ISBLANK(OFFSET('5. Pp (3 años)'!$D$46,INT((ROW()-13)/2),0)),"",OFFSET('5. Pp (3 años)'!$D$46,INT((ROW()-13)/2),0))</f>
        <v/>
      </c>
      <c r="E353" s="983" t="str">
        <f ca="1">IF(ISBLANK(OFFSET('5. Pp (3 años)'!$E$46,INT((ROW()-13)/2),0)),"",OFFSET('5. Pp (3 años)'!$E$46,INT((ROW()-13)/2),0))</f>
        <v/>
      </c>
      <c r="F353" s="985" t="str">
        <f ca="1">IF(ISBLANK(OFFSET('5. Pp (3 años)'!$K$46,INT((ROW()-13)/2),0)),"",OFFSET('5. Pp (3 años)'!$K$46,INT((ROW()-13)/2),0))</f>
        <v/>
      </c>
      <c r="G353" s="987" t="str">
        <f ca="1">IF(ISBLANK(OFFSET('5. Pp (3 años)'!$H$46,INT((ROW()-13)/2),0)),"",OFFSET('5. Pp (3 años)'!$H$46,INT((ROW()-13)/2),0))</f>
        <v/>
      </c>
      <c r="H353" s="1027" t="str">
        <f ca="1">IF(ISBLANK(OFFSET('9. METAS'!$L$20,INT((ROW()-13)/2),0)),"",OFFSET('9. METAS'!$L$20,INT((ROW()-13)/2),0))</f>
        <v/>
      </c>
      <c r="I353" s="1029"/>
      <c r="J353" s="208" t="e">
        <f ca="1">IF(MOD(ROW()-13,2)=0,IF(ISBLANK(OFFSET(#REF!,INT((ROW()-13)/2),0)),"",OFFSET(#REF!,INT((ROW()-13)/2),0)),IF(ISBLANK(OFFSET('9. METAS'!$U$20,INT((ROW()-14)/2),0)),"",OFFSET('9. METAS'!$U$20,INT((ROW()-14)/2),0)))</f>
        <v>#REF!</v>
      </c>
      <c r="K353" s="209" t="e">
        <f ca="1">IF(MOD(ROW()-13,2)=0,IF(ISBLANK(OFFSET(#REF!,INT((ROW()-13)/2),0)),"",OFFSET(#REF!,INT((ROW()-13)/2),0)),IF(ISBLANK(OFFSET('9. METAS'!$V$20,INT((ROW()-14)/2),0)),"",OFFSET('9. METAS'!$V$20,INT((ROW()-14)/2),0)))</f>
        <v>#REF!</v>
      </c>
      <c r="L353" s="209" t="e">
        <f ca="1">IF(MOD(ROW()-13,2)=0,IF(ISBLANK(OFFSET(#REF!,INT((ROW()-13)/2),0)),"",OFFSET(#REF!,INT((ROW()-13)/2),0)),IF(ISBLANK(OFFSET('9. METAS'!$W$20,INT((ROW()-14)/2),0)),"",OFFSET('9. METAS'!$W$20,INT((ROW()-14)/2),0)))</f>
        <v>#REF!</v>
      </c>
      <c r="M353" s="210" t="e">
        <f ca="1">IF(MOD(ROW()-13,2)=0,IF(ISBLANK(OFFSET(#REF!,INT((ROW()-13)/2),0)),"",OFFSET(#REF!,INT((ROW()-13)/2),0)),IF(ISBLANK(OFFSET('9. METAS'!$X$20,INT((ROW()-14)/2),0)),"",OFFSET('9. METAS'!$X$20,INT((ROW()-14)/2),0)))</f>
        <v>#REF!</v>
      </c>
      <c r="N353" s="1002" t="str">
        <f t="shared" ref="N353" ca="1" si="336">IFERROR(J353/J354,"ND")</f>
        <v>ND</v>
      </c>
      <c r="O353" s="1004" t="str">
        <f t="shared" ref="O353" ca="1" si="337">IFERROR(((J353+K353+L353)/H353),"ND")</f>
        <v>ND</v>
      </c>
      <c r="P353" s="1031"/>
    </row>
    <row r="354" spans="3:16">
      <c r="C354" s="981"/>
      <c r="D354" s="983"/>
      <c r="E354" s="983"/>
      <c r="F354" s="985"/>
      <c r="G354" s="987"/>
      <c r="H354" s="1027"/>
      <c r="I354" s="1033"/>
      <c r="J354" s="208" t="str">
        <f ca="1">IF(MOD(ROW()-13,2)=0,IF(ISBLANK(OFFSET(#REF!,INT((ROW()-13)/2),0)),"",OFFSET(#REF!,INT((ROW()-13)/2),0)),IF(ISBLANK(OFFSET('9. METAS'!$U$20,INT((ROW()-14)/2),0)),"",OFFSET('9. METAS'!$U$20,INT((ROW()-14)/2),0)))</f>
        <v/>
      </c>
      <c r="K354" s="209" t="str">
        <f ca="1">IF(MOD(ROW()-13,2)=0,IF(ISBLANK(OFFSET(#REF!,INT((ROW()-13)/2),0)),"",OFFSET(#REF!,INT((ROW()-13)/2),0)),IF(ISBLANK(OFFSET('9. METAS'!$V$20,INT((ROW()-14)/2),0)),"",OFFSET('9. METAS'!$V$20,INT((ROW()-14)/2),0)))</f>
        <v/>
      </c>
      <c r="L354" s="209" t="str">
        <f ca="1">IF(MOD(ROW()-13,2)=0,IF(ISBLANK(OFFSET(#REF!,INT((ROW()-13)/2),0)),"",OFFSET(#REF!,INT((ROW()-13)/2),0)),IF(ISBLANK(OFFSET('9. METAS'!$W$20,INT((ROW()-14)/2),0)),"",OFFSET('9. METAS'!$W$20,INT((ROW()-14)/2),0)))</f>
        <v/>
      </c>
      <c r="M354" s="210" t="str">
        <f ca="1">IF(MOD(ROW()-13,2)=0,IF(ISBLANK(OFFSET(#REF!,INT((ROW()-13)/2),0)),"",OFFSET(#REF!,INT((ROW()-13)/2),0)),IF(ISBLANK(OFFSET('9. METAS'!$X$20,INT((ROW()-14)/2),0)),"",OFFSET('9. METAS'!$X$20,INT((ROW()-14)/2),0)))</f>
        <v/>
      </c>
      <c r="N354" s="1003"/>
      <c r="O354" s="1005"/>
      <c r="P354" s="1034"/>
    </row>
    <row r="355" spans="3:16">
      <c r="C355" s="1008" t="str">
        <f ca="1">IF(ISBLANK(OFFSET('5. Pp (3 años)'!$C$46,INT((ROW()-13)/2),0)),"",OFFSET('5. Pp (3 años)'!$C$46,INT((ROW()-13)/2),0))</f>
        <v/>
      </c>
      <c r="D355" s="983" t="str">
        <f ca="1">IF(ISBLANK(OFFSET('5. Pp (3 años)'!$D$46,INT((ROW()-13)/2),0)),"",OFFSET('5. Pp (3 años)'!$D$46,INT((ROW()-13)/2),0))</f>
        <v/>
      </c>
      <c r="E355" s="983" t="str">
        <f ca="1">IF(ISBLANK(OFFSET('5. Pp (3 años)'!$E$46,INT((ROW()-13)/2),0)),"",OFFSET('5. Pp (3 años)'!$E$46,INT((ROW()-13)/2),0))</f>
        <v/>
      </c>
      <c r="F355" s="985" t="str">
        <f ca="1">IF(ISBLANK(OFFSET('5. Pp (3 años)'!$K$46,INT((ROW()-13)/2),0)),"",OFFSET('5. Pp (3 años)'!$K$46,INT((ROW()-13)/2),0))</f>
        <v/>
      </c>
      <c r="G355" s="987" t="str">
        <f ca="1">IF(ISBLANK(OFFSET('5. Pp (3 años)'!$H$46,INT((ROW()-13)/2),0)),"",OFFSET('5. Pp (3 años)'!$H$46,INT((ROW()-13)/2),0))</f>
        <v/>
      </c>
      <c r="H355" s="1027" t="str">
        <f ca="1">IF(ISBLANK(OFFSET('9. METAS'!$L$20,INT((ROW()-13)/2),0)),"",OFFSET('9. METAS'!$L$20,INT((ROW()-13)/2),0))</f>
        <v/>
      </c>
      <c r="I355" s="1029"/>
      <c r="J355" s="208" t="e">
        <f ca="1">IF(MOD(ROW()-13,2)=0,IF(ISBLANK(OFFSET(#REF!,INT((ROW()-13)/2),0)),"",OFFSET(#REF!,INT((ROW()-13)/2),0)),IF(ISBLANK(OFFSET('9. METAS'!$U$20,INT((ROW()-14)/2),0)),"",OFFSET('9. METAS'!$U$20,INT((ROW()-14)/2),0)))</f>
        <v>#REF!</v>
      </c>
      <c r="K355" s="209" t="e">
        <f ca="1">IF(MOD(ROW()-13,2)=0,IF(ISBLANK(OFFSET(#REF!,INT((ROW()-13)/2),0)),"",OFFSET(#REF!,INT((ROW()-13)/2),0)),IF(ISBLANK(OFFSET('9. METAS'!$V$20,INT((ROW()-14)/2),0)),"",OFFSET('9. METAS'!$V$20,INT((ROW()-14)/2),0)))</f>
        <v>#REF!</v>
      </c>
      <c r="L355" s="209" t="e">
        <f ca="1">IF(MOD(ROW()-13,2)=0,IF(ISBLANK(OFFSET(#REF!,INT((ROW()-13)/2),0)),"",OFFSET(#REF!,INT((ROW()-13)/2),0)),IF(ISBLANK(OFFSET('9. METAS'!$W$20,INT((ROW()-14)/2),0)),"",OFFSET('9. METAS'!$W$20,INT((ROW()-14)/2),0)))</f>
        <v>#REF!</v>
      </c>
      <c r="M355" s="210" t="e">
        <f ca="1">IF(MOD(ROW()-13,2)=0,IF(ISBLANK(OFFSET(#REF!,INT((ROW()-13)/2),0)),"",OFFSET(#REF!,INT((ROW()-13)/2),0)),IF(ISBLANK(OFFSET('9. METAS'!$X$20,INT((ROW()-14)/2),0)),"",OFFSET('9. METAS'!$X$20,INT((ROW()-14)/2),0)))</f>
        <v>#REF!</v>
      </c>
      <c r="N355" s="1002" t="str">
        <f t="shared" ref="N355" ca="1" si="338">IFERROR(J355/J356,"ND")</f>
        <v>ND</v>
      </c>
      <c r="O355" s="1004" t="str">
        <f t="shared" ref="O355" ca="1" si="339">IFERROR(((J355+K355+L355)/H355),"ND")</f>
        <v>ND</v>
      </c>
      <c r="P355" s="1031"/>
    </row>
    <row r="356" spans="3:16">
      <c r="C356" s="981"/>
      <c r="D356" s="983"/>
      <c r="E356" s="983"/>
      <c r="F356" s="985"/>
      <c r="G356" s="987"/>
      <c r="H356" s="1027"/>
      <c r="I356" s="1033"/>
      <c r="J356" s="208" t="str">
        <f ca="1">IF(MOD(ROW()-13,2)=0,IF(ISBLANK(OFFSET(#REF!,INT((ROW()-13)/2),0)),"",OFFSET(#REF!,INT((ROW()-13)/2),0)),IF(ISBLANK(OFFSET('9. METAS'!$U$20,INT((ROW()-14)/2),0)),"",OFFSET('9. METAS'!$U$20,INT((ROW()-14)/2),0)))</f>
        <v/>
      </c>
      <c r="K356" s="209" t="str">
        <f ca="1">IF(MOD(ROW()-13,2)=0,IF(ISBLANK(OFFSET(#REF!,INT((ROW()-13)/2),0)),"",OFFSET(#REF!,INT((ROW()-13)/2),0)),IF(ISBLANK(OFFSET('9. METAS'!$V$20,INT((ROW()-14)/2),0)),"",OFFSET('9. METAS'!$V$20,INT((ROW()-14)/2),0)))</f>
        <v/>
      </c>
      <c r="L356" s="209" t="str">
        <f ca="1">IF(MOD(ROW()-13,2)=0,IF(ISBLANK(OFFSET(#REF!,INT((ROW()-13)/2),0)),"",OFFSET(#REF!,INT((ROW()-13)/2),0)),IF(ISBLANK(OFFSET('9. METAS'!$W$20,INT((ROW()-14)/2),0)),"",OFFSET('9. METAS'!$W$20,INT((ROW()-14)/2),0)))</f>
        <v/>
      </c>
      <c r="M356" s="210" t="str">
        <f ca="1">IF(MOD(ROW()-13,2)=0,IF(ISBLANK(OFFSET(#REF!,INT((ROW()-13)/2),0)),"",OFFSET(#REF!,INT((ROW()-13)/2),0)),IF(ISBLANK(OFFSET('9. METAS'!$X$20,INT((ROW()-14)/2),0)),"",OFFSET('9. METAS'!$X$20,INT((ROW()-14)/2),0)))</f>
        <v/>
      </c>
      <c r="N356" s="1003"/>
      <c r="O356" s="1005"/>
      <c r="P356" s="1034"/>
    </row>
    <row r="357" spans="3:16">
      <c r="C357" s="1008" t="str">
        <f ca="1">IF(ISBLANK(OFFSET('5. Pp (3 años)'!$C$46,INT((ROW()-13)/2),0)),"",OFFSET('5. Pp (3 años)'!$C$46,INT((ROW()-13)/2),0))</f>
        <v/>
      </c>
      <c r="D357" s="983" t="str">
        <f ca="1">IF(ISBLANK(OFFSET('5. Pp (3 años)'!$D$46,INT((ROW()-13)/2),0)),"",OFFSET('5. Pp (3 años)'!$D$46,INT((ROW()-13)/2),0))</f>
        <v/>
      </c>
      <c r="E357" s="983" t="str">
        <f ca="1">IF(ISBLANK(OFFSET('5. Pp (3 años)'!$E$46,INT((ROW()-13)/2),0)),"",OFFSET('5. Pp (3 años)'!$E$46,INT((ROW()-13)/2),0))</f>
        <v/>
      </c>
      <c r="F357" s="985" t="str">
        <f ca="1">IF(ISBLANK(OFFSET('5. Pp (3 años)'!$K$46,INT((ROW()-13)/2),0)),"",OFFSET('5. Pp (3 años)'!$K$46,INT((ROW()-13)/2),0))</f>
        <v/>
      </c>
      <c r="G357" s="987" t="str">
        <f ca="1">IF(ISBLANK(OFFSET('5. Pp (3 años)'!$H$46,INT((ROW()-13)/2),0)),"",OFFSET('5. Pp (3 años)'!$H$46,INT((ROW()-13)/2),0))</f>
        <v/>
      </c>
      <c r="H357" s="1027" t="str">
        <f ca="1">IF(ISBLANK(OFFSET('9. METAS'!$L$20,INT((ROW()-13)/2),0)),"",OFFSET('9. METAS'!$L$20,INT((ROW()-13)/2),0))</f>
        <v/>
      </c>
      <c r="I357" s="1029"/>
      <c r="J357" s="208" t="e">
        <f ca="1">IF(MOD(ROW()-13,2)=0,IF(ISBLANK(OFFSET(#REF!,INT((ROW()-13)/2),0)),"",OFFSET(#REF!,INT((ROW()-13)/2),0)),IF(ISBLANK(OFFSET('9. METAS'!$U$20,INT((ROW()-14)/2),0)),"",OFFSET('9. METAS'!$U$20,INT((ROW()-14)/2),0)))</f>
        <v>#REF!</v>
      </c>
      <c r="K357" s="209" t="e">
        <f ca="1">IF(MOD(ROW()-13,2)=0,IF(ISBLANK(OFFSET(#REF!,INT((ROW()-13)/2),0)),"",OFFSET(#REF!,INT((ROW()-13)/2),0)),IF(ISBLANK(OFFSET('9. METAS'!$V$20,INT((ROW()-14)/2),0)),"",OFFSET('9. METAS'!$V$20,INT((ROW()-14)/2),0)))</f>
        <v>#REF!</v>
      </c>
      <c r="L357" s="209" t="e">
        <f ca="1">IF(MOD(ROW()-13,2)=0,IF(ISBLANK(OFFSET(#REF!,INT((ROW()-13)/2),0)),"",OFFSET(#REF!,INT((ROW()-13)/2),0)),IF(ISBLANK(OFFSET('9. METAS'!$W$20,INT((ROW()-14)/2),0)),"",OFFSET('9. METAS'!$W$20,INT((ROW()-14)/2),0)))</f>
        <v>#REF!</v>
      </c>
      <c r="M357" s="210" t="e">
        <f ca="1">IF(MOD(ROW()-13,2)=0,IF(ISBLANK(OFFSET(#REF!,INT((ROW()-13)/2),0)),"",OFFSET(#REF!,INT((ROW()-13)/2),0)),IF(ISBLANK(OFFSET('9. METAS'!$X$20,INT((ROW()-14)/2),0)),"",OFFSET('9. METAS'!$X$20,INT((ROW()-14)/2),0)))</f>
        <v>#REF!</v>
      </c>
      <c r="N357" s="1002" t="str">
        <f t="shared" ref="N357" ca="1" si="340">IFERROR(J357/J358,"ND")</f>
        <v>ND</v>
      </c>
      <c r="O357" s="1004" t="str">
        <f t="shared" ref="O357" ca="1" si="341">IFERROR(((J357+K357+L357)/H357),"ND")</f>
        <v>ND</v>
      </c>
      <c r="P357" s="1031"/>
    </row>
    <row r="358" spans="3:16">
      <c r="C358" s="981"/>
      <c r="D358" s="983"/>
      <c r="E358" s="983"/>
      <c r="F358" s="985"/>
      <c r="G358" s="987"/>
      <c r="H358" s="1027"/>
      <c r="I358" s="1033"/>
      <c r="J358" s="208" t="str">
        <f ca="1">IF(MOD(ROW()-13,2)=0,IF(ISBLANK(OFFSET(#REF!,INT((ROW()-13)/2),0)),"",OFFSET(#REF!,INT((ROW()-13)/2),0)),IF(ISBLANK(OFFSET('9. METAS'!$U$20,INT((ROW()-14)/2),0)),"",OFFSET('9. METAS'!$U$20,INT((ROW()-14)/2),0)))</f>
        <v/>
      </c>
      <c r="K358" s="209" t="str">
        <f ca="1">IF(MOD(ROW()-13,2)=0,IF(ISBLANK(OFFSET(#REF!,INT((ROW()-13)/2),0)),"",OFFSET(#REF!,INT((ROW()-13)/2),0)),IF(ISBLANK(OFFSET('9. METAS'!$V$20,INT((ROW()-14)/2),0)),"",OFFSET('9. METAS'!$V$20,INT((ROW()-14)/2),0)))</f>
        <v/>
      </c>
      <c r="L358" s="209" t="str">
        <f ca="1">IF(MOD(ROW()-13,2)=0,IF(ISBLANK(OFFSET(#REF!,INT((ROW()-13)/2),0)),"",OFFSET(#REF!,INT((ROW()-13)/2),0)),IF(ISBLANK(OFFSET('9. METAS'!$W$20,INT((ROW()-14)/2),0)),"",OFFSET('9. METAS'!$W$20,INT((ROW()-14)/2),0)))</f>
        <v/>
      </c>
      <c r="M358" s="210" t="str">
        <f ca="1">IF(MOD(ROW()-13,2)=0,IF(ISBLANK(OFFSET(#REF!,INT((ROW()-13)/2),0)),"",OFFSET(#REF!,INT((ROW()-13)/2),0)),IF(ISBLANK(OFFSET('9. METAS'!$X$20,INT((ROW()-14)/2),0)),"",OFFSET('9. METAS'!$X$20,INT((ROW()-14)/2),0)))</f>
        <v/>
      </c>
      <c r="N358" s="1003"/>
      <c r="O358" s="1005"/>
      <c r="P358" s="1034"/>
    </row>
    <row r="359" spans="3:16">
      <c r="C359" s="1008" t="str">
        <f ca="1">IF(ISBLANK(OFFSET('5. Pp (3 años)'!$C$46,INT((ROW()-13)/2),0)),"",OFFSET('5. Pp (3 años)'!$C$46,INT((ROW()-13)/2),0))</f>
        <v/>
      </c>
      <c r="D359" s="983" t="str">
        <f ca="1">IF(ISBLANK(OFFSET('5. Pp (3 años)'!$D$46,INT((ROW()-13)/2),0)),"",OFFSET('5. Pp (3 años)'!$D$46,INT((ROW()-13)/2),0))</f>
        <v/>
      </c>
      <c r="E359" s="983" t="str">
        <f ca="1">IF(ISBLANK(OFFSET('5. Pp (3 años)'!$E$46,INT((ROW()-13)/2),0)),"",OFFSET('5. Pp (3 años)'!$E$46,INT((ROW()-13)/2),0))</f>
        <v/>
      </c>
      <c r="F359" s="985" t="str">
        <f ca="1">IF(ISBLANK(OFFSET('5. Pp (3 años)'!$K$46,INT((ROW()-13)/2),0)),"",OFFSET('5. Pp (3 años)'!$K$46,INT((ROW()-13)/2),0))</f>
        <v/>
      </c>
      <c r="G359" s="987" t="str">
        <f ca="1">IF(ISBLANK(OFFSET('5. Pp (3 años)'!$H$46,INT((ROW()-13)/2),0)),"",OFFSET('5. Pp (3 años)'!$H$46,INT((ROW()-13)/2),0))</f>
        <v/>
      </c>
      <c r="H359" s="1027" t="str">
        <f ca="1">IF(ISBLANK(OFFSET('9. METAS'!$L$20,INT((ROW()-13)/2),0)),"",OFFSET('9. METAS'!$L$20,INT((ROW()-13)/2),0))</f>
        <v/>
      </c>
      <c r="I359" s="1029"/>
      <c r="J359" s="208" t="e">
        <f ca="1">IF(MOD(ROW()-13,2)=0,IF(ISBLANK(OFFSET(#REF!,INT((ROW()-13)/2),0)),"",OFFSET(#REF!,INT((ROW()-13)/2),0)),IF(ISBLANK(OFFSET('9. METAS'!$U$20,INT((ROW()-14)/2),0)),"",OFFSET('9. METAS'!$U$20,INT((ROW()-14)/2),0)))</f>
        <v>#REF!</v>
      </c>
      <c r="K359" s="209" t="e">
        <f ca="1">IF(MOD(ROW()-13,2)=0,IF(ISBLANK(OFFSET(#REF!,INT((ROW()-13)/2),0)),"",OFFSET(#REF!,INT((ROW()-13)/2),0)),IF(ISBLANK(OFFSET('9. METAS'!$V$20,INT((ROW()-14)/2),0)),"",OFFSET('9. METAS'!$V$20,INT((ROW()-14)/2),0)))</f>
        <v>#REF!</v>
      </c>
      <c r="L359" s="209" t="e">
        <f ca="1">IF(MOD(ROW()-13,2)=0,IF(ISBLANK(OFFSET(#REF!,INT((ROW()-13)/2),0)),"",OFFSET(#REF!,INT((ROW()-13)/2),0)),IF(ISBLANK(OFFSET('9. METAS'!$W$20,INT((ROW()-14)/2),0)),"",OFFSET('9. METAS'!$W$20,INT((ROW()-14)/2),0)))</f>
        <v>#REF!</v>
      </c>
      <c r="M359" s="210" t="e">
        <f ca="1">IF(MOD(ROW()-13,2)=0,IF(ISBLANK(OFFSET(#REF!,INT((ROW()-13)/2),0)),"",OFFSET(#REF!,INT((ROW()-13)/2),0)),IF(ISBLANK(OFFSET('9. METAS'!$X$20,INT((ROW()-14)/2),0)),"",OFFSET('9. METAS'!$X$20,INT((ROW()-14)/2),0)))</f>
        <v>#REF!</v>
      </c>
      <c r="N359" s="1002" t="str">
        <f t="shared" ref="N359" ca="1" si="342">IFERROR(J359/J360,"ND")</f>
        <v>ND</v>
      </c>
      <c r="O359" s="1004" t="str">
        <f t="shared" ref="O359" ca="1" si="343">IFERROR(((J359+K359+L359)/H359),"ND")</f>
        <v>ND</v>
      </c>
      <c r="P359" s="1031"/>
    </row>
    <row r="360" spans="3:16">
      <c r="C360" s="981"/>
      <c r="D360" s="983"/>
      <c r="E360" s="983"/>
      <c r="F360" s="985"/>
      <c r="G360" s="987"/>
      <c r="H360" s="1027"/>
      <c r="I360" s="1033"/>
      <c r="J360" s="208" t="str">
        <f ca="1">IF(MOD(ROW()-13,2)=0,IF(ISBLANK(OFFSET(#REF!,INT((ROW()-13)/2),0)),"",OFFSET(#REF!,INT((ROW()-13)/2),0)),IF(ISBLANK(OFFSET('9. METAS'!$U$20,INT((ROW()-14)/2),0)),"",OFFSET('9. METAS'!$U$20,INT((ROW()-14)/2),0)))</f>
        <v/>
      </c>
      <c r="K360" s="209" t="str">
        <f ca="1">IF(MOD(ROW()-13,2)=0,IF(ISBLANK(OFFSET(#REF!,INT((ROW()-13)/2),0)),"",OFFSET(#REF!,INT((ROW()-13)/2),0)),IF(ISBLANK(OFFSET('9. METAS'!$V$20,INT((ROW()-14)/2),0)),"",OFFSET('9. METAS'!$V$20,INT((ROW()-14)/2),0)))</f>
        <v/>
      </c>
      <c r="L360" s="209" t="str">
        <f ca="1">IF(MOD(ROW()-13,2)=0,IF(ISBLANK(OFFSET(#REF!,INT((ROW()-13)/2),0)),"",OFFSET(#REF!,INT((ROW()-13)/2),0)),IF(ISBLANK(OFFSET('9. METAS'!$W$20,INT((ROW()-14)/2),0)),"",OFFSET('9. METAS'!$W$20,INT((ROW()-14)/2),0)))</f>
        <v/>
      </c>
      <c r="M360" s="210" t="str">
        <f ca="1">IF(MOD(ROW()-13,2)=0,IF(ISBLANK(OFFSET(#REF!,INT((ROW()-13)/2),0)),"",OFFSET(#REF!,INT((ROW()-13)/2),0)),IF(ISBLANK(OFFSET('9. METAS'!$X$20,INT((ROW()-14)/2),0)),"",OFFSET('9. METAS'!$X$20,INT((ROW()-14)/2),0)))</f>
        <v/>
      </c>
      <c r="N360" s="1003"/>
      <c r="O360" s="1005"/>
      <c r="P360" s="1034"/>
    </row>
    <row r="361" spans="3:16">
      <c r="C361" s="1008" t="str">
        <f ca="1">IF(ISBLANK(OFFSET('5. Pp (3 años)'!$C$46,INT((ROW()-13)/2),0)),"",OFFSET('5. Pp (3 años)'!$C$46,INT((ROW()-13)/2),0))</f>
        <v/>
      </c>
      <c r="D361" s="983" t="str">
        <f ca="1">IF(ISBLANK(OFFSET('5. Pp (3 años)'!$D$46,INT((ROW()-13)/2),0)),"",OFFSET('5. Pp (3 años)'!$D$46,INT((ROW()-13)/2),0))</f>
        <v/>
      </c>
      <c r="E361" s="983" t="str">
        <f ca="1">IF(ISBLANK(OFFSET('5. Pp (3 años)'!$E$46,INT((ROW()-13)/2),0)),"",OFFSET('5. Pp (3 años)'!$E$46,INT((ROW()-13)/2),0))</f>
        <v/>
      </c>
      <c r="F361" s="985" t="str">
        <f ca="1">IF(ISBLANK(OFFSET('5. Pp (3 años)'!$K$46,INT((ROW()-13)/2),0)),"",OFFSET('5. Pp (3 años)'!$K$46,INT((ROW()-13)/2),0))</f>
        <v/>
      </c>
      <c r="G361" s="987" t="str">
        <f ca="1">IF(ISBLANK(OFFSET('5. Pp (3 años)'!$H$46,INT((ROW()-13)/2),0)),"",OFFSET('5. Pp (3 años)'!$H$46,INT((ROW()-13)/2),0))</f>
        <v/>
      </c>
      <c r="H361" s="1027" t="str">
        <f ca="1">IF(ISBLANK(OFFSET('9. METAS'!$L$20,INT((ROW()-13)/2),0)),"",OFFSET('9. METAS'!$L$20,INT((ROW()-13)/2),0))</f>
        <v/>
      </c>
      <c r="I361" s="1029"/>
      <c r="J361" s="208" t="e">
        <f ca="1">IF(MOD(ROW()-13,2)=0,IF(ISBLANK(OFFSET(#REF!,INT((ROW()-13)/2),0)),"",OFFSET(#REF!,INT((ROW()-13)/2),0)),IF(ISBLANK(OFFSET('9. METAS'!$U$20,INT((ROW()-14)/2),0)),"",OFFSET('9. METAS'!$U$20,INT((ROW()-14)/2),0)))</f>
        <v>#REF!</v>
      </c>
      <c r="K361" s="209" t="e">
        <f ca="1">IF(MOD(ROW()-13,2)=0,IF(ISBLANK(OFFSET(#REF!,INT((ROW()-13)/2),0)),"",OFFSET(#REF!,INT((ROW()-13)/2),0)),IF(ISBLANK(OFFSET('9. METAS'!$V$20,INT((ROW()-14)/2),0)),"",OFFSET('9. METAS'!$V$20,INT((ROW()-14)/2),0)))</f>
        <v>#REF!</v>
      </c>
      <c r="L361" s="209" t="e">
        <f ca="1">IF(MOD(ROW()-13,2)=0,IF(ISBLANK(OFFSET(#REF!,INT((ROW()-13)/2),0)),"",OFFSET(#REF!,INT((ROW()-13)/2),0)),IF(ISBLANK(OFFSET('9. METAS'!$W$20,INT((ROW()-14)/2),0)),"",OFFSET('9. METAS'!$W$20,INT((ROW()-14)/2),0)))</f>
        <v>#REF!</v>
      </c>
      <c r="M361" s="210" t="e">
        <f ca="1">IF(MOD(ROW()-13,2)=0,IF(ISBLANK(OFFSET(#REF!,INT((ROW()-13)/2),0)),"",OFFSET(#REF!,INT((ROW()-13)/2),0)),IF(ISBLANK(OFFSET('9. METAS'!$X$20,INT((ROW()-14)/2),0)),"",OFFSET('9. METAS'!$X$20,INT((ROW()-14)/2),0)))</f>
        <v>#REF!</v>
      </c>
      <c r="N361" s="1002" t="str">
        <f t="shared" ref="N361" ca="1" si="344">IFERROR(J361/J362,"ND")</f>
        <v>ND</v>
      </c>
      <c r="O361" s="1004" t="str">
        <f t="shared" ref="O361" ca="1" si="345">IFERROR(((J361+K361+L361)/H361),"ND")</f>
        <v>ND</v>
      </c>
      <c r="P361" s="1031"/>
    </row>
    <row r="362" spans="3:16">
      <c r="C362" s="981"/>
      <c r="D362" s="983"/>
      <c r="E362" s="983"/>
      <c r="F362" s="985"/>
      <c r="G362" s="987"/>
      <c r="H362" s="1027"/>
      <c r="I362" s="1033"/>
      <c r="J362" s="208" t="str">
        <f ca="1">IF(MOD(ROW()-13,2)=0,IF(ISBLANK(OFFSET(#REF!,INT((ROW()-13)/2),0)),"",OFFSET(#REF!,INT((ROW()-13)/2),0)),IF(ISBLANK(OFFSET('9. METAS'!$U$20,INT((ROW()-14)/2),0)),"",OFFSET('9. METAS'!$U$20,INT((ROW()-14)/2),0)))</f>
        <v/>
      </c>
      <c r="K362" s="209" t="str">
        <f ca="1">IF(MOD(ROW()-13,2)=0,IF(ISBLANK(OFFSET(#REF!,INT((ROW()-13)/2),0)),"",OFFSET(#REF!,INT((ROW()-13)/2),0)),IF(ISBLANK(OFFSET('9. METAS'!$V$20,INT((ROW()-14)/2),0)),"",OFFSET('9. METAS'!$V$20,INT((ROW()-14)/2),0)))</f>
        <v/>
      </c>
      <c r="L362" s="209" t="str">
        <f ca="1">IF(MOD(ROW()-13,2)=0,IF(ISBLANK(OFFSET(#REF!,INT((ROW()-13)/2),0)),"",OFFSET(#REF!,INT((ROW()-13)/2),0)),IF(ISBLANK(OFFSET('9. METAS'!$W$20,INT((ROW()-14)/2),0)),"",OFFSET('9. METAS'!$W$20,INT((ROW()-14)/2),0)))</f>
        <v/>
      </c>
      <c r="M362" s="210" t="str">
        <f ca="1">IF(MOD(ROW()-13,2)=0,IF(ISBLANK(OFFSET(#REF!,INT((ROW()-13)/2),0)),"",OFFSET(#REF!,INT((ROW()-13)/2),0)),IF(ISBLANK(OFFSET('9. METAS'!$X$20,INT((ROW()-14)/2),0)),"",OFFSET('9. METAS'!$X$20,INT((ROW()-14)/2),0)))</f>
        <v/>
      </c>
      <c r="N362" s="1003"/>
      <c r="O362" s="1005"/>
      <c r="P362" s="1034"/>
    </row>
    <row r="363" spans="3:16">
      <c r="C363" s="1008" t="str">
        <f ca="1">IF(ISBLANK(OFFSET('5. Pp (3 años)'!$C$46,INT((ROW()-13)/2),0)),"",OFFSET('5. Pp (3 años)'!$C$46,INT((ROW()-13)/2),0))</f>
        <v/>
      </c>
      <c r="D363" s="983" t="str">
        <f ca="1">IF(ISBLANK(OFFSET('5. Pp (3 años)'!$D$46,INT((ROW()-13)/2),0)),"",OFFSET('5. Pp (3 años)'!$D$46,INT((ROW()-13)/2),0))</f>
        <v/>
      </c>
      <c r="E363" s="983" t="str">
        <f ca="1">IF(ISBLANK(OFFSET('5. Pp (3 años)'!$E$46,INT((ROW()-13)/2),0)),"",OFFSET('5. Pp (3 años)'!$E$46,INT((ROW()-13)/2),0))</f>
        <v/>
      </c>
      <c r="F363" s="985" t="str">
        <f ca="1">IF(ISBLANK(OFFSET('5. Pp (3 años)'!$K$46,INT((ROW()-13)/2),0)),"",OFFSET('5. Pp (3 años)'!$K$46,INT((ROW()-13)/2),0))</f>
        <v/>
      </c>
      <c r="G363" s="987" t="str">
        <f ca="1">IF(ISBLANK(OFFSET('5. Pp (3 años)'!$H$46,INT((ROW()-13)/2),0)),"",OFFSET('5. Pp (3 años)'!$H$46,INT((ROW()-13)/2),0))</f>
        <v/>
      </c>
      <c r="H363" s="1027" t="str">
        <f ca="1">IF(ISBLANK(OFFSET('9. METAS'!$L$20,INT((ROW()-13)/2),0)),"",OFFSET('9. METAS'!$L$20,INT((ROW()-13)/2),0))</f>
        <v/>
      </c>
      <c r="I363" s="1029"/>
      <c r="J363" s="208" t="e">
        <f ca="1">IF(MOD(ROW()-13,2)=0,IF(ISBLANK(OFFSET(#REF!,INT((ROW()-13)/2),0)),"",OFFSET(#REF!,INT((ROW()-13)/2),0)),IF(ISBLANK(OFFSET('9. METAS'!$U$20,INT((ROW()-14)/2),0)),"",OFFSET('9. METAS'!$U$20,INT((ROW()-14)/2),0)))</f>
        <v>#REF!</v>
      </c>
      <c r="K363" s="209" t="e">
        <f ca="1">IF(MOD(ROW()-13,2)=0,IF(ISBLANK(OFFSET(#REF!,INT((ROW()-13)/2),0)),"",OFFSET(#REF!,INT((ROW()-13)/2),0)),IF(ISBLANK(OFFSET('9. METAS'!$V$20,INT((ROW()-14)/2),0)),"",OFFSET('9. METAS'!$V$20,INT((ROW()-14)/2),0)))</f>
        <v>#REF!</v>
      </c>
      <c r="L363" s="209" t="e">
        <f ca="1">IF(MOD(ROW()-13,2)=0,IF(ISBLANK(OFFSET(#REF!,INT((ROW()-13)/2),0)),"",OFFSET(#REF!,INT((ROW()-13)/2),0)),IF(ISBLANK(OFFSET('9. METAS'!$W$20,INT((ROW()-14)/2),0)),"",OFFSET('9. METAS'!$W$20,INT((ROW()-14)/2),0)))</f>
        <v>#REF!</v>
      </c>
      <c r="M363" s="210" t="e">
        <f ca="1">IF(MOD(ROW()-13,2)=0,IF(ISBLANK(OFFSET(#REF!,INT((ROW()-13)/2),0)),"",OFFSET(#REF!,INT((ROW()-13)/2),0)),IF(ISBLANK(OFFSET('9. METAS'!$X$20,INT((ROW()-14)/2),0)),"",OFFSET('9. METAS'!$X$20,INT((ROW()-14)/2),0)))</f>
        <v>#REF!</v>
      </c>
      <c r="N363" s="1002" t="str">
        <f t="shared" ref="N363" ca="1" si="346">IFERROR(J363/J364,"ND")</f>
        <v>ND</v>
      </c>
      <c r="O363" s="1004" t="str">
        <f t="shared" ref="O363" ca="1" si="347">IFERROR(((J363+K363+L363)/H363),"ND")</f>
        <v>ND</v>
      </c>
      <c r="P363" s="1031"/>
    </row>
    <row r="364" spans="3:16">
      <c r="C364" s="981"/>
      <c r="D364" s="983"/>
      <c r="E364" s="983"/>
      <c r="F364" s="985"/>
      <c r="G364" s="987"/>
      <c r="H364" s="1027"/>
      <c r="I364" s="1033"/>
      <c r="J364" s="208" t="str">
        <f ca="1">IF(MOD(ROW()-13,2)=0,IF(ISBLANK(OFFSET(#REF!,INT((ROW()-13)/2),0)),"",OFFSET(#REF!,INT((ROW()-13)/2),0)),IF(ISBLANK(OFFSET('9. METAS'!$U$20,INT((ROW()-14)/2),0)),"",OFFSET('9. METAS'!$U$20,INT((ROW()-14)/2),0)))</f>
        <v/>
      </c>
      <c r="K364" s="209" t="str">
        <f ca="1">IF(MOD(ROW()-13,2)=0,IF(ISBLANK(OFFSET(#REF!,INT((ROW()-13)/2),0)),"",OFFSET(#REF!,INT((ROW()-13)/2),0)),IF(ISBLANK(OFFSET('9. METAS'!$V$20,INT((ROW()-14)/2),0)),"",OFFSET('9. METAS'!$V$20,INT((ROW()-14)/2),0)))</f>
        <v/>
      </c>
      <c r="L364" s="209" t="str">
        <f ca="1">IF(MOD(ROW()-13,2)=0,IF(ISBLANK(OFFSET(#REF!,INT((ROW()-13)/2),0)),"",OFFSET(#REF!,INT((ROW()-13)/2),0)),IF(ISBLANK(OFFSET('9. METAS'!$W$20,INT((ROW()-14)/2),0)),"",OFFSET('9. METAS'!$W$20,INT((ROW()-14)/2),0)))</f>
        <v/>
      </c>
      <c r="M364" s="210" t="str">
        <f ca="1">IF(MOD(ROW()-13,2)=0,IF(ISBLANK(OFFSET(#REF!,INT((ROW()-13)/2),0)),"",OFFSET(#REF!,INT((ROW()-13)/2),0)),IF(ISBLANK(OFFSET('9. METAS'!$X$20,INT((ROW()-14)/2),0)),"",OFFSET('9. METAS'!$X$20,INT((ROW()-14)/2),0)))</f>
        <v/>
      </c>
      <c r="N364" s="1003"/>
      <c r="O364" s="1005"/>
      <c r="P364" s="1034"/>
    </row>
    <row r="365" spans="3:16">
      <c r="C365" s="1008" t="str">
        <f ca="1">IF(ISBLANK(OFFSET('5. Pp (3 años)'!$C$46,INT((ROW()-13)/2),0)),"",OFFSET('5. Pp (3 años)'!$C$46,INT((ROW()-13)/2),0))</f>
        <v/>
      </c>
      <c r="D365" s="983" t="str">
        <f ca="1">IF(ISBLANK(OFFSET('5. Pp (3 años)'!$D$46,INT((ROW()-13)/2),0)),"",OFFSET('5. Pp (3 años)'!$D$46,INT((ROW()-13)/2),0))</f>
        <v/>
      </c>
      <c r="E365" s="983" t="str">
        <f ca="1">IF(ISBLANK(OFFSET('5. Pp (3 años)'!$E$46,INT((ROW()-13)/2),0)),"",OFFSET('5. Pp (3 años)'!$E$46,INT((ROW()-13)/2),0))</f>
        <v/>
      </c>
      <c r="F365" s="985" t="str">
        <f ca="1">IF(ISBLANK(OFFSET('5. Pp (3 años)'!$K$46,INT((ROW()-13)/2),0)),"",OFFSET('5. Pp (3 años)'!$K$46,INT((ROW()-13)/2),0))</f>
        <v/>
      </c>
      <c r="G365" s="987" t="str">
        <f ca="1">IF(ISBLANK(OFFSET('5. Pp (3 años)'!$H$46,INT((ROW()-13)/2),0)),"",OFFSET('5. Pp (3 años)'!$H$46,INT((ROW()-13)/2),0))</f>
        <v/>
      </c>
      <c r="H365" s="1027" t="str">
        <f ca="1">IF(ISBLANK(OFFSET('9. METAS'!$L$20,INT((ROW()-13)/2),0)),"",OFFSET('9. METAS'!$L$20,INT((ROW()-13)/2),0))</f>
        <v/>
      </c>
      <c r="I365" s="1029"/>
      <c r="J365" s="208" t="e">
        <f ca="1">IF(MOD(ROW()-13,2)=0,IF(ISBLANK(OFFSET(#REF!,INT((ROW()-13)/2),0)),"",OFFSET(#REF!,INT((ROW()-13)/2),0)),IF(ISBLANK(OFFSET('9. METAS'!$U$20,INT((ROW()-14)/2),0)),"",OFFSET('9. METAS'!$U$20,INT((ROW()-14)/2),0)))</f>
        <v>#REF!</v>
      </c>
      <c r="K365" s="209" t="e">
        <f ca="1">IF(MOD(ROW()-13,2)=0,IF(ISBLANK(OFFSET(#REF!,INT((ROW()-13)/2),0)),"",OFFSET(#REF!,INT((ROW()-13)/2),0)),IF(ISBLANK(OFFSET('9. METAS'!$V$20,INT((ROW()-14)/2),0)),"",OFFSET('9. METAS'!$V$20,INT((ROW()-14)/2),0)))</f>
        <v>#REF!</v>
      </c>
      <c r="L365" s="209" t="e">
        <f ca="1">IF(MOD(ROW()-13,2)=0,IF(ISBLANK(OFFSET(#REF!,INT((ROW()-13)/2),0)),"",OFFSET(#REF!,INT((ROW()-13)/2),0)),IF(ISBLANK(OFFSET('9. METAS'!$W$20,INT((ROW()-14)/2),0)),"",OFFSET('9. METAS'!$W$20,INT((ROW()-14)/2),0)))</f>
        <v>#REF!</v>
      </c>
      <c r="M365" s="210" t="e">
        <f ca="1">IF(MOD(ROW()-13,2)=0,IF(ISBLANK(OFFSET(#REF!,INT((ROW()-13)/2),0)),"",OFFSET(#REF!,INT((ROW()-13)/2),0)),IF(ISBLANK(OFFSET('9. METAS'!$X$20,INT((ROW()-14)/2),0)),"",OFFSET('9. METAS'!$X$20,INT((ROW()-14)/2),0)))</f>
        <v>#REF!</v>
      </c>
      <c r="N365" s="1002" t="str">
        <f t="shared" ref="N365" ca="1" si="348">IFERROR(J365/J366,"ND")</f>
        <v>ND</v>
      </c>
      <c r="O365" s="1004" t="str">
        <f t="shared" ref="O365" ca="1" si="349">IFERROR(((J365+K365+L365)/H365),"ND")</f>
        <v>ND</v>
      </c>
      <c r="P365" s="1031"/>
    </row>
    <row r="366" spans="3:16">
      <c r="C366" s="981"/>
      <c r="D366" s="983"/>
      <c r="E366" s="983"/>
      <c r="F366" s="985"/>
      <c r="G366" s="987"/>
      <c r="H366" s="1027"/>
      <c r="I366" s="1033"/>
      <c r="J366" s="208" t="str">
        <f ca="1">IF(MOD(ROW()-13,2)=0,IF(ISBLANK(OFFSET(#REF!,INT((ROW()-13)/2),0)),"",OFFSET(#REF!,INT((ROW()-13)/2),0)),IF(ISBLANK(OFFSET('9. METAS'!$U$20,INT((ROW()-14)/2),0)),"",OFFSET('9. METAS'!$U$20,INT((ROW()-14)/2),0)))</f>
        <v/>
      </c>
      <c r="K366" s="209" t="str">
        <f ca="1">IF(MOD(ROW()-13,2)=0,IF(ISBLANK(OFFSET(#REF!,INT((ROW()-13)/2),0)),"",OFFSET(#REF!,INT((ROW()-13)/2),0)),IF(ISBLANK(OFFSET('9. METAS'!$V$20,INT((ROW()-14)/2),0)),"",OFFSET('9. METAS'!$V$20,INT((ROW()-14)/2),0)))</f>
        <v/>
      </c>
      <c r="L366" s="209" t="str">
        <f ca="1">IF(MOD(ROW()-13,2)=0,IF(ISBLANK(OFFSET(#REF!,INT((ROW()-13)/2),0)),"",OFFSET(#REF!,INT((ROW()-13)/2),0)),IF(ISBLANK(OFFSET('9. METAS'!$W$20,INT((ROW()-14)/2),0)),"",OFFSET('9. METAS'!$W$20,INT((ROW()-14)/2),0)))</f>
        <v/>
      </c>
      <c r="M366" s="210" t="str">
        <f ca="1">IF(MOD(ROW()-13,2)=0,IF(ISBLANK(OFFSET(#REF!,INT((ROW()-13)/2),0)),"",OFFSET(#REF!,INT((ROW()-13)/2),0)),IF(ISBLANK(OFFSET('9. METAS'!$X$20,INT((ROW()-14)/2),0)),"",OFFSET('9. METAS'!$X$20,INT((ROW()-14)/2),0)))</f>
        <v/>
      </c>
      <c r="N366" s="1003"/>
      <c r="O366" s="1005"/>
      <c r="P366" s="1034"/>
    </row>
    <row r="367" spans="3:16">
      <c r="C367" s="1008" t="str">
        <f ca="1">IF(ISBLANK(OFFSET('5. Pp (3 años)'!$C$46,INT((ROW()-13)/2),0)),"",OFFSET('5. Pp (3 años)'!$C$46,INT((ROW()-13)/2),0))</f>
        <v/>
      </c>
      <c r="D367" s="983" t="str">
        <f ca="1">IF(ISBLANK(OFFSET('5. Pp (3 años)'!$D$46,INT((ROW()-13)/2),0)),"",OFFSET('5. Pp (3 años)'!$D$46,INT((ROW()-13)/2),0))</f>
        <v/>
      </c>
      <c r="E367" s="983" t="str">
        <f ca="1">IF(ISBLANK(OFFSET('5. Pp (3 años)'!$E$46,INT((ROW()-13)/2),0)),"",OFFSET('5. Pp (3 años)'!$E$46,INT((ROW()-13)/2),0))</f>
        <v/>
      </c>
      <c r="F367" s="985" t="str">
        <f ca="1">IF(ISBLANK(OFFSET('5. Pp (3 años)'!$K$46,INT((ROW()-13)/2),0)),"",OFFSET('5. Pp (3 años)'!$K$46,INT((ROW()-13)/2),0))</f>
        <v/>
      </c>
      <c r="G367" s="987" t="str">
        <f ca="1">IF(ISBLANK(OFFSET('5. Pp (3 años)'!$H$46,INT((ROW()-13)/2),0)),"",OFFSET('5. Pp (3 años)'!$H$46,INT((ROW()-13)/2),0))</f>
        <v/>
      </c>
      <c r="H367" s="1027" t="str">
        <f ca="1">IF(ISBLANK(OFFSET('9. METAS'!$L$20,INT((ROW()-13)/2),0)),"",OFFSET('9. METAS'!$L$20,INT((ROW()-13)/2),0))</f>
        <v/>
      </c>
      <c r="I367" s="1029"/>
      <c r="J367" s="208" t="e">
        <f ca="1">IF(MOD(ROW()-13,2)=0,IF(ISBLANK(OFFSET(#REF!,INT((ROW()-13)/2),0)),"",OFFSET(#REF!,INT((ROW()-13)/2),0)),IF(ISBLANK(OFFSET('9. METAS'!$U$20,INT((ROW()-14)/2),0)),"",OFFSET('9. METAS'!$U$20,INT((ROW()-14)/2),0)))</f>
        <v>#REF!</v>
      </c>
      <c r="K367" s="209" t="e">
        <f ca="1">IF(MOD(ROW()-13,2)=0,IF(ISBLANK(OFFSET(#REF!,INT((ROW()-13)/2),0)),"",OFFSET(#REF!,INT((ROW()-13)/2),0)),IF(ISBLANK(OFFSET('9. METAS'!$V$20,INT((ROW()-14)/2),0)),"",OFFSET('9. METAS'!$V$20,INT((ROW()-14)/2),0)))</f>
        <v>#REF!</v>
      </c>
      <c r="L367" s="209" t="e">
        <f ca="1">IF(MOD(ROW()-13,2)=0,IF(ISBLANK(OFFSET(#REF!,INT((ROW()-13)/2),0)),"",OFFSET(#REF!,INT((ROW()-13)/2),0)),IF(ISBLANK(OFFSET('9. METAS'!$W$20,INT((ROW()-14)/2),0)),"",OFFSET('9. METAS'!$W$20,INT((ROW()-14)/2),0)))</f>
        <v>#REF!</v>
      </c>
      <c r="M367" s="210" t="e">
        <f ca="1">IF(MOD(ROW()-13,2)=0,IF(ISBLANK(OFFSET(#REF!,INT((ROW()-13)/2),0)),"",OFFSET(#REF!,INT((ROW()-13)/2),0)),IF(ISBLANK(OFFSET('9. METAS'!$X$20,INT((ROW()-14)/2),0)),"",OFFSET('9. METAS'!$X$20,INT((ROW()-14)/2),0)))</f>
        <v>#REF!</v>
      </c>
      <c r="N367" s="1002" t="str">
        <f t="shared" ref="N367" ca="1" si="350">IFERROR(J367/J368,"ND")</f>
        <v>ND</v>
      </c>
      <c r="O367" s="1004" t="str">
        <f t="shared" ref="O367" ca="1" si="351">IFERROR(((J367+K367+L367)/H367),"ND")</f>
        <v>ND</v>
      </c>
      <c r="P367" s="1031"/>
    </row>
    <row r="368" spans="3:16">
      <c r="C368" s="981"/>
      <c r="D368" s="983"/>
      <c r="E368" s="983"/>
      <c r="F368" s="985"/>
      <c r="G368" s="987"/>
      <c r="H368" s="1027"/>
      <c r="I368" s="1033"/>
      <c r="J368" s="208" t="str">
        <f ca="1">IF(MOD(ROW()-13,2)=0,IF(ISBLANK(OFFSET(#REF!,INT((ROW()-13)/2),0)),"",OFFSET(#REF!,INT((ROW()-13)/2),0)),IF(ISBLANK(OFFSET('9. METAS'!$U$20,INT((ROW()-14)/2),0)),"",OFFSET('9. METAS'!$U$20,INT((ROW()-14)/2),0)))</f>
        <v/>
      </c>
      <c r="K368" s="209" t="str">
        <f ca="1">IF(MOD(ROW()-13,2)=0,IF(ISBLANK(OFFSET(#REF!,INT((ROW()-13)/2),0)),"",OFFSET(#REF!,INT((ROW()-13)/2),0)),IF(ISBLANK(OFFSET('9. METAS'!$V$20,INT((ROW()-14)/2),0)),"",OFFSET('9. METAS'!$V$20,INT((ROW()-14)/2),0)))</f>
        <v/>
      </c>
      <c r="L368" s="209" t="str">
        <f ca="1">IF(MOD(ROW()-13,2)=0,IF(ISBLANK(OFFSET(#REF!,INT((ROW()-13)/2),0)),"",OFFSET(#REF!,INT((ROW()-13)/2),0)),IF(ISBLANK(OFFSET('9. METAS'!$W$20,INT((ROW()-14)/2),0)),"",OFFSET('9. METAS'!$W$20,INT((ROW()-14)/2),0)))</f>
        <v/>
      </c>
      <c r="M368" s="210" t="str">
        <f ca="1">IF(MOD(ROW()-13,2)=0,IF(ISBLANK(OFFSET(#REF!,INT((ROW()-13)/2),0)),"",OFFSET(#REF!,INT((ROW()-13)/2),0)),IF(ISBLANK(OFFSET('9. METAS'!$X$20,INT((ROW()-14)/2),0)),"",OFFSET('9. METAS'!$X$20,INT((ROW()-14)/2),0)))</f>
        <v/>
      </c>
      <c r="N368" s="1003"/>
      <c r="O368" s="1005"/>
      <c r="P368" s="1034"/>
    </row>
    <row r="369" spans="3:16">
      <c r="C369" s="1008" t="str">
        <f ca="1">IF(ISBLANK(OFFSET('5. Pp (3 años)'!$C$46,INT((ROW()-13)/2),0)),"",OFFSET('5. Pp (3 años)'!$C$46,INT((ROW()-13)/2),0))</f>
        <v/>
      </c>
      <c r="D369" s="983" t="str">
        <f ca="1">IF(ISBLANK(OFFSET('5. Pp (3 años)'!$D$46,INT((ROW()-13)/2),0)),"",OFFSET('5. Pp (3 años)'!$D$46,INT((ROW()-13)/2),0))</f>
        <v/>
      </c>
      <c r="E369" s="983" t="str">
        <f ca="1">IF(ISBLANK(OFFSET('5. Pp (3 años)'!$E$46,INT((ROW()-13)/2),0)),"",OFFSET('5. Pp (3 años)'!$E$46,INT((ROW()-13)/2),0))</f>
        <v/>
      </c>
      <c r="F369" s="985" t="str">
        <f ca="1">IF(ISBLANK(OFFSET('5. Pp (3 años)'!$K$46,INT((ROW()-13)/2),0)),"",OFFSET('5. Pp (3 años)'!$K$46,INT((ROW()-13)/2),0))</f>
        <v/>
      </c>
      <c r="G369" s="987" t="str">
        <f ca="1">IF(ISBLANK(OFFSET('5. Pp (3 años)'!$H$46,INT((ROW()-13)/2),0)),"",OFFSET('5. Pp (3 años)'!$H$46,INT((ROW()-13)/2),0))</f>
        <v/>
      </c>
      <c r="H369" s="1027" t="str">
        <f ca="1">IF(ISBLANK(OFFSET('9. METAS'!$L$20,INT((ROW()-13)/2),0)),"",OFFSET('9. METAS'!$L$20,INT((ROW()-13)/2),0))</f>
        <v/>
      </c>
      <c r="I369" s="1029"/>
      <c r="J369" s="208" t="e">
        <f ca="1">IF(MOD(ROW()-13,2)=0,IF(ISBLANK(OFFSET(#REF!,INT((ROW()-13)/2),0)),"",OFFSET(#REF!,INT((ROW()-13)/2),0)),IF(ISBLANK(OFFSET('9. METAS'!$U$20,INT((ROW()-14)/2),0)),"",OFFSET('9. METAS'!$U$20,INT((ROW()-14)/2),0)))</f>
        <v>#REF!</v>
      </c>
      <c r="K369" s="209" t="e">
        <f ca="1">IF(MOD(ROW()-13,2)=0,IF(ISBLANK(OFFSET(#REF!,INT((ROW()-13)/2),0)),"",OFFSET(#REF!,INT((ROW()-13)/2),0)),IF(ISBLANK(OFFSET('9. METAS'!$V$20,INT((ROW()-14)/2),0)),"",OFFSET('9. METAS'!$V$20,INT((ROW()-14)/2),0)))</f>
        <v>#REF!</v>
      </c>
      <c r="L369" s="209" t="e">
        <f ca="1">IF(MOD(ROW()-13,2)=0,IF(ISBLANK(OFFSET(#REF!,INT((ROW()-13)/2),0)),"",OFFSET(#REF!,INT((ROW()-13)/2),0)),IF(ISBLANK(OFFSET('9. METAS'!$W$20,INT((ROW()-14)/2),0)),"",OFFSET('9. METAS'!$W$20,INT((ROW()-14)/2),0)))</f>
        <v>#REF!</v>
      </c>
      <c r="M369" s="210" t="e">
        <f ca="1">IF(MOD(ROW()-13,2)=0,IF(ISBLANK(OFFSET(#REF!,INT((ROW()-13)/2),0)),"",OFFSET(#REF!,INT((ROW()-13)/2),0)),IF(ISBLANK(OFFSET('9. METAS'!$X$20,INT((ROW()-14)/2),0)),"",OFFSET('9. METAS'!$X$20,INT((ROW()-14)/2),0)))</f>
        <v>#REF!</v>
      </c>
      <c r="N369" s="1002" t="str">
        <f t="shared" ref="N369" ca="1" si="352">IFERROR(J369/J370,"ND")</f>
        <v>ND</v>
      </c>
      <c r="O369" s="1004" t="str">
        <f t="shared" ref="O369" ca="1" si="353">IFERROR(((J369+K369+L369)/H369),"ND")</f>
        <v>ND</v>
      </c>
      <c r="P369" s="1031"/>
    </row>
    <row r="370" spans="3:16">
      <c r="C370" s="981"/>
      <c r="D370" s="983"/>
      <c r="E370" s="983"/>
      <c r="F370" s="985"/>
      <c r="G370" s="987"/>
      <c r="H370" s="1027"/>
      <c r="I370" s="1033"/>
      <c r="J370" s="208" t="str">
        <f ca="1">IF(MOD(ROW()-13,2)=0,IF(ISBLANK(OFFSET(#REF!,INT((ROW()-13)/2),0)),"",OFFSET(#REF!,INT((ROW()-13)/2),0)),IF(ISBLANK(OFFSET('9. METAS'!$U$20,INT((ROW()-14)/2),0)),"",OFFSET('9. METAS'!$U$20,INT((ROW()-14)/2),0)))</f>
        <v/>
      </c>
      <c r="K370" s="209" t="str">
        <f ca="1">IF(MOD(ROW()-13,2)=0,IF(ISBLANK(OFFSET(#REF!,INT((ROW()-13)/2),0)),"",OFFSET(#REF!,INT((ROW()-13)/2),0)),IF(ISBLANK(OFFSET('9. METAS'!$V$20,INT((ROW()-14)/2),0)),"",OFFSET('9. METAS'!$V$20,INT((ROW()-14)/2),0)))</f>
        <v/>
      </c>
      <c r="L370" s="209" t="str">
        <f ca="1">IF(MOD(ROW()-13,2)=0,IF(ISBLANK(OFFSET(#REF!,INT((ROW()-13)/2),0)),"",OFFSET(#REF!,INT((ROW()-13)/2),0)),IF(ISBLANK(OFFSET('9. METAS'!$W$20,INT((ROW()-14)/2),0)),"",OFFSET('9. METAS'!$W$20,INT((ROW()-14)/2),0)))</f>
        <v/>
      </c>
      <c r="M370" s="210" t="str">
        <f ca="1">IF(MOD(ROW()-13,2)=0,IF(ISBLANK(OFFSET(#REF!,INT((ROW()-13)/2),0)),"",OFFSET(#REF!,INT((ROW()-13)/2),0)),IF(ISBLANK(OFFSET('9. METAS'!$X$20,INT((ROW()-14)/2),0)),"",OFFSET('9. METAS'!$X$20,INT((ROW()-14)/2),0)))</f>
        <v/>
      </c>
      <c r="N370" s="1003"/>
      <c r="O370" s="1005"/>
      <c r="P370" s="1034"/>
    </row>
    <row r="371" spans="3:16">
      <c r="C371" s="1008" t="str">
        <f ca="1">IF(ISBLANK(OFFSET('5. Pp (3 años)'!$C$46,INT((ROW()-13)/2),0)),"",OFFSET('5. Pp (3 años)'!$C$46,INT((ROW()-13)/2),0))</f>
        <v/>
      </c>
      <c r="D371" s="983" t="str">
        <f ca="1">IF(ISBLANK(OFFSET('5. Pp (3 años)'!$D$46,INT((ROW()-13)/2),0)),"",OFFSET('5. Pp (3 años)'!$D$46,INT((ROW()-13)/2),0))</f>
        <v/>
      </c>
      <c r="E371" s="983" t="str">
        <f ca="1">IF(ISBLANK(OFFSET('5. Pp (3 años)'!$E$46,INT((ROW()-13)/2),0)),"",OFFSET('5. Pp (3 años)'!$E$46,INT((ROW()-13)/2),0))</f>
        <v/>
      </c>
      <c r="F371" s="985" t="str">
        <f ca="1">IF(ISBLANK(OFFSET('5. Pp (3 años)'!$K$46,INT((ROW()-13)/2),0)),"",OFFSET('5. Pp (3 años)'!$K$46,INT((ROW()-13)/2),0))</f>
        <v/>
      </c>
      <c r="G371" s="987" t="str">
        <f ca="1">IF(ISBLANK(OFFSET('5. Pp (3 años)'!$H$46,INT((ROW()-13)/2),0)),"",OFFSET('5. Pp (3 años)'!$H$46,INT((ROW()-13)/2),0))</f>
        <v/>
      </c>
      <c r="H371" s="1027" t="str">
        <f ca="1">IF(ISBLANK(OFFSET('9. METAS'!$L$20,INT((ROW()-13)/2),0)),"",OFFSET('9. METAS'!$L$20,INT((ROW()-13)/2),0))</f>
        <v/>
      </c>
      <c r="I371" s="1029"/>
      <c r="J371" s="208" t="e">
        <f ca="1">IF(MOD(ROW()-13,2)=0,IF(ISBLANK(OFFSET(#REF!,INT((ROW()-13)/2),0)),"",OFFSET(#REF!,INT((ROW()-13)/2),0)),IF(ISBLANK(OFFSET('9. METAS'!$U$20,INT((ROW()-14)/2),0)),"",OFFSET('9. METAS'!$U$20,INT((ROW()-14)/2),0)))</f>
        <v>#REF!</v>
      </c>
      <c r="K371" s="209" t="e">
        <f ca="1">IF(MOD(ROW()-13,2)=0,IF(ISBLANK(OFFSET(#REF!,INT((ROW()-13)/2),0)),"",OFFSET(#REF!,INT((ROW()-13)/2),0)),IF(ISBLANK(OFFSET('9. METAS'!$V$20,INT((ROW()-14)/2),0)),"",OFFSET('9. METAS'!$V$20,INT((ROW()-14)/2),0)))</f>
        <v>#REF!</v>
      </c>
      <c r="L371" s="209" t="e">
        <f ca="1">IF(MOD(ROW()-13,2)=0,IF(ISBLANK(OFFSET(#REF!,INT((ROW()-13)/2),0)),"",OFFSET(#REF!,INT((ROW()-13)/2),0)),IF(ISBLANK(OFFSET('9. METAS'!$W$20,INT((ROW()-14)/2),0)),"",OFFSET('9. METAS'!$W$20,INT((ROW()-14)/2),0)))</f>
        <v>#REF!</v>
      </c>
      <c r="M371" s="210" t="e">
        <f ca="1">IF(MOD(ROW()-13,2)=0,IF(ISBLANK(OFFSET(#REF!,INT((ROW()-13)/2),0)),"",OFFSET(#REF!,INT((ROW()-13)/2),0)),IF(ISBLANK(OFFSET('9. METAS'!$X$20,INT((ROW()-14)/2),0)),"",OFFSET('9. METAS'!$X$20,INT((ROW()-14)/2),0)))</f>
        <v>#REF!</v>
      </c>
      <c r="N371" s="1002" t="str">
        <f t="shared" ref="N371" ca="1" si="354">IFERROR(J371/J372,"ND")</f>
        <v>ND</v>
      </c>
      <c r="O371" s="1004" t="str">
        <f t="shared" ref="O371" ca="1" si="355">IFERROR(((J371+K371+L371)/H371),"ND")</f>
        <v>ND</v>
      </c>
      <c r="P371" s="1031"/>
    </row>
    <row r="372" spans="3:16">
      <c r="C372" s="981"/>
      <c r="D372" s="983"/>
      <c r="E372" s="983"/>
      <c r="F372" s="985"/>
      <c r="G372" s="987"/>
      <c r="H372" s="1027"/>
      <c r="I372" s="1033"/>
      <c r="J372" s="208" t="str">
        <f ca="1">IF(MOD(ROW()-13,2)=0,IF(ISBLANK(OFFSET(#REF!,INT((ROW()-13)/2),0)),"",OFFSET(#REF!,INT((ROW()-13)/2),0)),IF(ISBLANK(OFFSET('9. METAS'!$U$20,INT((ROW()-14)/2),0)),"",OFFSET('9. METAS'!$U$20,INT((ROW()-14)/2),0)))</f>
        <v/>
      </c>
      <c r="K372" s="209" t="str">
        <f ca="1">IF(MOD(ROW()-13,2)=0,IF(ISBLANK(OFFSET(#REF!,INT((ROW()-13)/2),0)),"",OFFSET(#REF!,INT((ROW()-13)/2),0)),IF(ISBLANK(OFFSET('9. METAS'!$V$20,INT((ROW()-14)/2),0)),"",OFFSET('9. METAS'!$V$20,INT((ROW()-14)/2),0)))</f>
        <v/>
      </c>
      <c r="L372" s="209" t="str">
        <f ca="1">IF(MOD(ROW()-13,2)=0,IF(ISBLANK(OFFSET(#REF!,INT((ROW()-13)/2),0)),"",OFFSET(#REF!,INT((ROW()-13)/2),0)),IF(ISBLANK(OFFSET('9. METAS'!$W$20,INT((ROW()-14)/2),0)),"",OFFSET('9. METAS'!$W$20,INT((ROW()-14)/2),0)))</f>
        <v/>
      </c>
      <c r="M372" s="210" t="str">
        <f ca="1">IF(MOD(ROW()-13,2)=0,IF(ISBLANK(OFFSET(#REF!,INT((ROW()-13)/2),0)),"",OFFSET(#REF!,INT((ROW()-13)/2),0)),IF(ISBLANK(OFFSET('9. METAS'!$X$20,INT((ROW()-14)/2),0)),"",OFFSET('9. METAS'!$X$20,INT((ROW()-14)/2),0)))</f>
        <v/>
      </c>
      <c r="N372" s="1003"/>
      <c r="O372" s="1005"/>
      <c r="P372" s="1034"/>
    </row>
    <row r="373" spans="3:16">
      <c r="C373" s="1008" t="str">
        <f ca="1">IF(ISBLANK(OFFSET('5. Pp (3 años)'!$C$46,INT((ROW()-13)/2),0)),"",OFFSET('5. Pp (3 años)'!$C$46,INT((ROW()-13)/2),0))</f>
        <v/>
      </c>
      <c r="D373" s="983" t="str">
        <f ca="1">IF(ISBLANK(OFFSET('5. Pp (3 años)'!$D$46,INT((ROW()-13)/2),0)),"",OFFSET('5. Pp (3 años)'!$D$46,INT((ROW()-13)/2),0))</f>
        <v/>
      </c>
      <c r="E373" s="983" t="str">
        <f ca="1">IF(ISBLANK(OFFSET('5. Pp (3 años)'!$E$46,INT((ROW()-13)/2),0)),"",OFFSET('5. Pp (3 años)'!$E$46,INT((ROW()-13)/2),0))</f>
        <v/>
      </c>
      <c r="F373" s="985" t="str">
        <f ca="1">IF(ISBLANK(OFFSET('5. Pp (3 años)'!$K$46,INT((ROW()-13)/2),0)),"",OFFSET('5. Pp (3 años)'!$K$46,INT((ROW()-13)/2),0))</f>
        <v/>
      </c>
      <c r="G373" s="987" t="str">
        <f ca="1">IF(ISBLANK(OFFSET('5. Pp (3 años)'!$H$46,INT((ROW()-13)/2),0)),"",OFFSET('5. Pp (3 años)'!$H$46,INT((ROW()-13)/2),0))</f>
        <v/>
      </c>
      <c r="H373" s="1027" t="str">
        <f ca="1">IF(ISBLANK(OFFSET('9. METAS'!$L$20,INT((ROW()-13)/2),0)),"",OFFSET('9. METAS'!$L$20,INT((ROW()-13)/2),0))</f>
        <v/>
      </c>
      <c r="I373" s="1029"/>
      <c r="J373" s="208" t="e">
        <f ca="1">IF(MOD(ROW()-13,2)=0,IF(ISBLANK(OFFSET(#REF!,INT((ROW()-13)/2),0)),"",OFFSET(#REF!,INT((ROW()-13)/2),0)),IF(ISBLANK(OFFSET('9. METAS'!$U$20,INT((ROW()-14)/2),0)),"",OFFSET('9. METAS'!$U$20,INT((ROW()-14)/2),0)))</f>
        <v>#REF!</v>
      </c>
      <c r="K373" s="209" t="e">
        <f ca="1">IF(MOD(ROW()-13,2)=0,IF(ISBLANK(OFFSET(#REF!,INT((ROW()-13)/2),0)),"",OFFSET(#REF!,INT((ROW()-13)/2),0)),IF(ISBLANK(OFFSET('9. METAS'!$V$20,INT((ROW()-14)/2),0)),"",OFFSET('9. METAS'!$V$20,INT((ROW()-14)/2),0)))</f>
        <v>#REF!</v>
      </c>
      <c r="L373" s="209" t="e">
        <f ca="1">IF(MOD(ROW()-13,2)=0,IF(ISBLANK(OFFSET(#REF!,INT((ROW()-13)/2),0)),"",OFFSET(#REF!,INT((ROW()-13)/2),0)),IF(ISBLANK(OFFSET('9. METAS'!$W$20,INT((ROW()-14)/2),0)),"",OFFSET('9. METAS'!$W$20,INT((ROW()-14)/2),0)))</f>
        <v>#REF!</v>
      </c>
      <c r="M373" s="210" t="e">
        <f ca="1">IF(MOD(ROW()-13,2)=0,IF(ISBLANK(OFFSET(#REF!,INT((ROW()-13)/2),0)),"",OFFSET(#REF!,INT((ROW()-13)/2),0)),IF(ISBLANK(OFFSET('9. METAS'!$X$20,INT((ROW()-14)/2),0)),"",OFFSET('9. METAS'!$X$20,INT((ROW()-14)/2),0)))</f>
        <v>#REF!</v>
      </c>
      <c r="N373" s="1002" t="str">
        <f t="shared" ref="N373" ca="1" si="356">IFERROR(J373/J374,"ND")</f>
        <v>ND</v>
      </c>
      <c r="O373" s="1004" t="str">
        <f t="shared" ref="O373" ca="1" si="357">IFERROR(((J373+K373+L373)/H373),"ND")</f>
        <v>ND</v>
      </c>
      <c r="P373" s="1031"/>
    </row>
    <row r="374" spans="3:16">
      <c r="C374" s="981"/>
      <c r="D374" s="983"/>
      <c r="E374" s="983"/>
      <c r="F374" s="985"/>
      <c r="G374" s="987"/>
      <c r="H374" s="1027"/>
      <c r="I374" s="1033"/>
      <c r="J374" s="208" t="str">
        <f ca="1">IF(MOD(ROW()-13,2)=0,IF(ISBLANK(OFFSET(#REF!,INT((ROW()-13)/2),0)),"",OFFSET(#REF!,INT((ROW()-13)/2),0)),IF(ISBLANK(OFFSET('9. METAS'!$U$20,INT((ROW()-14)/2),0)),"",OFFSET('9. METAS'!$U$20,INT((ROW()-14)/2),0)))</f>
        <v/>
      </c>
      <c r="K374" s="209" t="str">
        <f ca="1">IF(MOD(ROW()-13,2)=0,IF(ISBLANK(OFFSET(#REF!,INT((ROW()-13)/2),0)),"",OFFSET(#REF!,INT((ROW()-13)/2),0)),IF(ISBLANK(OFFSET('9. METAS'!$V$20,INT((ROW()-14)/2),0)),"",OFFSET('9. METAS'!$V$20,INT((ROW()-14)/2),0)))</f>
        <v/>
      </c>
      <c r="L374" s="209" t="str">
        <f ca="1">IF(MOD(ROW()-13,2)=0,IF(ISBLANK(OFFSET(#REF!,INT((ROW()-13)/2),0)),"",OFFSET(#REF!,INT((ROW()-13)/2),0)),IF(ISBLANK(OFFSET('9. METAS'!$W$20,INT((ROW()-14)/2),0)),"",OFFSET('9. METAS'!$W$20,INT((ROW()-14)/2),0)))</f>
        <v/>
      </c>
      <c r="M374" s="210" t="str">
        <f ca="1">IF(MOD(ROW()-13,2)=0,IF(ISBLANK(OFFSET(#REF!,INT((ROW()-13)/2),0)),"",OFFSET(#REF!,INT((ROW()-13)/2),0)),IF(ISBLANK(OFFSET('9. METAS'!$X$20,INT((ROW()-14)/2),0)),"",OFFSET('9. METAS'!$X$20,INT((ROW()-14)/2),0)))</f>
        <v/>
      </c>
      <c r="N374" s="1003"/>
      <c r="O374" s="1005"/>
      <c r="P374" s="1034"/>
    </row>
    <row r="375" spans="3:16">
      <c r="C375" s="1008" t="str">
        <f ca="1">IF(ISBLANK(OFFSET('5. Pp (3 años)'!$C$46,INT((ROW()-13)/2),0)),"",OFFSET('5. Pp (3 años)'!$C$46,INT((ROW()-13)/2),0))</f>
        <v/>
      </c>
      <c r="D375" s="983" t="str">
        <f ca="1">IF(ISBLANK(OFFSET('5. Pp (3 años)'!$D$46,INT((ROW()-13)/2),0)),"",OFFSET('5. Pp (3 años)'!$D$46,INT((ROW()-13)/2),0))</f>
        <v/>
      </c>
      <c r="E375" s="983" t="str">
        <f ca="1">IF(ISBLANK(OFFSET('5. Pp (3 años)'!$E$46,INT((ROW()-13)/2),0)),"",OFFSET('5. Pp (3 años)'!$E$46,INT((ROW()-13)/2),0))</f>
        <v/>
      </c>
      <c r="F375" s="985" t="str">
        <f ca="1">IF(ISBLANK(OFFSET('5. Pp (3 años)'!$K$46,INT((ROW()-13)/2),0)),"",OFFSET('5. Pp (3 años)'!$K$46,INT((ROW()-13)/2),0))</f>
        <v/>
      </c>
      <c r="G375" s="987" t="str">
        <f ca="1">IF(ISBLANK(OFFSET('5. Pp (3 años)'!$H$46,INT((ROW()-13)/2),0)),"",OFFSET('5. Pp (3 años)'!$H$46,INT((ROW()-13)/2),0))</f>
        <v/>
      </c>
      <c r="H375" s="1027" t="str">
        <f ca="1">IF(ISBLANK(OFFSET('9. METAS'!$L$20,INT((ROW()-13)/2),0)),"",OFFSET('9. METAS'!$L$20,INT((ROW()-13)/2),0))</f>
        <v/>
      </c>
      <c r="I375" s="1029"/>
      <c r="J375" s="208" t="e">
        <f ca="1">IF(MOD(ROW()-13,2)=0,IF(ISBLANK(OFFSET(#REF!,INT((ROW()-13)/2),0)),"",OFFSET(#REF!,INT((ROW()-13)/2),0)),IF(ISBLANK(OFFSET('9. METAS'!$U$20,INT((ROW()-14)/2),0)),"",OFFSET('9. METAS'!$U$20,INT((ROW()-14)/2),0)))</f>
        <v>#REF!</v>
      </c>
      <c r="K375" s="209" t="e">
        <f ca="1">IF(MOD(ROW()-13,2)=0,IF(ISBLANK(OFFSET(#REF!,INT((ROW()-13)/2),0)),"",OFFSET(#REF!,INT((ROW()-13)/2),0)),IF(ISBLANK(OFFSET('9. METAS'!$V$20,INT((ROW()-14)/2),0)),"",OFFSET('9. METAS'!$V$20,INT((ROW()-14)/2),0)))</f>
        <v>#REF!</v>
      </c>
      <c r="L375" s="209" t="e">
        <f ca="1">IF(MOD(ROW()-13,2)=0,IF(ISBLANK(OFFSET(#REF!,INT((ROW()-13)/2),0)),"",OFFSET(#REF!,INT((ROW()-13)/2),0)),IF(ISBLANK(OFFSET('9. METAS'!$W$20,INT((ROW()-14)/2),0)),"",OFFSET('9. METAS'!$W$20,INT((ROW()-14)/2),0)))</f>
        <v>#REF!</v>
      </c>
      <c r="M375" s="210" t="e">
        <f ca="1">IF(MOD(ROW()-13,2)=0,IF(ISBLANK(OFFSET(#REF!,INT((ROW()-13)/2),0)),"",OFFSET(#REF!,INT((ROW()-13)/2),0)),IF(ISBLANK(OFFSET('9. METAS'!$X$20,INT((ROW()-14)/2),0)),"",OFFSET('9. METAS'!$X$20,INT((ROW()-14)/2),0)))</f>
        <v>#REF!</v>
      </c>
      <c r="N375" s="1002" t="str">
        <f t="shared" ref="N375" ca="1" si="358">IFERROR(J375/J376,"ND")</f>
        <v>ND</v>
      </c>
      <c r="O375" s="1004" t="str">
        <f t="shared" ref="O375" ca="1" si="359">IFERROR(((J375+K375+L375)/H375),"ND")</f>
        <v>ND</v>
      </c>
      <c r="P375" s="1031"/>
    </row>
    <row r="376" spans="3:16">
      <c r="C376" s="981"/>
      <c r="D376" s="983"/>
      <c r="E376" s="983"/>
      <c r="F376" s="985"/>
      <c r="G376" s="987"/>
      <c r="H376" s="1027"/>
      <c r="I376" s="1033"/>
      <c r="J376" s="208" t="str">
        <f ca="1">IF(MOD(ROW()-13,2)=0,IF(ISBLANK(OFFSET(#REF!,INT((ROW()-13)/2),0)),"",OFFSET(#REF!,INT((ROW()-13)/2),0)),IF(ISBLANK(OFFSET('9. METAS'!$U$20,INT((ROW()-14)/2),0)),"",OFFSET('9. METAS'!$U$20,INT((ROW()-14)/2),0)))</f>
        <v/>
      </c>
      <c r="K376" s="209" t="str">
        <f ca="1">IF(MOD(ROW()-13,2)=0,IF(ISBLANK(OFFSET(#REF!,INT((ROW()-13)/2),0)),"",OFFSET(#REF!,INT((ROW()-13)/2),0)),IF(ISBLANK(OFFSET('9. METAS'!$V$20,INT((ROW()-14)/2),0)),"",OFFSET('9. METAS'!$V$20,INT((ROW()-14)/2),0)))</f>
        <v/>
      </c>
      <c r="L376" s="209" t="str">
        <f ca="1">IF(MOD(ROW()-13,2)=0,IF(ISBLANK(OFFSET(#REF!,INT((ROW()-13)/2),0)),"",OFFSET(#REF!,INT((ROW()-13)/2),0)),IF(ISBLANK(OFFSET('9. METAS'!$W$20,INT((ROW()-14)/2),0)),"",OFFSET('9. METAS'!$W$20,INT((ROW()-14)/2),0)))</f>
        <v/>
      </c>
      <c r="M376" s="210" t="str">
        <f ca="1">IF(MOD(ROW()-13,2)=0,IF(ISBLANK(OFFSET(#REF!,INT((ROW()-13)/2),0)),"",OFFSET(#REF!,INT((ROW()-13)/2),0)),IF(ISBLANK(OFFSET('9. METAS'!$X$20,INT((ROW()-14)/2),0)),"",OFFSET('9. METAS'!$X$20,INT((ROW()-14)/2),0)))</f>
        <v/>
      </c>
      <c r="N376" s="1003"/>
      <c r="O376" s="1005"/>
      <c r="P376" s="1034"/>
    </row>
    <row r="377" spans="3:16">
      <c r="C377" s="1008" t="str">
        <f ca="1">IF(ISBLANK(OFFSET('5. Pp (3 años)'!$C$46,INT((ROW()-13)/2),0)),"",OFFSET('5. Pp (3 años)'!$C$46,INT((ROW()-13)/2),0))</f>
        <v/>
      </c>
      <c r="D377" s="983" t="str">
        <f ca="1">IF(ISBLANK(OFFSET('5. Pp (3 años)'!$D$46,INT((ROW()-13)/2),0)),"",OFFSET('5. Pp (3 años)'!$D$46,INT((ROW()-13)/2),0))</f>
        <v/>
      </c>
      <c r="E377" s="983" t="str">
        <f ca="1">IF(ISBLANK(OFFSET('5. Pp (3 años)'!$E$46,INT((ROW()-13)/2),0)),"",OFFSET('5. Pp (3 años)'!$E$46,INT((ROW()-13)/2),0))</f>
        <v/>
      </c>
      <c r="F377" s="985" t="str">
        <f ca="1">IF(ISBLANK(OFFSET('5. Pp (3 años)'!$K$46,INT((ROW()-13)/2),0)),"",OFFSET('5. Pp (3 años)'!$K$46,INT((ROW()-13)/2),0))</f>
        <v/>
      </c>
      <c r="G377" s="987" t="str">
        <f ca="1">IF(ISBLANK(OFFSET('5. Pp (3 años)'!$H$46,INT((ROW()-13)/2),0)),"",OFFSET('5. Pp (3 años)'!$H$46,INT((ROW()-13)/2),0))</f>
        <v/>
      </c>
      <c r="H377" s="1027" t="str">
        <f ca="1">IF(ISBLANK(OFFSET('9. METAS'!$L$20,INT((ROW()-13)/2),0)),"",OFFSET('9. METAS'!$L$20,INT((ROW()-13)/2),0))</f>
        <v/>
      </c>
      <c r="I377" s="1029"/>
      <c r="J377" s="208" t="e">
        <f ca="1">IF(MOD(ROW()-13,2)=0,IF(ISBLANK(OFFSET(#REF!,INT((ROW()-13)/2),0)),"",OFFSET(#REF!,INT((ROW()-13)/2),0)),IF(ISBLANK(OFFSET('9. METAS'!$U$20,INT((ROW()-14)/2),0)),"",OFFSET('9. METAS'!$U$20,INT((ROW()-14)/2),0)))</f>
        <v>#REF!</v>
      </c>
      <c r="K377" s="209" t="e">
        <f ca="1">IF(MOD(ROW()-13,2)=0,IF(ISBLANK(OFFSET(#REF!,INT((ROW()-13)/2),0)),"",OFFSET(#REF!,INT((ROW()-13)/2),0)),IF(ISBLANK(OFFSET('9. METAS'!$V$20,INT((ROW()-14)/2),0)),"",OFFSET('9. METAS'!$V$20,INT((ROW()-14)/2),0)))</f>
        <v>#REF!</v>
      </c>
      <c r="L377" s="209" t="e">
        <f ca="1">IF(MOD(ROW()-13,2)=0,IF(ISBLANK(OFFSET(#REF!,INT((ROW()-13)/2),0)),"",OFFSET(#REF!,INT((ROW()-13)/2),0)),IF(ISBLANK(OFFSET('9. METAS'!$W$20,INT((ROW()-14)/2),0)),"",OFFSET('9. METAS'!$W$20,INT((ROW()-14)/2),0)))</f>
        <v>#REF!</v>
      </c>
      <c r="M377" s="210" t="e">
        <f ca="1">IF(MOD(ROW()-13,2)=0,IF(ISBLANK(OFFSET(#REF!,INT((ROW()-13)/2),0)),"",OFFSET(#REF!,INT((ROW()-13)/2),0)),IF(ISBLANK(OFFSET('9. METAS'!$X$20,INT((ROW()-14)/2),0)),"",OFFSET('9. METAS'!$X$20,INT((ROW()-14)/2),0)))</f>
        <v>#REF!</v>
      </c>
      <c r="N377" s="1002" t="str">
        <f t="shared" ref="N377" ca="1" si="360">IFERROR(J377/J378,"ND")</f>
        <v>ND</v>
      </c>
      <c r="O377" s="1004" t="str">
        <f t="shared" ref="O377" ca="1" si="361">IFERROR(((J377+K377+L377)/H377),"ND")</f>
        <v>ND</v>
      </c>
      <c r="P377" s="1031"/>
    </row>
    <row r="378" spans="3:16">
      <c r="C378" s="981"/>
      <c r="D378" s="983"/>
      <c r="E378" s="983"/>
      <c r="F378" s="985"/>
      <c r="G378" s="987"/>
      <c r="H378" s="1027"/>
      <c r="I378" s="1033"/>
      <c r="J378" s="208" t="str">
        <f ca="1">IF(MOD(ROW()-13,2)=0,IF(ISBLANK(OFFSET(#REF!,INT((ROW()-13)/2),0)),"",OFFSET(#REF!,INT((ROW()-13)/2),0)),IF(ISBLANK(OFFSET('9. METAS'!$U$20,INT((ROW()-14)/2),0)),"",OFFSET('9. METAS'!$U$20,INT((ROW()-14)/2),0)))</f>
        <v/>
      </c>
      <c r="K378" s="209" t="str">
        <f ca="1">IF(MOD(ROW()-13,2)=0,IF(ISBLANK(OFFSET(#REF!,INT((ROW()-13)/2),0)),"",OFFSET(#REF!,INT((ROW()-13)/2),0)),IF(ISBLANK(OFFSET('9. METAS'!$V$20,INT((ROW()-14)/2),0)),"",OFFSET('9. METAS'!$V$20,INT((ROW()-14)/2),0)))</f>
        <v/>
      </c>
      <c r="L378" s="209" t="str">
        <f ca="1">IF(MOD(ROW()-13,2)=0,IF(ISBLANK(OFFSET(#REF!,INT((ROW()-13)/2),0)),"",OFFSET(#REF!,INT((ROW()-13)/2),0)),IF(ISBLANK(OFFSET('9. METAS'!$W$20,INT((ROW()-14)/2),0)),"",OFFSET('9. METAS'!$W$20,INT((ROW()-14)/2),0)))</f>
        <v/>
      </c>
      <c r="M378" s="210" t="str">
        <f ca="1">IF(MOD(ROW()-13,2)=0,IF(ISBLANK(OFFSET(#REF!,INT((ROW()-13)/2),0)),"",OFFSET(#REF!,INT((ROW()-13)/2),0)),IF(ISBLANK(OFFSET('9. METAS'!$X$20,INT((ROW()-14)/2),0)),"",OFFSET('9. METAS'!$X$20,INT((ROW()-14)/2),0)))</f>
        <v/>
      </c>
      <c r="N378" s="1003"/>
      <c r="O378" s="1005"/>
      <c r="P378" s="1034"/>
    </row>
    <row r="379" spans="3:16">
      <c r="C379" s="1008" t="str">
        <f ca="1">IF(ISBLANK(OFFSET('5. Pp (3 años)'!$C$46,INT((ROW()-13)/2),0)),"",OFFSET('5. Pp (3 años)'!$C$46,INT((ROW()-13)/2),0))</f>
        <v/>
      </c>
      <c r="D379" s="983" t="str">
        <f ca="1">IF(ISBLANK(OFFSET('5. Pp (3 años)'!$D$46,INT((ROW()-13)/2),0)),"",OFFSET('5. Pp (3 años)'!$D$46,INT((ROW()-13)/2),0))</f>
        <v/>
      </c>
      <c r="E379" s="983" t="str">
        <f ca="1">IF(ISBLANK(OFFSET('5. Pp (3 años)'!$E$46,INT((ROW()-13)/2),0)),"",OFFSET('5. Pp (3 años)'!$E$46,INT((ROW()-13)/2),0))</f>
        <v/>
      </c>
      <c r="F379" s="985" t="str">
        <f ca="1">IF(ISBLANK(OFFSET('5. Pp (3 años)'!$K$46,INT((ROW()-13)/2),0)),"",OFFSET('5. Pp (3 años)'!$K$46,INT((ROW()-13)/2),0))</f>
        <v/>
      </c>
      <c r="G379" s="987" t="str">
        <f ca="1">IF(ISBLANK(OFFSET('5. Pp (3 años)'!$H$46,INT((ROW()-13)/2),0)),"",OFFSET('5. Pp (3 años)'!$H$46,INT((ROW()-13)/2),0))</f>
        <v/>
      </c>
      <c r="H379" s="1027" t="str">
        <f ca="1">IF(ISBLANK(OFFSET('9. METAS'!$L$20,INT((ROW()-13)/2),0)),"",OFFSET('9. METAS'!$L$20,INT((ROW()-13)/2),0))</f>
        <v/>
      </c>
      <c r="I379" s="1029"/>
      <c r="J379" s="208" t="e">
        <f ca="1">IF(MOD(ROW()-13,2)=0,IF(ISBLANK(OFFSET(#REF!,INT((ROW()-13)/2),0)),"",OFFSET(#REF!,INT((ROW()-13)/2),0)),IF(ISBLANK(OFFSET('9. METAS'!$U$20,INT((ROW()-14)/2),0)),"",OFFSET('9. METAS'!$U$20,INT((ROW()-14)/2),0)))</f>
        <v>#REF!</v>
      </c>
      <c r="K379" s="209" t="e">
        <f ca="1">IF(MOD(ROW()-13,2)=0,IF(ISBLANK(OFFSET(#REF!,INT((ROW()-13)/2),0)),"",OFFSET(#REF!,INT((ROW()-13)/2),0)),IF(ISBLANK(OFFSET('9. METAS'!$V$20,INT((ROW()-14)/2),0)),"",OFFSET('9. METAS'!$V$20,INT((ROW()-14)/2),0)))</f>
        <v>#REF!</v>
      </c>
      <c r="L379" s="209" t="e">
        <f ca="1">IF(MOD(ROW()-13,2)=0,IF(ISBLANK(OFFSET(#REF!,INT((ROW()-13)/2),0)),"",OFFSET(#REF!,INT((ROW()-13)/2),0)),IF(ISBLANK(OFFSET('9. METAS'!$W$20,INT((ROW()-14)/2),0)),"",OFFSET('9. METAS'!$W$20,INT((ROW()-14)/2),0)))</f>
        <v>#REF!</v>
      </c>
      <c r="M379" s="210" t="e">
        <f ca="1">IF(MOD(ROW()-13,2)=0,IF(ISBLANK(OFFSET(#REF!,INT((ROW()-13)/2),0)),"",OFFSET(#REF!,INT((ROW()-13)/2),0)),IF(ISBLANK(OFFSET('9. METAS'!$X$20,INT((ROW()-14)/2),0)),"",OFFSET('9. METAS'!$X$20,INT((ROW()-14)/2),0)))</f>
        <v>#REF!</v>
      </c>
      <c r="N379" s="1002" t="str">
        <f t="shared" ref="N379" ca="1" si="362">IFERROR(J379/J380,"ND")</f>
        <v>ND</v>
      </c>
      <c r="O379" s="1004" t="str">
        <f t="shared" ref="O379" ca="1" si="363">IFERROR(((J379+K379+L379)/H379),"ND")</f>
        <v>ND</v>
      </c>
      <c r="P379" s="1031"/>
    </row>
    <row r="380" spans="3:16">
      <c r="C380" s="981"/>
      <c r="D380" s="983"/>
      <c r="E380" s="983"/>
      <c r="F380" s="985"/>
      <c r="G380" s="987"/>
      <c r="H380" s="1027"/>
      <c r="I380" s="1033"/>
      <c r="J380" s="208" t="str">
        <f ca="1">IF(MOD(ROW()-13,2)=0,IF(ISBLANK(OFFSET(#REF!,INT((ROW()-13)/2),0)),"",OFFSET(#REF!,INT((ROW()-13)/2),0)),IF(ISBLANK(OFFSET('9. METAS'!$U$20,INT((ROW()-14)/2),0)),"",OFFSET('9. METAS'!$U$20,INT((ROW()-14)/2),0)))</f>
        <v/>
      </c>
      <c r="K380" s="209" t="str">
        <f ca="1">IF(MOD(ROW()-13,2)=0,IF(ISBLANK(OFFSET(#REF!,INT((ROW()-13)/2),0)),"",OFFSET(#REF!,INT((ROW()-13)/2),0)),IF(ISBLANK(OFFSET('9. METAS'!$V$20,INT((ROW()-14)/2),0)),"",OFFSET('9. METAS'!$V$20,INT((ROW()-14)/2),0)))</f>
        <v/>
      </c>
      <c r="L380" s="209" t="str">
        <f ca="1">IF(MOD(ROW()-13,2)=0,IF(ISBLANK(OFFSET(#REF!,INT((ROW()-13)/2),0)),"",OFFSET(#REF!,INT((ROW()-13)/2),0)),IF(ISBLANK(OFFSET('9. METAS'!$W$20,INT((ROW()-14)/2),0)),"",OFFSET('9. METAS'!$W$20,INT((ROW()-14)/2),0)))</f>
        <v/>
      </c>
      <c r="M380" s="210" t="str">
        <f ca="1">IF(MOD(ROW()-13,2)=0,IF(ISBLANK(OFFSET(#REF!,INT((ROW()-13)/2),0)),"",OFFSET(#REF!,INT((ROW()-13)/2),0)),IF(ISBLANK(OFFSET('9. METAS'!$X$20,INT((ROW()-14)/2),0)),"",OFFSET('9. METAS'!$X$20,INT((ROW()-14)/2),0)))</f>
        <v/>
      </c>
      <c r="N380" s="1003"/>
      <c r="O380" s="1005"/>
      <c r="P380" s="1034"/>
    </row>
    <row r="381" spans="3:16">
      <c r="C381" s="1008" t="str">
        <f ca="1">IF(ISBLANK(OFFSET('5. Pp (3 años)'!$C$46,INT((ROW()-13)/2),0)),"",OFFSET('5. Pp (3 años)'!$C$46,INT((ROW()-13)/2),0))</f>
        <v/>
      </c>
      <c r="D381" s="983" t="str">
        <f ca="1">IF(ISBLANK(OFFSET('5. Pp (3 años)'!$D$46,INT((ROW()-13)/2),0)),"",OFFSET('5. Pp (3 años)'!$D$46,INT((ROW()-13)/2),0))</f>
        <v/>
      </c>
      <c r="E381" s="983" t="str">
        <f ca="1">IF(ISBLANK(OFFSET('5. Pp (3 años)'!$E$46,INT((ROW()-13)/2),0)),"",OFFSET('5. Pp (3 años)'!$E$46,INT((ROW()-13)/2),0))</f>
        <v/>
      </c>
      <c r="F381" s="985" t="str">
        <f ca="1">IF(ISBLANK(OFFSET('5. Pp (3 años)'!$K$46,INT((ROW()-13)/2),0)),"",OFFSET('5. Pp (3 años)'!$K$46,INT((ROW()-13)/2),0))</f>
        <v/>
      </c>
      <c r="G381" s="987" t="str">
        <f ca="1">IF(ISBLANK(OFFSET('5. Pp (3 años)'!$H$46,INT((ROW()-13)/2),0)),"",OFFSET('5. Pp (3 años)'!$H$46,INT((ROW()-13)/2),0))</f>
        <v/>
      </c>
      <c r="H381" s="1027" t="str">
        <f ca="1">IF(ISBLANK(OFFSET('9. METAS'!$L$20,INT((ROW()-13)/2),0)),"",OFFSET('9. METAS'!$L$20,INT((ROW()-13)/2),0))</f>
        <v/>
      </c>
      <c r="I381" s="1029"/>
      <c r="J381" s="208" t="e">
        <f ca="1">IF(MOD(ROW()-13,2)=0,IF(ISBLANK(OFFSET(#REF!,INT((ROW()-13)/2),0)),"",OFFSET(#REF!,INT((ROW()-13)/2),0)),IF(ISBLANK(OFFSET('9. METAS'!$U$20,INT((ROW()-14)/2),0)),"",OFFSET('9. METAS'!$U$20,INT((ROW()-14)/2),0)))</f>
        <v>#REF!</v>
      </c>
      <c r="K381" s="209" t="e">
        <f ca="1">IF(MOD(ROW()-13,2)=0,IF(ISBLANK(OFFSET(#REF!,INT((ROW()-13)/2),0)),"",OFFSET(#REF!,INT((ROW()-13)/2),0)),IF(ISBLANK(OFFSET('9. METAS'!$V$20,INT((ROW()-14)/2),0)),"",OFFSET('9. METAS'!$V$20,INT((ROW()-14)/2),0)))</f>
        <v>#REF!</v>
      </c>
      <c r="L381" s="209" t="e">
        <f ca="1">IF(MOD(ROW()-13,2)=0,IF(ISBLANK(OFFSET(#REF!,INT((ROW()-13)/2),0)),"",OFFSET(#REF!,INT((ROW()-13)/2),0)),IF(ISBLANK(OFFSET('9. METAS'!$W$20,INT((ROW()-14)/2),0)),"",OFFSET('9. METAS'!$W$20,INT((ROW()-14)/2),0)))</f>
        <v>#REF!</v>
      </c>
      <c r="M381" s="210" t="e">
        <f ca="1">IF(MOD(ROW()-13,2)=0,IF(ISBLANK(OFFSET(#REF!,INT((ROW()-13)/2),0)),"",OFFSET(#REF!,INT((ROW()-13)/2),0)),IF(ISBLANK(OFFSET('9. METAS'!$X$20,INT((ROW()-14)/2),0)),"",OFFSET('9. METAS'!$X$20,INT((ROW()-14)/2),0)))</f>
        <v>#REF!</v>
      </c>
      <c r="N381" s="1002" t="str">
        <f t="shared" ref="N381" ca="1" si="364">IFERROR(J381/J382,"ND")</f>
        <v>ND</v>
      </c>
      <c r="O381" s="1004" t="str">
        <f t="shared" ref="O381" ca="1" si="365">IFERROR(((J381+K381+L381)/H381),"ND")</f>
        <v>ND</v>
      </c>
      <c r="P381" s="1031"/>
    </row>
    <row r="382" spans="3:16">
      <c r="C382" s="981"/>
      <c r="D382" s="983"/>
      <c r="E382" s="983"/>
      <c r="F382" s="985"/>
      <c r="G382" s="987"/>
      <c r="H382" s="1027"/>
      <c r="I382" s="1033"/>
      <c r="J382" s="208" t="str">
        <f ca="1">IF(MOD(ROW()-13,2)=0,IF(ISBLANK(OFFSET(#REF!,INT((ROW()-13)/2),0)),"",OFFSET(#REF!,INT((ROW()-13)/2),0)),IF(ISBLANK(OFFSET('9. METAS'!$U$20,INT((ROW()-14)/2),0)),"",OFFSET('9. METAS'!$U$20,INT((ROW()-14)/2),0)))</f>
        <v/>
      </c>
      <c r="K382" s="209" t="str">
        <f ca="1">IF(MOD(ROW()-13,2)=0,IF(ISBLANK(OFFSET(#REF!,INT((ROW()-13)/2),0)),"",OFFSET(#REF!,INT((ROW()-13)/2),0)),IF(ISBLANK(OFFSET('9. METAS'!$V$20,INT((ROW()-14)/2),0)),"",OFFSET('9. METAS'!$V$20,INT((ROW()-14)/2),0)))</f>
        <v/>
      </c>
      <c r="L382" s="209" t="str">
        <f ca="1">IF(MOD(ROW()-13,2)=0,IF(ISBLANK(OFFSET(#REF!,INT((ROW()-13)/2),0)),"",OFFSET(#REF!,INT((ROW()-13)/2),0)),IF(ISBLANK(OFFSET('9. METAS'!$W$20,INT((ROW()-14)/2),0)),"",OFFSET('9. METAS'!$W$20,INT((ROW()-14)/2),0)))</f>
        <v/>
      </c>
      <c r="M382" s="210" t="str">
        <f ca="1">IF(MOD(ROW()-13,2)=0,IF(ISBLANK(OFFSET(#REF!,INT((ROW()-13)/2),0)),"",OFFSET(#REF!,INT((ROW()-13)/2),0)),IF(ISBLANK(OFFSET('9. METAS'!$X$20,INT((ROW()-14)/2),0)),"",OFFSET('9. METAS'!$X$20,INT((ROW()-14)/2),0)))</f>
        <v/>
      </c>
      <c r="N382" s="1003"/>
      <c r="O382" s="1005"/>
      <c r="P382" s="1034"/>
    </row>
    <row r="383" spans="3:16">
      <c r="C383" s="1008" t="str">
        <f ca="1">IF(ISBLANK(OFFSET('5. Pp (3 años)'!$C$46,INT((ROW()-13)/2),0)),"",OFFSET('5. Pp (3 años)'!$C$46,INT((ROW()-13)/2),0))</f>
        <v/>
      </c>
      <c r="D383" s="983" t="str">
        <f ca="1">IF(ISBLANK(OFFSET('5. Pp (3 años)'!$D$46,INT((ROW()-13)/2),0)),"",OFFSET('5. Pp (3 años)'!$D$46,INT((ROW()-13)/2),0))</f>
        <v/>
      </c>
      <c r="E383" s="983" t="str">
        <f ca="1">IF(ISBLANK(OFFSET('5. Pp (3 años)'!$E$46,INT((ROW()-13)/2),0)),"",OFFSET('5. Pp (3 años)'!$E$46,INT((ROW()-13)/2),0))</f>
        <v/>
      </c>
      <c r="F383" s="985" t="str">
        <f ca="1">IF(ISBLANK(OFFSET('5. Pp (3 años)'!$K$46,INT((ROW()-13)/2),0)),"",OFFSET('5. Pp (3 años)'!$K$46,INT((ROW()-13)/2),0))</f>
        <v/>
      </c>
      <c r="G383" s="987" t="str">
        <f ca="1">IF(ISBLANK(OFFSET('5. Pp (3 años)'!$H$46,INT((ROW()-13)/2),0)),"",OFFSET('5. Pp (3 años)'!$H$46,INT((ROW()-13)/2),0))</f>
        <v/>
      </c>
      <c r="H383" s="1027" t="str">
        <f ca="1">IF(ISBLANK(OFFSET('9. METAS'!$L$20,INT((ROW()-13)/2),0)),"",OFFSET('9. METAS'!$L$20,INT((ROW()-13)/2),0))</f>
        <v/>
      </c>
      <c r="I383" s="1029"/>
      <c r="J383" s="208" t="e">
        <f ca="1">IF(MOD(ROW()-13,2)=0,IF(ISBLANK(OFFSET(#REF!,INT((ROW()-13)/2),0)),"",OFFSET(#REF!,INT((ROW()-13)/2),0)),IF(ISBLANK(OFFSET('9. METAS'!$U$20,INT((ROW()-14)/2),0)),"",OFFSET('9. METAS'!$U$20,INT((ROW()-14)/2),0)))</f>
        <v>#REF!</v>
      </c>
      <c r="K383" s="209" t="e">
        <f ca="1">IF(MOD(ROW()-13,2)=0,IF(ISBLANK(OFFSET(#REF!,INT((ROW()-13)/2),0)),"",OFFSET(#REF!,INT((ROW()-13)/2),0)),IF(ISBLANK(OFFSET('9. METAS'!$V$20,INT((ROW()-14)/2),0)),"",OFFSET('9. METAS'!$V$20,INT((ROW()-14)/2),0)))</f>
        <v>#REF!</v>
      </c>
      <c r="L383" s="209" t="e">
        <f ca="1">IF(MOD(ROW()-13,2)=0,IF(ISBLANK(OFFSET(#REF!,INT((ROW()-13)/2),0)),"",OFFSET(#REF!,INT((ROW()-13)/2),0)),IF(ISBLANK(OFFSET('9. METAS'!$W$20,INT((ROW()-14)/2),0)),"",OFFSET('9. METAS'!$W$20,INT((ROW()-14)/2),0)))</f>
        <v>#REF!</v>
      </c>
      <c r="M383" s="210" t="e">
        <f ca="1">IF(MOD(ROW()-13,2)=0,IF(ISBLANK(OFFSET(#REF!,INT((ROW()-13)/2),0)),"",OFFSET(#REF!,INT((ROW()-13)/2),0)),IF(ISBLANK(OFFSET('9. METAS'!$X$20,INT((ROW()-14)/2),0)),"",OFFSET('9. METAS'!$X$20,INT((ROW()-14)/2),0)))</f>
        <v>#REF!</v>
      </c>
      <c r="N383" s="1002" t="str">
        <f t="shared" ref="N383" ca="1" si="366">IFERROR(J383/J384,"ND")</f>
        <v>ND</v>
      </c>
      <c r="O383" s="1004" t="str">
        <f t="shared" ref="O383" ca="1" si="367">IFERROR(((J383+K383+L383)/H383),"ND")</f>
        <v>ND</v>
      </c>
      <c r="P383" s="1031"/>
    </row>
    <row r="384" spans="3:16">
      <c r="C384" s="981"/>
      <c r="D384" s="983"/>
      <c r="E384" s="983"/>
      <c r="F384" s="985"/>
      <c r="G384" s="987"/>
      <c r="H384" s="1027"/>
      <c r="I384" s="1033"/>
      <c r="J384" s="208" t="str">
        <f ca="1">IF(MOD(ROW()-13,2)=0,IF(ISBLANK(OFFSET(#REF!,INT((ROW()-13)/2),0)),"",OFFSET(#REF!,INT((ROW()-13)/2),0)),IF(ISBLANK(OFFSET('9. METAS'!$U$20,INT((ROW()-14)/2),0)),"",OFFSET('9. METAS'!$U$20,INT((ROW()-14)/2),0)))</f>
        <v/>
      </c>
      <c r="K384" s="209" t="str">
        <f ca="1">IF(MOD(ROW()-13,2)=0,IF(ISBLANK(OFFSET(#REF!,INT((ROW()-13)/2),0)),"",OFFSET(#REF!,INT((ROW()-13)/2),0)),IF(ISBLANK(OFFSET('9. METAS'!$V$20,INT((ROW()-14)/2),0)),"",OFFSET('9. METAS'!$V$20,INT((ROW()-14)/2),0)))</f>
        <v/>
      </c>
      <c r="L384" s="209" t="str">
        <f ca="1">IF(MOD(ROW()-13,2)=0,IF(ISBLANK(OFFSET(#REF!,INT((ROW()-13)/2),0)),"",OFFSET(#REF!,INT((ROW()-13)/2),0)),IF(ISBLANK(OFFSET('9. METAS'!$W$20,INT((ROW()-14)/2),0)),"",OFFSET('9. METAS'!$W$20,INT((ROW()-14)/2),0)))</f>
        <v/>
      </c>
      <c r="M384" s="210" t="str">
        <f ca="1">IF(MOD(ROW()-13,2)=0,IF(ISBLANK(OFFSET(#REF!,INT((ROW()-13)/2),0)),"",OFFSET(#REF!,INT((ROW()-13)/2),0)),IF(ISBLANK(OFFSET('9. METAS'!$X$20,INT((ROW()-14)/2),0)),"",OFFSET('9. METAS'!$X$20,INT((ROW()-14)/2),0)))</f>
        <v/>
      </c>
      <c r="N384" s="1003"/>
      <c r="O384" s="1005"/>
      <c r="P384" s="1034"/>
    </row>
    <row r="385" spans="3:16">
      <c r="C385" s="1008" t="str">
        <f ca="1">IF(ISBLANK(OFFSET('5. Pp (3 años)'!$C$46,INT((ROW()-13)/2),0)),"",OFFSET('5. Pp (3 años)'!$C$46,INT((ROW()-13)/2),0))</f>
        <v/>
      </c>
      <c r="D385" s="983" t="str">
        <f ca="1">IF(ISBLANK(OFFSET('5. Pp (3 años)'!$D$46,INT((ROW()-13)/2),0)),"",OFFSET('5. Pp (3 años)'!$D$46,INT((ROW()-13)/2),0))</f>
        <v/>
      </c>
      <c r="E385" s="983" t="str">
        <f ca="1">IF(ISBLANK(OFFSET('5. Pp (3 años)'!$E$46,INT((ROW()-13)/2),0)),"",OFFSET('5. Pp (3 años)'!$E$46,INT((ROW()-13)/2),0))</f>
        <v/>
      </c>
      <c r="F385" s="985" t="str">
        <f ca="1">IF(ISBLANK(OFFSET('5. Pp (3 años)'!$K$46,INT((ROW()-13)/2),0)),"",OFFSET('5. Pp (3 años)'!$K$46,INT((ROW()-13)/2),0))</f>
        <v/>
      </c>
      <c r="G385" s="987" t="str">
        <f ca="1">IF(ISBLANK(OFFSET('5. Pp (3 años)'!$H$46,INT((ROW()-13)/2),0)),"",OFFSET('5. Pp (3 años)'!$H$46,INT((ROW()-13)/2),0))</f>
        <v/>
      </c>
      <c r="H385" s="1027" t="str">
        <f ca="1">IF(ISBLANK(OFFSET('9. METAS'!$L$20,INT((ROW()-13)/2),0)),"",OFFSET('9. METAS'!$L$20,INT((ROW()-13)/2),0))</f>
        <v/>
      </c>
      <c r="I385" s="1029"/>
      <c r="J385" s="208" t="e">
        <f ca="1">IF(MOD(ROW()-13,2)=0,IF(ISBLANK(OFFSET(#REF!,INT((ROW()-13)/2),0)),"",OFFSET(#REF!,INT((ROW()-13)/2),0)),IF(ISBLANK(OFFSET('9. METAS'!$U$20,INT((ROW()-14)/2),0)),"",OFFSET('9. METAS'!$U$20,INT((ROW()-14)/2),0)))</f>
        <v>#REF!</v>
      </c>
      <c r="K385" s="209" t="e">
        <f ca="1">IF(MOD(ROW()-13,2)=0,IF(ISBLANK(OFFSET(#REF!,INT((ROW()-13)/2),0)),"",OFFSET(#REF!,INT((ROW()-13)/2),0)),IF(ISBLANK(OFFSET('9. METAS'!$V$20,INT((ROW()-14)/2),0)),"",OFFSET('9. METAS'!$V$20,INT((ROW()-14)/2),0)))</f>
        <v>#REF!</v>
      </c>
      <c r="L385" s="209" t="e">
        <f ca="1">IF(MOD(ROW()-13,2)=0,IF(ISBLANK(OFFSET(#REF!,INT((ROW()-13)/2),0)),"",OFFSET(#REF!,INT((ROW()-13)/2),0)),IF(ISBLANK(OFFSET('9. METAS'!$W$20,INT((ROW()-14)/2),0)),"",OFFSET('9. METAS'!$W$20,INT((ROW()-14)/2),0)))</f>
        <v>#REF!</v>
      </c>
      <c r="M385" s="210" t="e">
        <f ca="1">IF(MOD(ROW()-13,2)=0,IF(ISBLANK(OFFSET(#REF!,INT((ROW()-13)/2),0)),"",OFFSET(#REF!,INT((ROW()-13)/2),0)),IF(ISBLANK(OFFSET('9. METAS'!$X$20,INT((ROW()-14)/2),0)),"",OFFSET('9. METAS'!$X$20,INT((ROW()-14)/2),0)))</f>
        <v>#REF!</v>
      </c>
      <c r="N385" s="1002" t="str">
        <f t="shared" ref="N385" ca="1" si="368">IFERROR(J385/J386,"ND")</f>
        <v>ND</v>
      </c>
      <c r="O385" s="1004" t="str">
        <f t="shared" ref="O385" ca="1" si="369">IFERROR(((J385+K385+L385)/H385),"ND")</f>
        <v>ND</v>
      </c>
      <c r="P385" s="1031"/>
    </row>
    <row r="386" spans="3:16">
      <c r="C386" s="981"/>
      <c r="D386" s="983"/>
      <c r="E386" s="983"/>
      <c r="F386" s="985"/>
      <c r="G386" s="987"/>
      <c r="H386" s="1027"/>
      <c r="I386" s="1033"/>
      <c r="J386" s="208" t="str">
        <f ca="1">IF(MOD(ROW()-13,2)=0,IF(ISBLANK(OFFSET(#REF!,INT((ROW()-13)/2),0)),"",OFFSET(#REF!,INT((ROW()-13)/2),0)),IF(ISBLANK(OFFSET('9. METAS'!$U$20,INT((ROW()-14)/2),0)),"",OFFSET('9. METAS'!$U$20,INT((ROW()-14)/2),0)))</f>
        <v/>
      </c>
      <c r="K386" s="209" t="str">
        <f ca="1">IF(MOD(ROW()-13,2)=0,IF(ISBLANK(OFFSET(#REF!,INT((ROW()-13)/2),0)),"",OFFSET(#REF!,INT((ROW()-13)/2),0)),IF(ISBLANK(OFFSET('9. METAS'!$V$20,INT((ROW()-14)/2),0)),"",OFFSET('9. METAS'!$V$20,INT((ROW()-14)/2),0)))</f>
        <v/>
      </c>
      <c r="L386" s="209" t="str">
        <f ca="1">IF(MOD(ROW()-13,2)=0,IF(ISBLANK(OFFSET(#REF!,INT((ROW()-13)/2),0)),"",OFFSET(#REF!,INT((ROW()-13)/2),0)),IF(ISBLANK(OFFSET('9. METAS'!$W$20,INT((ROW()-14)/2),0)),"",OFFSET('9. METAS'!$W$20,INT((ROW()-14)/2),0)))</f>
        <v/>
      </c>
      <c r="M386" s="210" t="str">
        <f ca="1">IF(MOD(ROW()-13,2)=0,IF(ISBLANK(OFFSET(#REF!,INT((ROW()-13)/2),0)),"",OFFSET(#REF!,INT((ROW()-13)/2),0)),IF(ISBLANK(OFFSET('9. METAS'!$X$20,INT((ROW()-14)/2),0)),"",OFFSET('9. METAS'!$X$20,INT((ROW()-14)/2),0)))</f>
        <v/>
      </c>
      <c r="N386" s="1003"/>
      <c r="O386" s="1005"/>
      <c r="P386" s="1034"/>
    </row>
    <row r="387" spans="3:16">
      <c r="C387" s="1008" t="str">
        <f ca="1">IF(ISBLANK(OFFSET('5. Pp (3 años)'!$C$46,INT((ROW()-13)/2),0)),"",OFFSET('5. Pp (3 años)'!$C$46,INT((ROW()-13)/2),0))</f>
        <v/>
      </c>
      <c r="D387" s="983" t="str">
        <f ca="1">IF(ISBLANK(OFFSET('5. Pp (3 años)'!$D$46,INT((ROW()-13)/2),0)),"",OFFSET('5. Pp (3 años)'!$D$46,INT((ROW()-13)/2),0))</f>
        <v/>
      </c>
      <c r="E387" s="983" t="str">
        <f ca="1">IF(ISBLANK(OFFSET('5. Pp (3 años)'!$E$46,INT((ROW()-13)/2),0)),"",OFFSET('5. Pp (3 años)'!$E$46,INT((ROW()-13)/2),0))</f>
        <v/>
      </c>
      <c r="F387" s="985" t="str">
        <f ca="1">IF(ISBLANK(OFFSET('5. Pp (3 años)'!$K$46,INT((ROW()-13)/2),0)),"",OFFSET('5. Pp (3 años)'!$K$46,INT((ROW()-13)/2),0))</f>
        <v/>
      </c>
      <c r="G387" s="987" t="str">
        <f ca="1">IF(ISBLANK(OFFSET('5. Pp (3 años)'!$H$46,INT((ROW()-13)/2),0)),"",OFFSET('5. Pp (3 años)'!$H$46,INT((ROW()-13)/2),0))</f>
        <v/>
      </c>
      <c r="H387" s="1027" t="str">
        <f ca="1">IF(ISBLANK(OFFSET('9. METAS'!$L$20,INT((ROW()-13)/2),0)),"",OFFSET('9. METAS'!$L$20,INT((ROW()-13)/2),0))</f>
        <v/>
      </c>
      <c r="I387" s="1029"/>
      <c r="J387" s="208" t="e">
        <f ca="1">IF(MOD(ROW()-13,2)=0,IF(ISBLANK(OFFSET(#REF!,INT((ROW()-13)/2),0)),"",OFFSET(#REF!,INT((ROW()-13)/2),0)),IF(ISBLANK(OFFSET('9. METAS'!$U$20,INT((ROW()-14)/2),0)),"",OFFSET('9. METAS'!$U$20,INT((ROW()-14)/2),0)))</f>
        <v>#REF!</v>
      </c>
      <c r="K387" s="209" t="e">
        <f ca="1">IF(MOD(ROW()-13,2)=0,IF(ISBLANK(OFFSET(#REF!,INT((ROW()-13)/2),0)),"",OFFSET(#REF!,INT((ROW()-13)/2),0)),IF(ISBLANK(OFFSET('9. METAS'!$V$20,INT((ROW()-14)/2),0)),"",OFFSET('9. METAS'!$V$20,INT((ROW()-14)/2),0)))</f>
        <v>#REF!</v>
      </c>
      <c r="L387" s="209" t="e">
        <f ca="1">IF(MOD(ROW()-13,2)=0,IF(ISBLANK(OFFSET(#REF!,INT((ROW()-13)/2),0)),"",OFFSET(#REF!,INT((ROW()-13)/2),0)),IF(ISBLANK(OFFSET('9. METAS'!$W$20,INT((ROW()-14)/2),0)),"",OFFSET('9. METAS'!$W$20,INT((ROW()-14)/2),0)))</f>
        <v>#REF!</v>
      </c>
      <c r="M387" s="210" t="e">
        <f ca="1">IF(MOD(ROW()-13,2)=0,IF(ISBLANK(OFFSET(#REF!,INT((ROW()-13)/2),0)),"",OFFSET(#REF!,INT((ROW()-13)/2),0)),IF(ISBLANK(OFFSET('9. METAS'!$X$20,INT((ROW()-14)/2),0)),"",OFFSET('9. METAS'!$X$20,INT((ROW()-14)/2),0)))</f>
        <v>#REF!</v>
      </c>
      <c r="N387" s="1002" t="str">
        <f t="shared" ref="N387" ca="1" si="370">IFERROR(J387/J388,"ND")</f>
        <v>ND</v>
      </c>
      <c r="O387" s="1004" t="str">
        <f t="shared" ref="O387" ca="1" si="371">IFERROR(((J387+K387+L387)/H387),"ND")</f>
        <v>ND</v>
      </c>
      <c r="P387" s="1031"/>
    </row>
    <row r="388" spans="3:16">
      <c r="C388" s="981"/>
      <c r="D388" s="983"/>
      <c r="E388" s="983"/>
      <c r="F388" s="985"/>
      <c r="G388" s="987"/>
      <c r="H388" s="1027"/>
      <c r="I388" s="1033"/>
      <c r="J388" s="208" t="str">
        <f ca="1">IF(MOD(ROW()-13,2)=0,IF(ISBLANK(OFFSET(#REF!,INT((ROW()-13)/2),0)),"",OFFSET(#REF!,INT((ROW()-13)/2),0)),IF(ISBLANK(OFFSET('9. METAS'!$U$20,INT((ROW()-14)/2),0)),"",OFFSET('9. METAS'!$U$20,INT((ROW()-14)/2),0)))</f>
        <v/>
      </c>
      <c r="K388" s="209" t="str">
        <f ca="1">IF(MOD(ROW()-13,2)=0,IF(ISBLANK(OFFSET(#REF!,INT((ROW()-13)/2),0)),"",OFFSET(#REF!,INT((ROW()-13)/2),0)),IF(ISBLANK(OFFSET('9. METAS'!$V$20,INT((ROW()-14)/2),0)),"",OFFSET('9. METAS'!$V$20,INT((ROW()-14)/2),0)))</f>
        <v/>
      </c>
      <c r="L388" s="209" t="str">
        <f ca="1">IF(MOD(ROW()-13,2)=0,IF(ISBLANK(OFFSET(#REF!,INT((ROW()-13)/2),0)),"",OFFSET(#REF!,INT((ROW()-13)/2),0)),IF(ISBLANK(OFFSET('9. METAS'!$W$20,INT((ROW()-14)/2),0)),"",OFFSET('9. METAS'!$W$20,INT((ROW()-14)/2),0)))</f>
        <v/>
      </c>
      <c r="M388" s="210" t="str">
        <f ca="1">IF(MOD(ROW()-13,2)=0,IF(ISBLANK(OFFSET(#REF!,INT((ROW()-13)/2),0)),"",OFFSET(#REF!,INT((ROW()-13)/2),0)),IF(ISBLANK(OFFSET('9. METAS'!$X$20,INT((ROW()-14)/2),0)),"",OFFSET('9. METAS'!$X$20,INT((ROW()-14)/2),0)))</f>
        <v/>
      </c>
      <c r="N388" s="1003"/>
      <c r="O388" s="1005"/>
      <c r="P388" s="1034"/>
    </row>
    <row r="389" spans="3:16">
      <c r="C389" s="1008" t="str">
        <f ca="1">IF(ISBLANK(OFFSET('5. Pp (3 años)'!$C$46,INT((ROW()-13)/2),0)),"",OFFSET('5. Pp (3 años)'!$C$46,INT((ROW()-13)/2),0))</f>
        <v/>
      </c>
      <c r="D389" s="983" t="str">
        <f ca="1">IF(ISBLANK(OFFSET('5. Pp (3 años)'!$D$46,INT((ROW()-13)/2),0)),"",OFFSET('5. Pp (3 años)'!$D$46,INT((ROW()-13)/2),0))</f>
        <v/>
      </c>
      <c r="E389" s="983" t="str">
        <f ca="1">IF(ISBLANK(OFFSET('5. Pp (3 años)'!$E$46,INT((ROW()-13)/2),0)),"",OFFSET('5. Pp (3 años)'!$E$46,INT((ROW()-13)/2),0))</f>
        <v/>
      </c>
      <c r="F389" s="985" t="str">
        <f ca="1">IF(ISBLANK(OFFSET('5. Pp (3 años)'!$K$46,INT((ROW()-13)/2),0)),"",OFFSET('5. Pp (3 años)'!$K$46,INT((ROW()-13)/2),0))</f>
        <v/>
      </c>
      <c r="G389" s="987" t="str">
        <f ca="1">IF(ISBLANK(OFFSET('5. Pp (3 años)'!$H$46,INT((ROW()-13)/2),0)),"",OFFSET('5. Pp (3 años)'!$H$46,INT((ROW()-13)/2),0))</f>
        <v/>
      </c>
      <c r="H389" s="1027" t="str">
        <f ca="1">IF(ISBLANK(OFFSET('9. METAS'!$L$20,INT((ROW()-13)/2),0)),"",OFFSET('9. METAS'!$L$20,INT((ROW()-13)/2),0))</f>
        <v/>
      </c>
      <c r="I389" s="1029"/>
      <c r="J389" s="208" t="e">
        <f ca="1">IF(MOD(ROW()-13,2)=0,IF(ISBLANK(OFFSET(#REF!,INT((ROW()-13)/2),0)),"",OFFSET(#REF!,INT((ROW()-13)/2),0)),IF(ISBLANK(OFFSET('9. METAS'!$U$20,INT((ROW()-14)/2),0)),"",OFFSET('9. METAS'!$U$20,INT((ROW()-14)/2),0)))</f>
        <v>#REF!</v>
      </c>
      <c r="K389" s="209" t="e">
        <f ca="1">IF(MOD(ROW()-13,2)=0,IF(ISBLANK(OFFSET(#REF!,INT((ROW()-13)/2),0)),"",OFFSET(#REF!,INT((ROW()-13)/2),0)),IF(ISBLANK(OFFSET('9. METAS'!$V$20,INT((ROW()-14)/2),0)),"",OFFSET('9. METAS'!$V$20,INT((ROW()-14)/2),0)))</f>
        <v>#REF!</v>
      </c>
      <c r="L389" s="209" t="e">
        <f ca="1">IF(MOD(ROW()-13,2)=0,IF(ISBLANK(OFFSET(#REF!,INT((ROW()-13)/2),0)),"",OFFSET(#REF!,INT((ROW()-13)/2),0)),IF(ISBLANK(OFFSET('9. METAS'!$W$20,INT((ROW()-14)/2),0)),"",OFFSET('9. METAS'!$W$20,INT((ROW()-14)/2),0)))</f>
        <v>#REF!</v>
      </c>
      <c r="M389" s="210" t="e">
        <f ca="1">IF(MOD(ROW()-13,2)=0,IF(ISBLANK(OFFSET(#REF!,INT((ROW()-13)/2),0)),"",OFFSET(#REF!,INT((ROW()-13)/2),0)),IF(ISBLANK(OFFSET('9. METAS'!$X$20,INT((ROW()-14)/2),0)),"",OFFSET('9. METAS'!$X$20,INT((ROW()-14)/2),0)))</f>
        <v>#REF!</v>
      </c>
      <c r="N389" s="1002" t="str">
        <f t="shared" ref="N389" ca="1" si="372">IFERROR(J389/J390,"ND")</f>
        <v>ND</v>
      </c>
      <c r="O389" s="1004" t="str">
        <f t="shared" ref="O389" ca="1" si="373">IFERROR(((J389+K389+L389)/H389),"ND")</f>
        <v>ND</v>
      </c>
      <c r="P389" s="1031"/>
    </row>
    <row r="390" spans="3:16">
      <c r="C390" s="981"/>
      <c r="D390" s="983"/>
      <c r="E390" s="983"/>
      <c r="F390" s="985"/>
      <c r="G390" s="987"/>
      <c r="H390" s="1027"/>
      <c r="I390" s="1033"/>
      <c r="J390" s="208" t="str">
        <f ca="1">IF(MOD(ROW()-13,2)=0,IF(ISBLANK(OFFSET(#REF!,INT((ROW()-13)/2),0)),"",OFFSET(#REF!,INT((ROW()-13)/2),0)),IF(ISBLANK(OFFSET('9. METAS'!$U$20,INT((ROW()-14)/2),0)),"",OFFSET('9. METAS'!$U$20,INT((ROW()-14)/2),0)))</f>
        <v/>
      </c>
      <c r="K390" s="209" t="str">
        <f ca="1">IF(MOD(ROW()-13,2)=0,IF(ISBLANK(OFFSET(#REF!,INT((ROW()-13)/2),0)),"",OFFSET(#REF!,INT((ROW()-13)/2),0)),IF(ISBLANK(OFFSET('9. METAS'!$V$20,INT((ROW()-14)/2),0)),"",OFFSET('9. METAS'!$V$20,INT((ROW()-14)/2),0)))</f>
        <v/>
      </c>
      <c r="L390" s="209" t="str">
        <f ca="1">IF(MOD(ROW()-13,2)=0,IF(ISBLANK(OFFSET(#REF!,INT((ROW()-13)/2),0)),"",OFFSET(#REF!,INT((ROW()-13)/2),0)),IF(ISBLANK(OFFSET('9. METAS'!$W$20,INT((ROW()-14)/2),0)),"",OFFSET('9. METAS'!$W$20,INT((ROW()-14)/2),0)))</f>
        <v/>
      </c>
      <c r="M390" s="210" t="str">
        <f ca="1">IF(MOD(ROW()-13,2)=0,IF(ISBLANK(OFFSET(#REF!,INT((ROW()-13)/2),0)),"",OFFSET(#REF!,INT((ROW()-13)/2),0)),IF(ISBLANK(OFFSET('9. METAS'!$X$20,INT((ROW()-14)/2),0)),"",OFFSET('9. METAS'!$X$20,INT((ROW()-14)/2),0)))</f>
        <v/>
      </c>
      <c r="N390" s="1003"/>
      <c r="O390" s="1005"/>
      <c r="P390" s="1034"/>
    </row>
    <row r="391" spans="3:16">
      <c r="C391" s="1008" t="str">
        <f ca="1">IF(ISBLANK(OFFSET('5. Pp (3 años)'!$C$46,INT((ROW()-13)/2),0)),"",OFFSET('5. Pp (3 años)'!$C$46,INT((ROW()-13)/2),0))</f>
        <v/>
      </c>
      <c r="D391" s="983" t="str">
        <f ca="1">IF(ISBLANK(OFFSET('5. Pp (3 años)'!$D$46,INT((ROW()-13)/2),0)),"",OFFSET('5. Pp (3 años)'!$D$46,INT((ROW()-13)/2),0))</f>
        <v/>
      </c>
      <c r="E391" s="983" t="str">
        <f ca="1">IF(ISBLANK(OFFSET('5. Pp (3 años)'!$E$46,INT((ROW()-13)/2),0)),"",OFFSET('5. Pp (3 años)'!$E$46,INT((ROW()-13)/2),0))</f>
        <v/>
      </c>
      <c r="F391" s="985" t="str">
        <f ca="1">IF(ISBLANK(OFFSET('5. Pp (3 años)'!$K$46,INT((ROW()-13)/2),0)),"",OFFSET('5. Pp (3 años)'!$K$46,INT((ROW()-13)/2),0))</f>
        <v/>
      </c>
      <c r="G391" s="987" t="str">
        <f ca="1">IF(ISBLANK(OFFSET('5. Pp (3 años)'!$H$46,INT((ROW()-13)/2),0)),"",OFFSET('5. Pp (3 años)'!$H$46,INT((ROW()-13)/2),0))</f>
        <v/>
      </c>
      <c r="H391" s="1027" t="str">
        <f ca="1">IF(ISBLANK(OFFSET('9. METAS'!$L$20,INT((ROW()-13)/2),0)),"",OFFSET('9. METAS'!$L$20,INT((ROW()-13)/2),0))</f>
        <v/>
      </c>
      <c r="I391" s="1029"/>
      <c r="J391" s="208" t="e">
        <f ca="1">IF(MOD(ROW()-13,2)=0,IF(ISBLANK(OFFSET(#REF!,INT((ROW()-13)/2),0)),"",OFFSET(#REF!,INT((ROW()-13)/2),0)),IF(ISBLANK(OFFSET('9. METAS'!$U$20,INT((ROW()-14)/2),0)),"",OFFSET('9. METAS'!$U$20,INT((ROW()-14)/2),0)))</f>
        <v>#REF!</v>
      </c>
      <c r="K391" s="209" t="e">
        <f ca="1">IF(MOD(ROW()-13,2)=0,IF(ISBLANK(OFFSET(#REF!,INT((ROW()-13)/2),0)),"",OFFSET(#REF!,INT((ROW()-13)/2),0)),IF(ISBLANK(OFFSET('9. METAS'!$V$20,INT((ROW()-14)/2),0)),"",OFFSET('9. METAS'!$V$20,INT((ROW()-14)/2),0)))</f>
        <v>#REF!</v>
      </c>
      <c r="L391" s="209" t="e">
        <f ca="1">IF(MOD(ROW()-13,2)=0,IF(ISBLANK(OFFSET(#REF!,INT((ROW()-13)/2),0)),"",OFFSET(#REF!,INT((ROW()-13)/2),0)),IF(ISBLANK(OFFSET('9. METAS'!$W$20,INT((ROW()-14)/2),0)),"",OFFSET('9. METAS'!$W$20,INT((ROW()-14)/2),0)))</f>
        <v>#REF!</v>
      </c>
      <c r="M391" s="210" t="e">
        <f ca="1">IF(MOD(ROW()-13,2)=0,IF(ISBLANK(OFFSET(#REF!,INT((ROW()-13)/2),0)),"",OFFSET(#REF!,INT((ROW()-13)/2),0)),IF(ISBLANK(OFFSET('9. METAS'!$X$20,INT((ROW()-14)/2),0)),"",OFFSET('9. METAS'!$X$20,INT((ROW()-14)/2),0)))</f>
        <v>#REF!</v>
      </c>
      <c r="N391" s="1002" t="str">
        <f t="shared" ref="N391" ca="1" si="374">IFERROR(J391/J392,"ND")</f>
        <v>ND</v>
      </c>
      <c r="O391" s="1004" t="str">
        <f t="shared" ref="O391" ca="1" si="375">IFERROR(((J391+K391+L391)/H391),"ND")</f>
        <v>ND</v>
      </c>
      <c r="P391" s="1031"/>
    </row>
    <row r="392" spans="3:16">
      <c r="C392" s="981"/>
      <c r="D392" s="983"/>
      <c r="E392" s="983"/>
      <c r="F392" s="985"/>
      <c r="G392" s="987"/>
      <c r="H392" s="1027"/>
      <c r="I392" s="1033"/>
      <c r="J392" s="208" t="str">
        <f ca="1">IF(MOD(ROW()-13,2)=0,IF(ISBLANK(OFFSET(#REF!,INT((ROW()-13)/2),0)),"",OFFSET(#REF!,INT((ROW()-13)/2),0)),IF(ISBLANK(OFFSET('9. METAS'!$U$20,INT((ROW()-14)/2),0)),"",OFFSET('9. METAS'!$U$20,INT((ROW()-14)/2),0)))</f>
        <v/>
      </c>
      <c r="K392" s="209" t="str">
        <f ca="1">IF(MOD(ROW()-13,2)=0,IF(ISBLANK(OFFSET(#REF!,INT((ROW()-13)/2),0)),"",OFFSET(#REF!,INT((ROW()-13)/2),0)),IF(ISBLANK(OFFSET('9. METAS'!$V$20,INT((ROW()-14)/2),0)),"",OFFSET('9. METAS'!$V$20,INT((ROW()-14)/2),0)))</f>
        <v/>
      </c>
      <c r="L392" s="209" t="str">
        <f ca="1">IF(MOD(ROW()-13,2)=0,IF(ISBLANK(OFFSET(#REF!,INT((ROW()-13)/2),0)),"",OFFSET(#REF!,INT((ROW()-13)/2),0)),IF(ISBLANK(OFFSET('9. METAS'!$W$20,INT((ROW()-14)/2),0)),"",OFFSET('9. METAS'!$W$20,INT((ROW()-14)/2),0)))</f>
        <v/>
      </c>
      <c r="M392" s="210" t="str">
        <f ca="1">IF(MOD(ROW()-13,2)=0,IF(ISBLANK(OFFSET(#REF!,INT((ROW()-13)/2),0)),"",OFFSET(#REF!,INT((ROW()-13)/2),0)),IF(ISBLANK(OFFSET('9. METAS'!$X$20,INT((ROW()-14)/2),0)),"",OFFSET('9. METAS'!$X$20,INT((ROW()-14)/2),0)))</f>
        <v/>
      </c>
      <c r="N392" s="1003"/>
      <c r="O392" s="1005"/>
      <c r="P392" s="1034"/>
    </row>
    <row r="393" spans="3:16">
      <c r="C393" s="1008" t="str">
        <f ca="1">IF(ISBLANK(OFFSET('5. Pp (3 años)'!$C$46,INT((ROW()-13)/2),0)),"",OFFSET('5. Pp (3 años)'!$C$46,INT((ROW()-13)/2),0))</f>
        <v/>
      </c>
      <c r="D393" s="983" t="str">
        <f ca="1">IF(ISBLANK(OFFSET('5. Pp (3 años)'!$D$46,INT((ROW()-13)/2),0)),"",OFFSET('5. Pp (3 años)'!$D$46,INT((ROW()-13)/2),0))</f>
        <v/>
      </c>
      <c r="E393" s="983" t="str">
        <f ca="1">IF(ISBLANK(OFFSET('5. Pp (3 años)'!$E$46,INT((ROW()-13)/2),0)),"",OFFSET('5. Pp (3 años)'!$E$46,INT((ROW()-13)/2),0))</f>
        <v/>
      </c>
      <c r="F393" s="985" t="str">
        <f ca="1">IF(ISBLANK(OFFSET('5. Pp (3 años)'!$K$46,INT((ROW()-13)/2),0)),"",OFFSET('5. Pp (3 años)'!$K$46,INT((ROW()-13)/2),0))</f>
        <v/>
      </c>
      <c r="G393" s="987" t="str">
        <f ca="1">IF(ISBLANK(OFFSET('5. Pp (3 años)'!$H$46,INT((ROW()-13)/2),0)),"",OFFSET('5. Pp (3 años)'!$H$46,INT((ROW()-13)/2),0))</f>
        <v/>
      </c>
      <c r="H393" s="1027" t="str">
        <f ca="1">IF(ISBLANK(OFFSET('9. METAS'!$L$20,INT((ROW()-13)/2),0)),"",OFFSET('9. METAS'!$L$20,INT((ROW()-13)/2),0))</f>
        <v/>
      </c>
      <c r="I393" s="1029"/>
      <c r="J393" s="208" t="e">
        <f ca="1">IF(MOD(ROW()-13,2)=0,IF(ISBLANK(OFFSET(#REF!,INT((ROW()-13)/2),0)),"",OFFSET(#REF!,INT((ROW()-13)/2),0)),IF(ISBLANK(OFFSET('9. METAS'!$U$20,INT((ROW()-14)/2),0)),"",OFFSET('9. METAS'!$U$20,INT((ROW()-14)/2),0)))</f>
        <v>#REF!</v>
      </c>
      <c r="K393" s="209" t="e">
        <f ca="1">IF(MOD(ROW()-13,2)=0,IF(ISBLANK(OFFSET(#REF!,INT((ROW()-13)/2),0)),"",OFFSET(#REF!,INT((ROW()-13)/2),0)),IF(ISBLANK(OFFSET('9. METAS'!$V$20,INT((ROW()-14)/2),0)),"",OFFSET('9. METAS'!$V$20,INT((ROW()-14)/2),0)))</f>
        <v>#REF!</v>
      </c>
      <c r="L393" s="209" t="e">
        <f ca="1">IF(MOD(ROW()-13,2)=0,IF(ISBLANK(OFFSET(#REF!,INT((ROW()-13)/2),0)),"",OFFSET(#REF!,INT((ROW()-13)/2),0)),IF(ISBLANK(OFFSET('9. METAS'!$W$20,INT((ROW()-14)/2),0)),"",OFFSET('9. METAS'!$W$20,INT((ROW()-14)/2),0)))</f>
        <v>#REF!</v>
      </c>
      <c r="M393" s="210" t="e">
        <f ca="1">IF(MOD(ROW()-13,2)=0,IF(ISBLANK(OFFSET(#REF!,INT((ROW()-13)/2),0)),"",OFFSET(#REF!,INT((ROW()-13)/2),0)),IF(ISBLANK(OFFSET('9. METAS'!$X$20,INT((ROW()-14)/2),0)),"",OFFSET('9. METAS'!$X$20,INT((ROW()-14)/2),0)))</f>
        <v>#REF!</v>
      </c>
      <c r="N393" s="1002" t="str">
        <f t="shared" ref="N393" ca="1" si="376">IFERROR(J393/J394,"ND")</f>
        <v>ND</v>
      </c>
      <c r="O393" s="1004" t="str">
        <f t="shared" ref="O393" ca="1" si="377">IFERROR(((J393+K393+L393)/H393),"ND")</f>
        <v>ND</v>
      </c>
      <c r="P393" s="1031"/>
    </row>
    <row r="394" spans="3:16">
      <c r="C394" s="981"/>
      <c r="D394" s="983"/>
      <c r="E394" s="983"/>
      <c r="F394" s="985"/>
      <c r="G394" s="987"/>
      <c r="H394" s="1027"/>
      <c r="I394" s="1033"/>
      <c r="J394" s="208" t="str">
        <f ca="1">IF(MOD(ROW()-13,2)=0,IF(ISBLANK(OFFSET(#REF!,INT((ROW()-13)/2),0)),"",OFFSET(#REF!,INT((ROW()-13)/2),0)),IF(ISBLANK(OFFSET('9. METAS'!$U$20,INT((ROW()-14)/2),0)),"",OFFSET('9. METAS'!$U$20,INT((ROW()-14)/2),0)))</f>
        <v/>
      </c>
      <c r="K394" s="209" t="str">
        <f ca="1">IF(MOD(ROW()-13,2)=0,IF(ISBLANK(OFFSET(#REF!,INT((ROW()-13)/2),0)),"",OFFSET(#REF!,INT((ROW()-13)/2),0)),IF(ISBLANK(OFFSET('9. METAS'!$V$20,INT((ROW()-14)/2),0)),"",OFFSET('9. METAS'!$V$20,INT((ROW()-14)/2),0)))</f>
        <v/>
      </c>
      <c r="L394" s="209" t="str">
        <f ca="1">IF(MOD(ROW()-13,2)=0,IF(ISBLANK(OFFSET(#REF!,INT((ROW()-13)/2),0)),"",OFFSET(#REF!,INT((ROW()-13)/2),0)),IF(ISBLANK(OFFSET('9. METAS'!$W$20,INT((ROW()-14)/2),0)),"",OFFSET('9. METAS'!$W$20,INT((ROW()-14)/2),0)))</f>
        <v/>
      </c>
      <c r="M394" s="210" t="str">
        <f ca="1">IF(MOD(ROW()-13,2)=0,IF(ISBLANK(OFFSET(#REF!,INT((ROW()-13)/2),0)),"",OFFSET(#REF!,INT((ROW()-13)/2),0)),IF(ISBLANK(OFFSET('9. METAS'!$X$20,INT((ROW()-14)/2),0)),"",OFFSET('9. METAS'!$X$20,INT((ROW()-14)/2),0)))</f>
        <v/>
      </c>
      <c r="N394" s="1003"/>
      <c r="O394" s="1005"/>
      <c r="P394" s="1034"/>
    </row>
    <row r="395" spans="3:16">
      <c r="C395" s="1008" t="str">
        <f ca="1">IF(ISBLANK(OFFSET('5. Pp (3 años)'!$C$46,INT((ROW()-13)/2),0)),"",OFFSET('5. Pp (3 años)'!$C$46,INT((ROW()-13)/2),0))</f>
        <v/>
      </c>
      <c r="D395" s="983" t="str">
        <f ca="1">IF(ISBLANK(OFFSET('5. Pp (3 años)'!$D$46,INT((ROW()-13)/2),0)),"",OFFSET('5. Pp (3 años)'!$D$46,INT((ROW()-13)/2),0))</f>
        <v/>
      </c>
      <c r="E395" s="983" t="str">
        <f ca="1">IF(ISBLANK(OFFSET('5. Pp (3 años)'!$E$46,INT((ROW()-13)/2),0)),"",OFFSET('5. Pp (3 años)'!$E$46,INT((ROW()-13)/2),0))</f>
        <v/>
      </c>
      <c r="F395" s="985" t="str">
        <f ca="1">IF(ISBLANK(OFFSET('5. Pp (3 años)'!$K$46,INT((ROW()-13)/2),0)),"",OFFSET('5. Pp (3 años)'!$K$46,INT((ROW()-13)/2),0))</f>
        <v/>
      </c>
      <c r="G395" s="987" t="str">
        <f ca="1">IF(ISBLANK(OFFSET('5. Pp (3 años)'!$H$46,INT((ROW()-13)/2),0)),"",OFFSET('5. Pp (3 años)'!$H$46,INT((ROW()-13)/2),0))</f>
        <v/>
      </c>
      <c r="H395" s="1027" t="str">
        <f ca="1">IF(ISBLANK(OFFSET('9. METAS'!$L$20,INT((ROW()-13)/2),0)),"",OFFSET('9. METAS'!$L$20,INT((ROW()-13)/2),0))</f>
        <v/>
      </c>
      <c r="I395" s="1029"/>
      <c r="J395" s="208" t="e">
        <f ca="1">IF(MOD(ROW()-13,2)=0,IF(ISBLANK(OFFSET(#REF!,INT((ROW()-13)/2),0)),"",OFFSET(#REF!,INT((ROW()-13)/2),0)),IF(ISBLANK(OFFSET('9. METAS'!$U$20,INT((ROW()-14)/2),0)),"",OFFSET('9. METAS'!$U$20,INT((ROW()-14)/2),0)))</f>
        <v>#REF!</v>
      </c>
      <c r="K395" s="209" t="e">
        <f ca="1">IF(MOD(ROW()-13,2)=0,IF(ISBLANK(OFFSET(#REF!,INT((ROW()-13)/2),0)),"",OFFSET(#REF!,INT((ROW()-13)/2),0)),IF(ISBLANK(OFFSET('9. METAS'!$V$20,INT((ROW()-14)/2),0)),"",OFFSET('9. METAS'!$V$20,INT((ROW()-14)/2),0)))</f>
        <v>#REF!</v>
      </c>
      <c r="L395" s="209" t="e">
        <f ca="1">IF(MOD(ROW()-13,2)=0,IF(ISBLANK(OFFSET(#REF!,INT((ROW()-13)/2),0)),"",OFFSET(#REF!,INT((ROW()-13)/2),0)),IF(ISBLANK(OFFSET('9. METAS'!$W$20,INT((ROW()-14)/2),0)),"",OFFSET('9. METAS'!$W$20,INT((ROW()-14)/2),0)))</f>
        <v>#REF!</v>
      </c>
      <c r="M395" s="210" t="e">
        <f ca="1">IF(MOD(ROW()-13,2)=0,IF(ISBLANK(OFFSET(#REF!,INT((ROW()-13)/2),0)),"",OFFSET(#REF!,INT((ROW()-13)/2),0)),IF(ISBLANK(OFFSET('9. METAS'!$X$20,INT((ROW()-14)/2),0)),"",OFFSET('9. METAS'!$X$20,INT((ROW()-14)/2),0)))</f>
        <v>#REF!</v>
      </c>
      <c r="N395" s="1002" t="str">
        <f t="shared" ref="N395" ca="1" si="378">IFERROR(J395/J396,"ND")</f>
        <v>ND</v>
      </c>
      <c r="O395" s="1004" t="str">
        <f t="shared" ref="O395" ca="1" si="379">IFERROR(((J395+K395+L395)/H395),"ND")</f>
        <v>ND</v>
      </c>
      <c r="P395" s="1031"/>
    </row>
    <row r="396" spans="3:16">
      <c r="C396" s="981"/>
      <c r="D396" s="983"/>
      <c r="E396" s="983"/>
      <c r="F396" s="985"/>
      <c r="G396" s="987"/>
      <c r="H396" s="1027"/>
      <c r="I396" s="1033"/>
      <c r="J396" s="208" t="str">
        <f ca="1">IF(MOD(ROW()-13,2)=0,IF(ISBLANK(OFFSET(#REF!,INT((ROW()-13)/2),0)),"",OFFSET(#REF!,INT((ROW()-13)/2),0)),IF(ISBLANK(OFFSET('9. METAS'!$U$20,INT((ROW()-14)/2),0)),"",OFFSET('9. METAS'!$U$20,INT((ROW()-14)/2),0)))</f>
        <v/>
      </c>
      <c r="K396" s="209" t="str">
        <f ca="1">IF(MOD(ROW()-13,2)=0,IF(ISBLANK(OFFSET(#REF!,INT((ROW()-13)/2),0)),"",OFFSET(#REF!,INT((ROW()-13)/2),0)),IF(ISBLANK(OFFSET('9. METAS'!$V$20,INT((ROW()-14)/2),0)),"",OFFSET('9. METAS'!$V$20,INT((ROW()-14)/2),0)))</f>
        <v/>
      </c>
      <c r="L396" s="209" t="str">
        <f ca="1">IF(MOD(ROW()-13,2)=0,IF(ISBLANK(OFFSET(#REF!,INT((ROW()-13)/2),0)),"",OFFSET(#REF!,INT((ROW()-13)/2),0)),IF(ISBLANK(OFFSET('9. METAS'!$W$20,INT((ROW()-14)/2),0)),"",OFFSET('9. METAS'!$W$20,INT((ROW()-14)/2),0)))</f>
        <v/>
      </c>
      <c r="M396" s="210" t="str">
        <f ca="1">IF(MOD(ROW()-13,2)=0,IF(ISBLANK(OFFSET(#REF!,INT((ROW()-13)/2),0)),"",OFFSET(#REF!,INT((ROW()-13)/2),0)),IF(ISBLANK(OFFSET('9. METAS'!$X$20,INT((ROW()-14)/2),0)),"",OFFSET('9. METAS'!$X$20,INT((ROW()-14)/2),0)))</f>
        <v/>
      </c>
      <c r="N396" s="1003"/>
      <c r="O396" s="1005"/>
      <c r="P396" s="1034"/>
    </row>
    <row r="397" spans="3:16">
      <c r="C397" s="1008" t="str">
        <f ca="1">IF(ISBLANK(OFFSET('5. Pp (3 años)'!$C$46,INT((ROW()-13)/2),0)),"",OFFSET('5. Pp (3 años)'!$C$46,INT((ROW()-13)/2),0))</f>
        <v/>
      </c>
      <c r="D397" s="983" t="str">
        <f ca="1">IF(ISBLANK(OFFSET('5. Pp (3 años)'!$D$46,INT((ROW()-13)/2),0)),"",OFFSET('5. Pp (3 años)'!$D$46,INT((ROW()-13)/2),0))</f>
        <v/>
      </c>
      <c r="E397" s="983" t="str">
        <f ca="1">IF(ISBLANK(OFFSET('5. Pp (3 años)'!$E$46,INT((ROW()-13)/2),0)),"",OFFSET('5. Pp (3 años)'!$E$46,INT((ROW()-13)/2),0))</f>
        <v/>
      </c>
      <c r="F397" s="985" t="str">
        <f ca="1">IF(ISBLANK(OFFSET('5. Pp (3 años)'!$K$46,INT((ROW()-13)/2),0)),"",OFFSET('5. Pp (3 años)'!$K$46,INT((ROW()-13)/2),0))</f>
        <v/>
      </c>
      <c r="G397" s="987" t="str">
        <f ca="1">IF(ISBLANK(OFFSET('5. Pp (3 años)'!$H$46,INT((ROW()-13)/2),0)),"",OFFSET('5. Pp (3 años)'!$H$46,INT((ROW()-13)/2),0))</f>
        <v/>
      </c>
      <c r="H397" s="1027" t="str">
        <f ca="1">IF(ISBLANK(OFFSET('9. METAS'!$L$20,INT((ROW()-13)/2),0)),"",OFFSET('9. METAS'!$L$20,INT((ROW()-13)/2),0))</f>
        <v/>
      </c>
      <c r="I397" s="1029"/>
      <c r="J397" s="208" t="e">
        <f ca="1">IF(MOD(ROW()-13,2)=0,IF(ISBLANK(OFFSET(#REF!,INT((ROW()-13)/2),0)),"",OFFSET(#REF!,INT((ROW()-13)/2),0)),IF(ISBLANK(OFFSET('9. METAS'!$U$20,INT((ROW()-14)/2),0)),"",OFFSET('9. METAS'!$U$20,INT((ROW()-14)/2),0)))</f>
        <v>#REF!</v>
      </c>
      <c r="K397" s="209" t="e">
        <f ca="1">IF(MOD(ROW()-13,2)=0,IF(ISBLANK(OFFSET(#REF!,INT((ROW()-13)/2),0)),"",OFFSET(#REF!,INT((ROW()-13)/2),0)),IF(ISBLANK(OFFSET('9. METAS'!$V$20,INT((ROW()-14)/2),0)),"",OFFSET('9. METAS'!$V$20,INT((ROW()-14)/2),0)))</f>
        <v>#REF!</v>
      </c>
      <c r="L397" s="209" t="e">
        <f ca="1">IF(MOD(ROW()-13,2)=0,IF(ISBLANK(OFFSET(#REF!,INT((ROW()-13)/2),0)),"",OFFSET(#REF!,INT((ROW()-13)/2),0)),IF(ISBLANK(OFFSET('9. METAS'!$W$20,INT((ROW()-14)/2),0)),"",OFFSET('9. METAS'!$W$20,INT((ROW()-14)/2),0)))</f>
        <v>#REF!</v>
      </c>
      <c r="M397" s="210" t="e">
        <f ca="1">IF(MOD(ROW()-13,2)=0,IF(ISBLANK(OFFSET(#REF!,INT((ROW()-13)/2),0)),"",OFFSET(#REF!,INT((ROW()-13)/2),0)),IF(ISBLANK(OFFSET('9. METAS'!$X$20,INT((ROW()-14)/2),0)),"",OFFSET('9. METAS'!$X$20,INT((ROW()-14)/2),0)))</f>
        <v>#REF!</v>
      </c>
      <c r="N397" s="1002" t="str">
        <f t="shared" ref="N397" ca="1" si="380">IFERROR(J397/J398,"ND")</f>
        <v>ND</v>
      </c>
      <c r="O397" s="1004" t="str">
        <f t="shared" ref="O397" ca="1" si="381">IFERROR(((J397+K397+L397)/H397),"ND")</f>
        <v>ND</v>
      </c>
      <c r="P397" s="1031"/>
    </row>
    <row r="398" spans="3:16">
      <c r="C398" s="981"/>
      <c r="D398" s="983"/>
      <c r="E398" s="983"/>
      <c r="F398" s="985"/>
      <c r="G398" s="987"/>
      <c r="H398" s="1027"/>
      <c r="I398" s="1033"/>
      <c r="J398" s="208" t="str">
        <f ca="1">IF(MOD(ROW()-13,2)=0,IF(ISBLANK(OFFSET(#REF!,INT((ROW()-13)/2),0)),"",OFFSET(#REF!,INT((ROW()-13)/2),0)),IF(ISBLANK(OFFSET('9. METAS'!$U$20,INT((ROW()-14)/2),0)),"",OFFSET('9. METAS'!$U$20,INT((ROW()-14)/2),0)))</f>
        <v/>
      </c>
      <c r="K398" s="209" t="str">
        <f ca="1">IF(MOD(ROW()-13,2)=0,IF(ISBLANK(OFFSET(#REF!,INT((ROW()-13)/2),0)),"",OFFSET(#REF!,INT((ROW()-13)/2),0)),IF(ISBLANK(OFFSET('9. METAS'!$V$20,INT((ROW()-14)/2),0)),"",OFFSET('9. METAS'!$V$20,INT((ROW()-14)/2),0)))</f>
        <v/>
      </c>
      <c r="L398" s="209" t="str">
        <f ca="1">IF(MOD(ROW()-13,2)=0,IF(ISBLANK(OFFSET(#REF!,INT((ROW()-13)/2),0)),"",OFFSET(#REF!,INT((ROW()-13)/2),0)),IF(ISBLANK(OFFSET('9. METAS'!$W$20,INT((ROW()-14)/2),0)),"",OFFSET('9. METAS'!$W$20,INT((ROW()-14)/2),0)))</f>
        <v/>
      </c>
      <c r="M398" s="210" t="str">
        <f ca="1">IF(MOD(ROW()-13,2)=0,IF(ISBLANK(OFFSET(#REF!,INT((ROW()-13)/2),0)),"",OFFSET(#REF!,INT((ROW()-13)/2),0)),IF(ISBLANK(OFFSET('9. METAS'!$X$20,INT((ROW()-14)/2),0)),"",OFFSET('9. METAS'!$X$20,INT((ROW()-14)/2),0)))</f>
        <v/>
      </c>
      <c r="N398" s="1003"/>
      <c r="O398" s="1005"/>
      <c r="P398" s="1034"/>
    </row>
    <row r="399" spans="3:16">
      <c r="C399" s="1008" t="str">
        <f ca="1">IF(ISBLANK(OFFSET('5. Pp (3 años)'!$C$46,INT((ROW()-13)/2),0)),"",OFFSET('5. Pp (3 años)'!$C$46,INT((ROW()-13)/2),0))</f>
        <v/>
      </c>
      <c r="D399" s="983" t="str">
        <f ca="1">IF(ISBLANK(OFFSET('5. Pp (3 años)'!$D$46,INT((ROW()-13)/2),0)),"",OFFSET('5. Pp (3 años)'!$D$46,INT((ROW()-13)/2),0))</f>
        <v/>
      </c>
      <c r="E399" s="983" t="str">
        <f ca="1">IF(ISBLANK(OFFSET('5. Pp (3 años)'!$E$46,INT((ROW()-13)/2),0)),"",OFFSET('5. Pp (3 años)'!$E$46,INT((ROW()-13)/2),0))</f>
        <v/>
      </c>
      <c r="F399" s="985" t="str">
        <f ca="1">IF(ISBLANK(OFFSET('5. Pp (3 años)'!$K$46,INT((ROW()-13)/2),0)),"",OFFSET('5. Pp (3 años)'!$K$46,INT((ROW()-13)/2),0))</f>
        <v/>
      </c>
      <c r="G399" s="987" t="str">
        <f ca="1">IF(ISBLANK(OFFSET('5. Pp (3 años)'!$H$46,INT((ROW()-13)/2),0)),"",OFFSET('5. Pp (3 años)'!$H$46,INT((ROW()-13)/2),0))</f>
        <v/>
      </c>
      <c r="H399" s="1027" t="str">
        <f ca="1">IF(ISBLANK(OFFSET('9. METAS'!$L$20,INT((ROW()-13)/2),0)),"",OFFSET('9. METAS'!$L$20,INT((ROW()-13)/2),0))</f>
        <v/>
      </c>
      <c r="I399" s="1029"/>
      <c r="J399" s="208" t="e">
        <f ca="1">IF(MOD(ROW()-13,2)=0,IF(ISBLANK(OFFSET(#REF!,INT((ROW()-13)/2),0)),"",OFFSET(#REF!,INT((ROW()-13)/2),0)),IF(ISBLANK(OFFSET('9. METAS'!$U$20,INT((ROW()-14)/2),0)),"",OFFSET('9. METAS'!$U$20,INT((ROW()-14)/2),0)))</f>
        <v>#REF!</v>
      </c>
      <c r="K399" s="209" t="e">
        <f ca="1">IF(MOD(ROW()-13,2)=0,IF(ISBLANK(OFFSET(#REF!,INT((ROW()-13)/2),0)),"",OFFSET(#REF!,INT((ROW()-13)/2),0)),IF(ISBLANK(OFFSET('9. METAS'!$V$20,INT((ROW()-14)/2),0)),"",OFFSET('9. METAS'!$V$20,INT((ROW()-14)/2),0)))</f>
        <v>#REF!</v>
      </c>
      <c r="L399" s="209" t="e">
        <f ca="1">IF(MOD(ROW()-13,2)=0,IF(ISBLANK(OFFSET(#REF!,INT((ROW()-13)/2),0)),"",OFFSET(#REF!,INT((ROW()-13)/2),0)),IF(ISBLANK(OFFSET('9. METAS'!$W$20,INT((ROW()-14)/2),0)),"",OFFSET('9. METAS'!$W$20,INT((ROW()-14)/2),0)))</f>
        <v>#REF!</v>
      </c>
      <c r="M399" s="210" t="e">
        <f ca="1">IF(MOD(ROW()-13,2)=0,IF(ISBLANK(OFFSET(#REF!,INT((ROW()-13)/2),0)),"",OFFSET(#REF!,INT((ROW()-13)/2),0)),IF(ISBLANK(OFFSET('9. METAS'!$X$20,INT((ROW()-14)/2),0)),"",OFFSET('9. METAS'!$X$20,INT((ROW()-14)/2),0)))</f>
        <v>#REF!</v>
      </c>
      <c r="N399" s="1002" t="str">
        <f t="shared" ref="N399" ca="1" si="382">IFERROR(J399/J400,"ND")</f>
        <v>ND</v>
      </c>
      <c r="O399" s="1004" t="str">
        <f t="shared" ref="O399" ca="1" si="383">IFERROR(((J399+K399+L399)/H399),"ND")</f>
        <v>ND</v>
      </c>
      <c r="P399" s="1031"/>
    </row>
    <row r="400" spans="3:16">
      <c r="C400" s="981"/>
      <c r="D400" s="983"/>
      <c r="E400" s="983"/>
      <c r="F400" s="985"/>
      <c r="G400" s="987"/>
      <c r="H400" s="1027"/>
      <c r="I400" s="1033"/>
      <c r="J400" s="208" t="str">
        <f ca="1">IF(MOD(ROW()-13,2)=0,IF(ISBLANK(OFFSET(#REF!,INT((ROW()-13)/2),0)),"",OFFSET(#REF!,INT((ROW()-13)/2),0)),IF(ISBLANK(OFFSET('9. METAS'!$U$20,INT((ROW()-14)/2),0)),"",OFFSET('9. METAS'!$U$20,INT((ROW()-14)/2),0)))</f>
        <v/>
      </c>
      <c r="K400" s="209" t="str">
        <f ca="1">IF(MOD(ROW()-13,2)=0,IF(ISBLANK(OFFSET(#REF!,INT((ROW()-13)/2),0)),"",OFFSET(#REF!,INT((ROW()-13)/2),0)),IF(ISBLANK(OFFSET('9. METAS'!$V$20,INT((ROW()-14)/2),0)),"",OFFSET('9. METAS'!$V$20,INT((ROW()-14)/2),0)))</f>
        <v/>
      </c>
      <c r="L400" s="209" t="str">
        <f ca="1">IF(MOD(ROW()-13,2)=0,IF(ISBLANK(OFFSET(#REF!,INT((ROW()-13)/2),0)),"",OFFSET(#REF!,INT((ROW()-13)/2),0)),IF(ISBLANK(OFFSET('9. METAS'!$W$20,INT((ROW()-14)/2),0)),"",OFFSET('9. METAS'!$W$20,INT((ROW()-14)/2),0)))</f>
        <v/>
      </c>
      <c r="M400" s="210" t="str">
        <f ca="1">IF(MOD(ROW()-13,2)=0,IF(ISBLANK(OFFSET(#REF!,INT((ROW()-13)/2),0)),"",OFFSET(#REF!,INT((ROW()-13)/2),0)),IF(ISBLANK(OFFSET('9. METAS'!$X$20,INT((ROW()-14)/2),0)),"",OFFSET('9. METAS'!$X$20,INT((ROW()-14)/2),0)))</f>
        <v/>
      </c>
      <c r="N400" s="1003"/>
      <c r="O400" s="1005"/>
      <c r="P400" s="1034"/>
    </row>
    <row r="401" spans="3:16">
      <c r="C401" s="1008" t="str">
        <f ca="1">IF(ISBLANK(OFFSET('5. Pp (3 años)'!$C$46,INT((ROW()-13)/2),0)),"",OFFSET('5. Pp (3 años)'!$C$46,INT((ROW()-13)/2),0))</f>
        <v/>
      </c>
      <c r="D401" s="983" t="str">
        <f ca="1">IF(ISBLANK(OFFSET('5. Pp (3 años)'!$D$46,INT((ROW()-13)/2),0)),"",OFFSET('5. Pp (3 años)'!$D$46,INT((ROW()-13)/2),0))</f>
        <v/>
      </c>
      <c r="E401" s="983" t="str">
        <f ca="1">IF(ISBLANK(OFFSET('5. Pp (3 años)'!$E$46,INT((ROW()-13)/2),0)),"",OFFSET('5. Pp (3 años)'!$E$46,INT((ROW()-13)/2),0))</f>
        <v/>
      </c>
      <c r="F401" s="985" t="str">
        <f ca="1">IF(ISBLANK(OFFSET('5. Pp (3 años)'!$K$46,INT((ROW()-13)/2),0)),"",OFFSET('5. Pp (3 años)'!$K$46,INT((ROW()-13)/2),0))</f>
        <v/>
      </c>
      <c r="G401" s="987" t="str">
        <f ca="1">IF(ISBLANK(OFFSET('5. Pp (3 años)'!$H$46,INT((ROW()-13)/2),0)),"",OFFSET('5. Pp (3 años)'!$H$46,INT((ROW()-13)/2),0))</f>
        <v/>
      </c>
      <c r="H401" s="1027" t="str">
        <f ca="1">IF(ISBLANK(OFFSET('9. METAS'!$L$20,INT((ROW()-13)/2),0)),"",OFFSET('9. METAS'!$L$20,INT((ROW()-13)/2),0))</f>
        <v/>
      </c>
      <c r="I401" s="1029"/>
      <c r="J401" s="208" t="e">
        <f ca="1">IF(MOD(ROW()-13,2)=0,IF(ISBLANK(OFFSET(#REF!,INT((ROW()-13)/2),0)),"",OFFSET(#REF!,INT((ROW()-13)/2),0)),IF(ISBLANK(OFFSET('9. METAS'!$U$20,INT((ROW()-14)/2),0)),"",OFFSET('9. METAS'!$U$20,INT((ROW()-14)/2),0)))</f>
        <v>#REF!</v>
      </c>
      <c r="K401" s="209" t="e">
        <f ca="1">IF(MOD(ROW()-13,2)=0,IF(ISBLANK(OFFSET(#REF!,INT((ROW()-13)/2),0)),"",OFFSET(#REF!,INT((ROW()-13)/2),0)),IF(ISBLANK(OFFSET('9. METAS'!$V$20,INT((ROW()-14)/2),0)),"",OFFSET('9. METAS'!$V$20,INT((ROW()-14)/2),0)))</f>
        <v>#REF!</v>
      </c>
      <c r="L401" s="209" t="e">
        <f ca="1">IF(MOD(ROW()-13,2)=0,IF(ISBLANK(OFFSET(#REF!,INT((ROW()-13)/2),0)),"",OFFSET(#REF!,INT((ROW()-13)/2),0)),IF(ISBLANK(OFFSET('9. METAS'!$W$20,INT((ROW()-14)/2),0)),"",OFFSET('9. METAS'!$W$20,INT((ROW()-14)/2),0)))</f>
        <v>#REF!</v>
      </c>
      <c r="M401" s="210" t="e">
        <f ca="1">IF(MOD(ROW()-13,2)=0,IF(ISBLANK(OFFSET(#REF!,INT((ROW()-13)/2),0)),"",OFFSET(#REF!,INT((ROW()-13)/2),0)),IF(ISBLANK(OFFSET('9. METAS'!$X$20,INT((ROW()-14)/2),0)),"",OFFSET('9. METAS'!$X$20,INT((ROW()-14)/2),0)))</f>
        <v>#REF!</v>
      </c>
      <c r="N401" s="1002" t="str">
        <f t="shared" ref="N401" ca="1" si="384">IFERROR(J401/J402,"ND")</f>
        <v>ND</v>
      </c>
      <c r="O401" s="1004" t="str">
        <f t="shared" ref="O401" ca="1" si="385">IFERROR(((J401+K401+L401)/H401),"ND")</f>
        <v>ND</v>
      </c>
      <c r="P401" s="1031"/>
    </row>
    <row r="402" spans="3:16">
      <c r="C402" s="981"/>
      <c r="D402" s="983"/>
      <c r="E402" s="983"/>
      <c r="F402" s="985"/>
      <c r="G402" s="987"/>
      <c r="H402" s="1027"/>
      <c r="I402" s="1033"/>
      <c r="J402" s="208" t="str">
        <f ca="1">IF(MOD(ROW()-13,2)=0,IF(ISBLANK(OFFSET(#REF!,INT((ROW()-13)/2),0)),"",OFFSET(#REF!,INT((ROW()-13)/2),0)),IF(ISBLANK(OFFSET('9. METAS'!$U$20,INT((ROW()-14)/2),0)),"",OFFSET('9. METAS'!$U$20,INT((ROW()-14)/2),0)))</f>
        <v/>
      </c>
      <c r="K402" s="209" t="str">
        <f ca="1">IF(MOD(ROW()-13,2)=0,IF(ISBLANK(OFFSET(#REF!,INT((ROW()-13)/2),0)),"",OFFSET(#REF!,INT((ROW()-13)/2),0)),IF(ISBLANK(OFFSET('9. METAS'!$V$20,INT((ROW()-14)/2),0)),"",OFFSET('9. METAS'!$V$20,INT((ROW()-14)/2),0)))</f>
        <v/>
      </c>
      <c r="L402" s="209" t="str">
        <f ca="1">IF(MOD(ROW()-13,2)=0,IF(ISBLANK(OFFSET(#REF!,INT((ROW()-13)/2),0)),"",OFFSET(#REF!,INT((ROW()-13)/2),0)),IF(ISBLANK(OFFSET('9. METAS'!$W$20,INT((ROW()-14)/2),0)),"",OFFSET('9. METAS'!$W$20,INT((ROW()-14)/2),0)))</f>
        <v/>
      </c>
      <c r="M402" s="210" t="str">
        <f ca="1">IF(MOD(ROW()-13,2)=0,IF(ISBLANK(OFFSET(#REF!,INT((ROW()-13)/2),0)),"",OFFSET(#REF!,INT((ROW()-13)/2),0)),IF(ISBLANK(OFFSET('9. METAS'!$X$20,INT((ROW()-14)/2),0)),"",OFFSET('9. METAS'!$X$20,INT((ROW()-14)/2),0)))</f>
        <v/>
      </c>
      <c r="N402" s="1003"/>
      <c r="O402" s="1005"/>
      <c r="P402" s="1034"/>
    </row>
    <row r="403" spans="3:16">
      <c r="C403" s="1008" t="str">
        <f ca="1">IF(ISBLANK(OFFSET('5. Pp (3 años)'!$C$46,INT((ROW()-13)/2),0)),"",OFFSET('5. Pp (3 años)'!$C$46,INT((ROW()-13)/2),0))</f>
        <v/>
      </c>
      <c r="D403" s="983" t="str">
        <f ca="1">IF(ISBLANK(OFFSET('5. Pp (3 años)'!$D$46,INT((ROW()-13)/2),0)),"",OFFSET('5. Pp (3 años)'!$D$46,INT((ROW()-13)/2),0))</f>
        <v/>
      </c>
      <c r="E403" s="983" t="str">
        <f ca="1">IF(ISBLANK(OFFSET('5. Pp (3 años)'!$E$46,INT((ROW()-13)/2),0)),"",OFFSET('5. Pp (3 años)'!$E$46,INT((ROW()-13)/2),0))</f>
        <v/>
      </c>
      <c r="F403" s="985" t="str">
        <f ca="1">IF(ISBLANK(OFFSET('5. Pp (3 años)'!$K$46,INT((ROW()-13)/2),0)),"",OFFSET('5. Pp (3 años)'!$K$46,INT((ROW()-13)/2),0))</f>
        <v/>
      </c>
      <c r="G403" s="987" t="str">
        <f ca="1">IF(ISBLANK(OFFSET('5. Pp (3 años)'!$H$46,INT((ROW()-13)/2),0)),"",OFFSET('5. Pp (3 años)'!$H$46,INT((ROW()-13)/2),0))</f>
        <v/>
      </c>
      <c r="H403" s="1027" t="str">
        <f ca="1">IF(ISBLANK(OFFSET('9. METAS'!$L$20,INT((ROW()-13)/2),0)),"",OFFSET('9. METAS'!$L$20,INT((ROW()-13)/2),0))</f>
        <v/>
      </c>
      <c r="I403" s="1029"/>
      <c r="J403" s="208" t="e">
        <f ca="1">IF(MOD(ROW()-13,2)=0,IF(ISBLANK(OFFSET(#REF!,INT((ROW()-13)/2),0)),"",OFFSET(#REF!,INT((ROW()-13)/2),0)),IF(ISBLANK(OFFSET('9. METAS'!$U$20,INT((ROW()-14)/2),0)),"",OFFSET('9. METAS'!$U$20,INT((ROW()-14)/2),0)))</f>
        <v>#REF!</v>
      </c>
      <c r="K403" s="209" t="e">
        <f ca="1">IF(MOD(ROW()-13,2)=0,IF(ISBLANK(OFFSET(#REF!,INT((ROW()-13)/2),0)),"",OFFSET(#REF!,INT((ROW()-13)/2),0)),IF(ISBLANK(OFFSET('9. METAS'!$V$20,INT((ROW()-14)/2),0)),"",OFFSET('9. METAS'!$V$20,INT((ROW()-14)/2),0)))</f>
        <v>#REF!</v>
      </c>
      <c r="L403" s="209" t="e">
        <f ca="1">IF(MOD(ROW()-13,2)=0,IF(ISBLANK(OFFSET(#REF!,INT((ROW()-13)/2),0)),"",OFFSET(#REF!,INT((ROW()-13)/2),0)),IF(ISBLANK(OFFSET('9. METAS'!$W$20,INT((ROW()-14)/2),0)),"",OFFSET('9. METAS'!$W$20,INT((ROW()-14)/2),0)))</f>
        <v>#REF!</v>
      </c>
      <c r="M403" s="210" t="e">
        <f ca="1">IF(MOD(ROW()-13,2)=0,IF(ISBLANK(OFFSET(#REF!,INT((ROW()-13)/2),0)),"",OFFSET(#REF!,INT((ROW()-13)/2),0)),IF(ISBLANK(OFFSET('9. METAS'!$X$20,INT((ROW()-14)/2),0)),"",OFFSET('9. METAS'!$X$20,INT((ROW()-14)/2),0)))</f>
        <v>#REF!</v>
      </c>
      <c r="N403" s="1002" t="str">
        <f t="shared" ref="N403" ca="1" si="386">IFERROR(J403/J404,"ND")</f>
        <v>ND</v>
      </c>
      <c r="O403" s="1004" t="str">
        <f t="shared" ref="O403" ca="1" si="387">IFERROR(((J403+K403+L403)/H403),"ND")</f>
        <v>ND</v>
      </c>
      <c r="P403" s="1031"/>
    </row>
    <row r="404" spans="3:16">
      <c r="C404" s="981"/>
      <c r="D404" s="983"/>
      <c r="E404" s="983"/>
      <c r="F404" s="985"/>
      <c r="G404" s="987"/>
      <c r="H404" s="1027"/>
      <c r="I404" s="1033"/>
      <c r="J404" s="208" t="str">
        <f ca="1">IF(MOD(ROW()-13,2)=0,IF(ISBLANK(OFFSET(#REF!,INT((ROW()-13)/2),0)),"",OFFSET(#REF!,INT((ROW()-13)/2),0)),IF(ISBLANK(OFFSET('9. METAS'!$U$20,INT((ROW()-14)/2),0)),"",OFFSET('9. METAS'!$U$20,INT((ROW()-14)/2),0)))</f>
        <v/>
      </c>
      <c r="K404" s="209" t="str">
        <f ca="1">IF(MOD(ROW()-13,2)=0,IF(ISBLANK(OFFSET(#REF!,INT((ROW()-13)/2),0)),"",OFFSET(#REF!,INT((ROW()-13)/2),0)),IF(ISBLANK(OFFSET('9. METAS'!$V$20,INT((ROW()-14)/2),0)),"",OFFSET('9. METAS'!$V$20,INT((ROW()-14)/2),0)))</f>
        <v/>
      </c>
      <c r="L404" s="209" t="str">
        <f ca="1">IF(MOD(ROW()-13,2)=0,IF(ISBLANK(OFFSET(#REF!,INT((ROW()-13)/2),0)),"",OFFSET(#REF!,INT((ROW()-13)/2),0)),IF(ISBLANK(OFFSET('9. METAS'!$W$20,INT((ROW()-14)/2),0)),"",OFFSET('9. METAS'!$W$20,INT((ROW()-14)/2),0)))</f>
        <v/>
      </c>
      <c r="M404" s="210" t="str">
        <f ca="1">IF(MOD(ROW()-13,2)=0,IF(ISBLANK(OFFSET(#REF!,INT((ROW()-13)/2),0)),"",OFFSET(#REF!,INT((ROW()-13)/2),0)),IF(ISBLANK(OFFSET('9. METAS'!$X$20,INT((ROW()-14)/2),0)),"",OFFSET('9. METAS'!$X$20,INT((ROW()-14)/2),0)))</f>
        <v/>
      </c>
      <c r="N404" s="1003"/>
      <c r="O404" s="1005"/>
      <c r="P404" s="1034"/>
    </row>
    <row r="405" spans="3:16">
      <c r="C405" s="1008" t="str">
        <f ca="1">IF(ISBLANK(OFFSET('5. Pp (3 años)'!$C$46,INT((ROW()-13)/2),0)),"",OFFSET('5. Pp (3 años)'!$C$46,INT((ROW()-13)/2),0))</f>
        <v/>
      </c>
      <c r="D405" s="983" t="str">
        <f ca="1">IF(ISBLANK(OFFSET('5. Pp (3 años)'!$D$46,INT((ROW()-13)/2),0)),"",OFFSET('5. Pp (3 años)'!$D$46,INT((ROW()-13)/2),0))</f>
        <v/>
      </c>
      <c r="E405" s="983" t="str">
        <f ca="1">IF(ISBLANK(OFFSET('5. Pp (3 años)'!$E$46,INT((ROW()-13)/2),0)),"",OFFSET('5. Pp (3 años)'!$E$46,INT((ROW()-13)/2),0))</f>
        <v/>
      </c>
      <c r="F405" s="985" t="str">
        <f ca="1">IF(ISBLANK(OFFSET('5. Pp (3 años)'!$K$46,INT((ROW()-13)/2),0)),"",OFFSET('5. Pp (3 años)'!$K$46,INT((ROW()-13)/2),0))</f>
        <v/>
      </c>
      <c r="G405" s="987" t="str">
        <f ca="1">IF(ISBLANK(OFFSET('5. Pp (3 años)'!$H$46,INT((ROW()-13)/2),0)),"",OFFSET('5. Pp (3 años)'!$H$46,INT((ROW()-13)/2),0))</f>
        <v/>
      </c>
      <c r="H405" s="1027" t="str">
        <f ca="1">IF(ISBLANK(OFFSET('9. METAS'!$L$20,INT((ROW()-13)/2),0)),"",OFFSET('9. METAS'!$L$20,INT((ROW()-13)/2),0))</f>
        <v/>
      </c>
      <c r="I405" s="1029"/>
      <c r="J405" s="208" t="e">
        <f ca="1">IF(MOD(ROW()-13,2)=0,IF(ISBLANK(OFFSET(#REF!,INT((ROW()-13)/2),0)),"",OFFSET(#REF!,INT((ROW()-13)/2),0)),IF(ISBLANK(OFFSET('9. METAS'!$U$20,INT((ROW()-14)/2),0)),"",OFFSET('9. METAS'!$U$20,INT((ROW()-14)/2),0)))</f>
        <v>#REF!</v>
      </c>
      <c r="K405" s="209" t="e">
        <f ca="1">IF(MOD(ROW()-13,2)=0,IF(ISBLANK(OFFSET(#REF!,INT((ROW()-13)/2),0)),"",OFFSET(#REF!,INT((ROW()-13)/2),0)),IF(ISBLANK(OFFSET('9. METAS'!$V$20,INT((ROW()-14)/2),0)),"",OFFSET('9. METAS'!$V$20,INT((ROW()-14)/2),0)))</f>
        <v>#REF!</v>
      </c>
      <c r="L405" s="209" t="e">
        <f ca="1">IF(MOD(ROW()-13,2)=0,IF(ISBLANK(OFFSET(#REF!,INT((ROW()-13)/2),0)),"",OFFSET(#REF!,INT((ROW()-13)/2),0)),IF(ISBLANK(OFFSET('9. METAS'!$W$20,INT((ROW()-14)/2),0)),"",OFFSET('9. METAS'!$W$20,INT((ROW()-14)/2),0)))</f>
        <v>#REF!</v>
      </c>
      <c r="M405" s="210" t="e">
        <f ca="1">IF(MOD(ROW()-13,2)=0,IF(ISBLANK(OFFSET(#REF!,INT((ROW()-13)/2),0)),"",OFFSET(#REF!,INT((ROW()-13)/2),0)),IF(ISBLANK(OFFSET('9. METAS'!$X$20,INT((ROW()-14)/2),0)),"",OFFSET('9. METAS'!$X$20,INT((ROW()-14)/2),0)))</f>
        <v>#REF!</v>
      </c>
      <c r="N405" s="1002" t="str">
        <f t="shared" ref="N405" ca="1" si="388">IFERROR(J405/J406,"ND")</f>
        <v>ND</v>
      </c>
      <c r="O405" s="1004" t="str">
        <f t="shared" ref="O405" ca="1" si="389">IFERROR(((J405+K405+L405)/H405),"ND")</f>
        <v>ND</v>
      </c>
      <c r="P405" s="1031"/>
    </row>
    <row r="406" spans="3:16">
      <c r="C406" s="981"/>
      <c r="D406" s="983"/>
      <c r="E406" s="983"/>
      <c r="F406" s="985"/>
      <c r="G406" s="987"/>
      <c r="H406" s="1027"/>
      <c r="I406" s="1033"/>
      <c r="J406" s="208" t="str">
        <f ca="1">IF(MOD(ROW()-13,2)=0,IF(ISBLANK(OFFSET(#REF!,INT((ROW()-13)/2),0)),"",OFFSET(#REF!,INT((ROW()-13)/2),0)),IF(ISBLANK(OFFSET('9. METAS'!$U$20,INT((ROW()-14)/2),0)),"",OFFSET('9. METAS'!$U$20,INT((ROW()-14)/2),0)))</f>
        <v/>
      </c>
      <c r="K406" s="209" t="str">
        <f ca="1">IF(MOD(ROW()-13,2)=0,IF(ISBLANK(OFFSET(#REF!,INT((ROW()-13)/2),0)),"",OFFSET(#REF!,INT((ROW()-13)/2),0)),IF(ISBLANK(OFFSET('9. METAS'!$V$20,INT((ROW()-14)/2),0)),"",OFFSET('9. METAS'!$V$20,INT((ROW()-14)/2),0)))</f>
        <v/>
      </c>
      <c r="L406" s="209" t="str">
        <f ca="1">IF(MOD(ROW()-13,2)=0,IF(ISBLANK(OFFSET(#REF!,INT((ROW()-13)/2),0)),"",OFFSET(#REF!,INT((ROW()-13)/2),0)),IF(ISBLANK(OFFSET('9. METAS'!$W$20,INT((ROW()-14)/2),0)),"",OFFSET('9. METAS'!$W$20,INT((ROW()-14)/2),0)))</f>
        <v/>
      </c>
      <c r="M406" s="210" t="str">
        <f ca="1">IF(MOD(ROW()-13,2)=0,IF(ISBLANK(OFFSET(#REF!,INT((ROW()-13)/2),0)),"",OFFSET(#REF!,INT((ROW()-13)/2),0)),IF(ISBLANK(OFFSET('9. METAS'!$X$20,INT((ROW()-14)/2),0)),"",OFFSET('9. METAS'!$X$20,INT((ROW()-14)/2),0)))</f>
        <v/>
      </c>
      <c r="N406" s="1003"/>
      <c r="O406" s="1005"/>
      <c r="P406" s="1034"/>
    </row>
    <row r="407" spans="3:16">
      <c r="C407" s="1008" t="str">
        <f ca="1">IF(ISBLANK(OFFSET('5. Pp (3 años)'!$C$46,INT((ROW()-13)/2),0)),"",OFFSET('5. Pp (3 años)'!$C$46,INT((ROW()-13)/2),0))</f>
        <v/>
      </c>
      <c r="D407" s="983" t="str">
        <f ca="1">IF(ISBLANK(OFFSET('5. Pp (3 años)'!$D$46,INT((ROW()-13)/2),0)),"",OFFSET('5. Pp (3 años)'!$D$46,INT((ROW()-13)/2),0))</f>
        <v/>
      </c>
      <c r="E407" s="983" t="str">
        <f ca="1">IF(ISBLANK(OFFSET('5. Pp (3 años)'!$E$46,INT((ROW()-13)/2),0)),"",OFFSET('5. Pp (3 años)'!$E$46,INT((ROW()-13)/2),0))</f>
        <v/>
      </c>
      <c r="F407" s="985" t="str">
        <f ca="1">IF(ISBLANK(OFFSET('5. Pp (3 años)'!$K$46,INT((ROW()-13)/2),0)),"",OFFSET('5. Pp (3 años)'!$K$46,INT((ROW()-13)/2),0))</f>
        <v/>
      </c>
      <c r="G407" s="987" t="str">
        <f ca="1">IF(ISBLANK(OFFSET('5. Pp (3 años)'!$H$46,INT((ROW()-13)/2),0)),"",OFFSET('5. Pp (3 años)'!$H$46,INT((ROW()-13)/2),0))</f>
        <v/>
      </c>
      <c r="H407" s="1027" t="str">
        <f ca="1">IF(ISBLANK(OFFSET('9. METAS'!$L$20,INT((ROW()-13)/2),0)),"",OFFSET('9. METAS'!$L$20,INT((ROW()-13)/2),0))</f>
        <v/>
      </c>
      <c r="I407" s="1029"/>
      <c r="J407" s="208" t="e">
        <f ca="1">IF(MOD(ROW()-13,2)=0,IF(ISBLANK(OFFSET(#REF!,INT((ROW()-13)/2),0)),"",OFFSET(#REF!,INT((ROW()-13)/2),0)),IF(ISBLANK(OFFSET('9. METAS'!$U$20,INT((ROW()-14)/2),0)),"",OFFSET('9. METAS'!$U$20,INT((ROW()-14)/2),0)))</f>
        <v>#REF!</v>
      </c>
      <c r="K407" s="209" t="e">
        <f ca="1">IF(MOD(ROW()-13,2)=0,IF(ISBLANK(OFFSET(#REF!,INT((ROW()-13)/2),0)),"",OFFSET(#REF!,INT((ROW()-13)/2),0)),IF(ISBLANK(OFFSET('9. METAS'!$V$20,INT((ROW()-14)/2),0)),"",OFFSET('9. METAS'!$V$20,INT((ROW()-14)/2),0)))</f>
        <v>#REF!</v>
      </c>
      <c r="L407" s="209" t="e">
        <f ca="1">IF(MOD(ROW()-13,2)=0,IF(ISBLANK(OFFSET(#REF!,INT((ROW()-13)/2),0)),"",OFFSET(#REF!,INT((ROW()-13)/2),0)),IF(ISBLANK(OFFSET('9. METAS'!$W$20,INT((ROW()-14)/2),0)),"",OFFSET('9. METAS'!$W$20,INT((ROW()-14)/2),0)))</f>
        <v>#REF!</v>
      </c>
      <c r="M407" s="210" t="e">
        <f ca="1">IF(MOD(ROW()-13,2)=0,IF(ISBLANK(OFFSET(#REF!,INT((ROW()-13)/2),0)),"",OFFSET(#REF!,INT((ROW()-13)/2),0)),IF(ISBLANK(OFFSET('9. METAS'!$X$20,INT((ROW()-14)/2),0)),"",OFFSET('9. METAS'!$X$20,INT((ROW()-14)/2),0)))</f>
        <v>#REF!</v>
      </c>
      <c r="N407" s="1002" t="str">
        <f t="shared" ref="N407" ca="1" si="390">IFERROR(J407/J408,"ND")</f>
        <v>ND</v>
      </c>
      <c r="O407" s="1004" t="str">
        <f t="shared" ref="O407" ca="1" si="391">IFERROR(((J407+K407+L407)/H407),"ND")</f>
        <v>ND</v>
      </c>
      <c r="P407" s="1031"/>
    </row>
    <row r="408" spans="3:16">
      <c r="C408" s="981"/>
      <c r="D408" s="983"/>
      <c r="E408" s="983"/>
      <c r="F408" s="985"/>
      <c r="G408" s="987"/>
      <c r="H408" s="1027"/>
      <c r="I408" s="1033"/>
      <c r="J408" s="208" t="str">
        <f ca="1">IF(MOD(ROW()-13,2)=0,IF(ISBLANK(OFFSET(#REF!,INT((ROW()-13)/2),0)),"",OFFSET(#REF!,INT((ROW()-13)/2),0)),IF(ISBLANK(OFFSET('9. METAS'!$U$20,INT((ROW()-14)/2),0)),"",OFFSET('9. METAS'!$U$20,INT((ROW()-14)/2),0)))</f>
        <v/>
      </c>
      <c r="K408" s="209" t="str">
        <f ca="1">IF(MOD(ROW()-13,2)=0,IF(ISBLANK(OFFSET(#REF!,INT((ROW()-13)/2),0)),"",OFFSET(#REF!,INT((ROW()-13)/2),0)),IF(ISBLANK(OFFSET('9. METAS'!$V$20,INT((ROW()-14)/2),0)),"",OFFSET('9. METAS'!$V$20,INT((ROW()-14)/2),0)))</f>
        <v/>
      </c>
      <c r="L408" s="209" t="str">
        <f ca="1">IF(MOD(ROW()-13,2)=0,IF(ISBLANK(OFFSET(#REF!,INT((ROW()-13)/2),0)),"",OFFSET(#REF!,INT((ROW()-13)/2),0)),IF(ISBLANK(OFFSET('9. METAS'!$W$20,INT((ROW()-14)/2),0)),"",OFFSET('9. METAS'!$W$20,INT((ROW()-14)/2),0)))</f>
        <v/>
      </c>
      <c r="M408" s="210" t="str">
        <f ca="1">IF(MOD(ROW()-13,2)=0,IF(ISBLANK(OFFSET(#REF!,INT((ROW()-13)/2),0)),"",OFFSET(#REF!,INT((ROW()-13)/2),0)),IF(ISBLANK(OFFSET('9. METAS'!$X$20,INT((ROW()-14)/2),0)),"",OFFSET('9. METAS'!$X$20,INT((ROW()-14)/2),0)))</f>
        <v/>
      </c>
      <c r="N408" s="1003"/>
      <c r="O408" s="1005"/>
      <c r="P408" s="1034"/>
    </row>
    <row r="409" spans="3:16">
      <c r="C409" s="1008" t="str">
        <f ca="1">IF(ISBLANK(OFFSET('5. Pp (3 años)'!$C$46,INT((ROW()-13)/2),0)),"",OFFSET('5. Pp (3 años)'!$C$46,INT((ROW()-13)/2),0))</f>
        <v/>
      </c>
      <c r="D409" s="983" t="str">
        <f ca="1">IF(ISBLANK(OFFSET('5. Pp (3 años)'!$D$46,INT((ROW()-13)/2),0)),"",OFFSET('5. Pp (3 años)'!$D$46,INT((ROW()-13)/2),0))</f>
        <v/>
      </c>
      <c r="E409" s="983" t="str">
        <f ca="1">IF(ISBLANK(OFFSET('5. Pp (3 años)'!$E$46,INT((ROW()-13)/2),0)),"",OFFSET('5. Pp (3 años)'!$E$46,INT((ROW()-13)/2),0))</f>
        <v/>
      </c>
      <c r="F409" s="985" t="str">
        <f ca="1">IF(ISBLANK(OFFSET('5. Pp (3 años)'!$K$46,INT((ROW()-13)/2),0)),"",OFFSET('5. Pp (3 años)'!$K$46,INT((ROW()-13)/2),0))</f>
        <v/>
      </c>
      <c r="G409" s="987" t="str">
        <f ca="1">IF(ISBLANK(OFFSET('5. Pp (3 años)'!$H$46,INT((ROW()-13)/2),0)),"",OFFSET('5. Pp (3 años)'!$H$46,INT((ROW()-13)/2),0))</f>
        <v/>
      </c>
      <c r="H409" s="1027" t="str">
        <f ca="1">IF(ISBLANK(OFFSET('9. METAS'!$L$20,INT((ROW()-13)/2),0)),"",OFFSET('9. METAS'!$L$20,INT((ROW()-13)/2),0))</f>
        <v/>
      </c>
      <c r="I409" s="1029"/>
      <c r="J409" s="208" t="e">
        <f ca="1">IF(MOD(ROW()-13,2)=0,IF(ISBLANK(OFFSET(#REF!,INT((ROW()-13)/2),0)),"",OFFSET(#REF!,INT((ROW()-13)/2),0)),IF(ISBLANK(OFFSET('9. METAS'!$U$20,INT((ROW()-14)/2),0)),"",OFFSET('9. METAS'!$U$20,INT((ROW()-14)/2),0)))</f>
        <v>#REF!</v>
      </c>
      <c r="K409" s="209" t="e">
        <f ca="1">IF(MOD(ROW()-13,2)=0,IF(ISBLANK(OFFSET(#REF!,INT((ROW()-13)/2),0)),"",OFFSET(#REF!,INT((ROW()-13)/2),0)),IF(ISBLANK(OFFSET('9. METAS'!$V$20,INT((ROW()-14)/2),0)),"",OFFSET('9. METAS'!$V$20,INT((ROW()-14)/2),0)))</f>
        <v>#REF!</v>
      </c>
      <c r="L409" s="209" t="e">
        <f ca="1">IF(MOD(ROW()-13,2)=0,IF(ISBLANK(OFFSET(#REF!,INT((ROW()-13)/2),0)),"",OFFSET(#REF!,INT((ROW()-13)/2),0)),IF(ISBLANK(OFFSET('9. METAS'!$W$20,INT((ROW()-14)/2),0)),"",OFFSET('9. METAS'!$W$20,INT((ROW()-14)/2),0)))</f>
        <v>#REF!</v>
      </c>
      <c r="M409" s="210" t="e">
        <f ca="1">IF(MOD(ROW()-13,2)=0,IF(ISBLANK(OFFSET(#REF!,INT((ROW()-13)/2),0)),"",OFFSET(#REF!,INT((ROW()-13)/2),0)),IF(ISBLANK(OFFSET('9. METAS'!$X$20,INT((ROW()-14)/2),0)),"",OFFSET('9. METAS'!$X$20,INT((ROW()-14)/2),0)))</f>
        <v>#REF!</v>
      </c>
      <c r="N409" s="1002" t="str">
        <f t="shared" ref="N409" ca="1" si="392">IFERROR(J409/J410,"ND")</f>
        <v>ND</v>
      </c>
      <c r="O409" s="1004" t="str">
        <f t="shared" ref="O409" ca="1" si="393">IFERROR(((J409+K409+L409)/H409),"ND")</f>
        <v>ND</v>
      </c>
      <c r="P409" s="1031"/>
    </row>
    <row r="410" spans="3:16">
      <c r="C410" s="981"/>
      <c r="D410" s="983"/>
      <c r="E410" s="983"/>
      <c r="F410" s="985"/>
      <c r="G410" s="987"/>
      <c r="H410" s="1027"/>
      <c r="I410" s="1033"/>
      <c r="J410" s="208" t="str">
        <f ca="1">IF(MOD(ROW()-13,2)=0,IF(ISBLANK(OFFSET(#REF!,INT((ROW()-13)/2),0)),"",OFFSET(#REF!,INT((ROW()-13)/2),0)),IF(ISBLANK(OFFSET('9. METAS'!$U$20,INT((ROW()-14)/2),0)),"",OFFSET('9. METAS'!$U$20,INT((ROW()-14)/2),0)))</f>
        <v/>
      </c>
      <c r="K410" s="209" t="str">
        <f ca="1">IF(MOD(ROW()-13,2)=0,IF(ISBLANK(OFFSET(#REF!,INT((ROW()-13)/2),0)),"",OFFSET(#REF!,INT((ROW()-13)/2),0)),IF(ISBLANK(OFFSET('9. METAS'!$V$20,INT((ROW()-14)/2),0)),"",OFFSET('9. METAS'!$V$20,INT((ROW()-14)/2),0)))</f>
        <v/>
      </c>
      <c r="L410" s="209" t="str">
        <f ca="1">IF(MOD(ROW()-13,2)=0,IF(ISBLANK(OFFSET(#REF!,INT((ROW()-13)/2),0)),"",OFFSET(#REF!,INT((ROW()-13)/2),0)),IF(ISBLANK(OFFSET('9. METAS'!$W$20,INT((ROW()-14)/2),0)),"",OFFSET('9. METAS'!$W$20,INT((ROW()-14)/2),0)))</f>
        <v/>
      </c>
      <c r="M410" s="210" t="str">
        <f ca="1">IF(MOD(ROW()-13,2)=0,IF(ISBLANK(OFFSET(#REF!,INT((ROW()-13)/2),0)),"",OFFSET(#REF!,INT((ROW()-13)/2),0)),IF(ISBLANK(OFFSET('9. METAS'!$X$20,INT((ROW()-14)/2),0)),"",OFFSET('9. METAS'!$X$20,INT((ROW()-14)/2),0)))</f>
        <v/>
      </c>
      <c r="N410" s="1003"/>
      <c r="O410" s="1005"/>
      <c r="P410" s="1034"/>
    </row>
    <row r="411" spans="3:16">
      <c r="C411" s="1008" t="str">
        <f ca="1">IF(ISBLANK(OFFSET('5. Pp (3 años)'!$C$46,INT((ROW()-13)/2),0)),"",OFFSET('5. Pp (3 años)'!$C$46,INT((ROW()-13)/2),0))</f>
        <v/>
      </c>
      <c r="D411" s="983" t="str">
        <f ca="1">IF(ISBLANK(OFFSET('5. Pp (3 años)'!$D$46,INT((ROW()-13)/2),0)),"",OFFSET('5. Pp (3 años)'!$D$46,INT((ROW()-13)/2),0))</f>
        <v/>
      </c>
      <c r="E411" s="983" t="str">
        <f ca="1">IF(ISBLANK(OFFSET('5. Pp (3 años)'!$E$46,INT((ROW()-13)/2),0)),"",OFFSET('5. Pp (3 años)'!$E$46,INT((ROW()-13)/2),0))</f>
        <v/>
      </c>
      <c r="F411" s="985" t="str">
        <f ca="1">IF(ISBLANK(OFFSET('5. Pp (3 años)'!$K$46,INT((ROW()-13)/2),0)),"",OFFSET('5. Pp (3 años)'!$K$46,INT((ROW()-13)/2),0))</f>
        <v/>
      </c>
      <c r="G411" s="987" t="str">
        <f ca="1">IF(ISBLANK(OFFSET('5. Pp (3 años)'!$H$46,INT((ROW()-13)/2),0)),"",OFFSET('5. Pp (3 años)'!$H$46,INT((ROW()-13)/2),0))</f>
        <v/>
      </c>
      <c r="H411" s="1027" t="str">
        <f ca="1">IF(ISBLANK(OFFSET('9. METAS'!$L$20,INT((ROW()-13)/2),0)),"",OFFSET('9. METAS'!$L$20,INT((ROW()-13)/2),0))</f>
        <v/>
      </c>
      <c r="I411" s="1029"/>
      <c r="J411" s="208" t="e">
        <f ca="1">IF(MOD(ROW()-13,2)=0,IF(ISBLANK(OFFSET(#REF!,INT((ROW()-13)/2),0)),"",OFFSET(#REF!,INT((ROW()-13)/2),0)),IF(ISBLANK(OFFSET('9. METAS'!$U$20,INT((ROW()-14)/2),0)),"",OFFSET('9. METAS'!$U$20,INT((ROW()-14)/2),0)))</f>
        <v>#REF!</v>
      </c>
      <c r="K411" s="209" t="e">
        <f ca="1">IF(MOD(ROW()-13,2)=0,IF(ISBLANK(OFFSET(#REF!,INT((ROW()-13)/2),0)),"",OFFSET(#REF!,INT((ROW()-13)/2),0)),IF(ISBLANK(OFFSET('9. METAS'!$V$20,INT((ROW()-14)/2),0)),"",OFFSET('9. METAS'!$V$20,INT((ROW()-14)/2),0)))</f>
        <v>#REF!</v>
      </c>
      <c r="L411" s="209" t="e">
        <f ca="1">IF(MOD(ROW()-13,2)=0,IF(ISBLANK(OFFSET(#REF!,INT((ROW()-13)/2),0)),"",OFFSET(#REF!,INT((ROW()-13)/2),0)),IF(ISBLANK(OFFSET('9. METAS'!$W$20,INT((ROW()-14)/2),0)),"",OFFSET('9. METAS'!$W$20,INT((ROW()-14)/2),0)))</f>
        <v>#REF!</v>
      </c>
      <c r="M411" s="210" t="e">
        <f ca="1">IF(MOD(ROW()-13,2)=0,IF(ISBLANK(OFFSET(#REF!,INT((ROW()-13)/2),0)),"",OFFSET(#REF!,INT((ROW()-13)/2),0)),IF(ISBLANK(OFFSET('9. METAS'!$X$20,INT((ROW()-14)/2),0)),"",OFFSET('9. METAS'!$X$20,INT((ROW()-14)/2),0)))</f>
        <v>#REF!</v>
      </c>
      <c r="N411" s="1002" t="str">
        <f t="shared" ref="N411" ca="1" si="394">IFERROR(J411/J412,"ND")</f>
        <v>ND</v>
      </c>
      <c r="O411" s="1004" t="str">
        <f t="shared" ref="O411" ca="1" si="395">IFERROR(((J411+K411+L411)/H411),"ND")</f>
        <v>ND</v>
      </c>
      <c r="P411" s="1031"/>
    </row>
    <row r="412" spans="3:16">
      <c r="C412" s="981"/>
      <c r="D412" s="983"/>
      <c r="E412" s="983"/>
      <c r="F412" s="985"/>
      <c r="G412" s="987"/>
      <c r="H412" s="1027"/>
      <c r="I412" s="1033"/>
      <c r="J412" s="208" t="str">
        <f ca="1">IF(MOD(ROW()-13,2)=0,IF(ISBLANK(OFFSET(#REF!,INT((ROW()-13)/2),0)),"",OFFSET(#REF!,INT((ROW()-13)/2),0)),IF(ISBLANK(OFFSET('9. METAS'!$U$20,INT((ROW()-14)/2),0)),"",OFFSET('9. METAS'!$U$20,INT((ROW()-14)/2),0)))</f>
        <v/>
      </c>
      <c r="K412" s="209" t="str">
        <f ca="1">IF(MOD(ROW()-13,2)=0,IF(ISBLANK(OFFSET(#REF!,INT((ROW()-13)/2),0)),"",OFFSET(#REF!,INT((ROW()-13)/2),0)),IF(ISBLANK(OFFSET('9. METAS'!$V$20,INT((ROW()-14)/2),0)),"",OFFSET('9. METAS'!$V$20,INT((ROW()-14)/2),0)))</f>
        <v/>
      </c>
      <c r="L412" s="209" t="str">
        <f ca="1">IF(MOD(ROW()-13,2)=0,IF(ISBLANK(OFFSET(#REF!,INT((ROW()-13)/2),0)),"",OFFSET(#REF!,INT((ROW()-13)/2),0)),IF(ISBLANK(OFFSET('9. METAS'!$W$20,INT((ROW()-14)/2),0)),"",OFFSET('9. METAS'!$W$20,INT((ROW()-14)/2),0)))</f>
        <v/>
      </c>
      <c r="M412" s="210" t="str">
        <f ca="1">IF(MOD(ROW()-13,2)=0,IF(ISBLANK(OFFSET(#REF!,INT((ROW()-13)/2),0)),"",OFFSET(#REF!,INT((ROW()-13)/2),0)),IF(ISBLANK(OFFSET('9. METAS'!$X$20,INT((ROW()-14)/2),0)),"",OFFSET('9. METAS'!$X$20,INT((ROW()-14)/2),0)))</f>
        <v/>
      </c>
      <c r="N412" s="1003"/>
      <c r="O412" s="1005"/>
      <c r="P412" s="1034"/>
    </row>
    <row r="413" spans="3:16">
      <c r="C413" s="1008" t="str">
        <f ca="1">IF(ISBLANK(OFFSET('5. Pp (3 años)'!$C$46,INT((ROW()-13)/2),0)),"",OFFSET('5. Pp (3 años)'!$C$46,INT((ROW()-13)/2),0))</f>
        <v/>
      </c>
      <c r="D413" s="983" t="str">
        <f ca="1">IF(ISBLANK(OFFSET('5. Pp (3 años)'!$D$46,INT((ROW()-13)/2),0)),"",OFFSET('5. Pp (3 años)'!$D$46,INT((ROW()-13)/2),0))</f>
        <v/>
      </c>
      <c r="E413" s="983" t="str">
        <f ca="1">IF(ISBLANK(OFFSET('5. Pp (3 años)'!$E$46,INT((ROW()-13)/2),0)),"",OFFSET('5. Pp (3 años)'!$E$46,INT((ROW()-13)/2),0))</f>
        <v/>
      </c>
      <c r="F413" s="985" t="str">
        <f ca="1">IF(ISBLANK(OFFSET('5. Pp (3 años)'!$K$46,INT((ROW()-13)/2),0)),"",OFFSET('5. Pp (3 años)'!$K$46,INT((ROW()-13)/2),0))</f>
        <v/>
      </c>
      <c r="G413" s="987" t="str">
        <f ca="1">IF(ISBLANK(OFFSET('5. Pp (3 años)'!$H$46,INT((ROW()-13)/2),0)),"",OFFSET('5. Pp (3 años)'!$H$46,INT((ROW()-13)/2),0))</f>
        <v/>
      </c>
      <c r="H413" s="1027" t="str">
        <f ca="1">IF(ISBLANK(OFFSET('9. METAS'!$L$20,INT((ROW()-13)/2),0)),"",OFFSET('9. METAS'!$L$20,INT((ROW()-13)/2),0))</f>
        <v/>
      </c>
      <c r="I413" s="1029"/>
      <c r="J413" s="208" t="e">
        <f ca="1">IF(MOD(ROW()-13,2)=0,IF(ISBLANK(OFFSET(#REF!,INT((ROW()-13)/2),0)),"",OFFSET(#REF!,INT((ROW()-13)/2),0)),IF(ISBLANK(OFFSET('9. METAS'!$U$20,INT((ROW()-14)/2),0)),"",OFFSET('9. METAS'!$U$20,INT((ROW()-14)/2),0)))</f>
        <v>#REF!</v>
      </c>
      <c r="K413" s="209" t="e">
        <f ca="1">IF(MOD(ROW()-13,2)=0,IF(ISBLANK(OFFSET(#REF!,INT((ROW()-13)/2),0)),"",OFFSET(#REF!,INT((ROW()-13)/2),0)),IF(ISBLANK(OFFSET('9. METAS'!$V$20,INT((ROW()-14)/2),0)),"",OFFSET('9. METAS'!$V$20,INT((ROW()-14)/2),0)))</f>
        <v>#REF!</v>
      </c>
      <c r="L413" s="209" t="e">
        <f ca="1">IF(MOD(ROW()-13,2)=0,IF(ISBLANK(OFFSET(#REF!,INT((ROW()-13)/2),0)),"",OFFSET(#REF!,INT((ROW()-13)/2),0)),IF(ISBLANK(OFFSET('9. METAS'!$W$20,INT((ROW()-14)/2),0)),"",OFFSET('9. METAS'!$W$20,INT((ROW()-14)/2),0)))</f>
        <v>#REF!</v>
      </c>
      <c r="M413" s="210" t="e">
        <f ca="1">IF(MOD(ROW()-13,2)=0,IF(ISBLANK(OFFSET(#REF!,INT((ROW()-13)/2),0)),"",OFFSET(#REF!,INT((ROW()-13)/2),0)),IF(ISBLANK(OFFSET('9. METAS'!$X$20,INT((ROW()-14)/2),0)),"",OFFSET('9. METAS'!$X$20,INT((ROW()-14)/2),0)))</f>
        <v>#REF!</v>
      </c>
      <c r="N413" s="1002" t="str">
        <f t="shared" ref="N413" ca="1" si="396">IFERROR(J413/J414,"ND")</f>
        <v>ND</v>
      </c>
      <c r="O413" s="1004" t="str">
        <f t="shared" ref="O413" ca="1" si="397">IFERROR(((J413+K413+L413)/H413),"ND")</f>
        <v>ND</v>
      </c>
      <c r="P413" s="1031"/>
    </row>
    <row r="414" spans="3:16">
      <c r="C414" s="981"/>
      <c r="D414" s="983"/>
      <c r="E414" s="983"/>
      <c r="F414" s="985"/>
      <c r="G414" s="987"/>
      <c r="H414" s="1027"/>
      <c r="I414" s="1033"/>
      <c r="J414" s="208" t="str">
        <f ca="1">IF(MOD(ROW()-13,2)=0,IF(ISBLANK(OFFSET(#REF!,INT((ROW()-13)/2),0)),"",OFFSET(#REF!,INT((ROW()-13)/2),0)),IF(ISBLANK(OFFSET('9. METAS'!$U$20,INT((ROW()-14)/2),0)),"",OFFSET('9. METAS'!$U$20,INT((ROW()-14)/2),0)))</f>
        <v/>
      </c>
      <c r="K414" s="209" t="str">
        <f ca="1">IF(MOD(ROW()-13,2)=0,IF(ISBLANK(OFFSET(#REF!,INT((ROW()-13)/2),0)),"",OFFSET(#REF!,INT((ROW()-13)/2),0)),IF(ISBLANK(OFFSET('9. METAS'!$V$20,INT((ROW()-14)/2),0)),"",OFFSET('9. METAS'!$V$20,INT((ROW()-14)/2),0)))</f>
        <v/>
      </c>
      <c r="L414" s="209" t="str">
        <f ca="1">IF(MOD(ROW()-13,2)=0,IF(ISBLANK(OFFSET(#REF!,INT((ROW()-13)/2),0)),"",OFFSET(#REF!,INT((ROW()-13)/2),0)),IF(ISBLANK(OFFSET('9. METAS'!$W$20,INT((ROW()-14)/2),0)),"",OFFSET('9. METAS'!$W$20,INT((ROW()-14)/2),0)))</f>
        <v/>
      </c>
      <c r="M414" s="210" t="str">
        <f ca="1">IF(MOD(ROW()-13,2)=0,IF(ISBLANK(OFFSET(#REF!,INT((ROW()-13)/2),0)),"",OFFSET(#REF!,INT((ROW()-13)/2),0)),IF(ISBLANK(OFFSET('9. METAS'!$X$20,INT((ROW()-14)/2),0)),"",OFFSET('9. METAS'!$X$20,INT((ROW()-14)/2),0)))</f>
        <v/>
      </c>
      <c r="N414" s="1003"/>
      <c r="O414" s="1005"/>
      <c r="P414" s="1034"/>
    </row>
    <row r="415" spans="3:16">
      <c r="C415" s="1008" t="str">
        <f ca="1">IF(ISBLANK(OFFSET('5. Pp (3 años)'!$C$46,INT((ROW()-13)/2),0)),"",OFFSET('5. Pp (3 años)'!$C$46,INT((ROW()-13)/2),0))</f>
        <v/>
      </c>
      <c r="D415" s="983" t="str">
        <f ca="1">IF(ISBLANK(OFFSET('5. Pp (3 años)'!$D$46,INT((ROW()-13)/2),0)),"",OFFSET('5. Pp (3 años)'!$D$46,INT((ROW()-13)/2),0))</f>
        <v/>
      </c>
      <c r="E415" s="983" t="str">
        <f ca="1">IF(ISBLANK(OFFSET('5. Pp (3 años)'!$E$46,INT((ROW()-13)/2),0)),"",OFFSET('5. Pp (3 años)'!$E$46,INT((ROW()-13)/2),0))</f>
        <v/>
      </c>
      <c r="F415" s="985" t="str">
        <f ca="1">IF(ISBLANK(OFFSET('5. Pp (3 años)'!$K$46,INT((ROW()-13)/2),0)),"",OFFSET('5. Pp (3 años)'!$K$46,INT((ROW()-13)/2),0))</f>
        <v/>
      </c>
      <c r="G415" s="987" t="str">
        <f ca="1">IF(ISBLANK(OFFSET('5. Pp (3 años)'!$H$46,INT((ROW()-13)/2),0)),"",OFFSET('5. Pp (3 años)'!$H$46,INT((ROW()-13)/2),0))</f>
        <v/>
      </c>
      <c r="H415" s="1027" t="str">
        <f ca="1">IF(ISBLANK(OFFSET('9. METAS'!$L$20,INT((ROW()-13)/2),0)),"",OFFSET('9. METAS'!$L$20,INT((ROW()-13)/2),0))</f>
        <v/>
      </c>
      <c r="I415" s="1029"/>
      <c r="J415" s="208" t="e">
        <f ca="1">IF(MOD(ROW()-13,2)=0,IF(ISBLANK(OFFSET(#REF!,INT((ROW()-13)/2),0)),"",OFFSET(#REF!,INT((ROW()-13)/2),0)),IF(ISBLANK(OFFSET('9. METAS'!$U$20,INT((ROW()-14)/2),0)),"",OFFSET('9. METAS'!$U$20,INT((ROW()-14)/2),0)))</f>
        <v>#REF!</v>
      </c>
      <c r="K415" s="209" t="e">
        <f ca="1">IF(MOD(ROW()-13,2)=0,IF(ISBLANK(OFFSET(#REF!,INT((ROW()-13)/2),0)),"",OFFSET(#REF!,INT((ROW()-13)/2),0)),IF(ISBLANK(OFFSET('9. METAS'!$V$20,INT((ROW()-14)/2),0)),"",OFFSET('9. METAS'!$V$20,INT((ROW()-14)/2),0)))</f>
        <v>#REF!</v>
      </c>
      <c r="L415" s="209" t="e">
        <f ca="1">IF(MOD(ROW()-13,2)=0,IF(ISBLANK(OFFSET(#REF!,INT((ROW()-13)/2),0)),"",OFFSET(#REF!,INT((ROW()-13)/2),0)),IF(ISBLANK(OFFSET('9. METAS'!$W$20,INT((ROW()-14)/2),0)),"",OFFSET('9. METAS'!$W$20,INT((ROW()-14)/2),0)))</f>
        <v>#REF!</v>
      </c>
      <c r="M415" s="210" t="e">
        <f ca="1">IF(MOD(ROW()-13,2)=0,IF(ISBLANK(OFFSET(#REF!,INT((ROW()-13)/2),0)),"",OFFSET(#REF!,INT((ROW()-13)/2),0)),IF(ISBLANK(OFFSET('9. METAS'!$X$20,INT((ROW()-14)/2),0)),"",OFFSET('9. METAS'!$X$20,INT((ROW()-14)/2),0)))</f>
        <v>#REF!</v>
      </c>
      <c r="N415" s="1002" t="str">
        <f t="shared" ref="N415" ca="1" si="398">IFERROR(J415/J416,"ND")</f>
        <v>ND</v>
      </c>
      <c r="O415" s="1004" t="str">
        <f t="shared" ref="O415" ca="1" si="399">IFERROR(((J415+K415+L415)/H415),"ND")</f>
        <v>ND</v>
      </c>
      <c r="P415" s="1031"/>
    </row>
    <row r="416" spans="3:16">
      <c r="C416" s="981"/>
      <c r="D416" s="983"/>
      <c r="E416" s="983"/>
      <c r="F416" s="985"/>
      <c r="G416" s="987"/>
      <c r="H416" s="1027"/>
      <c r="I416" s="1033"/>
      <c r="J416" s="208" t="str">
        <f ca="1">IF(MOD(ROW()-13,2)=0,IF(ISBLANK(OFFSET(#REF!,INT((ROW()-13)/2),0)),"",OFFSET(#REF!,INT((ROW()-13)/2),0)),IF(ISBLANK(OFFSET('9. METAS'!$U$20,INT((ROW()-14)/2),0)),"",OFFSET('9. METAS'!$U$20,INT((ROW()-14)/2),0)))</f>
        <v/>
      </c>
      <c r="K416" s="209" t="str">
        <f ca="1">IF(MOD(ROW()-13,2)=0,IF(ISBLANK(OFFSET(#REF!,INT((ROW()-13)/2),0)),"",OFFSET(#REF!,INT((ROW()-13)/2),0)),IF(ISBLANK(OFFSET('9. METAS'!$V$20,INT((ROW()-14)/2),0)),"",OFFSET('9. METAS'!$V$20,INT((ROW()-14)/2),0)))</f>
        <v/>
      </c>
      <c r="L416" s="209" t="str">
        <f ca="1">IF(MOD(ROW()-13,2)=0,IF(ISBLANK(OFFSET(#REF!,INT((ROW()-13)/2),0)),"",OFFSET(#REF!,INT((ROW()-13)/2),0)),IF(ISBLANK(OFFSET('9. METAS'!$W$20,INT((ROW()-14)/2),0)),"",OFFSET('9. METAS'!$W$20,INT((ROW()-14)/2),0)))</f>
        <v/>
      </c>
      <c r="M416" s="210" t="str">
        <f ca="1">IF(MOD(ROW()-13,2)=0,IF(ISBLANK(OFFSET(#REF!,INT((ROW()-13)/2),0)),"",OFFSET(#REF!,INT((ROW()-13)/2),0)),IF(ISBLANK(OFFSET('9. METAS'!$X$20,INT((ROW()-14)/2),0)),"",OFFSET('9. METAS'!$X$20,INT((ROW()-14)/2),0)))</f>
        <v/>
      </c>
      <c r="N416" s="1003"/>
      <c r="O416" s="1005"/>
      <c r="P416" s="1034"/>
    </row>
    <row r="417" spans="3:16">
      <c r="C417" s="1008" t="str">
        <f ca="1">IF(ISBLANK(OFFSET('5. Pp (3 años)'!$C$46,INT((ROW()-13)/2),0)),"",OFFSET('5. Pp (3 años)'!$C$46,INT((ROW()-13)/2),0))</f>
        <v/>
      </c>
      <c r="D417" s="983" t="str">
        <f ca="1">IF(ISBLANK(OFFSET('5. Pp (3 años)'!$D$46,INT((ROW()-13)/2),0)),"",OFFSET('5. Pp (3 años)'!$D$46,INT((ROW()-13)/2),0))</f>
        <v/>
      </c>
      <c r="E417" s="983" t="str">
        <f ca="1">IF(ISBLANK(OFFSET('5. Pp (3 años)'!$E$46,INT((ROW()-13)/2),0)),"",OFFSET('5. Pp (3 años)'!$E$46,INT((ROW()-13)/2),0))</f>
        <v/>
      </c>
      <c r="F417" s="985" t="str">
        <f ca="1">IF(ISBLANK(OFFSET('5. Pp (3 años)'!$K$46,INT((ROW()-13)/2),0)),"",OFFSET('5. Pp (3 años)'!$K$46,INT((ROW()-13)/2),0))</f>
        <v/>
      </c>
      <c r="G417" s="987" t="str">
        <f ca="1">IF(ISBLANK(OFFSET('5. Pp (3 años)'!$H$46,INT((ROW()-13)/2),0)),"",OFFSET('5. Pp (3 años)'!$H$46,INT((ROW()-13)/2),0))</f>
        <v/>
      </c>
      <c r="H417" s="1027" t="str">
        <f ca="1">IF(ISBLANK(OFFSET('9. METAS'!$L$20,INT((ROW()-13)/2),0)),"",OFFSET('9. METAS'!$L$20,INT((ROW()-13)/2),0))</f>
        <v/>
      </c>
      <c r="I417" s="1029"/>
      <c r="J417" s="208" t="e">
        <f ca="1">IF(MOD(ROW()-13,2)=0,IF(ISBLANK(OFFSET(#REF!,INT((ROW()-13)/2),0)),"",OFFSET(#REF!,INT((ROW()-13)/2),0)),IF(ISBLANK(OFFSET('9. METAS'!$U$20,INT((ROW()-14)/2),0)),"",OFFSET('9. METAS'!$U$20,INT((ROW()-14)/2),0)))</f>
        <v>#REF!</v>
      </c>
      <c r="K417" s="209" t="e">
        <f ca="1">IF(MOD(ROW()-13,2)=0,IF(ISBLANK(OFFSET(#REF!,INT((ROW()-13)/2),0)),"",OFFSET(#REF!,INT((ROW()-13)/2),0)),IF(ISBLANK(OFFSET('9. METAS'!$V$20,INT((ROW()-14)/2),0)),"",OFFSET('9. METAS'!$V$20,INT((ROW()-14)/2),0)))</f>
        <v>#REF!</v>
      </c>
      <c r="L417" s="209" t="e">
        <f ca="1">IF(MOD(ROW()-13,2)=0,IF(ISBLANK(OFFSET(#REF!,INT((ROW()-13)/2),0)),"",OFFSET(#REF!,INT((ROW()-13)/2),0)),IF(ISBLANK(OFFSET('9. METAS'!$W$20,INT((ROW()-14)/2),0)),"",OFFSET('9. METAS'!$W$20,INT((ROW()-14)/2),0)))</f>
        <v>#REF!</v>
      </c>
      <c r="M417" s="210" t="e">
        <f ca="1">IF(MOD(ROW()-13,2)=0,IF(ISBLANK(OFFSET(#REF!,INT((ROW()-13)/2),0)),"",OFFSET(#REF!,INT((ROW()-13)/2),0)),IF(ISBLANK(OFFSET('9. METAS'!$X$20,INT((ROW()-14)/2),0)),"",OFFSET('9. METAS'!$X$20,INT((ROW()-14)/2),0)))</f>
        <v>#REF!</v>
      </c>
      <c r="N417" s="1002" t="str">
        <f t="shared" ref="N417" ca="1" si="400">IFERROR(J417/J418,"ND")</f>
        <v>ND</v>
      </c>
      <c r="O417" s="1004" t="str">
        <f t="shared" ref="O417" ca="1" si="401">IFERROR(((J417+K417+L417)/H417),"ND")</f>
        <v>ND</v>
      </c>
      <c r="P417" s="1031"/>
    </row>
    <row r="418" spans="3:16">
      <c r="C418" s="981"/>
      <c r="D418" s="983"/>
      <c r="E418" s="983"/>
      <c r="F418" s="985"/>
      <c r="G418" s="987"/>
      <c r="H418" s="1027"/>
      <c r="I418" s="1033"/>
      <c r="J418" s="208" t="str">
        <f ca="1">IF(MOD(ROW()-13,2)=0,IF(ISBLANK(OFFSET(#REF!,INT((ROW()-13)/2),0)),"",OFFSET(#REF!,INT((ROW()-13)/2),0)),IF(ISBLANK(OFFSET('9. METAS'!$U$20,INT((ROW()-14)/2),0)),"",OFFSET('9. METAS'!$U$20,INT((ROW()-14)/2),0)))</f>
        <v/>
      </c>
      <c r="K418" s="209" t="str">
        <f ca="1">IF(MOD(ROW()-13,2)=0,IF(ISBLANK(OFFSET(#REF!,INT((ROW()-13)/2),0)),"",OFFSET(#REF!,INT((ROW()-13)/2),0)),IF(ISBLANK(OFFSET('9. METAS'!$V$20,INT((ROW()-14)/2),0)),"",OFFSET('9. METAS'!$V$20,INT((ROW()-14)/2),0)))</f>
        <v/>
      </c>
      <c r="L418" s="209" t="str">
        <f ca="1">IF(MOD(ROW()-13,2)=0,IF(ISBLANK(OFFSET(#REF!,INT((ROW()-13)/2),0)),"",OFFSET(#REF!,INT((ROW()-13)/2),0)),IF(ISBLANK(OFFSET('9. METAS'!$W$20,INT((ROW()-14)/2),0)),"",OFFSET('9. METAS'!$W$20,INT((ROW()-14)/2),0)))</f>
        <v/>
      </c>
      <c r="M418" s="210" t="str">
        <f ca="1">IF(MOD(ROW()-13,2)=0,IF(ISBLANK(OFFSET(#REF!,INT((ROW()-13)/2),0)),"",OFFSET(#REF!,INT((ROW()-13)/2),0)),IF(ISBLANK(OFFSET('9. METAS'!$X$20,INT((ROW()-14)/2),0)),"",OFFSET('9. METAS'!$X$20,INT((ROW()-14)/2),0)))</f>
        <v/>
      </c>
      <c r="N418" s="1003"/>
      <c r="O418" s="1005"/>
      <c r="P418" s="1034"/>
    </row>
    <row r="419" spans="3:16">
      <c r="C419" s="1008" t="str">
        <f ca="1">IF(ISBLANK(OFFSET('5. Pp (3 años)'!$C$46,INT((ROW()-13)/2),0)),"",OFFSET('5. Pp (3 años)'!$C$46,INT((ROW()-13)/2),0))</f>
        <v/>
      </c>
      <c r="D419" s="983" t="str">
        <f ca="1">IF(ISBLANK(OFFSET('5. Pp (3 años)'!$D$46,INT((ROW()-13)/2),0)),"",OFFSET('5. Pp (3 años)'!$D$46,INT((ROW()-13)/2),0))</f>
        <v/>
      </c>
      <c r="E419" s="983" t="str">
        <f ca="1">IF(ISBLANK(OFFSET('5. Pp (3 años)'!$E$46,INT((ROW()-13)/2),0)),"",OFFSET('5. Pp (3 años)'!$E$46,INT((ROW()-13)/2),0))</f>
        <v/>
      </c>
      <c r="F419" s="985" t="str">
        <f ca="1">IF(ISBLANK(OFFSET('5. Pp (3 años)'!$K$46,INT((ROW()-13)/2),0)),"",OFFSET('5. Pp (3 años)'!$K$46,INT((ROW()-13)/2),0))</f>
        <v/>
      </c>
      <c r="G419" s="987" t="str">
        <f ca="1">IF(ISBLANK(OFFSET('5. Pp (3 años)'!$H$46,INT((ROW()-13)/2),0)),"",OFFSET('5. Pp (3 años)'!$H$46,INT((ROW()-13)/2),0))</f>
        <v/>
      </c>
      <c r="H419" s="1027" t="str">
        <f ca="1">IF(ISBLANK(OFFSET('9. METAS'!$L$20,INT((ROW()-13)/2),0)),"",OFFSET('9. METAS'!$L$20,INT((ROW()-13)/2),0))</f>
        <v/>
      </c>
      <c r="I419" s="1029"/>
      <c r="J419" s="208" t="e">
        <f ca="1">IF(MOD(ROW()-13,2)=0,IF(ISBLANK(OFFSET(#REF!,INT((ROW()-13)/2),0)),"",OFFSET(#REF!,INT((ROW()-13)/2),0)),IF(ISBLANK(OFFSET('9. METAS'!$U$20,INT((ROW()-14)/2),0)),"",OFFSET('9. METAS'!$U$20,INT((ROW()-14)/2),0)))</f>
        <v>#REF!</v>
      </c>
      <c r="K419" s="209" t="e">
        <f ca="1">IF(MOD(ROW()-13,2)=0,IF(ISBLANK(OFFSET(#REF!,INT((ROW()-13)/2),0)),"",OFFSET(#REF!,INT((ROW()-13)/2),0)),IF(ISBLANK(OFFSET('9. METAS'!$V$20,INT((ROW()-14)/2),0)),"",OFFSET('9. METAS'!$V$20,INT((ROW()-14)/2),0)))</f>
        <v>#REF!</v>
      </c>
      <c r="L419" s="209" t="e">
        <f ca="1">IF(MOD(ROW()-13,2)=0,IF(ISBLANK(OFFSET(#REF!,INT((ROW()-13)/2),0)),"",OFFSET(#REF!,INT((ROW()-13)/2),0)),IF(ISBLANK(OFFSET('9. METAS'!$W$20,INT((ROW()-14)/2),0)),"",OFFSET('9. METAS'!$W$20,INT((ROW()-14)/2),0)))</f>
        <v>#REF!</v>
      </c>
      <c r="M419" s="210" t="e">
        <f ca="1">IF(MOD(ROW()-13,2)=0,IF(ISBLANK(OFFSET(#REF!,INT((ROW()-13)/2),0)),"",OFFSET(#REF!,INT((ROW()-13)/2),0)),IF(ISBLANK(OFFSET('9. METAS'!$X$20,INT((ROW()-14)/2),0)),"",OFFSET('9. METAS'!$X$20,INT((ROW()-14)/2),0)))</f>
        <v>#REF!</v>
      </c>
      <c r="N419" s="1002" t="str">
        <f t="shared" ref="N419" ca="1" si="402">IFERROR(J419/J420,"ND")</f>
        <v>ND</v>
      </c>
      <c r="O419" s="1004" t="str">
        <f t="shared" ref="O419" ca="1" si="403">IFERROR(((J419+K419+L419)/H419),"ND")</f>
        <v>ND</v>
      </c>
      <c r="P419" s="1031"/>
    </row>
    <row r="420" spans="3:16">
      <c r="C420" s="981"/>
      <c r="D420" s="983"/>
      <c r="E420" s="983"/>
      <c r="F420" s="985"/>
      <c r="G420" s="987"/>
      <c r="H420" s="1027"/>
      <c r="I420" s="1033"/>
      <c r="J420" s="208" t="str">
        <f ca="1">IF(MOD(ROW()-13,2)=0,IF(ISBLANK(OFFSET(#REF!,INT((ROW()-13)/2),0)),"",OFFSET(#REF!,INT((ROW()-13)/2),0)),IF(ISBLANK(OFFSET('9. METAS'!$U$20,INT((ROW()-14)/2),0)),"",OFFSET('9. METAS'!$U$20,INT((ROW()-14)/2),0)))</f>
        <v/>
      </c>
      <c r="K420" s="209" t="str">
        <f ca="1">IF(MOD(ROW()-13,2)=0,IF(ISBLANK(OFFSET(#REF!,INT((ROW()-13)/2),0)),"",OFFSET(#REF!,INT((ROW()-13)/2),0)),IF(ISBLANK(OFFSET('9. METAS'!$V$20,INT((ROW()-14)/2),0)),"",OFFSET('9. METAS'!$V$20,INT((ROW()-14)/2),0)))</f>
        <v/>
      </c>
      <c r="L420" s="209" t="str">
        <f ca="1">IF(MOD(ROW()-13,2)=0,IF(ISBLANK(OFFSET(#REF!,INT((ROW()-13)/2),0)),"",OFFSET(#REF!,INT((ROW()-13)/2),0)),IF(ISBLANK(OFFSET('9. METAS'!$W$20,INT((ROW()-14)/2),0)),"",OFFSET('9. METAS'!$W$20,INT((ROW()-14)/2),0)))</f>
        <v/>
      </c>
      <c r="M420" s="210" t="str">
        <f ca="1">IF(MOD(ROW()-13,2)=0,IF(ISBLANK(OFFSET(#REF!,INT((ROW()-13)/2),0)),"",OFFSET(#REF!,INT((ROW()-13)/2),0)),IF(ISBLANK(OFFSET('9. METAS'!$X$20,INT((ROW()-14)/2),0)),"",OFFSET('9. METAS'!$X$20,INT((ROW()-14)/2),0)))</f>
        <v/>
      </c>
      <c r="N420" s="1003"/>
      <c r="O420" s="1005"/>
      <c r="P420" s="1034"/>
    </row>
    <row r="421" spans="3:16">
      <c r="C421" s="1008" t="str">
        <f ca="1">IF(ISBLANK(OFFSET('5. Pp (3 años)'!$C$46,INT((ROW()-13)/2),0)),"",OFFSET('5. Pp (3 años)'!$C$46,INT((ROW()-13)/2),0))</f>
        <v/>
      </c>
      <c r="D421" s="983" t="str">
        <f ca="1">IF(ISBLANK(OFFSET('5. Pp (3 años)'!$D$46,INT((ROW()-13)/2),0)),"",OFFSET('5. Pp (3 años)'!$D$46,INT((ROW()-13)/2),0))</f>
        <v/>
      </c>
      <c r="E421" s="983" t="str">
        <f ca="1">IF(ISBLANK(OFFSET('5. Pp (3 años)'!$E$46,INT((ROW()-13)/2),0)),"",OFFSET('5. Pp (3 años)'!$E$46,INT((ROW()-13)/2),0))</f>
        <v/>
      </c>
      <c r="F421" s="985" t="str">
        <f ca="1">IF(ISBLANK(OFFSET('5. Pp (3 años)'!$K$46,INT((ROW()-13)/2),0)),"",OFFSET('5. Pp (3 años)'!$K$46,INT((ROW()-13)/2),0))</f>
        <v/>
      </c>
      <c r="G421" s="987" t="str">
        <f ca="1">IF(ISBLANK(OFFSET('5. Pp (3 años)'!$H$46,INT((ROW()-13)/2),0)),"",OFFSET('5. Pp (3 años)'!$H$46,INT((ROW()-13)/2),0))</f>
        <v/>
      </c>
      <c r="H421" s="1027" t="str">
        <f ca="1">IF(ISBLANK(OFFSET('9. METAS'!$L$20,INT((ROW()-13)/2),0)),"",OFFSET('9. METAS'!$L$20,INT((ROW()-13)/2),0))</f>
        <v/>
      </c>
      <c r="I421" s="1029"/>
      <c r="J421" s="208" t="e">
        <f ca="1">IF(MOD(ROW()-13,2)=0,IF(ISBLANK(OFFSET(#REF!,INT((ROW()-13)/2),0)),"",OFFSET(#REF!,INT((ROW()-13)/2),0)),IF(ISBLANK(OFFSET('9. METAS'!$U$20,INT((ROW()-14)/2),0)),"",OFFSET('9. METAS'!$U$20,INT((ROW()-14)/2),0)))</f>
        <v>#REF!</v>
      </c>
      <c r="K421" s="209" t="e">
        <f ca="1">IF(MOD(ROW()-13,2)=0,IF(ISBLANK(OFFSET(#REF!,INT((ROW()-13)/2),0)),"",OFFSET(#REF!,INT((ROW()-13)/2),0)),IF(ISBLANK(OFFSET('9. METAS'!$V$20,INT((ROW()-14)/2),0)),"",OFFSET('9. METAS'!$V$20,INT((ROW()-14)/2),0)))</f>
        <v>#REF!</v>
      </c>
      <c r="L421" s="209" t="e">
        <f ca="1">IF(MOD(ROW()-13,2)=0,IF(ISBLANK(OFFSET(#REF!,INT((ROW()-13)/2),0)),"",OFFSET(#REF!,INT((ROW()-13)/2),0)),IF(ISBLANK(OFFSET('9. METAS'!$W$20,INT((ROW()-14)/2),0)),"",OFFSET('9. METAS'!$W$20,INT((ROW()-14)/2),0)))</f>
        <v>#REF!</v>
      </c>
      <c r="M421" s="210" t="e">
        <f ca="1">IF(MOD(ROW()-13,2)=0,IF(ISBLANK(OFFSET(#REF!,INT((ROW()-13)/2),0)),"",OFFSET(#REF!,INT((ROW()-13)/2),0)),IF(ISBLANK(OFFSET('9. METAS'!$X$20,INT((ROW()-14)/2),0)),"",OFFSET('9. METAS'!$X$20,INT((ROW()-14)/2),0)))</f>
        <v>#REF!</v>
      </c>
      <c r="N421" s="1002" t="str">
        <f t="shared" ref="N421" ca="1" si="404">IFERROR(J421/J422,"ND")</f>
        <v>ND</v>
      </c>
      <c r="O421" s="1004" t="str">
        <f t="shared" ref="O421" ca="1" si="405">IFERROR(((J421+K421+L421)/H421),"ND")</f>
        <v>ND</v>
      </c>
      <c r="P421" s="1031"/>
    </row>
    <row r="422" spans="3:16">
      <c r="C422" s="981"/>
      <c r="D422" s="983"/>
      <c r="E422" s="983"/>
      <c r="F422" s="985"/>
      <c r="G422" s="987"/>
      <c r="H422" s="1027"/>
      <c r="I422" s="1033"/>
      <c r="J422" s="208" t="str">
        <f ca="1">IF(MOD(ROW()-13,2)=0,IF(ISBLANK(OFFSET(#REF!,INT((ROW()-13)/2),0)),"",OFFSET(#REF!,INT((ROW()-13)/2),0)),IF(ISBLANK(OFFSET('9. METAS'!$U$20,INT((ROW()-14)/2),0)),"",OFFSET('9. METAS'!$U$20,INT((ROW()-14)/2),0)))</f>
        <v/>
      </c>
      <c r="K422" s="209" t="str">
        <f ca="1">IF(MOD(ROW()-13,2)=0,IF(ISBLANK(OFFSET(#REF!,INT((ROW()-13)/2),0)),"",OFFSET(#REF!,INT((ROW()-13)/2),0)),IF(ISBLANK(OFFSET('9. METAS'!$V$20,INT((ROW()-14)/2),0)),"",OFFSET('9. METAS'!$V$20,INT((ROW()-14)/2),0)))</f>
        <v/>
      </c>
      <c r="L422" s="209" t="str">
        <f ca="1">IF(MOD(ROW()-13,2)=0,IF(ISBLANK(OFFSET(#REF!,INT((ROW()-13)/2),0)),"",OFFSET(#REF!,INT((ROW()-13)/2),0)),IF(ISBLANK(OFFSET('9. METAS'!$W$20,INT((ROW()-14)/2),0)),"",OFFSET('9. METAS'!$W$20,INT((ROW()-14)/2),0)))</f>
        <v/>
      </c>
      <c r="M422" s="210" t="str">
        <f ca="1">IF(MOD(ROW()-13,2)=0,IF(ISBLANK(OFFSET(#REF!,INT((ROW()-13)/2),0)),"",OFFSET(#REF!,INT((ROW()-13)/2),0)),IF(ISBLANK(OFFSET('9. METAS'!$X$20,INT((ROW()-14)/2),0)),"",OFFSET('9. METAS'!$X$20,INT((ROW()-14)/2),0)))</f>
        <v/>
      </c>
      <c r="N422" s="1003"/>
      <c r="O422" s="1005"/>
      <c r="P422" s="1034"/>
    </row>
    <row r="423" spans="3:16">
      <c r="C423" s="1008" t="str">
        <f ca="1">IF(ISBLANK(OFFSET('5. Pp (3 años)'!$C$46,INT((ROW()-13)/2),0)),"",OFFSET('5. Pp (3 años)'!$C$46,INT((ROW()-13)/2),0))</f>
        <v/>
      </c>
      <c r="D423" s="983" t="str">
        <f ca="1">IF(ISBLANK(OFFSET('5. Pp (3 años)'!$D$46,INT((ROW()-13)/2),0)),"",OFFSET('5. Pp (3 años)'!$D$46,INT((ROW()-13)/2),0))</f>
        <v/>
      </c>
      <c r="E423" s="983" t="str">
        <f ca="1">IF(ISBLANK(OFFSET('5. Pp (3 años)'!$E$46,INT((ROW()-13)/2),0)),"",OFFSET('5. Pp (3 años)'!$E$46,INT((ROW()-13)/2),0))</f>
        <v/>
      </c>
      <c r="F423" s="985" t="str">
        <f ca="1">IF(ISBLANK(OFFSET('5. Pp (3 años)'!$K$46,INT((ROW()-13)/2),0)),"",OFFSET('5. Pp (3 años)'!$K$46,INT((ROW()-13)/2),0))</f>
        <v/>
      </c>
      <c r="G423" s="987" t="str">
        <f ca="1">IF(ISBLANK(OFFSET('5. Pp (3 años)'!$H$46,INT((ROW()-13)/2),0)),"",OFFSET('5. Pp (3 años)'!$H$46,INT((ROW()-13)/2),0))</f>
        <v/>
      </c>
      <c r="H423" s="1027" t="str">
        <f ca="1">IF(ISBLANK(OFFSET('9. METAS'!$L$20,INT((ROW()-13)/2),0)),"",OFFSET('9. METAS'!$L$20,INT((ROW()-13)/2),0))</f>
        <v/>
      </c>
      <c r="I423" s="1029"/>
      <c r="J423" s="208" t="e">
        <f ca="1">IF(MOD(ROW()-13,2)=0,IF(ISBLANK(OFFSET(#REF!,INT((ROW()-13)/2),0)),"",OFFSET(#REF!,INT((ROW()-13)/2),0)),IF(ISBLANK(OFFSET('9. METAS'!$U$20,INT((ROW()-14)/2),0)),"",OFFSET('9. METAS'!$U$20,INT((ROW()-14)/2),0)))</f>
        <v>#REF!</v>
      </c>
      <c r="K423" s="209" t="e">
        <f ca="1">IF(MOD(ROW()-13,2)=0,IF(ISBLANK(OFFSET(#REF!,INT((ROW()-13)/2),0)),"",OFFSET(#REF!,INT((ROW()-13)/2),0)),IF(ISBLANK(OFFSET('9. METAS'!$V$20,INT((ROW()-14)/2),0)),"",OFFSET('9. METAS'!$V$20,INT((ROW()-14)/2),0)))</f>
        <v>#REF!</v>
      </c>
      <c r="L423" s="209" t="e">
        <f ca="1">IF(MOD(ROW()-13,2)=0,IF(ISBLANK(OFFSET(#REF!,INT((ROW()-13)/2),0)),"",OFFSET(#REF!,INT((ROW()-13)/2),0)),IF(ISBLANK(OFFSET('9. METAS'!$W$20,INT((ROW()-14)/2),0)),"",OFFSET('9. METAS'!$W$20,INT((ROW()-14)/2),0)))</f>
        <v>#REF!</v>
      </c>
      <c r="M423" s="210" t="e">
        <f ca="1">IF(MOD(ROW()-13,2)=0,IF(ISBLANK(OFFSET(#REF!,INT((ROW()-13)/2),0)),"",OFFSET(#REF!,INT((ROW()-13)/2),0)),IF(ISBLANK(OFFSET('9. METAS'!$X$20,INT((ROW()-14)/2),0)),"",OFFSET('9. METAS'!$X$20,INT((ROW()-14)/2),0)))</f>
        <v>#REF!</v>
      </c>
      <c r="N423" s="1002" t="str">
        <f t="shared" ref="N423" ca="1" si="406">IFERROR(J423/J424,"ND")</f>
        <v>ND</v>
      </c>
      <c r="O423" s="1004" t="str">
        <f t="shared" ref="O423" ca="1" si="407">IFERROR(((J423+K423+L423)/H423),"ND")</f>
        <v>ND</v>
      </c>
      <c r="P423" s="1031"/>
    </row>
    <row r="424" spans="3:16">
      <c r="C424" s="981"/>
      <c r="D424" s="983"/>
      <c r="E424" s="983"/>
      <c r="F424" s="985"/>
      <c r="G424" s="987"/>
      <c r="H424" s="1027"/>
      <c r="I424" s="1033"/>
      <c r="J424" s="208" t="str">
        <f ca="1">IF(MOD(ROW()-13,2)=0,IF(ISBLANK(OFFSET(#REF!,INT((ROW()-13)/2),0)),"",OFFSET(#REF!,INT((ROW()-13)/2),0)),IF(ISBLANK(OFFSET('9. METAS'!$U$20,INT((ROW()-14)/2),0)),"",OFFSET('9. METAS'!$U$20,INT((ROW()-14)/2),0)))</f>
        <v/>
      </c>
      <c r="K424" s="209" t="str">
        <f ca="1">IF(MOD(ROW()-13,2)=0,IF(ISBLANK(OFFSET(#REF!,INT((ROW()-13)/2),0)),"",OFFSET(#REF!,INT((ROW()-13)/2),0)),IF(ISBLANK(OFFSET('9. METAS'!$V$20,INT((ROW()-14)/2),0)),"",OFFSET('9. METAS'!$V$20,INT((ROW()-14)/2),0)))</f>
        <v/>
      </c>
      <c r="L424" s="209" t="str">
        <f ca="1">IF(MOD(ROW()-13,2)=0,IF(ISBLANK(OFFSET(#REF!,INT((ROW()-13)/2),0)),"",OFFSET(#REF!,INT((ROW()-13)/2),0)),IF(ISBLANK(OFFSET('9. METAS'!$W$20,INT((ROW()-14)/2),0)),"",OFFSET('9. METAS'!$W$20,INT((ROW()-14)/2),0)))</f>
        <v/>
      </c>
      <c r="M424" s="210" t="str">
        <f ca="1">IF(MOD(ROW()-13,2)=0,IF(ISBLANK(OFFSET(#REF!,INT((ROW()-13)/2),0)),"",OFFSET(#REF!,INT((ROW()-13)/2),0)),IF(ISBLANK(OFFSET('9. METAS'!$X$20,INT((ROW()-14)/2),0)),"",OFFSET('9. METAS'!$X$20,INT((ROW()-14)/2),0)))</f>
        <v/>
      </c>
      <c r="N424" s="1003"/>
      <c r="O424" s="1005"/>
      <c r="P424" s="1034"/>
    </row>
    <row r="425" spans="3:16">
      <c r="C425" s="1008" t="str">
        <f ca="1">IF(ISBLANK(OFFSET('5. Pp (3 años)'!$C$46,INT((ROW()-13)/2),0)),"",OFFSET('5. Pp (3 años)'!$C$46,INT((ROW()-13)/2),0))</f>
        <v/>
      </c>
      <c r="D425" s="983" t="str">
        <f ca="1">IF(ISBLANK(OFFSET('5. Pp (3 años)'!$D$46,INT((ROW()-13)/2),0)),"",OFFSET('5. Pp (3 años)'!$D$46,INT((ROW()-13)/2),0))</f>
        <v/>
      </c>
      <c r="E425" s="983" t="str">
        <f ca="1">IF(ISBLANK(OFFSET('5. Pp (3 años)'!$E$46,INT((ROW()-13)/2),0)),"",OFFSET('5. Pp (3 años)'!$E$46,INT((ROW()-13)/2),0))</f>
        <v/>
      </c>
      <c r="F425" s="985" t="str">
        <f ca="1">IF(ISBLANK(OFFSET('5. Pp (3 años)'!$K$46,INT((ROW()-13)/2),0)),"",OFFSET('5. Pp (3 años)'!$K$46,INT((ROW()-13)/2),0))</f>
        <v/>
      </c>
      <c r="G425" s="987" t="str">
        <f ca="1">IF(ISBLANK(OFFSET('5. Pp (3 años)'!$H$46,INT((ROW()-13)/2),0)),"",OFFSET('5. Pp (3 años)'!$H$46,INT((ROW()-13)/2),0))</f>
        <v/>
      </c>
      <c r="H425" s="1027" t="str">
        <f ca="1">IF(ISBLANK(OFFSET('9. METAS'!$L$20,INT((ROW()-13)/2),0)),"",OFFSET('9. METAS'!$L$20,INT((ROW()-13)/2),0))</f>
        <v/>
      </c>
      <c r="I425" s="1029"/>
      <c r="J425" s="208" t="e">
        <f ca="1">IF(MOD(ROW()-13,2)=0,IF(ISBLANK(OFFSET(#REF!,INT((ROW()-13)/2),0)),"",OFFSET(#REF!,INT((ROW()-13)/2),0)),IF(ISBLANK(OFFSET('9. METAS'!$U$20,INT((ROW()-14)/2),0)),"",OFFSET('9. METAS'!$U$20,INT((ROW()-14)/2),0)))</f>
        <v>#REF!</v>
      </c>
      <c r="K425" s="209" t="e">
        <f ca="1">IF(MOD(ROW()-13,2)=0,IF(ISBLANK(OFFSET(#REF!,INT((ROW()-13)/2),0)),"",OFFSET(#REF!,INT((ROW()-13)/2),0)),IF(ISBLANK(OFFSET('9. METAS'!$V$20,INT((ROW()-14)/2),0)),"",OFFSET('9. METAS'!$V$20,INT((ROW()-14)/2),0)))</f>
        <v>#REF!</v>
      </c>
      <c r="L425" s="209" t="e">
        <f ca="1">IF(MOD(ROW()-13,2)=0,IF(ISBLANK(OFFSET(#REF!,INT((ROW()-13)/2),0)),"",OFFSET(#REF!,INT((ROW()-13)/2),0)),IF(ISBLANK(OFFSET('9. METAS'!$W$20,INT((ROW()-14)/2),0)),"",OFFSET('9. METAS'!$W$20,INT((ROW()-14)/2),0)))</f>
        <v>#REF!</v>
      </c>
      <c r="M425" s="210" t="e">
        <f ca="1">IF(MOD(ROW()-13,2)=0,IF(ISBLANK(OFFSET(#REF!,INT((ROW()-13)/2),0)),"",OFFSET(#REF!,INT((ROW()-13)/2),0)),IF(ISBLANK(OFFSET('9. METAS'!$X$20,INT((ROW()-14)/2),0)),"",OFFSET('9. METAS'!$X$20,INT((ROW()-14)/2),0)))</f>
        <v>#REF!</v>
      </c>
      <c r="N425" s="1002" t="str">
        <f t="shared" ref="N425" ca="1" si="408">IFERROR(J425/J426,"ND")</f>
        <v>ND</v>
      </c>
      <c r="O425" s="1004" t="str">
        <f t="shared" ref="O425" ca="1" si="409">IFERROR(((J425+K425+L425)/H425),"ND")</f>
        <v>ND</v>
      </c>
      <c r="P425" s="1031"/>
    </row>
    <row r="426" spans="3:16">
      <c r="C426" s="981"/>
      <c r="D426" s="983"/>
      <c r="E426" s="983"/>
      <c r="F426" s="985"/>
      <c r="G426" s="987"/>
      <c r="H426" s="1027"/>
      <c r="I426" s="1033"/>
      <c r="J426" s="208" t="str">
        <f ca="1">IF(MOD(ROW()-13,2)=0,IF(ISBLANK(OFFSET(#REF!,INT((ROW()-13)/2),0)),"",OFFSET(#REF!,INT((ROW()-13)/2),0)),IF(ISBLANK(OFFSET('9. METAS'!$U$20,INT((ROW()-14)/2),0)),"",OFFSET('9. METAS'!$U$20,INT((ROW()-14)/2),0)))</f>
        <v/>
      </c>
      <c r="K426" s="209" t="str">
        <f ca="1">IF(MOD(ROW()-13,2)=0,IF(ISBLANK(OFFSET(#REF!,INT((ROW()-13)/2),0)),"",OFFSET(#REF!,INT((ROW()-13)/2),0)),IF(ISBLANK(OFFSET('9. METAS'!$V$20,INT((ROW()-14)/2),0)),"",OFFSET('9. METAS'!$V$20,INT((ROW()-14)/2),0)))</f>
        <v/>
      </c>
      <c r="L426" s="209" t="str">
        <f ca="1">IF(MOD(ROW()-13,2)=0,IF(ISBLANK(OFFSET(#REF!,INT((ROW()-13)/2),0)),"",OFFSET(#REF!,INT((ROW()-13)/2),0)),IF(ISBLANK(OFFSET('9. METAS'!$W$20,INT((ROW()-14)/2),0)),"",OFFSET('9. METAS'!$W$20,INT((ROW()-14)/2),0)))</f>
        <v/>
      </c>
      <c r="M426" s="210" t="str">
        <f ca="1">IF(MOD(ROW()-13,2)=0,IF(ISBLANK(OFFSET(#REF!,INT((ROW()-13)/2),0)),"",OFFSET(#REF!,INT((ROW()-13)/2),0)),IF(ISBLANK(OFFSET('9. METAS'!$X$20,INT((ROW()-14)/2),0)),"",OFFSET('9. METAS'!$X$20,INT((ROW()-14)/2),0)))</f>
        <v/>
      </c>
      <c r="N426" s="1003"/>
      <c r="O426" s="1005"/>
      <c r="P426" s="1034"/>
    </row>
    <row r="427" spans="3:16">
      <c r="C427" s="1008" t="str">
        <f ca="1">IF(ISBLANK(OFFSET('5. Pp (3 años)'!$C$46,INT((ROW()-13)/2),0)),"",OFFSET('5. Pp (3 años)'!$C$46,INT((ROW()-13)/2),0))</f>
        <v/>
      </c>
      <c r="D427" s="983" t="str">
        <f ca="1">IF(ISBLANK(OFFSET('5. Pp (3 años)'!$D$46,INT((ROW()-13)/2),0)),"",OFFSET('5. Pp (3 años)'!$D$46,INT((ROW()-13)/2),0))</f>
        <v/>
      </c>
      <c r="E427" s="983" t="str">
        <f ca="1">IF(ISBLANK(OFFSET('5. Pp (3 años)'!$E$46,INT((ROW()-13)/2),0)),"",OFFSET('5. Pp (3 años)'!$E$46,INT((ROW()-13)/2),0))</f>
        <v/>
      </c>
      <c r="F427" s="985" t="str">
        <f ca="1">IF(ISBLANK(OFFSET('5. Pp (3 años)'!$K$46,INT((ROW()-13)/2),0)),"",OFFSET('5. Pp (3 años)'!$K$46,INT((ROW()-13)/2),0))</f>
        <v/>
      </c>
      <c r="G427" s="987" t="str">
        <f ca="1">IF(ISBLANK(OFFSET('5. Pp (3 años)'!$H$46,INT((ROW()-13)/2),0)),"",OFFSET('5. Pp (3 años)'!$H$46,INT((ROW()-13)/2),0))</f>
        <v/>
      </c>
      <c r="H427" s="1027" t="str">
        <f ca="1">IF(ISBLANK(OFFSET('9. METAS'!$L$20,INT((ROW()-13)/2),0)),"",OFFSET('9. METAS'!$L$20,INT((ROW()-13)/2),0))</f>
        <v/>
      </c>
      <c r="I427" s="1029"/>
      <c r="J427" s="208" t="e">
        <f ca="1">IF(MOD(ROW()-13,2)=0,IF(ISBLANK(OFFSET(#REF!,INT((ROW()-13)/2),0)),"",OFFSET(#REF!,INT((ROW()-13)/2),0)),IF(ISBLANK(OFFSET('9. METAS'!$U$20,INT((ROW()-14)/2),0)),"",OFFSET('9. METAS'!$U$20,INT((ROW()-14)/2),0)))</f>
        <v>#REF!</v>
      </c>
      <c r="K427" s="209" t="e">
        <f ca="1">IF(MOD(ROW()-13,2)=0,IF(ISBLANK(OFFSET(#REF!,INT((ROW()-13)/2),0)),"",OFFSET(#REF!,INT((ROW()-13)/2),0)),IF(ISBLANK(OFFSET('9. METAS'!$V$20,INT((ROW()-14)/2),0)),"",OFFSET('9. METAS'!$V$20,INT((ROW()-14)/2),0)))</f>
        <v>#REF!</v>
      </c>
      <c r="L427" s="209" t="e">
        <f ca="1">IF(MOD(ROW()-13,2)=0,IF(ISBLANK(OFFSET(#REF!,INT((ROW()-13)/2),0)),"",OFFSET(#REF!,INT((ROW()-13)/2),0)),IF(ISBLANK(OFFSET('9. METAS'!$W$20,INT((ROW()-14)/2),0)),"",OFFSET('9. METAS'!$W$20,INT((ROW()-14)/2),0)))</f>
        <v>#REF!</v>
      </c>
      <c r="M427" s="210" t="e">
        <f ca="1">IF(MOD(ROW()-13,2)=0,IF(ISBLANK(OFFSET(#REF!,INT((ROW()-13)/2),0)),"",OFFSET(#REF!,INT((ROW()-13)/2),0)),IF(ISBLANK(OFFSET('9. METAS'!$X$20,INT((ROW()-14)/2),0)),"",OFFSET('9. METAS'!$X$20,INT((ROW()-14)/2),0)))</f>
        <v>#REF!</v>
      </c>
      <c r="N427" s="1002" t="str">
        <f t="shared" ref="N427" ca="1" si="410">IFERROR(J427/J428,"ND")</f>
        <v>ND</v>
      </c>
      <c r="O427" s="1004" t="str">
        <f t="shared" ref="O427" ca="1" si="411">IFERROR(((J427+K427+L427)/H427),"ND")</f>
        <v>ND</v>
      </c>
      <c r="P427" s="1031"/>
    </row>
    <row r="428" spans="3:16">
      <c r="C428" s="981"/>
      <c r="D428" s="983"/>
      <c r="E428" s="983"/>
      <c r="F428" s="985"/>
      <c r="G428" s="987"/>
      <c r="H428" s="1027"/>
      <c r="I428" s="1033"/>
      <c r="J428" s="208" t="str">
        <f ca="1">IF(MOD(ROW()-13,2)=0,IF(ISBLANK(OFFSET(#REF!,INT((ROW()-13)/2),0)),"",OFFSET(#REF!,INT((ROW()-13)/2),0)),IF(ISBLANK(OFFSET('9. METAS'!$U$20,INT((ROW()-14)/2),0)),"",OFFSET('9. METAS'!$U$20,INT((ROW()-14)/2),0)))</f>
        <v/>
      </c>
      <c r="K428" s="209" t="str">
        <f ca="1">IF(MOD(ROW()-13,2)=0,IF(ISBLANK(OFFSET(#REF!,INT((ROW()-13)/2),0)),"",OFFSET(#REF!,INT((ROW()-13)/2),0)),IF(ISBLANK(OFFSET('9. METAS'!$V$20,INT((ROW()-14)/2),0)),"",OFFSET('9. METAS'!$V$20,INT((ROW()-14)/2),0)))</f>
        <v/>
      </c>
      <c r="L428" s="209" t="str">
        <f ca="1">IF(MOD(ROW()-13,2)=0,IF(ISBLANK(OFFSET(#REF!,INT((ROW()-13)/2),0)),"",OFFSET(#REF!,INT((ROW()-13)/2),0)),IF(ISBLANK(OFFSET('9. METAS'!$W$20,INT((ROW()-14)/2),0)),"",OFFSET('9. METAS'!$W$20,INT((ROW()-14)/2),0)))</f>
        <v/>
      </c>
      <c r="M428" s="210" t="str">
        <f ca="1">IF(MOD(ROW()-13,2)=0,IF(ISBLANK(OFFSET(#REF!,INT((ROW()-13)/2),0)),"",OFFSET(#REF!,INT((ROW()-13)/2),0)),IF(ISBLANK(OFFSET('9. METAS'!$X$20,INT((ROW()-14)/2),0)),"",OFFSET('9. METAS'!$X$20,INT((ROW()-14)/2),0)))</f>
        <v/>
      </c>
      <c r="N428" s="1003"/>
      <c r="O428" s="1005"/>
      <c r="P428" s="1034"/>
    </row>
    <row r="429" spans="3:16">
      <c r="C429" s="1008" t="str">
        <f ca="1">IF(ISBLANK(OFFSET('5. Pp (3 años)'!$C$46,INT((ROW()-13)/2),0)),"",OFFSET('5. Pp (3 años)'!$C$46,INT((ROW()-13)/2),0))</f>
        <v/>
      </c>
      <c r="D429" s="983" t="str">
        <f ca="1">IF(ISBLANK(OFFSET('5. Pp (3 años)'!$D$46,INT((ROW()-13)/2),0)),"",OFFSET('5. Pp (3 años)'!$D$46,INT((ROW()-13)/2),0))</f>
        <v/>
      </c>
      <c r="E429" s="983" t="str">
        <f ca="1">IF(ISBLANK(OFFSET('5. Pp (3 años)'!$E$46,INT((ROW()-13)/2),0)),"",OFFSET('5. Pp (3 años)'!$E$46,INT((ROW()-13)/2),0))</f>
        <v/>
      </c>
      <c r="F429" s="985" t="str">
        <f ca="1">IF(ISBLANK(OFFSET('5. Pp (3 años)'!$K$46,INT((ROW()-13)/2),0)),"",OFFSET('5. Pp (3 años)'!$K$46,INT((ROW()-13)/2),0))</f>
        <v/>
      </c>
      <c r="G429" s="987" t="str">
        <f ca="1">IF(ISBLANK(OFFSET('5. Pp (3 años)'!$H$46,INT((ROW()-13)/2),0)),"",OFFSET('5. Pp (3 años)'!$H$46,INT((ROW()-13)/2),0))</f>
        <v/>
      </c>
      <c r="H429" s="1027" t="str">
        <f ca="1">IF(ISBLANK(OFFSET('9. METAS'!$L$20,INT((ROW()-13)/2),0)),"",OFFSET('9. METAS'!$L$20,INT((ROW()-13)/2),0))</f>
        <v/>
      </c>
      <c r="I429" s="1029"/>
      <c r="J429" s="208" t="e">
        <f ca="1">IF(MOD(ROW()-13,2)=0,IF(ISBLANK(OFFSET(#REF!,INT((ROW()-13)/2),0)),"",OFFSET(#REF!,INT((ROW()-13)/2),0)),IF(ISBLANK(OFFSET('9. METAS'!$U$20,INT((ROW()-14)/2),0)),"",OFFSET('9. METAS'!$U$20,INT((ROW()-14)/2),0)))</f>
        <v>#REF!</v>
      </c>
      <c r="K429" s="209" t="e">
        <f ca="1">IF(MOD(ROW()-13,2)=0,IF(ISBLANK(OFFSET(#REF!,INT((ROW()-13)/2),0)),"",OFFSET(#REF!,INT((ROW()-13)/2),0)),IF(ISBLANK(OFFSET('9. METAS'!$V$20,INT((ROW()-14)/2),0)),"",OFFSET('9. METAS'!$V$20,INT((ROW()-14)/2),0)))</f>
        <v>#REF!</v>
      </c>
      <c r="L429" s="209" t="e">
        <f ca="1">IF(MOD(ROW()-13,2)=0,IF(ISBLANK(OFFSET(#REF!,INT((ROW()-13)/2),0)),"",OFFSET(#REF!,INT((ROW()-13)/2),0)),IF(ISBLANK(OFFSET('9. METAS'!$W$20,INT((ROW()-14)/2),0)),"",OFFSET('9. METAS'!$W$20,INT((ROW()-14)/2),0)))</f>
        <v>#REF!</v>
      </c>
      <c r="M429" s="210" t="e">
        <f ca="1">IF(MOD(ROW()-13,2)=0,IF(ISBLANK(OFFSET(#REF!,INT((ROW()-13)/2),0)),"",OFFSET(#REF!,INT((ROW()-13)/2),0)),IF(ISBLANK(OFFSET('9. METAS'!$X$20,INT((ROW()-14)/2),0)),"",OFFSET('9. METAS'!$X$20,INT((ROW()-14)/2),0)))</f>
        <v>#REF!</v>
      </c>
      <c r="N429" s="1002" t="str">
        <f t="shared" ref="N429" ca="1" si="412">IFERROR(J429/J430,"ND")</f>
        <v>ND</v>
      </c>
      <c r="O429" s="1004" t="str">
        <f t="shared" ref="O429" ca="1" si="413">IFERROR(((J429+K429+L429)/H429),"ND")</f>
        <v>ND</v>
      </c>
      <c r="P429" s="1031"/>
    </row>
    <row r="430" spans="3:16">
      <c r="C430" s="981"/>
      <c r="D430" s="983"/>
      <c r="E430" s="983"/>
      <c r="F430" s="985"/>
      <c r="G430" s="987"/>
      <c r="H430" s="1027"/>
      <c r="I430" s="1033"/>
      <c r="J430" s="208" t="str">
        <f ca="1">IF(MOD(ROW()-13,2)=0,IF(ISBLANK(OFFSET(#REF!,INT((ROW()-13)/2),0)),"",OFFSET(#REF!,INT((ROW()-13)/2),0)),IF(ISBLANK(OFFSET('9. METAS'!$U$20,INT((ROW()-14)/2),0)),"",OFFSET('9. METAS'!$U$20,INT((ROW()-14)/2),0)))</f>
        <v/>
      </c>
      <c r="K430" s="209" t="str">
        <f ca="1">IF(MOD(ROW()-13,2)=0,IF(ISBLANK(OFFSET(#REF!,INT((ROW()-13)/2),0)),"",OFFSET(#REF!,INT((ROW()-13)/2),0)),IF(ISBLANK(OFFSET('9. METAS'!$V$20,INT((ROW()-14)/2),0)),"",OFFSET('9. METAS'!$V$20,INT((ROW()-14)/2),0)))</f>
        <v/>
      </c>
      <c r="L430" s="209" t="str">
        <f ca="1">IF(MOD(ROW()-13,2)=0,IF(ISBLANK(OFFSET(#REF!,INT((ROW()-13)/2),0)),"",OFFSET(#REF!,INT((ROW()-13)/2),0)),IF(ISBLANK(OFFSET('9. METAS'!$W$20,INT((ROW()-14)/2),0)),"",OFFSET('9. METAS'!$W$20,INT((ROW()-14)/2),0)))</f>
        <v/>
      </c>
      <c r="M430" s="210" t="str">
        <f ca="1">IF(MOD(ROW()-13,2)=0,IF(ISBLANK(OFFSET(#REF!,INT((ROW()-13)/2),0)),"",OFFSET(#REF!,INT((ROW()-13)/2),0)),IF(ISBLANK(OFFSET('9. METAS'!$X$20,INT((ROW()-14)/2),0)),"",OFFSET('9. METAS'!$X$20,INT((ROW()-14)/2),0)))</f>
        <v/>
      </c>
      <c r="N430" s="1003"/>
      <c r="O430" s="1005"/>
      <c r="P430" s="1034"/>
    </row>
    <row r="431" spans="3:16">
      <c r="C431" s="1008" t="str">
        <f ca="1">IF(ISBLANK(OFFSET('5. Pp (3 años)'!$C$46,INT((ROW()-13)/2),0)),"",OFFSET('5. Pp (3 años)'!$C$46,INT((ROW()-13)/2),0))</f>
        <v/>
      </c>
      <c r="D431" s="983" t="str">
        <f ca="1">IF(ISBLANK(OFFSET('5. Pp (3 años)'!$D$46,INT((ROW()-13)/2),0)),"",OFFSET('5. Pp (3 años)'!$D$46,INT((ROW()-13)/2),0))</f>
        <v/>
      </c>
      <c r="E431" s="983" t="str">
        <f ca="1">IF(ISBLANK(OFFSET('5. Pp (3 años)'!$E$46,INT((ROW()-13)/2),0)),"",OFFSET('5. Pp (3 años)'!$E$46,INT((ROW()-13)/2),0))</f>
        <v/>
      </c>
      <c r="F431" s="985" t="str">
        <f ca="1">IF(ISBLANK(OFFSET('5. Pp (3 años)'!$K$46,INT((ROW()-13)/2),0)),"",OFFSET('5. Pp (3 años)'!$K$46,INT((ROW()-13)/2),0))</f>
        <v/>
      </c>
      <c r="G431" s="987" t="str">
        <f ca="1">IF(ISBLANK(OFFSET('5. Pp (3 años)'!$H$46,INT((ROW()-13)/2),0)),"",OFFSET('5. Pp (3 años)'!$H$46,INT((ROW()-13)/2),0))</f>
        <v/>
      </c>
      <c r="H431" s="1027" t="str">
        <f ca="1">IF(ISBLANK(OFFSET('9. METAS'!$L$20,INT((ROW()-13)/2),0)),"",OFFSET('9. METAS'!$L$20,INT((ROW()-13)/2),0))</f>
        <v/>
      </c>
      <c r="I431" s="1029"/>
      <c r="J431" s="208" t="e">
        <f ca="1">IF(MOD(ROW()-13,2)=0,IF(ISBLANK(OFFSET(#REF!,INT((ROW()-13)/2),0)),"",OFFSET(#REF!,INT((ROW()-13)/2),0)),IF(ISBLANK(OFFSET('9. METAS'!$U$20,INT((ROW()-14)/2),0)),"",OFFSET('9. METAS'!$U$20,INT((ROW()-14)/2),0)))</f>
        <v>#REF!</v>
      </c>
      <c r="K431" s="209" t="e">
        <f ca="1">IF(MOD(ROW()-13,2)=0,IF(ISBLANK(OFFSET(#REF!,INT((ROW()-13)/2),0)),"",OFFSET(#REF!,INT((ROW()-13)/2),0)),IF(ISBLANK(OFFSET('9. METAS'!$V$20,INT((ROW()-14)/2),0)),"",OFFSET('9. METAS'!$V$20,INT((ROW()-14)/2),0)))</f>
        <v>#REF!</v>
      </c>
      <c r="L431" s="209" t="e">
        <f ca="1">IF(MOD(ROW()-13,2)=0,IF(ISBLANK(OFFSET(#REF!,INT((ROW()-13)/2),0)),"",OFFSET(#REF!,INT((ROW()-13)/2),0)),IF(ISBLANK(OFFSET('9. METAS'!$W$20,INT((ROW()-14)/2),0)),"",OFFSET('9. METAS'!$W$20,INT((ROW()-14)/2),0)))</f>
        <v>#REF!</v>
      </c>
      <c r="M431" s="210" t="e">
        <f ca="1">IF(MOD(ROW()-13,2)=0,IF(ISBLANK(OFFSET(#REF!,INT((ROW()-13)/2),0)),"",OFFSET(#REF!,INT((ROW()-13)/2),0)),IF(ISBLANK(OFFSET('9. METAS'!$X$20,INT((ROW()-14)/2),0)),"",OFFSET('9. METAS'!$X$20,INT((ROW()-14)/2),0)))</f>
        <v>#REF!</v>
      </c>
      <c r="N431" s="1002" t="str">
        <f t="shared" ref="N431" ca="1" si="414">IFERROR(J431/J432,"ND")</f>
        <v>ND</v>
      </c>
      <c r="O431" s="1004" t="str">
        <f t="shared" ref="O431" ca="1" si="415">IFERROR(((J431+K431+L431)/H431),"ND")</f>
        <v>ND</v>
      </c>
      <c r="P431" s="1031"/>
    </row>
    <row r="432" spans="3:16">
      <c r="C432" s="981"/>
      <c r="D432" s="983"/>
      <c r="E432" s="983"/>
      <c r="F432" s="985"/>
      <c r="G432" s="987"/>
      <c r="H432" s="1027"/>
      <c r="I432" s="1033"/>
      <c r="J432" s="208" t="str">
        <f ca="1">IF(MOD(ROW()-13,2)=0,IF(ISBLANK(OFFSET(#REF!,INT((ROW()-13)/2),0)),"",OFFSET(#REF!,INT((ROW()-13)/2),0)),IF(ISBLANK(OFFSET('9. METAS'!$U$20,INT((ROW()-14)/2),0)),"",OFFSET('9. METAS'!$U$20,INT((ROW()-14)/2),0)))</f>
        <v/>
      </c>
      <c r="K432" s="209" t="str">
        <f ca="1">IF(MOD(ROW()-13,2)=0,IF(ISBLANK(OFFSET(#REF!,INT((ROW()-13)/2),0)),"",OFFSET(#REF!,INT((ROW()-13)/2),0)),IF(ISBLANK(OFFSET('9. METAS'!$V$20,INT((ROW()-14)/2),0)),"",OFFSET('9. METAS'!$V$20,INT((ROW()-14)/2),0)))</f>
        <v/>
      </c>
      <c r="L432" s="209" t="str">
        <f ca="1">IF(MOD(ROW()-13,2)=0,IF(ISBLANK(OFFSET(#REF!,INT((ROW()-13)/2),0)),"",OFFSET(#REF!,INT((ROW()-13)/2),0)),IF(ISBLANK(OFFSET('9. METAS'!$W$20,INT((ROW()-14)/2),0)),"",OFFSET('9. METAS'!$W$20,INT((ROW()-14)/2),0)))</f>
        <v/>
      </c>
      <c r="M432" s="210" t="str">
        <f ca="1">IF(MOD(ROW()-13,2)=0,IF(ISBLANK(OFFSET(#REF!,INT((ROW()-13)/2),0)),"",OFFSET(#REF!,INT((ROW()-13)/2),0)),IF(ISBLANK(OFFSET('9. METAS'!$X$20,INT((ROW()-14)/2),0)),"",OFFSET('9. METAS'!$X$20,INT((ROW()-14)/2),0)))</f>
        <v/>
      </c>
      <c r="N432" s="1003"/>
      <c r="O432" s="1005"/>
      <c r="P432" s="1034"/>
    </row>
    <row r="433" spans="3:16">
      <c r="C433" s="1008" t="str">
        <f ca="1">IF(ISBLANK(OFFSET('5. Pp (3 años)'!$C$46,INT((ROW()-13)/2),0)),"",OFFSET('5. Pp (3 años)'!$C$46,INT((ROW()-13)/2),0))</f>
        <v/>
      </c>
      <c r="D433" s="983" t="str">
        <f ca="1">IF(ISBLANK(OFFSET('5. Pp (3 años)'!$D$46,INT((ROW()-13)/2),0)),"",OFFSET('5. Pp (3 años)'!$D$46,INT((ROW()-13)/2),0))</f>
        <v/>
      </c>
      <c r="E433" s="983" t="str">
        <f ca="1">IF(ISBLANK(OFFSET('5. Pp (3 años)'!$E$46,INT((ROW()-13)/2),0)),"",OFFSET('5. Pp (3 años)'!$E$46,INT((ROW()-13)/2),0))</f>
        <v/>
      </c>
      <c r="F433" s="985" t="str">
        <f ca="1">IF(ISBLANK(OFFSET('5. Pp (3 años)'!$K$46,INT((ROW()-13)/2),0)),"",OFFSET('5. Pp (3 años)'!$K$46,INT((ROW()-13)/2),0))</f>
        <v/>
      </c>
      <c r="G433" s="987" t="str">
        <f ca="1">IF(ISBLANK(OFFSET('5. Pp (3 años)'!$H$46,INT((ROW()-13)/2),0)),"",OFFSET('5. Pp (3 años)'!$H$46,INT((ROW()-13)/2),0))</f>
        <v/>
      </c>
      <c r="H433" s="1027" t="str">
        <f ca="1">IF(ISBLANK(OFFSET('9. METAS'!$L$20,INT((ROW()-13)/2),0)),"",OFFSET('9. METAS'!$L$20,INT((ROW()-13)/2),0))</f>
        <v/>
      </c>
      <c r="I433" s="1029"/>
      <c r="J433" s="208" t="e">
        <f ca="1">IF(MOD(ROW()-13,2)=0,IF(ISBLANK(OFFSET(#REF!,INT((ROW()-13)/2),0)),"",OFFSET(#REF!,INT((ROW()-13)/2),0)),IF(ISBLANK(OFFSET('9. METAS'!$U$20,INT((ROW()-14)/2),0)),"",OFFSET('9. METAS'!$U$20,INT((ROW()-14)/2),0)))</f>
        <v>#REF!</v>
      </c>
      <c r="K433" s="209" t="e">
        <f ca="1">IF(MOD(ROW()-13,2)=0,IF(ISBLANK(OFFSET(#REF!,INT((ROW()-13)/2),0)),"",OFFSET(#REF!,INT((ROW()-13)/2),0)),IF(ISBLANK(OFFSET('9. METAS'!$V$20,INT((ROW()-14)/2),0)),"",OFFSET('9. METAS'!$V$20,INT((ROW()-14)/2),0)))</f>
        <v>#REF!</v>
      </c>
      <c r="L433" s="209" t="e">
        <f ca="1">IF(MOD(ROW()-13,2)=0,IF(ISBLANK(OFFSET(#REF!,INT((ROW()-13)/2),0)),"",OFFSET(#REF!,INT((ROW()-13)/2),0)),IF(ISBLANK(OFFSET('9. METAS'!$W$20,INT((ROW()-14)/2),0)),"",OFFSET('9. METAS'!$W$20,INT((ROW()-14)/2),0)))</f>
        <v>#REF!</v>
      </c>
      <c r="M433" s="210" t="e">
        <f ca="1">IF(MOD(ROW()-13,2)=0,IF(ISBLANK(OFFSET(#REF!,INT((ROW()-13)/2),0)),"",OFFSET(#REF!,INT((ROW()-13)/2),0)),IF(ISBLANK(OFFSET('9. METAS'!$X$20,INT((ROW()-14)/2),0)),"",OFFSET('9. METAS'!$X$20,INT((ROW()-14)/2),0)))</f>
        <v>#REF!</v>
      </c>
      <c r="N433" s="1002" t="str">
        <f t="shared" ref="N433" ca="1" si="416">IFERROR(J433/J434,"ND")</f>
        <v>ND</v>
      </c>
      <c r="O433" s="1004" t="str">
        <f t="shared" ref="O433" ca="1" si="417">IFERROR(((J433+K433+L433)/H433),"ND")</f>
        <v>ND</v>
      </c>
      <c r="P433" s="1031"/>
    </row>
    <row r="434" spans="3:16">
      <c r="C434" s="981"/>
      <c r="D434" s="983"/>
      <c r="E434" s="983"/>
      <c r="F434" s="985"/>
      <c r="G434" s="987"/>
      <c r="H434" s="1027"/>
      <c r="I434" s="1033"/>
      <c r="J434" s="208" t="str">
        <f ca="1">IF(MOD(ROW()-13,2)=0,IF(ISBLANK(OFFSET(#REF!,INT((ROW()-13)/2),0)),"",OFFSET(#REF!,INT((ROW()-13)/2),0)),IF(ISBLANK(OFFSET('9. METAS'!$U$20,INT((ROW()-14)/2),0)),"",OFFSET('9. METAS'!$U$20,INT((ROW()-14)/2),0)))</f>
        <v/>
      </c>
      <c r="K434" s="209" t="str">
        <f ca="1">IF(MOD(ROW()-13,2)=0,IF(ISBLANK(OFFSET(#REF!,INT((ROW()-13)/2),0)),"",OFFSET(#REF!,INT((ROW()-13)/2),0)),IF(ISBLANK(OFFSET('9. METAS'!$V$20,INT((ROW()-14)/2),0)),"",OFFSET('9. METAS'!$V$20,INT((ROW()-14)/2),0)))</f>
        <v/>
      </c>
      <c r="L434" s="209" t="str">
        <f ca="1">IF(MOD(ROW()-13,2)=0,IF(ISBLANK(OFFSET(#REF!,INT((ROW()-13)/2),0)),"",OFFSET(#REF!,INT((ROW()-13)/2),0)),IF(ISBLANK(OFFSET('9. METAS'!$W$20,INT((ROW()-14)/2),0)),"",OFFSET('9. METAS'!$W$20,INT((ROW()-14)/2),0)))</f>
        <v/>
      </c>
      <c r="M434" s="210" t="str">
        <f ca="1">IF(MOD(ROW()-13,2)=0,IF(ISBLANK(OFFSET(#REF!,INT((ROW()-13)/2),0)),"",OFFSET(#REF!,INT((ROW()-13)/2),0)),IF(ISBLANK(OFFSET('9. METAS'!$X$20,INT((ROW()-14)/2),0)),"",OFFSET('9. METAS'!$X$20,INT((ROW()-14)/2),0)))</f>
        <v/>
      </c>
      <c r="N434" s="1003"/>
      <c r="O434" s="1005"/>
      <c r="P434" s="1034"/>
    </row>
    <row r="435" spans="3:16">
      <c r="C435" s="1008" t="str">
        <f ca="1">IF(ISBLANK(OFFSET('5. Pp (3 años)'!$C$46,INT((ROW()-13)/2),0)),"",OFFSET('5. Pp (3 años)'!$C$46,INT((ROW()-13)/2),0))</f>
        <v/>
      </c>
      <c r="D435" s="983" t="str">
        <f ca="1">IF(ISBLANK(OFFSET('5. Pp (3 años)'!$D$46,INT((ROW()-13)/2),0)),"",OFFSET('5. Pp (3 años)'!$D$46,INT((ROW()-13)/2),0))</f>
        <v/>
      </c>
      <c r="E435" s="983" t="str">
        <f ca="1">IF(ISBLANK(OFFSET('5. Pp (3 años)'!$E$46,INT((ROW()-13)/2),0)),"",OFFSET('5. Pp (3 años)'!$E$46,INT((ROW()-13)/2),0))</f>
        <v/>
      </c>
      <c r="F435" s="985" t="str">
        <f ca="1">IF(ISBLANK(OFFSET('5. Pp (3 años)'!$K$46,INT((ROW()-13)/2),0)),"",OFFSET('5. Pp (3 años)'!$K$46,INT((ROW()-13)/2),0))</f>
        <v/>
      </c>
      <c r="G435" s="987" t="str">
        <f ca="1">IF(ISBLANK(OFFSET('5. Pp (3 años)'!$H$46,INT((ROW()-13)/2),0)),"",OFFSET('5. Pp (3 años)'!$H$46,INT((ROW()-13)/2),0))</f>
        <v/>
      </c>
      <c r="H435" s="1027" t="str">
        <f ca="1">IF(ISBLANK(OFFSET('9. METAS'!$L$20,INT((ROW()-13)/2),0)),"",OFFSET('9. METAS'!$L$20,INT((ROW()-13)/2),0))</f>
        <v/>
      </c>
      <c r="I435" s="1029"/>
      <c r="J435" s="208" t="e">
        <f ca="1">IF(MOD(ROW()-13,2)=0,IF(ISBLANK(OFFSET(#REF!,INT((ROW()-13)/2),0)),"",OFFSET(#REF!,INT((ROW()-13)/2),0)),IF(ISBLANK(OFFSET('9. METAS'!$U$20,INT((ROW()-14)/2),0)),"",OFFSET('9. METAS'!$U$20,INT((ROW()-14)/2),0)))</f>
        <v>#REF!</v>
      </c>
      <c r="K435" s="209" t="e">
        <f ca="1">IF(MOD(ROW()-13,2)=0,IF(ISBLANK(OFFSET(#REF!,INT((ROW()-13)/2),0)),"",OFFSET(#REF!,INT((ROW()-13)/2),0)),IF(ISBLANK(OFFSET('9. METAS'!$V$20,INT((ROW()-14)/2),0)),"",OFFSET('9. METAS'!$V$20,INT((ROW()-14)/2),0)))</f>
        <v>#REF!</v>
      </c>
      <c r="L435" s="209" t="e">
        <f ca="1">IF(MOD(ROW()-13,2)=0,IF(ISBLANK(OFFSET(#REF!,INT((ROW()-13)/2),0)),"",OFFSET(#REF!,INT((ROW()-13)/2),0)),IF(ISBLANK(OFFSET('9. METAS'!$W$20,INT((ROW()-14)/2),0)),"",OFFSET('9. METAS'!$W$20,INT((ROW()-14)/2),0)))</f>
        <v>#REF!</v>
      </c>
      <c r="M435" s="210" t="e">
        <f ca="1">IF(MOD(ROW()-13,2)=0,IF(ISBLANK(OFFSET(#REF!,INT((ROW()-13)/2),0)),"",OFFSET(#REF!,INT((ROW()-13)/2),0)),IF(ISBLANK(OFFSET('9. METAS'!$X$20,INT((ROW()-14)/2),0)),"",OFFSET('9. METAS'!$X$20,INT((ROW()-14)/2),0)))</f>
        <v>#REF!</v>
      </c>
      <c r="N435" s="1002" t="str">
        <f t="shared" ref="N435" ca="1" si="418">IFERROR(J435/J436,"ND")</f>
        <v>ND</v>
      </c>
      <c r="O435" s="1004" t="str">
        <f t="shared" ref="O435" ca="1" si="419">IFERROR(((J435+K435+L435)/H435),"ND")</f>
        <v>ND</v>
      </c>
      <c r="P435" s="1031"/>
    </row>
    <row r="436" spans="3:16">
      <c r="C436" s="981"/>
      <c r="D436" s="983"/>
      <c r="E436" s="983"/>
      <c r="F436" s="985"/>
      <c r="G436" s="987"/>
      <c r="H436" s="1027"/>
      <c r="I436" s="1033"/>
      <c r="J436" s="208" t="str">
        <f ca="1">IF(MOD(ROW()-13,2)=0,IF(ISBLANK(OFFSET(#REF!,INT((ROW()-13)/2),0)),"",OFFSET(#REF!,INT((ROW()-13)/2),0)),IF(ISBLANK(OFFSET('9. METAS'!$U$20,INT((ROW()-14)/2),0)),"",OFFSET('9. METAS'!$U$20,INT((ROW()-14)/2),0)))</f>
        <v/>
      </c>
      <c r="K436" s="209" t="str">
        <f ca="1">IF(MOD(ROW()-13,2)=0,IF(ISBLANK(OFFSET(#REF!,INT((ROW()-13)/2),0)),"",OFFSET(#REF!,INT((ROW()-13)/2),0)),IF(ISBLANK(OFFSET('9. METAS'!$V$20,INT((ROW()-14)/2),0)),"",OFFSET('9. METAS'!$V$20,INT((ROW()-14)/2),0)))</f>
        <v/>
      </c>
      <c r="L436" s="209" t="str">
        <f ca="1">IF(MOD(ROW()-13,2)=0,IF(ISBLANK(OFFSET(#REF!,INT((ROW()-13)/2),0)),"",OFFSET(#REF!,INT((ROW()-13)/2),0)),IF(ISBLANK(OFFSET('9. METAS'!$W$20,INT((ROW()-14)/2),0)),"",OFFSET('9. METAS'!$W$20,INT((ROW()-14)/2),0)))</f>
        <v/>
      </c>
      <c r="M436" s="210" t="str">
        <f ca="1">IF(MOD(ROW()-13,2)=0,IF(ISBLANK(OFFSET(#REF!,INT((ROW()-13)/2),0)),"",OFFSET(#REF!,INT((ROW()-13)/2),0)),IF(ISBLANK(OFFSET('9. METAS'!$X$20,INT((ROW()-14)/2),0)),"",OFFSET('9. METAS'!$X$20,INT((ROW()-14)/2),0)))</f>
        <v/>
      </c>
      <c r="N436" s="1003"/>
      <c r="O436" s="1005"/>
      <c r="P436" s="1034"/>
    </row>
    <row r="437" spans="3:16">
      <c r="C437" s="1008" t="str">
        <f ca="1">IF(ISBLANK(OFFSET('5. Pp (3 años)'!$C$46,INT((ROW()-13)/2),0)),"",OFFSET('5. Pp (3 años)'!$C$46,INT((ROW()-13)/2),0))</f>
        <v/>
      </c>
      <c r="D437" s="983" t="str">
        <f ca="1">IF(ISBLANK(OFFSET('5. Pp (3 años)'!$D$46,INT((ROW()-13)/2),0)),"",OFFSET('5. Pp (3 años)'!$D$46,INT((ROW()-13)/2),0))</f>
        <v/>
      </c>
      <c r="E437" s="983" t="str">
        <f ca="1">IF(ISBLANK(OFFSET('5. Pp (3 años)'!$E$46,INT((ROW()-13)/2),0)),"",OFFSET('5. Pp (3 años)'!$E$46,INT((ROW()-13)/2),0))</f>
        <v/>
      </c>
      <c r="F437" s="985" t="str">
        <f ca="1">IF(ISBLANK(OFFSET('5. Pp (3 años)'!$K$46,INT((ROW()-13)/2),0)),"",OFFSET('5. Pp (3 años)'!$K$46,INT((ROW()-13)/2),0))</f>
        <v/>
      </c>
      <c r="G437" s="987" t="str">
        <f ca="1">IF(ISBLANK(OFFSET('5. Pp (3 años)'!$H$46,INT((ROW()-13)/2),0)),"",OFFSET('5. Pp (3 años)'!$H$46,INT((ROW()-13)/2),0))</f>
        <v/>
      </c>
      <c r="H437" s="1027" t="str">
        <f ca="1">IF(ISBLANK(OFFSET('9. METAS'!$L$20,INT((ROW()-13)/2),0)),"",OFFSET('9. METAS'!$L$20,INT((ROW()-13)/2),0))</f>
        <v/>
      </c>
      <c r="I437" s="1029"/>
      <c r="J437" s="208" t="e">
        <f ca="1">IF(MOD(ROW()-13,2)=0,IF(ISBLANK(OFFSET(#REF!,INT((ROW()-13)/2),0)),"",OFFSET(#REF!,INT((ROW()-13)/2),0)),IF(ISBLANK(OFFSET('9. METAS'!$U$20,INT((ROW()-14)/2),0)),"",OFFSET('9. METAS'!$U$20,INT((ROW()-14)/2),0)))</f>
        <v>#REF!</v>
      </c>
      <c r="K437" s="209" t="e">
        <f ca="1">IF(MOD(ROW()-13,2)=0,IF(ISBLANK(OFFSET(#REF!,INT((ROW()-13)/2),0)),"",OFFSET(#REF!,INT((ROW()-13)/2),0)),IF(ISBLANK(OFFSET('9. METAS'!$V$20,INT((ROW()-14)/2),0)),"",OFFSET('9. METAS'!$V$20,INT((ROW()-14)/2),0)))</f>
        <v>#REF!</v>
      </c>
      <c r="L437" s="209" t="e">
        <f ca="1">IF(MOD(ROW()-13,2)=0,IF(ISBLANK(OFFSET(#REF!,INT((ROW()-13)/2),0)),"",OFFSET(#REF!,INT((ROW()-13)/2),0)),IF(ISBLANK(OFFSET('9. METAS'!$W$20,INT((ROW()-14)/2),0)),"",OFFSET('9. METAS'!$W$20,INT((ROW()-14)/2),0)))</f>
        <v>#REF!</v>
      </c>
      <c r="M437" s="210" t="e">
        <f ca="1">IF(MOD(ROW()-13,2)=0,IF(ISBLANK(OFFSET(#REF!,INT((ROW()-13)/2),0)),"",OFFSET(#REF!,INT((ROW()-13)/2),0)),IF(ISBLANK(OFFSET('9. METAS'!$X$20,INT((ROW()-14)/2),0)),"",OFFSET('9. METAS'!$X$20,INT((ROW()-14)/2),0)))</f>
        <v>#REF!</v>
      </c>
      <c r="N437" s="1002" t="str">
        <f t="shared" ref="N437" ca="1" si="420">IFERROR(J437/J438,"ND")</f>
        <v>ND</v>
      </c>
      <c r="O437" s="1004" t="str">
        <f t="shared" ref="O437" ca="1" si="421">IFERROR(((J437+K437+L437)/H437),"ND")</f>
        <v>ND</v>
      </c>
      <c r="P437" s="1031"/>
    </row>
    <row r="438" spans="3:16">
      <c r="C438" s="981"/>
      <c r="D438" s="983"/>
      <c r="E438" s="983"/>
      <c r="F438" s="985"/>
      <c r="G438" s="987"/>
      <c r="H438" s="1027"/>
      <c r="I438" s="1033"/>
      <c r="J438" s="208" t="str">
        <f ca="1">IF(MOD(ROW()-13,2)=0,IF(ISBLANK(OFFSET(#REF!,INT((ROW()-13)/2),0)),"",OFFSET(#REF!,INT((ROW()-13)/2),0)),IF(ISBLANK(OFFSET('9. METAS'!$U$20,INT((ROW()-14)/2),0)),"",OFFSET('9. METAS'!$U$20,INT((ROW()-14)/2),0)))</f>
        <v/>
      </c>
      <c r="K438" s="209" t="str">
        <f ca="1">IF(MOD(ROW()-13,2)=0,IF(ISBLANK(OFFSET(#REF!,INT((ROW()-13)/2),0)),"",OFFSET(#REF!,INT((ROW()-13)/2),0)),IF(ISBLANK(OFFSET('9. METAS'!$V$20,INT((ROW()-14)/2),0)),"",OFFSET('9. METAS'!$V$20,INT((ROW()-14)/2),0)))</f>
        <v/>
      </c>
      <c r="L438" s="209" t="str">
        <f ca="1">IF(MOD(ROW()-13,2)=0,IF(ISBLANK(OFFSET(#REF!,INT((ROW()-13)/2),0)),"",OFFSET(#REF!,INT((ROW()-13)/2),0)),IF(ISBLANK(OFFSET('9. METAS'!$W$20,INT((ROW()-14)/2),0)),"",OFFSET('9. METAS'!$W$20,INT((ROW()-14)/2),0)))</f>
        <v/>
      </c>
      <c r="M438" s="210" t="str">
        <f ca="1">IF(MOD(ROW()-13,2)=0,IF(ISBLANK(OFFSET(#REF!,INT((ROW()-13)/2),0)),"",OFFSET(#REF!,INT((ROW()-13)/2),0)),IF(ISBLANK(OFFSET('9. METAS'!$X$20,INT((ROW()-14)/2),0)),"",OFFSET('9. METAS'!$X$20,INT((ROW()-14)/2),0)))</f>
        <v/>
      </c>
      <c r="N438" s="1003"/>
      <c r="O438" s="1005"/>
      <c r="P438" s="1034"/>
    </row>
    <row r="439" spans="3:16">
      <c r="C439" s="1008" t="str">
        <f ca="1">IF(ISBLANK(OFFSET('5. Pp (3 años)'!$C$46,INT((ROW()-13)/2),0)),"",OFFSET('5. Pp (3 años)'!$C$46,INT((ROW()-13)/2),0))</f>
        <v/>
      </c>
      <c r="D439" s="983" t="str">
        <f ca="1">IF(ISBLANK(OFFSET('5. Pp (3 años)'!$D$46,INT((ROW()-13)/2),0)),"",OFFSET('5. Pp (3 años)'!$D$46,INT((ROW()-13)/2),0))</f>
        <v/>
      </c>
      <c r="E439" s="983" t="str">
        <f ca="1">IF(ISBLANK(OFFSET('5. Pp (3 años)'!$E$46,INT((ROW()-13)/2),0)),"",OFFSET('5. Pp (3 años)'!$E$46,INT((ROW()-13)/2),0))</f>
        <v/>
      </c>
      <c r="F439" s="985" t="str">
        <f ca="1">IF(ISBLANK(OFFSET('5. Pp (3 años)'!$K$46,INT((ROW()-13)/2),0)),"",OFFSET('5. Pp (3 años)'!$K$46,INT((ROW()-13)/2),0))</f>
        <v/>
      </c>
      <c r="G439" s="987" t="str">
        <f ca="1">IF(ISBLANK(OFFSET('5. Pp (3 años)'!$H$46,INT((ROW()-13)/2),0)),"",OFFSET('5. Pp (3 años)'!$H$46,INT((ROW()-13)/2),0))</f>
        <v/>
      </c>
      <c r="H439" s="1027" t="str">
        <f ca="1">IF(ISBLANK(OFFSET('9. METAS'!$L$20,INT((ROW()-13)/2),0)),"",OFFSET('9. METAS'!$L$20,INT((ROW()-13)/2),0))</f>
        <v/>
      </c>
      <c r="I439" s="1029"/>
      <c r="J439" s="208" t="e">
        <f ca="1">IF(MOD(ROW()-13,2)=0,IF(ISBLANK(OFFSET(#REF!,INT((ROW()-13)/2),0)),"",OFFSET(#REF!,INT((ROW()-13)/2),0)),IF(ISBLANK(OFFSET('9. METAS'!$U$20,INT((ROW()-14)/2),0)),"",OFFSET('9. METAS'!$U$20,INT((ROW()-14)/2),0)))</f>
        <v>#REF!</v>
      </c>
      <c r="K439" s="209" t="e">
        <f ca="1">IF(MOD(ROW()-13,2)=0,IF(ISBLANK(OFFSET(#REF!,INT((ROW()-13)/2),0)),"",OFFSET(#REF!,INT((ROW()-13)/2),0)),IF(ISBLANK(OFFSET('9. METAS'!$V$20,INT((ROW()-14)/2),0)),"",OFFSET('9. METAS'!$V$20,INT((ROW()-14)/2),0)))</f>
        <v>#REF!</v>
      </c>
      <c r="L439" s="209" t="e">
        <f ca="1">IF(MOD(ROW()-13,2)=0,IF(ISBLANK(OFFSET(#REF!,INT((ROW()-13)/2),0)),"",OFFSET(#REF!,INT((ROW()-13)/2),0)),IF(ISBLANK(OFFSET('9. METAS'!$W$20,INT((ROW()-14)/2),0)),"",OFFSET('9. METAS'!$W$20,INT((ROW()-14)/2),0)))</f>
        <v>#REF!</v>
      </c>
      <c r="M439" s="210" t="e">
        <f ca="1">IF(MOD(ROW()-13,2)=0,IF(ISBLANK(OFFSET(#REF!,INT((ROW()-13)/2),0)),"",OFFSET(#REF!,INT((ROW()-13)/2),0)),IF(ISBLANK(OFFSET('9. METAS'!$X$20,INT((ROW()-14)/2),0)),"",OFFSET('9. METAS'!$X$20,INT((ROW()-14)/2),0)))</f>
        <v>#REF!</v>
      </c>
      <c r="N439" s="1002" t="str">
        <f t="shared" ref="N439" ca="1" si="422">IFERROR(J439/J440,"ND")</f>
        <v>ND</v>
      </c>
      <c r="O439" s="1004" t="str">
        <f t="shared" ref="O439" ca="1" si="423">IFERROR(((J439+K439+L439)/H439),"ND")</f>
        <v>ND</v>
      </c>
      <c r="P439" s="1031"/>
    </row>
    <row r="440" spans="3:16">
      <c r="C440" s="981"/>
      <c r="D440" s="983"/>
      <c r="E440" s="983"/>
      <c r="F440" s="985"/>
      <c r="G440" s="987"/>
      <c r="H440" s="1027"/>
      <c r="I440" s="1033"/>
      <c r="J440" s="208" t="str">
        <f ca="1">IF(MOD(ROW()-13,2)=0,IF(ISBLANK(OFFSET(#REF!,INT((ROW()-13)/2),0)),"",OFFSET(#REF!,INT((ROW()-13)/2),0)),IF(ISBLANK(OFFSET('9. METAS'!$U$20,INT((ROW()-14)/2),0)),"",OFFSET('9. METAS'!$U$20,INT((ROW()-14)/2),0)))</f>
        <v/>
      </c>
      <c r="K440" s="209" t="str">
        <f ca="1">IF(MOD(ROW()-13,2)=0,IF(ISBLANK(OFFSET(#REF!,INT((ROW()-13)/2),0)),"",OFFSET(#REF!,INT((ROW()-13)/2),0)),IF(ISBLANK(OFFSET('9. METAS'!$V$20,INT((ROW()-14)/2),0)),"",OFFSET('9. METAS'!$V$20,INT((ROW()-14)/2),0)))</f>
        <v/>
      </c>
      <c r="L440" s="209" t="str">
        <f ca="1">IF(MOD(ROW()-13,2)=0,IF(ISBLANK(OFFSET(#REF!,INT((ROW()-13)/2),0)),"",OFFSET(#REF!,INT((ROW()-13)/2),0)),IF(ISBLANK(OFFSET('9. METAS'!$W$20,INT((ROW()-14)/2),0)),"",OFFSET('9. METAS'!$W$20,INT((ROW()-14)/2),0)))</f>
        <v/>
      </c>
      <c r="M440" s="210" t="str">
        <f ca="1">IF(MOD(ROW()-13,2)=0,IF(ISBLANK(OFFSET(#REF!,INT((ROW()-13)/2),0)),"",OFFSET(#REF!,INT((ROW()-13)/2),0)),IF(ISBLANK(OFFSET('9. METAS'!$X$20,INT((ROW()-14)/2),0)),"",OFFSET('9. METAS'!$X$20,INT((ROW()-14)/2),0)))</f>
        <v/>
      </c>
      <c r="N440" s="1003"/>
      <c r="O440" s="1005"/>
      <c r="P440" s="1034"/>
    </row>
    <row r="441" spans="3:16">
      <c r="C441" s="1008" t="str">
        <f ca="1">IF(ISBLANK(OFFSET('5. Pp (3 años)'!$C$46,INT((ROW()-13)/2),0)),"",OFFSET('5. Pp (3 años)'!$C$46,INT((ROW()-13)/2),0))</f>
        <v/>
      </c>
      <c r="D441" s="983" t="str">
        <f ca="1">IF(ISBLANK(OFFSET('5. Pp (3 años)'!$D$46,INT((ROW()-13)/2),0)),"",OFFSET('5. Pp (3 años)'!$D$46,INT((ROW()-13)/2),0))</f>
        <v/>
      </c>
      <c r="E441" s="983" t="str">
        <f ca="1">IF(ISBLANK(OFFSET('5. Pp (3 años)'!$E$46,INT((ROW()-13)/2),0)),"",OFFSET('5. Pp (3 años)'!$E$46,INT((ROW()-13)/2),0))</f>
        <v/>
      </c>
      <c r="F441" s="985" t="str">
        <f ca="1">IF(ISBLANK(OFFSET('5. Pp (3 años)'!$K$46,INT((ROW()-13)/2),0)),"",OFFSET('5. Pp (3 años)'!$K$46,INT((ROW()-13)/2),0))</f>
        <v/>
      </c>
      <c r="G441" s="987" t="str">
        <f ca="1">IF(ISBLANK(OFFSET('5. Pp (3 años)'!$H$46,INT((ROW()-13)/2),0)),"",OFFSET('5. Pp (3 años)'!$H$46,INT((ROW()-13)/2),0))</f>
        <v/>
      </c>
      <c r="H441" s="1027" t="str">
        <f ca="1">IF(ISBLANK(OFFSET('9. METAS'!$L$20,INT((ROW()-13)/2),0)),"",OFFSET('9. METAS'!$L$20,INT((ROW()-13)/2),0))</f>
        <v/>
      </c>
      <c r="I441" s="1029"/>
      <c r="J441" s="208" t="e">
        <f ca="1">IF(MOD(ROW()-13,2)=0,IF(ISBLANK(OFFSET(#REF!,INT((ROW()-13)/2),0)),"",OFFSET(#REF!,INT((ROW()-13)/2),0)),IF(ISBLANK(OFFSET('9. METAS'!$U$20,INT((ROW()-14)/2),0)),"",OFFSET('9. METAS'!$U$20,INT((ROW()-14)/2),0)))</f>
        <v>#REF!</v>
      </c>
      <c r="K441" s="209" t="e">
        <f ca="1">IF(MOD(ROW()-13,2)=0,IF(ISBLANK(OFFSET(#REF!,INT((ROW()-13)/2),0)),"",OFFSET(#REF!,INT((ROW()-13)/2),0)),IF(ISBLANK(OFFSET('9. METAS'!$V$20,INT((ROW()-14)/2),0)),"",OFFSET('9. METAS'!$V$20,INT((ROW()-14)/2),0)))</f>
        <v>#REF!</v>
      </c>
      <c r="L441" s="209" t="e">
        <f ca="1">IF(MOD(ROW()-13,2)=0,IF(ISBLANK(OFFSET(#REF!,INT((ROW()-13)/2),0)),"",OFFSET(#REF!,INT((ROW()-13)/2),0)),IF(ISBLANK(OFFSET('9. METAS'!$W$20,INT((ROW()-14)/2),0)),"",OFFSET('9. METAS'!$W$20,INT((ROW()-14)/2),0)))</f>
        <v>#REF!</v>
      </c>
      <c r="M441" s="210" t="e">
        <f ca="1">IF(MOD(ROW()-13,2)=0,IF(ISBLANK(OFFSET(#REF!,INT((ROW()-13)/2),0)),"",OFFSET(#REF!,INT((ROW()-13)/2),0)),IF(ISBLANK(OFFSET('9. METAS'!$X$20,INT((ROW()-14)/2),0)),"",OFFSET('9. METAS'!$X$20,INT((ROW()-14)/2),0)))</f>
        <v>#REF!</v>
      </c>
      <c r="N441" s="1002" t="str">
        <f t="shared" ref="N441" ca="1" si="424">IFERROR(J441/J442,"ND")</f>
        <v>ND</v>
      </c>
      <c r="O441" s="1004" t="str">
        <f t="shared" ref="O441" ca="1" si="425">IFERROR(((J441+K441+L441)/H441),"ND")</f>
        <v>ND</v>
      </c>
      <c r="P441" s="1031"/>
    </row>
    <row r="442" spans="3:16">
      <c r="C442" s="981"/>
      <c r="D442" s="983"/>
      <c r="E442" s="983"/>
      <c r="F442" s="985"/>
      <c r="G442" s="987"/>
      <c r="H442" s="1027"/>
      <c r="I442" s="1033"/>
      <c r="J442" s="208" t="str">
        <f ca="1">IF(MOD(ROW()-13,2)=0,IF(ISBLANK(OFFSET(#REF!,INT((ROW()-13)/2),0)),"",OFFSET(#REF!,INT((ROW()-13)/2),0)),IF(ISBLANK(OFFSET('9. METAS'!$U$20,INT((ROW()-14)/2),0)),"",OFFSET('9. METAS'!$U$20,INT((ROW()-14)/2),0)))</f>
        <v/>
      </c>
      <c r="K442" s="209" t="str">
        <f ca="1">IF(MOD(ROW()-13,2)=0,IF(ISBLANK(OFFSET(#REF!,INT((ROW()-13)/2),0)),"",OFFSET(#REF!,INT((ROW()-13)/2),0)),IF(ISBLANK(OFFSET('9. METAS'!$V$20,INT((ROW()-14)/2),0)),"",OFFSET('9. METAS'!$V$20,INT((ROW()-14)/2),0)))</f>
        <v/>
      </c>
      <c r="L442" s="209" t="str">
        <f ca="1">IF(MOD(ROW()-13,2)=0,IF(ISBLANK(OFFSET(#REF!,INT((ROW()-13)/2),0)),"",OFFSET(#REF!,INT((ROW()-13)/2),0)),IF(ISBLANK(OFFSET('9. METAS'!$W$20,INT((ROW()-14)/2),0)),"",OFFSET('9. METAS'!$W$20,INT((ROW()-14)/2),0)))</f>
        <v/>
      </c>
      <c r="M442" s="210" t="str">
        <f ca="1">IF(MOD(ROW()-13,2)=0,IF(ISBLANK(OFFSET(#REF!,INT((ROW()-13)/2),0)),"",OFFSET(#REF!,INT((ROW()-13)/2),0)),IF(ISBLANK(OFFSET('9. METAS'!$X$20,INT((ROW()-14)/2),0)),"",OFFSET('9. METAS'!$X$20,INT((ROW()-14)/2),0)))</f>
        <v/>
      </c>
      <c r="N442" s="1003"/>
      <c r="O442" s="1005"/>
      <c r="P442" s="1034"/>
    </row>
    <row r="443" spans="3:16">
      <c r="C443" s="1008" t="str">
        <f ca="1">IF(ISBLANK(OFFSET('5. Pp (3 años)'!$C$46,INT((ROW()-13)/2),0)),"",OFFSET('5. Pp (3 años)'!$C$46,INT((ROW()-13)/2),0))</f>
        <v/>
      </c>
      <c r="D443" s="983" t="str">
        <f ca="1">IF(ISBLANK(OFFSET('5. Pp (3 años)'!$D$46,INT((ROW()-13)/2),0)),"",OFFSET('5. Pp (3 años)'!$D$46,INT((ROW()-13)/2),0))</f>
        <v/>
      </c>
      <c r="E443" s="983" t="str">
        <f ca="1">IF(ISBLANK(OFFSET('5. Pp (3 años)'!$E$46,INT((ROW()-13)/2),0)),"",OFFSET('5. Pp (3 años)'!$E$46,INT((ROW()-13)/2),0))</f>
        <v/>
      </c>
      <c r="F443" s="985" t="str">
        <f ca="1">IF(ISBLANK(OFFSET('5. Pp (3 años)'!$K$46,INT((ROW()-13)/2),0)),"",OFFSET('5. Pp (3 años)'!$K$46,INT((ROW()-13)/2),0))</f>
        <v/>
      </c>
      <c r="G443" s="987" t="str">
        <f ca="1">IF(ISBLANK(OFFSET('5. Pp (3 años)'!$H$46,INT((ROW()-13)/2),0)),"",OFFSET('5. Pp (3 años)'!$H$46,INT((ROW()-13)/2),0))</f>
        <v/>
      </c>
      <c r="H443" s="1027" t="str">
        <f ca="1">IF(ISBLANK(OFFSET('9. METAS'!$L$20,INT((ROW()-13)/2),0)),"",OFFSET('9. METAS'!$L$20,INT((ROW()-13)/2),0))</f>
        <v/>
      </c>
      <c r="I443" s="1029"/>
      <c r="J443" s="208" t="e">
        <f ca="1">IF(MOD(ROW()-13,2)=0,IF(ISBLANK(OFFSET(#REF!,INT((ROW()-13)/2),0)),"",OFFSET(#REF!,INT((ROW()-13)/2),0)),IF(ISBLANK(OFFSET('9. METAS'!$U$20,INT((ROW()-14)/2),0)),"",OFFSET('9. METAS'!$U$20,INT((ROW()-14)/2),0)))</f>
        <v>#REF!</v>
      </c>
      <c r="K443" s="209" t="e">
        <f ca="1">IF(MOD(ROW()-13,2)=0,IF(ISBLANK(OFFSET(#REF!,INT((ROW()-13)/2),0)),"",OFFSET(#REF!,INT((ROW()-13)/2),0)),IF(ISBLANK(OFFSET('9. METAS'!$V$20,INT((ROW()-14)/2),0)),"",OFFSET('9. METAS'!$V$20,INT((ROW()-14)/2),0)))</f>
        <v>#REF!</v>
      </c>
      <c r="L443" s="209" t="e">
        <f ca="1">IF(MOD(ROW()-13,2)=0,IF(ISBLANK(OFFSET(#REF!,INT((ROW()-13)/2),0)),"",OFFSET(#REF!,INT((ROW()-13)/2),0)),IF(ISBLANK(OFFSET('9. METAS'!$W$20,INT((ROW()-14)/2),0)),"",OFFSET('9. METAS'!$W$20,INT((ROW()-14)/2),0)))</f>
        <v>#REF!</v>
      </c>
      <c r="M443" s="210" t="e">
        <f ca="1">IF(MOD(ROW()-13,2)=0,IF(ISBLANK(OFFSET(#REF!,INT((ROW()-13)/2),0)),"",OFFSET(#REF!,INT((ROW()-13)/2),0)),IF(ISBLANK(OFFSET('9. METAS'!$X$20,INT((ROW()-14)/2),0)),"",OFFSET('9. METAS'!$X$20,INT((ROW()-14)/2),0)))</f>
        <v>#REF!</v>
      </c>
      <c r="N443" s="1002" t="str">
        <f t="shared" ref="N443" ca="1" si="426">IFERROR(J443/J444,"ND")</f>
        <v>ND</v>
      </c>
      <c r="O443" s="1004" t="str">
        <f t="shared" ref="O443" ca="1" si="427">IFERROR(((J443+K443+L443)/H443),"ND")</f>
        <v>ND</v>
      </c>
      <c r="P443" s="1031"/>
    </row>
    <row r="444" spans="3:16">
      <c r="C444" s="981"/>
      <c r="D444" s="983"/>
      <c r="E444" s="983"/>
      <c r="F444" s="985"/>
      <c r="G444" s="987"/>
      <c r="H444" s="1027"/>
      <c r="I444" s="1033"/>
      <c r="J444" s="208" t="str">
        <f ca="1">IF(MOD(ROW()-13,2)=0,IF(ISBLANK(OFFSET(#REF!,INT((ROW()-13)/2),0)),"",OFFSET(#REF!,INT((ROW()-13)/2),0)),IF(ISBLANK(OFFSET('9. METAS'!$U$20,INT((ROW()-14)/2),0)),"",OFFSET('9. METAS'!$U$20,INT((ROW()-14)/2),0)))</f>
        <v/>
      </c>
      <c r="K444" s="209" t="str">
        <f ca="1">IF(MOD(ROW()-13,2)=0,IF(ISBLANK(OFFSET(#REF!,INT((ROW()-13)/2),0)),"",OFFSET(#REF!,INT((ROW()-13)/2),0)),IF(ISBLANK(OFFSET('9. METAS'!$V$20,INT((ROW()-14)/2),0)),"",OFFSET('9. METAS'!$V$20,INT((ROW()-14)/2),0)))</f>
        <v/>
      </c>
      <c r="L444" s="209" t="str">
        <f ca="1">IF(MOD(ROW()-13,2)=0,IF(ISBLANK(OFFSET(#REF!,INT((ROW()-13)/2),0)),"",OFFSET(#REF!,INT((ROW()-13)/2),0)),IF(ISBLANK(OFFSET('9. METAS'!$W$20,INT((ROW()-14)/2),0)),"",OFFSET('9. METAS'!$W$20,INT((ROW()-14)/2),0)))</f>
        <v/>
      </c>
      <c r="M444" s="210" t="str">
        <f ca="1">IF(MOD(ROW()-13,2)=0,IF(ISBLANK(OFFSET(#REF!,INT((ROW()-13)/2),0)),"",OFFSET(#REF!,INT((ROW()-13)/2),0)),IF(ISBLANK(OFFSET('9. METAS'!$X$20,INT((ROW()-14)/2),0)),"",OFFSET('9. METAS'!$X$20,INT((ROW()-14)/2),0)))</f>
        <v/>
      </c>
      <c r="N444" s="1003"/>
      <c r="O444" s="1005"/>
      <c r="P444" s="1034"/>
    </row>
    <row r="445" spans="3:16">
      <c r="C445" s="1008" t="str">
        <f ca="1">IF(ISBLANK(OFFSET('5. Pp (3 años)'!$C$46,INT((ROW()-13)/2),0)),"",OFFSET('5. Pp (3 años)'!$C$46,INT((ROW()-13)/2),0))</f>
        <v/>
      </c>
      <c r="D445" s="983" t="str">
        <f ca="1">IF(ISBLANK(OFFSET('5. Pp (3 años)'!$D$46,INT((ROW()-13)/2),0)),"",OFFSET('5. Pp (3 años)'!$D$46,INT((ROW()-13)/2),0))</f>
        <v/>
      </c>
      <c r="E445" s="983" t="str">
        <f ca="1">IF(ISBLANK(OFFSET('5. Pp (3 años)'!$E$46,INT((ROW()-13)/2),0)),"",OFFSET('5. Pp (3 años)'!$E$46,INT((ROW()-13)/2),0))</f>
        <v/>
      </c>
      <c r="F445" s="985" t="str">
        <f ca="1">IF(ISBLANK(OFFSET('5. Pp (3 años)'!$K$46,INT((ROW()-13)/2),0)),"",OFFSET('5. Pp (3 años)'!$K$46,INT((ROW()-13)/2),0))</f>
        <v/>
      </c>
      <c r="G445" s="987" t="str">
        <f ca="1">IF(ISBLANK(OFFSET('5. Pp (3 años)'!$H$46,INT((ROW()-13)/2),0)),"",OFFSET('5. Pp (3 años)'!$H$46,INT((ROW()-13)/2),0))</f>
        <v/>
      </c>
      <c r="H445" s="1027" t="str">
        <f ca="1">IF(ISBLANK(OFFSET('9. METAS'!$L$20,INT((ROW()-13)/2),0)),"",OFFSET('9. METAS'!$L$20,INT((ROW()-13)/2),0))</f>
        <v/>
      </c>
      <c r="I445" s="1029"/>
      <c r="J445" s="208" t="e">
        <f ca="1">IF(MOD(ROW()-13,2)=0,IF(ISBLANK(OFFSET(#REF!,INT((ROW()-13)/2),0)),"",OFFSET(#REF!,INT((ROW()-13)/2),0)),IF(ISBLANK(OFFSET('9. METAS'!$U$20,INT((ROW()-14)/2),0)),"",OFFSET('9. METAS'!$U$20,INT((ROW()-14)/2),0)))</f>
        <v>#REF!</v>
      </c>
      <c r="K445" s="209" t="e">
        <f ca="1">IF(MOD(ROW()-13,2)=0,IF(ISBLANK(OFFSET(#REF!,INT((ROW()-13)/2),0)),"",OFFSET(#REF!,INT((ROW()-13)/2),0)),IF(ISBLANK(OFFSET('9. METAS'!$V$20,INT((ROW()-14)/2),0)),"",OFFSET('9. METAS'!$V$20,INT((ROW()-14)/2),0)))</f>
        <v>#REF!</v>
      </c>
      <c r="L445" s="209" t="e">
        <f ca="1">IF(MOD(ROW()-13,2)=0,IF(ISBLANK(OFFSET(#REF!,INT((ROW()-13)/2),0)),"",OFFSET(#REF!,INT((ROW()-13)/2),0)),IF(ISBLANK(OFFSET('9. METAS'!$W$20,INT((ROW()-14)/2),0)),"",OFFSET('9. METAS'!$W$20,INT((ROW()-14)/2),0)))</f>
        <v>#REF!</v>
      </c>
      <c r="M445" s="210" t="e">
        <f ca="1">IF(MOD(ROW()-13,2)=0,IF(ISBLANK(OFFSET(#REF!,INT((ROW()-13)/2),0)),"",OFFSET(#REF!,INT((ROW()-13)/2),0)),IF(ISBLANK(OFFSET('9. METAS'!$X$20,INT((ROW()-14)/2),0)),"",OFFSET('9. METAS'!$X$20,INT((ROW()-14)/2),0)))</f>
        <v>#REF!</v>
      </c>
      <c r="N445" s="1002" t="str">
        <f t="shared" ref="N445" ca="1" si="428">IFERROR(J445/J446,"ND")</f>
        <v>ND</v>
      </c>
      <c r="O445" s="1004" t="str">
        <f t="shared" ref="O445" ca="1" si="429">IFERROR(((J445+K445+L445)/H445),"ND")</f>
        <v>ND</v>
      </c>
      <c r="P445" s="1031"/>
    </row>
    <row r="446" spans="3:16">
      <c r="C446" s="981"/>
      <c r="D446" s="983"/>
      <c r="E446" s="983"/>
      <c r="F446" s="985"/>
      <c r="G446" s="987"/>
      <c r="H446" s="1027"/>
      <c r="I446" s="1033"/>
      <c r="J446" s="208" t="str">
        <f ca="1">IF(MOD(ROW()-13,2)=0,IF(ISBLANK(OFFSET(#REF!,INT((ROW()-13)/2),0)),"",OFFSET(#REF!,INT((ROW()-13)/2),0)),IF(ISBLANK(OFFSET('9. METAS'!$U$20,INT((ROW()-14)/2),0)),"",OFFSET('9. METAS'!$U$20,INT((ROW()-14)/2),0)))</f>
        <v/>
      </c>
      <c r="K446" s="209" t="str">
        <f ca="1">IF(MOD(ROW()-13,2)=0,IF(ISBLANK(OFFSET(#REF!,INT((ROW()-13)/2),0)),"",OFFSET(#REF!,INT((ROW()-13)/2),0)),IF(ISBLANK(OFFSET('9. METAS'!$V$20,INT((ROW()-14)/2),0)),"",OFFSET('9. METAS'!$V$20,INT((ROW()-14)/2),0)))</f>
        <v/>
      </c>
      <c r="L446" s="209" t="str">
        <f ca="1">IF(MOD(ROW()-13,2)=0,IF(ISBLANK(OFFSET(#REF!,INT((ROW()-13)/2),0)),"",OFFSET(#REF!,INT((ROW()-13)/2),0)),IF(ISBLANK(OFFSET('9. METAS'!$W$20,INT((ROW()-14)/2),0)),"",OFFSET('9. METAS'!$W$20,INT((ROW()-14)/2),0)))</f>
        <v/>
      </c>
      <c r="M446" s="210" t="str">
        <f ca="1">IF(MOD(ROW()-13,2)=0,IF(ISBLANK(OFFSET(#REF!,INT((ROW()-13)/2),0)),"",OFFSET(#REF!,INT((ROW()-13)/2),0)),IF(ISBLANK(OFFSET('9. METAS'!$X$20,INT((ROW()-14)/2),0)),"",OFFSET('9. METAS'!$X$20,INT((ROW()-14)/2),0)))</f>
        <v/>
      </c>
      <c r="N446" s="1003"/>
      <c r="O446" s="1005"/>
      <c r="P446" s="1034"/>
    </row>
    <row r="447" spans="3:16">
      <c r="C447" s="1008" t="str">
        <f ca="1">IF(ISBLANK(OFFSET('5. Pp (3 años)'!$C$46,INT((ROW()-13)/2),0)),"",OFFSET('5. Pp (3 años)'!$C$46,INT((ROW()-13)/2),0))</f>
        <v/>
      </c>
      <c r="D447" s="983" t="str">
        <f ca="1">IF(ISBLANK(OFFSET('5. Pp (3 años)'!$D$46,INT((ROW()-13)/2),0)),"",OFFSET('5. Pp (3 años)'!$D$46,INT((ROW()-13)/2),0))</f>
        <v/>
      </c>
      <c r="E447" s="983" t="str">
        <f ca="1">IF(ISBLANK(OFFSET('5. Pp (3 años)'!$E$46,INT((ROW()-13)/2),0)),"",OFFSET('5. Pp (3 años)'!$E$46,INT((ROW()-13)/2),0))</f>
        <v/>
      </c>
      <c r="F447" s="985" t="str">
        <f ca="1">IF(ISBLANK(OFFSET('5. Pp (3 años)'!$K$46,INT((ROW()-13)/2),0)),"",OFFSET('5. Pp (3 años)'!$K$46,INT((ROW()-13)/2),0))</f>
        <v/>
      </c>
      <c r="G447" s="987" t="str">
        <f ca="1">IF(ISBLANK(OFFSET('5. Pp (3 años)'!$H$46,INT((ROW()-13)/2),0)),"",OFFSET('5. Pp (3 años)'!$H$46,INT((ROW()-13)/2),0))</f>
        <v/>
      </c>
      <c r="H447" s="1027" t="str">
        <f ca="1">IF(ISBLANK(OFFSET('9. METAS'!$L$20,INT((ROW()-13)/2),0)),"",OFFSET('9. METAS'!$L$20,INT((ROW()-13)/2),0))</f>
        <v/>
      </c>
      <c r="I447" s="1029"/>
      <c r="J447" s="208" t="e">
        <f ca="1">IF(MOD(ROW()-13,2)=0,IF(ISBLANK(OFFSET(#REF!,INT((ROW()-13)/2),0)),"",OFFSET(#REF!,INT((ROW()-13)/2),0)),IF(ISBLANK(OFFSET('9. METAS'!$U$20,INT((ROW()-14)/2),0)),"",OFFSET('9. METAS'!$U$20,INT((ROW()-14)/2),0)))</f>
        <v>#REF!</v>
      </c>
      <c r="K447" s="209" t="e">
        <f ca="1">IF(MOD(ROW()-13,2)=0,IF(ISBLANK(OFFSET(#REF!,INT((ROW()-13)/2),0)),"",OFFSET(#REF!,INT((ROW()-13)/2),0)),IF(ISBLANK(OFFSET('9. METAS'!$V$20,INT((ROW()-14)/2),0)),"",OFFSET('9. METAS'!$V$20,INT((ROW()-14)/2),0)))</f>
        <v>#REF!</v>
      </c>
      <c r="L447" s="209" t="e">
        <f ca="1">IF(MOD(ROW()-13,2)=0,IF(ISBLANK(OFFSET(#REF!,INT((ROW()-13)/2),0)),"",OFFSET(#REF!,INT((ROW()-13)/2),0)),IF(ISBLANK(OFFSET('9. METAS'!$W$20,INT((ROW()-14)/2),0)),"",OFFSET('9. METAS'!$W$20,INT((ROW()-14)/2),0)))</f>
        <v>#REF!</v>
      </c>
      <c r="M447" s="210" t="e">
        <f ca="1">IF(MOD(ROW()-13,2)=0,IF(ISBLANK(OFFSET(#REF!,INT((ROW()-13)/2),0)),"",OFFSET(#REF!,INT((ROW()-13)/2),0)),IF(ISBLANK(OFFSET('9. METAS'!$X$20,INT((ROW()-14)/2),0)),"",OFFSET('9. METAS'!$X$20,INT((ROW()-14)/2),0)))</f>
        <v>#REF!</v>
      </c>
      <c r="N447" s="1002" t="str">
        <f t="shared" ref="N447" ca="1" si="430">IFERROR(J447/J448,"ND")</f>
        <v>ND</v>
      </c>
      <c r="O447" s="1004" t="str">
        <f t="shared" ref="O447" ca="1" si="431">IFERROR(((J447+K447+L447)/H447),"ND")</f>
        <v>ND</v>
      </c>
      <c r="P447" s="1031"/>
    </row>
    <row r="448" spans="3:16">
      <c r="C448" s="981"/>
      <c r="D448" s="983"/>
      <c r="E448" s="983"/>
      <c r="F448" s="985"/>
      <c r="G448" s="987"/>
      <c r="H448" s="1027"/>
      <c r="I448" s="1033"/>
      <c r="J448" s="208" t="str">
        <f ca="1">IF(MOD(ROW()-13,2)=0,IF(ISBLANK(OFFSET(#REF!,INT((ROW()-13)/2),0)),"",OFFSET(#REF!,INT((ROW()-13)/2),0)),IF(ISBLANK(OFFSET('9. METAS'!$U$20,INT((ROW()-14)/2),0)),"",OFFSET('9. METAS'!$U$20,INT((ROW()-14)/2),0)))</f>
        <v/>
      </c>
      <c r="K448" s="209" t="str">
        <f ca="1">IF(MOD(ROW()-13,2)=0,IF(ISBLANK(OFFSET(#REF!,INT((ROW()-13)/2),0)),"",OFFSET(#REF!,INT((ROW()-13)/2),0)),IF(ISBLANK(OFFSET('9. METAS'!$V$20,INT((ROW()-14)/2),0)),"",OFFSET('9. METAS'!$V$20,INT((ROW()-14)/2),0)))</f>
        <v/>
      </c>
      <c r="L448" s="209" t="str">
        <f ca="1">IF(MOD(ROW()-13,2)=0,IF(ISBLANK(OFFSET(#REF!,INT((ROW()-13)/2),0)),"",OFFSET(#REF!,INT((ROW()-13)/2),0)),IF(ISBLANK(OFFSET('9. METAS'!$W$20,INT((ROW()-14)/2),0)),"",OFFSET('9. METAS'!$W$20,INT((ROW()-14)/2),0)))</f>
        <v/>
      </c>
      <c r="M448" s="210" t="str">
        <f ca="1">IF(MOD(ROW()-13,2)=0,IF(ISBLANK(OFFSET(#REF!,INT((ROW()-13)/2),0)),"",OFFSET(#REF!,INT((ROW()-13)/2),0)),IF(ISBLANK(OFFSET('9. METAS'!$X$20,INT((ROW()-14)/2),0)),"",OFFSET('9. METAS'!$X$20,INT((ROW()-14)/2),0)))</f>
        <v/>
      </c>
      <c r="N448" s="1003"/>
      <c r="O448" s="1005"/>
      <c r="P448" s="1034"/>
    </row>
    <row r="449" spans="3:16">
      <c r="C449" s="1008" t="str">
        <f ca="1">IF(ISBLANK(OFFSET('5. Pp (3 años)'!$C$46,INT((ROW()-13)/2),0)),"",OFFSET('5. Pp (3 años)'!$C$46,INT((ROW()-13)/2),0))</f>
        <v/>
      </c>
      <c r="D449" s="983" t="str">
        <f ca="1">IF(ISBLANK(OFFSET('5. Pp (3 años)'!$D$46,INT((ROW()-13)/2),0)),"",OFFSET('5. Pp (3 años)'!$D$46,INT((ROW()-13)/2),0))</f>
        <v/>
      </c>
      <c r="E449" s="983" t="str">
        <f ca="1">IF(ISBLANK(OFFSET('5. Pp (3 años)'!$E$46,INT((ROW()-13)/2),0)),"",OFFSET('5. Pp (3 años)'!$E$46,INT((ROW()-13)/2),0))</f>
        <v/>
      </c>
      <c r="F449" s="985" t="str">
        <f ca="1">IF(ISBLANK(OFFSET('5. Pp (3 años)'!$K$46,INT((ROW()-13)/2),0)),"",OFFSET('5. Pp (3 años)'!$K$46,INT((ROW()-13)/2),0))</f>
        <v/>
      </c>
      <c r="G449" s="987" t="str">
        <f ca="1">IF(ISBLANK(OFFSET('5. Pp (3 años)'!$H$46,INT((ROW()-13)/2),0)),"",OFFSET('5. Pp (3 años)'!$H$46,INT((ROW()-13)/2),0))</f>
        <v/>
      </c>
      <c r="H449" s="1027" t="str">
        <f ca="1">IF(ISBLANK(OFFSET('9. METAS'!$L$20,INT((ROW()-13)/2),0)),"",OFFSET('9. METAS'!$L$20,INT((ROW()-13)/2),0))</f>
        <v/>
      </c>
      <c r="I449" s="1029"/>
      <c r="J449" s="208" t="e">
        <f ca="1">IF(MOD(ROW()-13,2)=0,IF(ISBLANK(OFFSET(#REF!,INT((ROW()-13)/2),0)),"",OFFSET(#REF!,INT((ROW()-13)/2),0)),IF(ISBLANK(OFFSET('9. METAS'!$U$20,INT((ROW()-14)/2),0)),"",OFFSET('9. METAS'!$U$20,INT((ROW()-14)/2),0)))</f>
        <v>#REF!</v>
      </c>
      <c r="K449" s="209" t="e">
        <f ca="1">IF(MOD(ROW()-13,2)=0,IF(ISBLANK(OFFSET(#REF!,INT((ROW()-13)/2),0)),"",OFFSET(#REF!,INT((ROW()-13)/2),0)),IF(ISBLANK(OFFSET('9. METAS'!$V$20,INT((ROW()-14)/2),0)),"",OFFSET('9. METAS'!$V$20,INT((ROW()-14)/2),0)))</f>
        <v>#REF!</v>
      </c>
      <c r="L449" s="209" t="e">
        <f ca="1">IF(MOD(ROW()-13,2)=0,IF(ISBLANK(OFFSET(#REF!,INT((ROW()-13)/2),0)),"",OFFSET(#REF!,INT((ROW()-13)/2),0)),IF(ISBLANK(OFFSET('9. METAS'!$W$20,INT((ROW()-14)/2),0)),"",OFFSET('9. METAS'!$W$20,INT((ROW()-14)/2),0)))</f>
        <v>#REF!</v>
      </c>
      <c r="M449" s="210" t="e">
        <f ca="1">IF(MOD(ROW()-13,2)=0,IF(ISBLANK(OFFSET(#REF!,INT((ROW()-13)/2),0)),"",OFFSET(#REF!,INT((ROW()-13)/2),0)),IF(ISBLANK(OFFSET('9. METAS'!$X$20,INT((ROW()-14)/2),0)),"",OFFSET('9. METAS'!$X$20,INT((ROW()-14)/2),0)))</f>
        <v>#REF!</v>
      </c>
      <c r="N449" s="1002" t="str">
        <f t="shared" ref="N449" ca="1" si="432">IFERROR(J449/J450,"ND")</f>
        <v>ND</v>
      </c>
      <c r="O449" s="1004" t="str">
        <f t="shared" ref="O449" ca="1" si="433">IFERROR(((J449+K449+L449)/H449),"ND")</f>
        <v>ND</v>
      </c>
      <c r="P449" s="1031"/>
    </row>
    <row r="450" spans="3:16">
      <c r="C450" s="981"/>
      <c r="D450" s="983"/>
      <c r="E450" s="983"/>
      <c r="F450" s="985"/>
      <c r="G450" s="987"/>
      <c r="H450" s="1027"/>
      <c r="I450" s="1033"/>
      <c r="J450" s="208" t="str">
        <f ca="1">IF(MOD(ROW()-13,2)=0,IF(ISBLANK(OFFSET(#REF!,INT((ROW()-13)/2),0)),"",OFFSET(#REF!,INT((ROW()-13)/2),0)),IF(ISBLANK(OFFSET('9. METAS'!$U$20,INT((ROW()-14)/2),0)),"",OFFSET('9. METAS'!$U$20,INT((ROW()-14)/2),0)))</f>
        <v/>
      </c>
      <c r="K450" s="209" t="str">
        <f ca="1">IF(MOD(ROW()-13,2)=0,IF(ISBLANK(OFFSET(#REF!,INT((ROW()-13)/2),0)),"",OFFSET(#REF!,INT((ROW()-13)/2),0)),IF(ISBLANK(OFFSET('9. METAS'!$V$20,INT((ROW()-14)/2),0)),"",OFFSET('9. METAS'!$V$20,INT((ROW()-14)/2),0)))</f>
        <v/>
      </c>
      <c r="L450" s="209" t="str">
        <f ca="1">IF(MOD(ROW()-13,2)=0,IF(ISBLANK(OFFSET(#REF!,INT((ROW()-13)/2),0)),"",OFFSET(#REF!,INT((ROW()-13)/2),0)),IF(ISBLANK(OFFSET('9. METAS'!$W$20,INT((ROW()-14)/2),0)),"",OFFSET('9. METAS'!$W$20,INT((ROW()-14)/2),0)))</f>
        <v/>
      </c>
      <c r="M450" s="210" t="str">
        <f ca="1">IF(MOD(ROW()-13,2)=0,IF(ISBLANK(OFFSET(#REF!,INT((ROW()-13)/2),0)),"",OFFSET(#REF!,INT((ROW()-13)/2),0)),IF(ISBLANK(OFFSET('9. METAS'!$X$20,INT((ROW()-14)/2),0)),"",OFFSET('9. METAS'!$X$20,INT((ROW()-14)/2),0)))</f>
        <v/>
      </c>
      <c r="N450" s="1003"/>
      <c r="O450" s="1005"/>
      <c r="P450" s="1034"/>
    </row>
    <row r="451" spans="3:16">
      <c r="C451" s="1008" t="str">
        <f ca="1">IF(ISBLANK(OFFSET('5. Pp (3 años)'!$C$46,INT((ROW()-13)/2),0)),"",OFFSET('5. Pp (3 años)'!$C$46,INT((ROW()-13)/2),0))</f>
        <v/>
      </c>
      <c r="D451" s="983" t="str">
        <f ca="1">IF(ISBLANK(OFFSET('5. Pp (3 años)'!$D$46,INT((ROW()-13)/2),0)),"",OFFSET('5. Pp (3 años)'!$D$46,INT((ROW()-13)/2),0))</f>
        <v/>
      </c>
      <c r="E451" s="983" t="str">
        <f ca="1">IF(ISBLANK(OFFSET('5. Pp (3 años)'!$E$46,INT((ROW()-13)/2),0)),"",OFFSET('5. Pp (3 años)'!$E$46,INT((ROW()-13)/2),0))</f>
        <v/>
      </c>
      <c r="F451" s="985" t="str">
        <f ca="1">IF(ISBLANK(OFFSET('5. Pp (3 años)'!$K$46,INT((ROW()-13)/2),0)),"",OFFSET('5. Pp (3 años)'!$K$46,INT((ROW()-13)/2),0))</f>
        <v/>
      </c>
      <c r="G451" s="987" t="str">
        <f ca="1">IF(ISBLANK(OFFSET('5. Pp (3 años)'!$H$46,INT((ROW()-13)/2),0)),"",OFFSET('5. Pp (3 años)'!$H$46,INT((ROW()-13)/2),0))</f>
        <v/>
      </c>
      <c r="H451" s="1027" t="str">
        <f ca="1">IF(ISBLANK(OFFSET('9. METAS'!$L$20,INT((ROW()-13)/2),0)),"",OFFSET('9. METAS'!$L$20,INT((ROW()-13)/2),0))</f>
        <v/>
      </c>
      <c r="I451" s="1029"/>
      <c r="J451" s="208" t="e">
        <f ca="1">IF(MOD(ROW()-13,2)=0,IF(ISBLANK(OFFSET(#REF!,INT((ROW()-13)/2),0)),"",OFFSET(#REF!,INT((ROW()-13)/2),0)),IF(ISBLANK(OFFSET('9. METAS'!$U$20,INT((ROW()-14)/2),0)),"",OFFSET('9. METAS'!$U$20,INT((ROW()-14)/2),0)))</f>
        <v>#REF!</v>
      </c>
      <c r="K451" s="209" t="e">
        <f ca="1">IF(MOD(ROW()-13,2)=0,IF(ISBLANK(OFFSET(#REF!,INT((ROW()-13)/2),0)),"",OFFSET(#REF!,INT((ROW()-13)/2),0)),IF(ISBLANK(OFFSET('9. METAS'!$V$20,INT((ROW()-14)/2),0)),"",OFFSET('9. METAS'!$V$20,INT((ROW()-14)/2),0)))</f>
        <v>#REF!</v>
      </c>
      <c r="L451" s="209" t="e">
        <f ca="1">IF(MOD(ROW()-13,2)=0,IF(ISBLANK(OFFSET(#REF!,INT((ROW()-13)/2),0)),"",OFFSET(#REF!,INT((ROW()-13)/2),0)),IF(ISBLANK(OFFSET('9. METAS'!$W$20,INT((ROW()-14)/2),0)),"",OFFSET('9. METAS'!$W$20,INT((ROW()-14)/2),0)))</f>
        <v>#REF!</v>
      </c>
      <c r="M451" s="210" t="e">
        <f ca="1">IF(MOD(ROW()-13,2)=0,IF(ISBLANK(OFFSET(#REF!,INT((ROW()-13)/2),0)),"",OFFSET(#REF!,INT((ROW()-13)/2),0)),IF(ISBLANK(OFFSET('9. METAS'!$X$20,INT((ROW()-14)/2),0)),"",OFFSET('9. METAS'!$X$20,INT((ROW()-14)/2),0)))</f>
        <v>#REF!</v>
      </c>
      <c r="N451" s="1002" t="str">
        <f t="shared" ref="N451" ca="1" si="434">IFERROR(J451/J452,"ND")</f>
        <v>ND</v>
      </c>
      <c r="O451" s="1004" t="str">
        <f t="shared" ref="O451" ca="1" si="435">IFERROR(((J451+K451+L451)/H451),"ND")</f>
        <v>ND</v>
      </c>
      <c r="P451" s="1031"/>
    </row>
    <row r="452" spans="3:16">
      <c r="C452" s="981"/>
      <c r="D452" s="983"/>
      <c r="E452" s="983"/>
      <c r="F452" s="985"/>
      <c r="G452" s="987"/>
      <c r="H452" s="1027"/>
      <c r="I452" s="1033"/>
      <c r="J452" s="208" t="str">
        <f ca="1">IF(MOD(ROW()-13,2)=0,IF(ISBLANK(OFFSET(#REF!,INT((ROW()-13)/2),0)),"",OFFSET(#REF!,INT((ROW()-13)/2),0)),IF(ISBLANK(OFFSET('9. METAS'!$U$20,INT((ROW()-14)/2),0)),"",OFFSET('9. METAS'!$U$20,INT((ROW()-14)/2),0)))</f>
        <v/>
      </c>
      <c r="K452" s="209" t="str">
        <f ca="1">IF(MOD(ROW()-13,2)=0,IF(ISBLANK(OFFSET(#REF!,INT((ROW()-13)/2),0)),"",OFFSET(#REF!,INT((ROW()-13)/2),0)),IF(ISBLANK(OFFSET('9. METAS'!$V$20,INT((ROW()-14)/2),0)),"",OFFSET('9. METAS'!$V$20,INT((ROW()-14)/2),0)))</f>
        <v/>
      </c>
      <c r="L452" s="209" t="str">
        <f ca="1">IF(MOD(ROW()-13,2)=0,IF(ISBLANK(OFFSET(#REF!,INT((ROW()-13)/2),0)),"",OFFSET(#REF!,INT((ROW()-13)/2),0)),IF(ISBLANK(OFFSET('9. METAS'!$W$20,INT((ROW()-14)/2),0)),"",OFFSET('9. METAS'!$W$20,INT((ROW()-14)/2),0)))</f>
        <v/>
      </c>
      <c r="M452" s="210" t="str">
        <f ca="1">IF(MOD(ROW()-13,2)=0,IF(ISBLANK(OFFSET(#REF!,INT((ROW()-13)/2),0)),"",OFFSET(#REF!,INT((ROW()-13)/2),0)),IF(ISBLANK(OFFSET('9. METAS'!$X$20,INT((ROW()-14)/2),0)),"",OFFSET('9. METAS'!$X$20,INT((ROW()-14)/2),0)))</f>
        <v/>
      </c>
      <c r="N452" s="1003"/>
      <c r="O452" s="1005"/>
      <c r="P452" s="1034"/>
    </row>
    <row r="453" spans="3:16">
      <c r="C453" s="1008" t="str">
        <f ca="1">IF(ISBLANK(OFFSET('5. Pp (3 años)'!$C$46,INT((ROW()-13)/2),0)),"",OFFSET('5. Pp (3 años)'!$C$46,INT((ROW()-13)/2),0))</f>
        <v/>
      </c>
      <c r="D453" s="983" t="str">
        <f ca="1">IF(ISBLANK(OFFSET('5. Pp (3 años)'!$D$46,INT((ROW()-13)/2),0)),"",OFFSET('5. Pp (3 años)'!$D$46,INT((ROW()-13)/2),0))</f>
        <v/>
      </c>
      <c r="E453" s="983" t="str">
        <f ca="1">IF(ISBLANK(OFFSET('5. Pp (3 años)'!$E$46,INT((ROW()-13)/2),0)),"",OFFSET('5. Pp (3 años)'!$E$46,INT((ROW()-13)/2),0))</f>
        <v/>
      </c>
      <c r="F453" s="985" t="str">
        <f ca="1">IF(ISBLANK(OFFSET('5. Pp (3 años)'!$K$46,INT((ROW()-13)/2),0)),"",OFFSET('5. Pp (3 años)'!$K$46,INT((ROW()-13)/2),0))</f>
        <v/>
      </c>
      <c r="G453" s="987" t="str">
        <f ca="1">IF(ISBLANK(OFFSET('5. Pp (3 años)'!$H$46,INT((ROW()-13)/2),0)),"",OFFSET('5. Pp (3 años)'!$H$46,INT((ROW()-13)/2),0))</f>
        <v/>
      </c>
      <c r="H453" s="1027" t="str">
        <f ca="1">IF(ISBLANK(OFFSET('9. METAS'!$L$20,INT((ROW()-13)/2),0)),"",OFFSET('9. METAS'!$L$20,INT((ROW()-13)/2),0))</f>
        <v/>
      </c>
      <c r="I453" s="1029"/>
      <c r="J453" s="208" t="e">
        <f ca="1">IF(MOD(ROW()-13,2)=0,IF(ISBLANK(OFFSET(#REF!,INT((ROW()-13)/2),0)),"",OFFSET(#REF!,INT((ROW()-13)/2),0)),IF(ISBLANK(OFFSET('9. METAS'!$U$20,INT((ROW()-14)/2),0)),"",OFFSET('9. METAS'!$U$20,INT((ROW()-14)/2),0)))</f>
        <v>#REF!</v>
      </c>
      <c r="K453" s="209" t="e">
        <f ca="1">IF(MOD(ROW()-13,2)=0,IF(ISBLANK(OFFSET(#REF!,INT((ROW()-13)/2),0)),"",OFFSET(#REF!,INT((ROW()-13)/2),0)),IF(ISBLANK(OFFSET('9. METAS'!$V$20,INT((ROW()-14)/2),0)),"",OFFSET('9. METAS'!$V$20,INT((ROW()-14)/2),0)))</f>
        <v>#REF!</v>
      </c>
      <c r="L453" s="209" t="e">
        <f ca="1">IF(MOD(ROW()-13,2)=0,IF(ISBLANK(OFFSET(#REF!,INT((ROW()-13)/2),0)),"",OFFSET(#REF!,INT((ROW()-13)/2),0)),IF(ISBLANK(OFFSET('9. METAS'!$W$20,INT((ROW()-14)/2),0)),"",OFFSET('9. METAS'!$W$20,INT((ROW()-14)/2),0)))</f>
        <v>#REF!</v>
      </c>
      <c r="M453" s="210" t="e">
        <f ca="1">IF(MOD(ROW()-13,2)=0,IF(ISBLANK(OFFSET(#REF!,INT((ROW()-13)/2),0)),"",OFFSET(#REF!,INT((ROW()-13)/2),0)),IF(ISBLANK(OFFSET('9. METAS'!$X$20,INT((ROW()-14)/2),0)),"",OFFSET('9. METAS'!$X$20,INT((ROW()-14)/2),0)))</f>
        <v>#REF!</v>
      </c>
      <c r="N453" s="1002" t="str">
        <f t="shared" ref="N453" ca="1" si="436">IFERROR(J453/J454,"ND")</f>
        <v>ND</v>
      </c>
      <c r="O453" s="1004" t="str">
        <f t="shared" ref="O453" ca="1" si="437">IFERROR(((J453+K453+L453)/H453),"ND")</f>
        <v>ND</v>
      </c>
      <c r="P453" s="1031"/>
    </row>
    <row r="454" spans="3:16">
      <c r="C454" s="981"/>
      <c r="D454" s="983"/>
      <c r="E454" s="983"/>
      <c r="F454" s="985"/>
      <c r="G454" s="987"/>
      <c r="H454" s="1027"/>
      <c r="I454" s="1033"/>
      <c r="J454" s="208" t="str">
        <f ca="1">IF(MOD(ROW()-13,2)=0,IF(ISBLANK(OFFSET(#REF!,INT((ROW()-13)/2),0)),"",OFFSET(#REF!,INT((ROW()-13)/2),0)),IF(ISBLANK(OFFSET('9. METAS'!$U$20,INT((ROW()-14)/2),0)),"",OFFSET('9. METAS'!$U$20,INT((ROW()-14)/2),0)))</f>
        <v/>
      </c>
      <c r="K454" s="209" t="str">
        <f ca="1">IF(MOD(ROW()-13,2)=0,IF(ISBLANK(OFFSET(#REF!,INT((ROW()-13)/2),0)),"",OFFSET(#REF!,INT((ROW()-13)/2),0)),IF(ISBLANK(OFFSET('9. METAS'!$V$20,INT((ROW()-14)/2),0)),"",OFFSET('9. METAS'!$V$20,INT((ROW()-14)/2),0)))</f>
        <v/>
      </c>
      <c r="L454" s="209" t="str">
        <f ca="1">IF(MOD(ROW()-13,2)=0,IF(ISBLANK(OFFSET(#REF!,INT((ROW()-13)/2),0)),"",OFFSET(#REF!,INT((ROW()-13)/2),0)),IF(ISBLANK(OFFSET('9. METAS'!$W$20,INT((ROW()-14)/2),0)),"",OFFSET('9. METAS'!$W$20,INT((ROW()-14)/2),0)))</f>
        <v/>
      </c>
      <c r="M454" s="210" t="str">
        <f ca="1">IF(MOD(ROW()-13,2)=0,IF(ISBLANK(OFFSET(#REF!,INT((ROW()-13)/2),0)),"",OFFSET(#REF!,INT((ROW()-13)/2),0)),IF(ISBLANK(OFFSET('9. METAS'!$X$20,INT((ROW()-14)/2),0)),"",OFFSET('9. METAS'!$X$20,INT((ROW()-14)/2),0)))</f>
        <v/>
      </c>
      <c r="N454" s="1003"/>
      <c r="O454" s="1005"/>
      <c r="P454" s="1034"/>
    </row>
    <row r="455" spans="3:16">
      <c r="C455" s="1008" t="str">
        <f ca="1">IF(ISBLANK(OFFSET('5. Pp (3 años)'!$C$46,INT((ROW()-13)/2),0)),"",OFFSET('5. Pp (3 años)'!$C$46,INT((ROW()-13)/2),0))</f>
        <v/>
      </c>
      <c r="D455" s="983" t="str">
        <f ca="1">IF(ISBLANK(OFFSET('5. Pp (3 años)'!$D$46,INT((ROW()-13)/2),0)),"",OFFSET('5. Pp (3 años)'!$D$46,INT((ROW()-13)/2),0))</f>
        <v/>
      </c>
      <c r="E455" s="983" t="str">
        <f ca="1">IF(ISBLANK(OFFSET('5. Pp (3 años)'!$E$46,INT((ROW()-13)/2),0)),"",OFFSET('5. Pp (3 años)'!$E$46,INT((ROW()-13)/2),0))</f>
        <v/>
      </c>
      <c r="F455" s="985" t="str">
        <f ca="1">IF(ISBLANK(OFFSET('5. Pp (3 años)'!$K$46,INT((ROW()-13)/2),0)),"",OFFSET('5. Pp (3 años)'!$K$46,INT((ROW()-13)/2),0))</f>
        <v/>
      </c>
      <c r="G455" s="987" t="str">
        <f ca="1">IF(ISBLANK(OFFSET('5. Pp (3 años)'!$H$46,INT((ROW()-13)/2),0)),"",OFFSET('5. Pp (3 años)'!$H$46,INT((ROW()-13)/2),0))</f>
        <v/>
      </c>
      <c r="H455" s="1027" t="str">
        <f ca="1">IF(ISBLANK(OFFSET('9. METAS'!$L$20,INT((ROW()-13)/2),0)),"",OFFSET('9. METAS'!$L$20,INT((ROW()-13)/2),0))</f>
        <v/>
      </c>
      <c r="I455" s="1029"/>
      <c r="J455" s="208" t="e">
        <f ca="1">IF(MOD(ROW()-13,2)=0,IF(ISBLANK(OFFSET(#REF!,INT((ROW()-13)/2),0)),"",OFFSET(#REF!,INT((ROW()-13)/2),0)),IF(ISBLANK(OFFSET('9. METAS'!$U$20,INT((ROW()-14)/2),0)),"",OFFSET('9. METAS'!$U$20,INT((ROW()-14)/2),0)))</f>
        <v>#REF!</v>
      </c>
      <c r="K455" s="209" t="e">
        <f ca="1">IF(MOD(ROW()-13,2)=0,IF(ISBLANK(OFFSET(#REF!,INT((ROW()-13)/2),0)),"",OFFSET(#REF!,INT((ROW()-13)/2),0)),IF(ISBLANK(OFFSET('9. METAS'!$V$20,INT((ROW()-14)/2),0)),"",OFFSET('9. METAS'!$V$20,INT((ROW()-14)/2),0)))</f>
        <v>#REF!</v>
      </c>
      <c r="L455" s="209" t="e">
        <f ca="1">IF(MOD(ROW()-13,2)=0,IF(ISBLANK(OFFSET(#REF!,INT((ROW()-13)/2),0)),"",OFFSET(#REF!,INT((ROW()-13)/2),0)),IF(ISBLANK(OFFSET('9. METAS'!$W$20,INT((ROW()-14)/2),0)),"",OFFSET('9. METAS'!$W$20,INT((ROW()-14)/2),0)))</f>
        <v>#REF!</v>
      </c>
      <c r="M455" s="210" t="e">
        <f ca="1">IF(MOD(ROW()-13,2)=0,IF(ISBLANK(OFFSET(#REF!,INT((ROW()-13)/2),0)),"",OFFSET(#REF!,INT((ROW()-13)/2),0)),IF(ISBLANK(OFFSET('9. METAS'!$X$20,INT((ROW()-14)/2),0)),"",OFFSET('9. METAS'!$X$20,INT((ROW()-14)/2),0)))</f>
        <v>#REF!</v>
      </c>
      <c r="N455" s="1002" t="str">
        <f t="shared" ref="N455" ca="1" si="438">IFERROR(J455/J456,"ND")</f>
        <v>ND</v>
      </c>
      <c r="O455" s="1004" t="str">
        <f t="shared" ref="O455" ca="1" si="439">IFERROR(((J455+K455+L455)/H455),"ND")</f>
        <v>ND</v>
      </c>
      <c r="P455" s="1031"/>
    </row>
    <row r="456" spans="3:16">
      <c r="C456" s="981"/>
      <c r="D456" s="983"/>
      <c r="E456" s="983"/>
      <c r="F456" s="985"/>
      <c r="G456" s="987"/>
      <c r="H456" s="1027"/>
      <c r="I456" s="1033"/>
      <c r="J456" s="208" t="str">
        <f ca="1">IF(MOD(ROW()-13,2)=0,IF(ISBLANK(OFFSET(#REF!,INT((ROW()-13)/2),0)),"",OFFSET(#REF!,INT((ROW()-13)/2),0)),IF(ISBLANK(OFFSET('9. METAS'!$U$20,INT((ROW()-14)/2),0)),"",OFFSET('9. METAS'!$U$20,INT((ROW()-14)/2),0)))</f>
        <v/>
      </c>
      <c r="K456" s="209" t="str">
        <f ca="1">IF(MOD(ROW()-13,2)=0,IF(ISBLANK(OFFSET(#REF!,INT((ROW()-13)/2),0)),"",OFFSET(#REF!,INT((ROW()-13)/2),0)),IF(ISBLANK(OFFSET('9. METAS'!$V$20,INT((ROW()-14)/2),0)),"",OFFSET('9. METAS'!$V$20,INT((ROW()-14)/2),0)))</f>
        <v/>
      </c>
      <c r="L456" s="209" t="str">
        <f ca="1">IF(MOD(ROW()-13,2)=0,IF(ISBLANK(OFFSET(#REF!,INT((ROW()-13)/2),0)),"",OFFSET(#REF!,INT((ROW()-13)/2),0)),IF(ISBLANK(OFFSET('9. METAS'!$W$20,INT((ROW()-14)/2),0)),"",OFFSET('9. METAS'!$W$20,INT((ROW()-14)/2),0)))</f>
        <v/>
      </c>
      <c r="M456" s="210" t="str">
        <f ca="1">IF(MOD(ROW()-13,2)=0,IF(ISBLANK(OFFSET(#REF!,INT((ROW()-13)/2),0)),"",OFFSET(#REF!,INT((ROW()-13)/2),0)),IF(ISBLANK(OFFSET('9. METAS'!$X$20,INT((ROW()-14)/2),0)),"",OFFSET('9. METAS'!$X$20,INT((ROW()-14)/2),0)))</f>
        <v/>
      </c>
      <c r="N456" s="1003"/>
      <c r="O456" s="1005"/>
      <c r="P456" s="1034"/>
    </row>
    <row r="457" spans="3:16">
      <c r="C457" s="1008" t="str">
        <f ca="1">IF(ISBLANK(OFFSET('5. Pp (3 años)'!$C$46,INT((ROW()-13)/2),0)),"",OFFSET('5. Pp (3 años)'!$C$46,INT((ROW()-13)/2),0))</f>
        <v/>
      </c>
      <c r="D457" s="983" t="str">
        <f ca="1">IF(ISBLANK(OFFSET('5. Pp (3 años)'!$D$46,INT((ROW()-13)/2),0)),"",OFFSET('5. Pp (3 años)'!$D$46,INT((ROW()-13)/2),0))</f>
        <v/>
      </c>
      <c r="E457" s="983" t="str">
        <f ca="1">IF(ISBLANK(OFFSET('5. Pp (3 años)'!$E$46,INT((ROW()-13)/2),0)),"",OFFSET('5. Pp (3 años)'!$E$46,INT((ROW()-13)/2),0))</f>
        <v/>
      </c>
      <c r="F457" s="985" t="str">
        <f ca="1">IF(ISBLANK(OFFSET('5. Pp (3 años)'!$K$46,INT((ROW()-13)/2),0)),"",OFFSET('5. Pp (3 años)'!$K$46,INT((ROW()-13)/2),0))</f>
        <v/>
      </c>
      <c r="G457" s="987" t="str">
        <f ca="1">IF(ISBLANK(OFFSET('5. Pp (3 años)'!$H$46,INT((ROW()-13)/2),0)),"",OFFSET('5. Pp (3 años)'!$H$46,INT((ROW()-13)/2),0))</f>
        <v/>
      </c>
      <c r="H457" s="1027" t="str">
        <f ca="1">IF(ISBLANK(OFFSET('9. METAS'!$L$20,INT((ROW()-13)/2),0)),"",OFFSET('9. METAS'!$L$20,INT((ROW()-13)/2),0))</f>
        <v/>
      </c>
      <c r="I457" s="1029"/>
      <c r="J457" s="208" t="e">
        <f ca="1">IF(MOD(ROW()-13,2)=0,IF(ISBLANK(OFFSET(#REF!,INT((ROW()-13)/2),0)),"",OFFSET(#REF!,INT((ROW()-13)/2),0)),IF(ISBLANK(OFFSET('9. METAS'!$U$20,INT((ROW()-14)/2),0)),"",OFFSET('9. METAS'!$U$20,INT((ROW()-14)/2),0)))</f>
        <v>#REF!</v>
      </c>
      <c r="K457" s="209" t="e">
        <f ca="1">IF(MOD(ROW()-13,2)=0,IF(ISBLANK(OFFSET(#REF!,INT((ROW()-13)/2),0)),"",OFFSET(#REF!,INT((ROW()-13)/2),0)),IF(ISBLANK(OFFSET('9. METAS'!$V$20,INT((ROW()-14)/2),0)),"",OFFSET('9. METAS'!$V$20,INT((ROW()-14)/2),0)))</f>
        <v>#REF!</v>
      </c>
      <c r="L457" s="209" t="e">
        <f ca="1">IF(MOD(ROW()-13,2)=0,IF(ISBLANK(OFFSET(#REF!,INT((ROW()-13)/2),0)),"",OFFSET(#REF!,INT((ROW()-13)/2),0)),IF(ISBLANK(OFFSET('9. METAS'!$W$20,INT((ROW()-14)/2),0)),"",OFFSET('9. METAS'!$W$20,INT((ROW()-14)/2),0)))</f>
        <v>#REF!</v>
      </c>
      <c r="M457" s="210" t="e">
        <f ca="1">IF(MOD(ROW()-13,2)=0,IF(ISBLANK(OFFSET(#REF!,INT((ROW()-13)/2),0)),"",OFFSET(#REF!,INT((ROW()-13)/2),0)),IF(ISBLANK(OFFSET('9. METAS'!$X$20,INT((ROW()-14)/2),0)),"",OFFSET('9. METAS'!$X$20,INT((ROW()-14)/2),0)))</f>
        <v>#REF!</v>
      </c>
      <c r="N457" s="1002" t="str">
        <f t="shared" ref="N457" ca="1" si="440">IFERROR(J457/J458,"ND")</f>
        <v>ND</v>
      </c>
      <c r="O457" s="1004" t="str">
        <f t="shared" ref="O457" ca="1" si="441">IFERROR(((J457+K457+L457)/H457),"ND")</f>
        <v>ND</v>
      </c>
      <c r="P457" s="1031"/>
    </row>
    <row r="458" spans="3:16">
      <c r="C458" s="981"/>
      <c r="D458" s="983"/>
      <c r="E458" s="983"/>
      <c r="F458" s="985"/>
      <c r="G458" s="987"/>
      <c r="H458" s="1027"/>
      <c r="I458" s="1033"/>
      <c r="J458" s="208" t="str">
        <f ca="1">IF(MOD(ROW()-13,2)=0,IF(ISBLANK(OFFSET(#REF!,INT((ROW()-13)/2),0)),"",OFFSET(#REF!,INT((ROW()-13)/2),0)),IF(ISBLANK(OFFSET('9. METAS'!$U$20,INT((ROW()-14)/2),0)),"",OFFSET('9. METAS'!$U$20,INT((ROW()-14)/2),0)))</f>
        <v/>
      </c>
      <c r="K458" s="209" t="str">
        <f ca="1">IF(MOD(ROW()-13,2)=0,IF(ISBLANK(OFFSET(#REF!,INT((ROW()-13)/2),0)),"",OFFSET(#REF!,INT((ROW()-13)/2),0)),IF(ISBLANK(OFFSET('9. METAS'!$V$20,INT((ROW()-14)/2),0)),"",OFFSET('9. METAS'!$V$20,INT((ROW()-14)/2),0)))</f>
        <v/>
      </c>
      <c r="L458" s="209" t="str">
        <f ca="1">IF(MOD(ROW()-13,2)=0,IF(ISBLANK(OFFSET(#REF!,INT((ROW()-13)/2),0)),"",OFFSET(#REF!,INT((ROW()-13)/2),0)),IF(ISBLANK(OFFSET('9. METAS'!$W$20,INT((ROW()-14)/2),0)),"",OFFSET('9. METAS'!$W$20,INT((ROW()-14)/2),0)))</f>
        <v/>
      </c>
      <c r="M458" s="210" t="str">
        <f ca="1">IF(MOD(ROW()-13,2)=0,IF(ISBLANK(OFFSET(#REF!,INT((ROW()-13)/2),0)),"",OFFSET(#REF!,INT((ROW()-13)/2),0)),IF(ISBLANK(OFFSET('9. METAS'!$X$20,INT((ROW()-14)/2),0)),"",OFFSET('9. METAS'!$X$20,INT((ROW()-14)/2),0)))</f>
        <v/>
      </c>
      <c r="N458" s="1003"/>
      <c r="O458" s="1005"/>
      <c r="P458" s="1034"/>
    </row>
    <row r="459" spans="3:16">
      <c r="C459" s="1008" t="str">
        <f ca="1">IF(ISBLANK(OFFSET('5. Pp (3 años)'!$C$46,INT((ROW()-13)/2),0)),"",OFFSET('5. Pp (3 años)'!$C$46,INT((ROW()-13)/2),0))</f>
        <v/>
      </c>
      <c r="D459" s="983" t="str">
        <f ca="1">IF(ISBLANK(OFFSET('5. Pp (3 años)'!$D$46,INT((ROW()-13)/2),0)),"",OFFSET('5. Pp (3 años)'!$D$46,INT((ROW()-13)/2),0))</f>
        <v/>
      </c>
      <c r="E459" s="983" t="str">
        <f ca="1">IF(ISBLANK(OFFSET('5. Pp (3 años)'!$E$46,INT((ROW()-13)/2),0)),"",OFFSET('5. Pp (3 años)'!$E$46,INT((ROW()-13)/2),0))</f>
        <v/>
      </c>
      <c r="F459" s="985" t="str">
        <f ca="1">IF(ISBLANK(OFFSET('5. Pp (3 años)'!$K$46,INT((ROW()-13)/2),0)),"",OFFSET('5. Pp (3 años)'!$K$46,INT((ROW()-13)/2),0))</f>
        <v/>
      </c>
      <c r="G459" s="987" t="str">
        <f ca="1">IF(ISBLANK(OFFSET('5. Pp (3 años)'!$H$46,INT((ROW()-13)/2),0)),"",OFFSET('5. Pp (3 años)'!$H$46,INT((ROW()-13)/2),0))</f>
        <v/>
      </c>
      <c r="H459" s="1027" t="str">
        <f ca="1">IF(ISBLANK(OFFSET('9. METAS'!$L$20,INT((ROW()-13)/2),0)),"",OFFSET('9. METAS'!$L$20,INT((ROW()-13)/2),0))</f>
        <v/>
      </c>
      <c r="I459" s="1029"/>
      <c r="J459" s="208" t="e">
        <f ca="1">IF(MOD(ROW()-13,2)=0,IF(ISBLANK(OFFSET(#REF!,INT((ROW()-13)/2),0)),"",OFFSET(#REF!,INT((ROW()-13)/2),0)),IF(ISBLANK(OFFSET('9. METAS'!$U$20,INT((ROW()-14)/2),0)),"",OFFSET('9. METAS'!$U$20,INT((ROW()-14)/2),0)))</f>
        <v>#REF!</v>
      </c>
      <c r="K459" s="209" t="e">
        <f ca="1">IF(MOD(ROW()-13,2)=0,IF(ISBLANK(OFFSET(#REF!,INT((ROW()-13)/2),0)),"",OFFSET(#REF!,INT((ROW()-13)/2),0)),IF(ISBLANK(OFFSET('9. METAS'!$V$20,INT((ROW()-14)/2),0)),"",OFFSET('9. METAS'!$V$20,INT((ROW()-14)/2),0)))</f>
        <v>#REF!</v>
      </c>
      <c r="L459" s="209" t="e">
        <f ca="1">IF(MOD(ROW()-13,2)=0,IF(ISBLANK(OFFSET(#REF!,INT((ROW()-13)/2),0)),"",OFFSET(#REF!,INT((ROW()-13)/2),0)),IF(ISBLANK(OFFSET('9. METAS'!$W$20,INT((ROW()-14)/2),0)),"",OFFSET('9. METAS'!$W$20,INT((ROW()-14)/2),0)))</f>
        <v>#REF!</v>
      </c>
      <c r="M459" s="210" t="e">
        <f ca="1">IF(MOD(ROW()-13,2)=0,IF(ISBLANK(OFFSET(#REF!,INT((ROW()-13)/2),0)),"",OFFSET(#REF!,INT((ROW()-13)/2),0)),IF(ISBLANK(OFFSET('9. METAS'!$X$20,INT((ROW()-14)/2),0)),"",OFFSET('9. METAS'!$X$20,INT((ROW()-14)/2),0)))</f>
        <v>#REF!</v>
      </c>
      <c r="N459" s="1002" t="str">
        <f t="shared" ref="N459" ca="1" si="442">IFERROR(J459/J460,"ND")</f>
        <v>ND</v>
      </c>
      <c r="O459" s="1004" t="str">
        <f t="shared" ref="O459" ca="1" si="443">IFERROR(((J459+K459+L459)/H459),"ND")</f>
        <v>ND</v>
      </c>
      <c r="P459" s="1031"/>
    </row>
    <row r="460" spans="3:16">
      <c r="C460" s="981"/>
      <c r="D460" s="983"/>
      <c r="E460" s="983"/>
      <c r="F460" s="985"/>
      <c r="G460" s="987"/>
      <c r="H460" s="1027"/>
      <c r="I460" s="1033"/>
      <c r="J460" s="208" t="str">
        <f ca="1">IF(MOD(ROW()-13,2)=0,IF(ISBLANK(OFFSET(#REF!,INT((ROW()-13)/2),0)),"",OFFSET(#REF!,INT((ROW()-13)/2),0)),IF(ISBLANK(OFFSET('9. METAS'!$U$20,INT((ROW()-14)/2),0)),"",OFFSET('9. METAS'!$U$20,INT((ROW()-14)/2),0)))</f>
        <v/>
      </c>
      <c r="K460" s="209" t="str">
        <f ca="1">IF(MOD(ROW()-13,2)=0,IF(ISBLANK(OFFSET(#REF!,INT((ROW()-13)/2),0)),"",OFFSET(#REF!,INT((ROW()-13)/2),0)),IF(ISBLANK(OFFSET('9. METAS'!$V$20,INT((ROW()-14)/2),0)),"",OFFSET('9. METAS'!$V$20,INT((ROW()-14)/2),0)))</f>
        <v/>
      </c>
      <c r="L460" s="209" t="str">
        <f ca="1">IF(MOD(ROW()-13,2)=0,IF(ISBLANK(OFFSET(#REF!,INT((ROW()-13)/2),0)),"",OFFSET(#REF!,INT((ROW()-13)/2),0)),IF(ISBLANK(OFFSET('9. METAS'!$W$20,INT((ROW()-14)/2),0)),"",OFFSET('9. METAS'!$W$20,INT((ROW()-14)/2),0)))</f>
        <v/>
      </c>
      <c r="M460" s="210" t="str">
        <f ca="1">IF(MOD(ROW()-13,2)=0,IF(ISBLANK(OFFSET(#REF!,INT((ROW()-13)/2),0)),"",OFFSET(#REF!,INT((ROW()-13)/2),0)),IF(ISBLANK(OFFSET('9. METAS'!$X$20,INT((ROW()-14)/2),0)),"",OFFSET('9. METAS'!$X$20,INT((ROW()-14)/2),0)))</f>
        <v/>
      </c>
      <c r="N460" s="1003"/>
      <c r="O460" s="1005"/>
      <c r="P460" s="1034"/>
    </row>
    <row r="461" spans="3:16">
      <c r="C461" s="1008" t="str">
        <f ca="1">IF(ISBLANK(OFFSET('5. Pp (3 años)'!$C$46,INT((ROW()-13)/2),0)),"",OFFSET('5. Pp (3 años)'!$C$46,INT((ROW()-13)/2),0))</f>
        <v/>
      </c>
      <c r="D461" s="983" t="str">
        <f ca="1">IF(ISBLANK(OFFSET('5. Pp (3 años)'!$D$46,INT((ROW()-13)/2),0)),"",OFFSET('5. Pp (3 años)'!$D$46,INT((ROW()-13)/2),0))</f>
        <v/>
      </c>
      <c r="E461" s="983" t="str">
        <f ca="1">IF(ISBLANK(OFFSET('5. Pp (3 años)'!$E$46,INT((ROW()-13)/2),0)),"",OFFSET('5. Pp (3 años)'!$E$46,INT((ROW()-13)/2),0))</f>
        <v/>
      </c>
      <c r="F461" s="985" t="str">
        <f ca="1">IF(ISBLANK(OFFSET('5. Pp (3 años)'!$K$46,INT((ROW()-13)/2),0)),"",OFFSET('5. Pp (3 años)'!$K$46,INT((ROW()-13)/2),0))</f>
        <v/>
      </c>
      <c r="G461" s="987" t="str">
        <f ca="1">IF(ISBLANK(OFFSET('5. Pp (3 años)'!$H$46,INT((ROW()-13)/2),0)),"",OFFSET('5. Pp (3 años)'!$H$46,INT((ROW()-13)/2),0))</f>
        <v/>
      </c>
      <c r="H461" s="1027" t="str">
        <f ca="1">IF(ISBLANK(OFFSET('9. METAS'!$L$20,INT((ROW()-13)/2),0)),"",OFFSET('9. METAS'!$L$20,INT((ROW()-13)/2),0))</f>
        <v/>
      </c>
      <c r="I461" s="1029"/>
      <c r="J461" s="208" t="e">
        <f ca="1">IF(MOD(ROW()-13,2)=0,IF(ISBLANK(OFFSET(#REF!,INT((ROW()-13)/2),0)),"",OFFSET(#REF!,INT((ROW()-13)/2),0)),IF(ISBLANK(OFFSET('9. METAS'!$U$20,INT((ROW()-14)/2),0)),"",OFFSET('9. METAS'!$U$20,INT((ROW()-14)/2),0)))</f>
        <v>#REF!</v>
      </c>
      <c r="K461" s="209" t="e">
        <f ca="1">IF(MOD(ROW()-13,2)=0,IF(ISBLANK(OFFSET(#REF!,INT((ROW()-13)/2),0)),"",OFFSET(#REF!,INT((ROW()-13)/2),0)),IF(ISBLANK(OFFSET('9. METAS'!$V$20,INT((ROW()-14)/2),0)),"",OFFSET('9. METAS'!$V$20,INT((ROW()-14)/2),0)))</f>
        <v>#REF!</v>
      </c>
      <c r="L461" s="209" t="e">
        <f ca="1">IF(MOD(ROW()-13,2)=0,IF(ISBLANK(OFFSET(#REF!,INT((ROW()-13)/2),0)),"",OFFSET(#REF!,INT((ROW()-13)/2),0)),IF(ISBLANK(OFFSET('9. METAS'!$W$20,INT((ROW()-14)/2),0)),"",OFFSET('9. METAS'!$W$20,INT((ROW()-14)/2),0)))</f>
        <v>#REF!</v>
      </c>
      <c r="M461" s="210" t="e">
        <f ca="1">IF(MOD(ROW()-13,2)=0,IF(ISBLANK(OFFSET(#REF!,INT((ROW()-13)/2),0)),"",OFFSET(#REF!,INT((ROW()-13)/2),0)),IF(ISBLANK(OFFSET('9. METAS'!$X$20,INT((ROW()-14)/2),0)),"",OFFSET('9. METAS'!$X$20,INT((ROW()-14)/2),0)))</f>
        <v>#REF!</v>
      </c>
      <c r="N461" s="1002" t="str">
        <f t="shared" ref="N461" ca="1" si="444">IFERROR(J461/J462,"ND")</f>
        <v>ND</v>
      </c>
      <c r="O461" s="1004" t="str">
        <f t="shared" ref="O461" ca="1" si="445">IFERROR(((J461+K461+L461)/H461),"ND")</f>
        <v>ND</v>
      </c>
      <c r="P461" s="1031"/>
    </row>
    <row r="462" spans="3:16">
      <c r="C462" s="981"/>
      <c r="D462" s="983"/>
      <c r="E462" s="983"/>
      <c r="F462" s="985"/>
      <c r="G462" s="987"/>
      <c r="H462" s="1027"/>
      <c r="I462" s="1033"/>
      <c r="J462" s="208" t="str">
        <f ca="1">IF(MOD(ROW()-13,2)=0,IF(ISBLANK(OFFSET(#REF!,INT((ROW()-13)/2),0)),"",OFFSET(#REF!,INT((ROW()-13)/2),0)),IF(ISBLANK(OFFSET('9. METAS'!$U$20,INT((ROW()-14)/2),0)),"",OFFSET('9. METAS'!$U$20,INT((ROW()-14)/2),0)))</f>
        <v/>
      </c>
      <c r="K462" s="209" t="str">
        <f ca="1">IF(MOD(ROW()-13,2)=0,IF(ISBLANK(OFFSET(#REF!,INT((ROW()-13)/2),0)),"",OFFSET(#REF!,INT((ROW()-13)/2),0)),IF(ISBLANK(OFFSET('9. METAS'!$V$20,INT((ROW()-14)/2),0)),"",OFFSET('9. METAS'!$V$20,INT((ROW()-14)/2),0)))</f>
        <v/>
      </c>
      <c r="L462" s="209" t="str">
        <f ca="1">IF(MOD(ROW()-13,2)=0,IF(ISBLANK(OFFSET(#REF!,INT((ROW()-13)/2),0)),"",OFFSET(#REF!,INT((ROW()-13)/2),0)),IF(ISBLANK(OFFSET('9. METAS'!$W$20,INT((ROW()-14)/2),0)),"",OFFSET('9. METAS'!$W$20,INT((ROW()-14)/2),0)))</f>
        <v/>
      </c>
      <c r="M462" s="210" t="str">
        <f ca="1">IF(MOD(ROW()-13,2)=0,IF(ISBLANK(OFFSET(#REF!,INT((ROW()-13)/2),0)),"",OFFSET(#REF!,INT((ROW()-13)/2),0)),IF(ISBLANK(OFFSET('9. METAS'!$X$20,INT((ROW()-14)/2),0)),"",OFFSET('9. METAS'!$X$20,INT((ROW()-14)/2),0)))</f>
        <v/>
      </c>
      <c r="N462" s="1003"/>
      <c r="O462" s="1005"/>
      <c r="P462" s="1034"/>
    </row>
    <row r="463" spans="3:16">
      <c r="C463" s="1008" t="str">
        <f ca="1">IF(ISBLANK(OFFSET('5. Pp (3 años)'!$C$46,INT((ROW()-13)/2),0)),"",OFFSET('5. Pp (3 años)'!$C$46,INT((ROW()-13)/2),0))</f>
        <v/>
      </c>
      <c r="D463" s="983" t="str">
        <f ca="1">IF(ISBLANK(OFFSET('5. Pp (3 años)'!$D$46,INT((ROW()-13)/2),0)),"",OFFSET('5. Pp (3 años)'!$D$46,INT((ROW()-13)/2),0))</f>
        <v/>
      </c>
      <c r="E463" s="983" t="str">
        <f ca="1">IF(ISBLANK(OFFSET('5. Pp (3 años)'!$E$46,INT((ROW()-13)/2),0)),"",OFFSET('5. Pp (3 años)'!$E$46,INT((ROW()-13)/2),0))</f>
        <v/>
      </c>
      <c r="F463" s="985" t="str">
        <f ca="1">IF(ISBLANK(OFFSET('5. Pp (3 años)'!$K$46,INT((ROW()-13)/2),0)),"",OFFSET('5. Pp (3 años)'!$K$46,INT((ROW()-13)/2),0))</f>
        <v/>
      </c>
      <c r="G463" s="987" t="str">
        <f ca="1">IF(ISBLANK(OFFSET('5. Pp (3 años)'!$H$46,INT((ROW()-13)/2),0)),"",OFFSET('5. Pp (3 años)'!$H$46,INT((ROW()-13)/2),0))</f>
        <v/>
      </c>
      <c r="H463" s="1027" t="str">
        <f ca="1">IF(ISBLANK(OFFSET('9. METAS'!$L$20,INT((ROW()-13)/2),0)),"",OFFSET('9. METAS'!$L$20,INT((ROW()-13)/2),0))</f>
        <v/>
      </c>
      <c r="I463" s="1029"/>
      <c r="J463" s="208" t="e">
        <f ca="1">IF(MOD(ROW()-13,2)=0,IF(ISBLANK(OFFSET(#REF!,INT((ROW()-13)/2),0)),"",OFFSET(#REF!,INT((ROW()-13)/2),0)),IF(ISBLANK(OFFSET('9. METAS'!$U$20,INT((ROW()-14)/2),0)),"",OFFSET('9. METAS'!$U$20,INT((ROW()-14)/2),0)))</f>
        <v>#REF!</v>
      </c>
      <c r="K463" s="209" t="e">
        <f ca="1">IF(MOD(ROW()-13,2)=0,IF(ISBLANK(OFFSET(#REF!,INT((ROW()-13)/2),0)),"",OFFSET(#REF!,INT((ROW()-13)/2),0)),IF(ISBLANK(OFFSET('9. METAS'!$V$20,INT((ROW()-14)/2),0)),"",OFFSET('9. METAS'!$V$20,INT((ROW()-14)/2),0)))</f>
        <v>#REF!</v>
      </c>
      <c r="L463" s="209" t="e">
        <f ca="1">IF(MOD(ROW()-13,2)=0,IF(ISBLANK(OFFSET(#REF!,INT((ROW()-13)/2),0)),"",OFFSET(#REF!,INT((ROW()-13)/2),0)),IF(ISBLANK(OFFSET('9. METAS'!$W$20,INT((ROW()-14)/2),0)),"",OFFSET('9. METAS'!$W$20,INT((ROW()-14)/2),0)))</f>
        <v>#REF!</v>
      </c>
      <c r="M463" s="210" t="e">
        <f ca="1">IF(MOD(ROW()-13,2)=0,IF(ISBLANK(OFFSET(#REF!,INT((ROW()-13)/2),0)),"",OFFSET(#REF!,INT((ROW()-13)/2),0)),IF(ISBLANK(OFFSET('9. METAS'!$X$20,INT((ROW()-14)/2),0)),"",OFFSET('9. METAS'!$X$20,INT((ROW()-14)/2),0)))</f>
        <v>#REF!</v>
      </c>
      <c r="N463" s="1002" t="str">
        <f t="shared" ref="N463" ca="1" si="446">IFERROR(J463/J464,"ND")</f>
        <v>ND</v>
      </c>
      <c r="O463" s="1004" t="str">
        <f t="shared" ref="O463" ca="1" si="447">IFERROR(((J463+K463+L463)/H463),"ND")</f>
        <v>ND</v>
      </c>
      <c r="P463" s="1031"/>
    </row>
    <row r="464" spans="3:16">
      <c r="C464" s="981"/>
      <c r="D464" s="983"/>
      <c r="E464" s="983"/>
      <c r="F464" s="985"/>
      <c r="G464" s="987"/>
      <c r="H464" s="1027"/>
      <c r="I464" s="1033"/>
      <c r="J464" s="208" t="str">
        <f ca="1">IF(MOD(ROW()-13,2)=0,IF(ISBLANK(OFFSET(#REF!,INT((ROW()-13)/2),0)),"",OFFSET(#REF!,INT((ROW()-13)/2),0)),IF(ISBLANK(OFFSET('9. METAS'!$U$20,INT((ROW()-14)/2),0)),"",OFFSET('9. METAS'!$U$20,INT((ROW()-14)/2),0)))</f>
        <v/>
      </c>
      <c r="K464" s="209" t="str">
        <f ca="1">IF(MOD(ROW()-13,2)=0,IF(ISBLANK(OFFSET(#REF!,INT((ROW()-13)/2),0)),"",OFFSET(#REF!,INT((ROW()-13)/2),0)),IF(ISBLANK(OFFSET('9. METAS'!$V$20,INT((ROW()-14)/2),0)),"",OFFSET('9. METAS'!$V$20,INT((ROW()-14)/2),0)))</f>
        <v/>
      </c>
      <c r="L464" s="209" t="str">
        <f ca="1">IF(MOD(ROW()-13,2)=0,IF(ISBLANK(OFFSET(#REF!,INT((ROW()-13)/2),0)),"",OFFSET(#REF!,INT((ROW()-13)/2),0)),IF(ISBLANK(OFFSET('9. METAS'!$W$20,INT((ROW()-14)/2),0)),"",OFFSET('9. METAS'!$W$20,INT((ROW()-14)/2),0)))</f>
        <v/>
      </c>
      <c r="M464" s="210" t="str">
        <f ca="1">IF(MOD(ROW()-13,2)=0,IF(ISBLANK(OFFSET(#REF!,INT((ROW()-13)/2),0)),"",OFFSET(#REF!,INT((ROW()-13)/2),0)),IF(ISBLANK(OFFSET('9. METAS'!$X$20,INT((ROW()-14)/2),0)),"",OFFSET('9. METAS'!$X$20,INT((ROW()-14)/2),0)))</f>
        <v/>
      </c>
      <c r="N464" s="1003"/>
      <c r="O464" s="1005"/>
      <c r="P464" s="1034"/>
    </row>
    <row r="465" spans="3:16">
      <c r="C465" s="1008" t="str">
        <f ca="1">IF(ISBLANK(OFFSET('5. Pp (3 años)'!$C$46,INT((ROW()-13)/2),0)),"",OFFSET('5. Pp (3 años)'!$C$46,INT((ROW()-13)/2),0))</f>
        <v/>
      </c>
      <c r="D465" s="983" t="str">
        <f ca="1">IF(ISBLANK(OFFSET('5. Pp (3 años)'!$D$46,INT((ROW()-13)/2),0)),"",OFFSET('5. Pp (3 años)'!$D$46,INT((ROW()-13)/2),0))</f>
        <v/>
      </c>
      <c r="E465" s="983" t="str">
        <f ca="1">IF(ISBLANK(OFFSET('5. Pp (3 años)'!$E$46,INT((ROW()-13)/2),0)),"",OFFSET('5. Pp (3 años)'!$E$46,INT((ROW()-13)/2),0))</f>
        <v/>
      </c>
      <c r="F465" s="985" t="str">
        <f ca="1">IF(ISBLANK(OFFSET('5. Pp (3 años)'!$K$46,INT((ROW()-13)/2),0)),"",OFFSET('5. Pp (3 años)'!$K$46,INT((ROW()-13)/2),0))</f>
        <v/>
      </c>
      <c r="G465" s="987" t="str">
        <f ca="1">IF(ISBLANK(OFFSET('5. Pp (3 años)'!$H$46,INT((ROW()-13)/2),0)),"",OFFSET('5. Pp (3 años)'!$H$46,INT((ROW()-13)/2),0))</f>
        <v/>
      </c>
      <c r="H465" s="1027" t="str">
        <f ca="1">IF(ISBLANK(OFFSET('9. METAS'!$L$20,INT((ROW()-13)/2),0)),"",OFFSET('9. METAS'!$L$20,INT((ROW()-13)/2),0))</f>
        <v/>
      </c>
      <c r="I465" s="1029"/>
      <c r="J465" s="208" t="e">
        <f ca="1">IF(MOD(ROW()-13,2)=0,IF(ISBLANK(OFFSET(#REF!,INT((ROW()-13)/2),0)),"",OFFSET(#REF!,INT((ROW()-13)/2),0)),IF(ISBLANK(OFFSET('9. METAS'!$U$20,INT((ROW()-14)/2),0)),"",OFFSET('9. METAS'!$U$20,INT((ROW()-14)/2),0)))</f>
        <v>#REF!</v>
      </c>
      <c r="K465" s="209" t="e">
        <f ca="1">IF(MOD(ROW()-13,2)=0,IF(ISBLANK(OFFSET(#REF!,INT((ROW()-13)/2),0)),"",OFFSET(#REF!,INT((ROW()-13)/2),0)),IF(ISBLANK(OFFSET('9. METAS'!$V$20,INT((ROW()-14)/2),0)),"",OFFSET('9. METAS'!$V$20,INT((ROW()-14)/2),0)))</f>
        <v>#REF!</v>
      </c>
      <c r="L465" s="209" t="e">
        <f ca="1">IF(MOD(ROW()-13,2)=0,IF(ISBLANK(OFFSET(#REF!,INT((ROW()-13)/2),0)),"",OFFSET(#REF!,INT((ROW()-13)/2),0)),IF(ISBLANK(OFFSET('9. METAS'!$W$20,INT((ROW()-14)/2),0)),"",OFFSET('9. METAS'!$W$20,INT((ROW()-14)/2),0)))</f>
        <v>#REF!</v>
      </c>
      <c r="M465" s="210" t="e">
        <f ca="1">IF(MOD(ROW()-13,2)=0,IF(ISBLANK(OFFSET(#REF!,INT((ROW()-13)/2),0)),"",OFFSET(#REF!,INT((ROW()-13)/2),0)),IF(ISBLANK(OFFSET('9. METAS'!$X$20,INT((ROW()-14)/2),0)),"",OFFSET('9. METAS'!$X$20,INT((ROW()-14)/2),0)))</f>
        <v>#REF!</v>
      </c>
      <c r="N465" s="1002" t="str">
        <f t="shared" ref="N465" ca="1" si="448">IFERROR(J465/J466,"ND")</f>
        <v>ND</v>
      </c>
      <c r="O465" s="1004" t="str">
        <f t="shared" ref="O465" ca="1" si="449">IFERROR(((J465+K465+L465)/H465),"ND")</f>
        <v>ND</v>
      </c>
      <c r="P465" s="1031"/>
    </row>
    <row r="466" spans="3:16">
      <c r="C466" s="981"/>
      <c r="D466" s="983"/>
      <c r="E466" s="983"/>
      <c r="F466" s="985"/>
      <c r="G466" s="987"/>
      <c r="H466" s="1027"/>
      <c r="I466" s="1033"/>
      <c r="J466" s="208" t="str">
        <f ca="1">IF(MOD(ROW()-13,2)=0,IF(ISBLANK(OFFSET(#REF!,INT((ROW()-13)/2),0)),"",OFFSET(#REF!,INT((ROW()-13)/2),0)),IF(ISBLANK(OFFSET('9. METAS'!$U$20,INT((ROW()-14)/2),0)),"",OFFSET('9. METAS'!$U$20,INT((ROW()-14)/2),0)))</f>
        <v/>
      </c>
      <c r="K466" s="209" t="str">
        <f ca="1">IF(MOD(ROW()-13,2)=0,IF(ISBLANK(OFFSET(#REF!,INT((ROW()-13)/2),0)),"",OFFSET(#REF!,INT((ROW()-13)/2),0)),IF(ISBLANK(OFFSET('9. METAS'!$V$20,INT((ROW()-14)/2),0)),"",OFFSET('9. METAS'!$V$20,INT((ROW()-14)/2),0)))</f>
        <v/>
      </c>
      <c r="L466" s="209" t="str">
        <f ca="1">IF(MOD(ROW()-13,2)=0,IF(ISBLANK(OFFSET(#REF!,INT((ROW()-13)/2),0)),"",OFFSET(#REF!,INT((ROW()-13)/2),0)),IF(ISBLANK(OFFSET('9. METAS'!$W$20,INT((ROW()-14)/2),0)),"",OFFSET('9. METAS'!$W$20,INT((ROW()-14)/2),0)))</f>
        <v/>
      </c>
      <c r="M466" s="210" t="str">
        <f ca="1">IF(MOD(ROW()-13,2)=0,IF(ISBLANK(OFFSET(#REF!,INT((ROW()-13)/2),0)),"",OFFSET(#REF!,INT((ROW()-13)/2),0)),IF(ISBLANK(OFFSET('9. METAS'!$X$20,INT((ROW()-14)/2),0)),"",OFFSET('9. METAS'!$X$20,INT((ROW()-14)/2),0)))</f>
        <v/>
      </c>
      <c r="N466" s="1003"/>
      <c r="O466" s="1005"/>
      <c r="P466" s="1034"/>
    </row>
    <row r="467" spans="3:16">
      <c r="C467" s="1008" t="str">
        <f ca="1">IF(ISBLANK(OFFSET('5. Pp (3 años)'!$C$46,INT((ROW()-13)/2),0)),"",OFFSET('5. Pp (3 años)'!$C$46,INT((ROW()-13)/2),0))</f>
        <v/>
      </c>
      <c r="D467" s="983" t="str">
        <f ca="1">IF(ISBLANK(OFFSET('5. Pp (3 años)'!$D$46,INT((ROW()-13)/2),0)),"",OFFSET('5. Pp (3 años)'!$D$46,INT((ROW()-13)/2),0))</f>
        <v/>
      </c>
      <c r="E467" s="983" t="str">
        <f ca="1">IF(ISBLANK(OFFSET('5. Pp (3 años)'!$E$46,INT((ROW()-13)/2),0)),"",OFFSET('5. Pp (3 años)'!$E$46,INT((ROW()-13)/2),0))</f>
        <v/>
      </c>
      <c r="F467" s="985" t="str">
        <f ca="1">IF(ISBLANK(OFFSET('5. Pp (3 años)'!$K$46,INT((ROW()-13)/2),0)),"",OFFSET('5. Pp (3 años)'!$K$46,INT((ROW()-13)/2),0))</f>
        <v/>
      </c>
      <c r="G467" s="987" t="str">
        <f ca="1">IF(ISBLANK(OFFSET('5. Pp (3 años)'!$H$46,INT((ROW()-13)/2),0)),"",OFFSET('5. Pp (3 años)'!$H$46,INT((ROW()-13)/2),0))</f>
        <v/>
      </c>
      <c r="H467" s="1027" t="str">
        <f ca="1">IF(ISBLANK(OFFSET('9. METAS'!$L$20,INT((ROW()-13)/2),0)),"",OFFSET('9. METAS'!$L$20,INT((ROW()-13)/2),0))</f>
        <v/>
      </c>
      <c r="I467" s="1029"/>
      <c r="J467" s="208" t="e">
        <f ca="1">IF(MOD(ROW()-13,2)=0,IF(ISBLANK(OFFSET(#REF!,INT((ROW()-13)/2),0)),"",OFFSET(#REF!,INT((ROW()-13)/2),0)),IF(ISBLANK(OFFSET('9. METAS'!$U$20,INT((ROW()-14)/2),0)),"",OFFSET('9. METAS'!$U$20,INT((ROW()-14)/2),0)))</f>
        <v>#REF!</v>
      </c>
      <c r="K467" s="209" t="e">
        <f ca="1">IF(MOD(ROW()-13,2)=0,IF(ISBLANK(OFFSET(#REF!,INT((ROW()-13)/2),0)),"",OFFSET(#REF!,INT((ROW()-13)/2),0)),IF(ISBLANK(OFFSET('9. METAS'!$V$20,INT((ROW()-14)/2),0)),"",OFFSET('9. METAS'!$V$20,INT((ROW()-14)/2),0)))</f>
        <v>#REF!</v>
      </c>
      <c r="L467" s="209" t="e">
        <f ca="1">IF(MOD(ROW()-13,2)=0,IF(ISBLANK(OFFSET(#REF!,INT((ROW()-13)/2),0)),"",OFFSET(#REF!,INT((ROW()-13)/2),0)),IF(ISBLANK(OFFSET('9. METAS'!$W$20,INT((ROW()-14)/2),0)),"",OFFSET('9. METAS'!$W$20,INT((ROW()-14)/2),0)))</f>
        <v>#REF!</v>
      </c>
      <c r="M467" s="210" t="e">
        <f ca="1">IF(MOD(ROW()-13,2)=0,IF(ISBLANK(OFFSET(#REF!,INT((ROW()-13)/2),0)),"",OFFSET(#REF!,INT((ROW()-13)/2),0)),IF(ISBLANK(OFFSET('9. METAS'!$X$20,INT((ROW()-14)/2),0)),"",OFFSET('9. METAS'!$X$20,INT((ROW()-14)/2),0)))</f>
        <v>#REF!</v>
      </c>
      <c r="N467" s="1002" t="str">
        <f t="shared" ref="N467" ca="1" si="450">IFERROR(J467/J468,"ND")</f>
        <v>ND</v>
      </c>
      <c r="O467" s="1004" t="str">
        <f t="shared" ref="O467" ca="1" si="451">IFERROR(((J467+K467+L467)/H467),"ND")</f>
        <v>ND</v>
      </c>
      <c r="P467" s="1031"/>
    </row>
    <row r="468" spans="3:16">
      <c r="C468" s="981"/>
      <c r="D468" s="983"/>
      <c r="E468" s="983"/>
      <c r="F468" s="985"/>
      <c r="G468" s="987"/>
      <c r="H468" s="1027"/>
      <c r="I468" s="1033"/>
      <c r="J468" s="208" t="str">
        <f ca="1">IF(MOD(ROW()-13,2)=0,IF(ISBLANK(OFFSET(#REF!,INT((ROW()-13)/2),0)),"",OFFSET(#REF!,INT((ROW()-13)/2),0)),IF(ISBLANK(OFFSET('9. METAS'!$U$20,INT((ROW()-14)/2),0)),"",OFFSET('9. METAS'!$U$20,INT((ROW()-14)/2),0)))</f>
        <v/>
      </c>
      <c r="K468" s="209" t="str">
        <f ca="1">IF(MOD(ROW()-13,2)=0,IF(ISBLANK(OFFSET(#REF!,INT((ROW()-13)/2),0)),"",OFFSET(#REF!,INT((ROW()-13)/2),0)),IF(ISBLANK(OFFSET('9. METAS'!$V$20,INT((ROW()-14)/2),0)),"",OFFSET('9. METAS'!$V$20,INT((ROW()-14)/2),0)))</f>
        <v/>
      </c>
      <c r="L468" s="209" t="str">
        <f ca="1">IF(MOD(ROW()-13,2)=0,IF(ISBLANK(OFFSET(#REF!,INT((ROW()-13)/2),0)),"",OFFSET(#REF!,INT((ROW()-13)/2),0)),IF(ISBLANK(OFFSET('9. METAS'!$W$20,INT((ROW()-14)/2),0)),"",OFFSET('9. METAS'!$W$20,INT((ROW()-14)/2),0)))</f>
        <v/>
      </c>
      <c r="M468" s="210" t="str">
        <f ca="1">IF(MOD(ROW()-13,2)=0,IF(ISBLANK(OFFSET(#REF!,INT((ROW()-13)/2),0)),"",OFFSET(#REF!,INT((ROW()-13)/2),0)),IF(ISBLANK(OFFSET('9. METAS'!$X$20,INT((ROW()-14)/2),0)),"",OFFSET('9. METAS'!$X$20,INT((ROW()-14)/2),0)))</f>
        <v/>
      </c>
      <c r="N468" s="1003"/>
      <c r="O468" s="1005"/>
      <c r="P468" s="1034"/>
    </row>
    <row r="469" spans="3:16">
      <c r="C469" s="1008" t="str">
        <f ca="1">IF(ISBLANK(OFFSET('5. Pp (3 años)'!$C$46,INT((ROW()-13)/2),0)),"",OFFSET('5. Pp (3 años)'!$C$46,INT((ROW()-13)/2),0))</f>
        <v/>
      </c>
      <c r="D469" s="983" t="str">
        <f ca="1">IF(ISBLANK(OFFSET('5. Pp (3 años)'!$D$46,INT((ROW()-13)/2),0)),"",OFFSET('5. Pp (3 años)'!$D$46,INT((ROW()-13)/2),0))</f>
        <v/>
      </c>
      <c r="E469" s="983" t="str">
        <f ca="1">IF(ISBLANK(OFFSET('5. Pp (3 años)'!$E$46,INT((ROW()-13)/2),0)),"",OFFSET('5. Pp (3 años)'!$E$46,INT((ROW()-13)/2),0))</f>
        <v/>
      </c>
      <c r="F469" s="985" t="str">
        <f ca="1">IF(ISBLANK(OFFSET('5. Pp (3 años)'!$K$46,INT((ROW()-13)/2),0)),"",OFFSET('5. Pp (3 años)'!$K$46,INT((ROW()-13)/2),0))</f>
        <v/>
      </c>
      <c r="G469" s="987" t="str">
        <f ca="1">IF(ISBLANK(OFFSET('5. Pp (3 años)'!$H$46,INT((ROW()-13)/2),0)),"",OFFSET('5. Pp (3 años)'!$H$46,INT((ROW()-13)/2),0))</f>
        <v/>
      </c>
      <c r="H469" s="1027" t="str">
        <f ca="1">IF(ISBLANK(OFFSET('9. METAS'!$L$20,INT((ROW()-13)/2),0)),"",OFFSET('9. METAS'!$L$20,INT((ROW()-13)/2),0))</f>
        <v/>
      </c>
      <c r="I469" s="1029"/>
      <c r="J469" s="208" t="e">
        <f ca="1">IF(MOD(ROW()-13,2)=0,IF(ISBLANK(OFFSET(#REF!,INT((ROW()-13)/2),0)),"",OFFSET(#REF!,INT((ROW()-13)/2),0)),IF(ISBLANK(OFFSET('9. METAS'!$U$20,INT((ROW()-14)/2),0)),"",OFFSET('9. METAS'!$U$20,INT((ROW()-14)/2),0)))</f>
        <v>#REF!</v>
      </c>
      <c r="K469" s="209" t="e">
        <f ca="1">IF(MOD(ROW()-13,2)=0,IF(ISBLANK(OFFSET(#REF!,INT((ROW()-13)/2),0)),"",OFFSET(#REF!,INT((ROW()-13)/2),0)),IF(ISBLANK(OFFSET('9. METAS'!$V$20,INT((ROW()-14)/2),0)),"",OFFSET('9. METAS'!$V$20,INT((ROW()-14)/2),0)))</f>
        <v>#REF!</v>
      </c>
      <c r="L469" s="209" t="e">
        <f ca="1">IF(MOD(ROW()-13,2)=0,IF(ISBLANK(OFFSET(#REF!,INT((ROW()-13)/2),0)),"",OFFSET(#REF!,INT((ROW()-13)/2),0)),IF(ISBLANK(OFFSET('9. METAS'!$W$20,INT((ROW()-14)/2),0)),"",OFFSET('9. METAS'!$W$20,INT((ROW()-14)/2),0)))</f>
        <v>#REF!</v>
      </c>
      <c r="M469" s="210" t="e">
        <f ca="1">IF(MOD(ROW()-13,2)=0,IF(ISBLANK(OFFSET(#REF!,INT((ROW()-13)/2),0)),"",OFFSET(#REF!,INT((ROW()-13)/2),0)),IF(ISBLANK(OFFSET('9. METAS'!$X$20,INT((ROW()-14)/2),0)),"",OFFSET('9. METAS'!$X$20,INT((ROW()-14)/2),0)))</f>
        <v>#REF!</v>
      </c>
      <c r="N469" s="1002" t="str">
        <f t="shared" ref="N469" ca="1" si="452">IFERROR(J469/J470,"ND")</f>
        <v>ND</v>
      </c>
      <c r="O469" s="1004" t="str">
        <f t="shared" ref="O469" ca="1" si="453">IFERROR(((J469+K469+L469)/H469),"ND")</f>
        <v>ND</v>
      </c>
      <c r="P469" s="1031"/>
    </row>
    <row r="470" spans="3:16">
      <c r="C470" s="981"/>
      <c r="D470" s="983"/>
      <c r="E470" s="983"/>
      <c r="F470" s="985"/>
      <c r="G470" s="987"/>
      <c r="H470" s="1027"/>
      <c r="I470" s="1033"/>
      <c r="J470" s="208" t="str">
        <f ca="1">IF(MOD(ROW()-13,2)=0,IF(ISBLANK(OFFSET(#REF!,INT((ROW()-13)/2),0)),"",OFFSET(#REF!,INT((ROW()-13)/2),0)),IF(ISBLANK(OFFSET('9. METAS'!$U$20,INT((ROW()-14)/2),0)),"",OFFSET('9. METAS'!$U$20,INT((ROW()-14)/2),0)))</f>
        <v/>
      </c>
      <c r="K470" s="209" t="str">
        <f ca="1">IF(MOD(ROW()-13,2)=0,IF(ISBLANK(OFFSET(#REF!,INT((ROW()-13)/2),0)),"",OFFSET(#REF!,INT((ROW()-13)/2),0)),IF(ISBLANK(OFFSET('9. METAS'!$V$20,INT((ROW()-14)/2),0)),"",OFFSET('9. METAS'!$V$20,INT((ROW()-14)/2),0)))</f>
        <v/>
      </c>
      <c r="L470" s="209" t="str">
        <f ca="1">IF(MOD(ROW()-13,2)=0,IF(ISBLANK(OFFSET(#REF!,INT((ROW()-13)/2),0)),"",OFFSET(#REF!,INT((ROW()-13)/2),0)),IF(ISBLANK(OFFSET('9. METAS'!$W$20,INT((ROW()-14)/2),0)),"",OFFSET('9. METAS'!$W$20,INT((ROW()-14)/2),0)))</f>
        <v/>
      </c>
      <c r="M470" s="210" t="str">
        <f ca="1">IF(MOD(ROW()-13,2)=0,IF(ISBLANK(OFFSET(#REF!,INT((ROW()-13)/2),0)),"",OFFSET(#REF!,INT((ROW()-13)/2),0)),IF(ISBLANK(OFFSET('9. METAS'!$X$20,INT((ROW()-14)/2),0)),"",OFFSET('9. METAS'!$X$20,INT((ROW()-14)/2),0)))</f>
        <v/>
      </c>
      <c r="N470" s="1003"/>
      <c r="O470" s="1005"/>
      <c r="P470" s="1034"/>
    </row>
    <row r="471" spans="3:16">
      <c r="C471" s="1008" t="str">
        <f ca="1">IF(ISBLANK(OFFSET('5. Pp (3 años)'!$C$46,INT((ROW()-13)/2),0)),"",OFFSET('5. Pp (3 años)'!$C$46,INT((ROW()-13)/2),0))</f>
        <v/>
      </c>
      <c r="D471" s="983" t="str">
        <f ca="1">IF(ISBLANK(OFFSET('5. Pp (3 años)'!$D$46,INT((ROW()-13)/2),0)),"",OFFSET('5. Pp (3 años)'!$D$46,INT((ROW()-13)/2),0))</f>
        <v/>
      </c>
      <c r="E471" s="983" t="str">
        <f ca="1">IF(ISBLANK(OFFSET('5. Pp (3 años)'!$E$46,INT((ROW()-13)/2),0)),"",OFFSET('5. Pp (3 años)'!$E$46,INT((ROW()-13)/2),0))</f>
        <v/>
      </c>
      <c r="F471" s="985" t="str">
        <f ca="1">IF(ISBLANK(OFFSET('5. Pp (3 años)'!$K$46,INT((ROW()-13)/2),0)),"",OFFSET('5. Pp (3 años)'!$K$46,INT((ROW()-13)/2),0))</f>
        <v/>
      </c>
      <c r="G471" s="987" t="str">
        <f ca="1">IF(ISBLANK(OFFSET('5. Pp (3 años)'!$H$46,INT((ROW()-13)/2),0)),"",OFFSET('5. Pp (3 años)'!$H$46,INT((ROW()-13)/2),0))</f>
        <v/>
      </c>
      <c r="H471" s="1027" t="str">
        <f ca="1">IF(ISBLANK(OFFSET('9. METAS'!$L$20,INT((ROW()-13)/2),0)),"",OFFSET('9. METAS'!$L$20,INT((ROW()-13)/2),0))</f>
        <v/>
      </c>
      <c r="I471" s="1029"/>
      <c r="J471" s="208" t="e">
        <f ca="1">IF(MOD(ROW()-13,2)=0,IF(ISBLANK(OFFSET(#REF!,INT((ROW()-13)/2),0)),"",OFFSET(#REF!,INT((ROW()-13)/2),0)),IF(ISBLANK(OFFSET('9. METAS'!$U$20,INT((ROW()-14)/2),0)),"",OFFSET('9. METAS'!$U$20,INT((ROW()-14)/2),0)))</f>
        <v>#REF!</v>
      </c>
      <c r="K471" s="209" t="e">
        <f ca="1">IF(MOD(ROW()-13,2)=0,IF(ISBLANK(OFFSET(#REF!,INT((ROW()-13)/2),0)),"",OFFSET(#REF!,INT((ROW()-13)/2),0)),IF(ISBLANK(OFFSET('9. METAS'!$V$20,INT((ROW()-14)/2),0)),"",OFFSET('9. METAS'!$V$20,INT((ROW()-14)/2),0)))</f>
        <v>#REF!</v>
      </c>
      <c r="L471" s="209" t="e">
        <f ca="1">IF(MOD(ROW()-13,2)=0,IF(ISBLANK(OFFSET(#REF!,INT((ROW()-13)/2),0)),"",OFFSET(#REF!,INT((ROW()-13)/2),0)),IF(ISBLANK(OFFSET('9. METAS'!$W$20,INT((ROW()-14)/2),0)),"",OFFSET('9. METAS'!$W$20,INT((ROW()-14)/2),0)))</f>
        <v>#REF!</v>
      </c>
      <c r="M471" s="210" t="e">
        <f ca="1">IF(MOD(ROW()-13,2)=0,IF(ISBLANK(OFFSET(#REF!,INT((ROW()-13)/2),0)),"",OFFSET(#REF!,INT((ROW()-13)/2),0)),IF(ISBLANK(OFFSET('9. METAS'!$X$20,INT((ROW()-14)/2),0)),"",OFFSET('9. METAS'!$X$20,INT((ROW()-14)/2),0)))</f>
        <v>#REF!</v>
      </c>
      <c r="N471" s="1002" t="str">
        <f t="shared" ref="N471" ca="1" si="454">IFERROR(J471/J472,"ND")</f>
        <v>ND</v>
      </c>
      <c r="O471" s="1004" t="str">
        <f t="shared" ref="O471" ca="1" si="455">IFERROR(((J471+K471+L471)/H471),"ND")</f>
        <v>ND</v>
      </c>
      <c r="P471" s="1031"/>
    </row>
    <row r="472" spans="3:16">
      <c r="C472" s="981"/>
      <c r="D472" s="983"/>
      <c r="E472" s="983"/>
      <c r="F472" s="985"/>
      <c r="G472" s="987"/>
      <c r="H472" s="1027"/>
      <c r="I472" s="1033"/>
      <c r="J472" s="208" t="str">
        <f ca="1">IF(MOD(ROW()-13,2)=0,IF(ISBLANK(OFFSET(#REF!,INT((ROW()-13)/2),0)),"",OFFSET(#REF!,INT((ROW()-13)/2),0)),IF(ISBLANK(OFFSET('9. METAS'!$U$20,INT((ROW()-14)/2),0)),"",OFFSET('9. METAS'!$U$20,INT((ROW()-14)/2),0)))</f>
        <v/>
      </c>
      <c r="K472" s="209" t="str">
        <f ca="1">IF(MOD(ROW()-13,2)=0,IF(ISBLANK(OFFSET(#REF!,INT((ROW()-13)/2),0)),"",OFFSET(#REF!,INT((ROW()-13)/2),0)),IF(ISBLANK(OFFSET('9. METAS'!$V$20,INT((ROW()-14)/2),0)),"",OFFSET('9. METAS'!$V$20,INT((ROW()-14)/2),0)))</f>
        <v/>
      </c>
      <c r="L472" s="209" t="str">
        <f ca="1">IF(MOD(ROW()-13,2)=0,IF(ISBLANK(OFFSET(#REF!,INT((ROW()-13)/2),0)),"",OFFSET(#REF!,INT((ROW()-13)/2),0)),IF(ISBLANK(OFFSET('9. METAS'!$W$20,INT((ROW()-14)/2),0)),"",OFFSET('9. METAS'!$W$20,INT((ROW()-14)/2),0)))</f>
        <v/>
      </c>
      <c r="M472" s="210" t="str">
        <f ca="1">IF(MOD(ROW()-13,2)=0,IF(ISBLANK(OFFSET(#REF!,INT((ROW()-13)/2),0)),"",OFFSET(#REF!,INT((ROW()-13)/2),0)),IF(ISBLANK(OFFSET('9. METAS'!$X$20,INT((ROW()-14)/2),0)),"",OFFSET('9. METAS'!$X$20,INT((ROW()-14)/2),0)))</f>
        <v/>
      </c>
      <c r="N472" s="1003"/>
      <c r="O472" s="1005"/>
      <c r="P472" s="1034"/>
    </row>
    <row r="473" spans="3:16">
      <c r="C473" s="1008" t="str">
        <f ca="1">IF(ISBLANK(OFFSET('5. Pp (3 años)'!$C$46,INT((ROW()-13)/2),0)),"",OFFSET('5. Pp (3 años)'!$C$46,INT((ROW()-13)/2),0))</f>
        <v/>
      </c>
      <c r="D473" s="983" t="str">
        <f ca="1">IF(ISBLANK(OFFSET('5. Pp (3 años)'!$D$46,INT((ROW()-13)/2),0)),"",OFFSET('5. Pp (3 años)'!$D$46,INT((ROW()-13)/2),0))</f>
        <v/>
      </c>
      <c r="E473" s="983" t="str">
        <f ca="1">IF(ISBLANK(OFFSET('5. Pp (3 años)'!$E$46,INT((ROW()-13)/2),0)),"",OFFSET('5. Pp (3 años)'!$E$46,INT((ROW()-13)/2),0))</f>
        <v/>
      </c>
      <c r="F473" s="985" t="str">
        <f ca="1">IF(ISBLANK(OFFSET('5. Pp (3 años)'!$K$46,INT((ROW()-13)/2),0)),"",OFFSET('5. Pp (3 años)'!$K$46,INT((ROW()-13)/2),0))</f>
        <v/>
      </c>
      <c r="G473" s="987" t="str">
        <f ca="1">IF(ISBLANK(OFFSET('5. Pp (3 años)'!$H$46,INT((ROW()-13)/2),0)),"",OFFSET('5. Pp (3 años)'!$H$46,INT((ROW()-13)/2),0))</f>
        <v/>
      </c>
      <c r="H473" s="1027" t="str">
        <f ca="1">IF(ISBLANK(OFFSET('9. METAS'!$L$20,INT((ROW()-13)/2),0)),"",OFFSET('9. METAS'!$L$20,INT((ROW()-13)/2),0))</f>
        <v/>
      </c>
      <c r="I473" s="1029"/>
      <c r="J473" s="208" t="e">
        <f ca="1">IF(MOD(ROW()-13,2)=0,IF(ISBLANK(OFFSET(#REF!,INT((ROW()-13)/2),0)),"",OFFSET(#REF!,INT((ROW()-13)/2),0)),IF(ISBLANK(OFFSET('9. METAS'!$U$20,INT((ROW()-14)/2),0)),"",OFFSET('9. METAS'!$U$20,INT((ROW()-14)/2),0)))</f>
        <v>#REF!</v>
      </c>
      <c r="K473" s="209" t="e">
        <f ca="1">IF(MOD(ROW()-13,2)=0,IF(ISBLANK(OFFSET(#REF!,INT((ROW()-13)/2),0)),"",OFFSET(#REF!,INT((ROW()-13)/2),0)),IF(ISBLANK(OFFSET('9. METAS'!$V$20,INT((ROW()-14)/2),0)),"",OFFSET('9. METAS'!$V$20,INT((ROW()-14)/2),0)))</f>
        <v>#REF!</v>
      </c>
      <c r="L473" s="209" t="e">
        <f ca="1">IF(MOD(ROW()-13,2)=0,IF(ISBLANK(OFFSET(#REF!,INT((ROW()-13)/2),0)),"",OFFSET(#REF!,INT((ROW()-13)/2),0)),IF(ISBLANK(OFFSET('9. METAS'!$W$20,INT((ROW()-14)/2),0)),"",OFFSET('9. METAS'!$W$20,INT((ROW()-14)/2),0)))</f>
        <v>#REF!</v>
      </c>
      <c r="M473" s="210" t="e">
        <f ca="1">IF(MOD(ROW()-13,2)=0,IF(ISBLANK(OFFSET(#REF!,INT((ROW()-13)/2),0)),"",OFFSET(#REF!,INT((ROW()-13)/2),0)),IF(ISBLANK(OFFSET('9. METAS'!$X$20,INT((ROW()-14)/2),0)),"",OFFSET('9. METAS'!$X$20,INT((ROW()-14)/2),0)))</f>
        <v>#REF!</v>
      </c>
      <c r="N473" s="1002" t="str">
        <f ca="1">IFERROR(J473/J474,"ND")</f>
        <v>ND</v>
      </c>
      <c r="O473" s="1004" t="str">
        <f t="shared" ref="O473" ca="1" si="456">IFERROR(((J473+K473+L473)/H473),"ND")</f>
        <v>ND</v>
      </c>
      <c r="P473" s="1031"/>
    </row>
    <row r="474" spans="3:16" ht="15.75" thickBot="1">
      <c r="C474" s="1022"/>
      <c r="D474" s="1023"/>
      <c r="E474" s="1023"/>
      <c r="F474" s="1024"/>
      <c r="G474" s="1025"/>
      <c r="H474" s="1028"/>
      <c r="I474" s="1030"/>
      <c r="J474" s="211" t="str">
        <f ca="1">IF(MOD(ROW()-13,2)=0,IF(ISBLANK(OFFSET(#REF!,INT((ROW()-13)/2),0)),"",OFFSET(#REF!,INT((ROW()-13)/2),0)),IF(ISBLANK(OFFSET('9. METAS'!$U$20,INT((ROW()-14)/2),0)),"",OFFSET('9. METAS'!$U$20,INT((ROW()-14)/2),0)))</f>
        <v/>
      </c>
      <c r="K474" s="212" t="str">
        <f ca="1">IF(MOD(ROW()-13,2)=0,IF(ISBLANK(OFFSET(#REF!,INT((ROW()-13)/2),0)),"",OFFSET(#REF!,INT((ROW()-13)/2),0)),IF(ISBLANK(OFFSET('9. METAS'!$V$20,INT((ROW()-14)/2),0)),"",OFFSET('9. METAS'!$V$20,INT((ROW()-14)/2),0)))</f>
        <v/>
      </c>
      <c r="L474" s="212" t="str">
        <f ca="1">IF(MOD(ROW()-13,2)=0,IF(ISBLANK(OFFSET(#REF!,INT((ROW()-13)/2),0)),"",OFFSET(#REF!,INT((ROW()-13)/2),0)),IF(ISBLANK(OFFSET('9. METAS'!$W$20,INT((ROW()-14)/2),0)),"",OFFSET('9. METAS'!$W$20,INT((ROW()-14)/2),0)))</f>
        <v/>
      </c>
      <c r="M474" s="213" t="str">
        <f ca="1">IF(MOD(ROW()-13,2)=0,IF(ISBLANK(OFFSET(#REF!,INT((ROW()-13)/2),0)),"",OFFSET(#REF!,INT((ROW()-13)/2),0)),IF(ISBLANK(OFFSET('9. METAS'!$X$20,INT((ROW()-14)/2),0)),"",OFFSET('9. METAS'!$X$20,INT((ROW()-14)/2),0)))</f>
        <v/>
      </c>
      <c r="N474" s="1020"/>
      <c r="O474" s="1005"/>
      <c r="P474" s="1032"/>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375" defaultRowHeight="15"/>
  <cols>
    <col min="1" max="2" width="11.375" style="36"/>
    <col min="3" max="3" width="18.375" style="1" customWidth="1"/>
    <col min="4" max="4" width="53.75" style="36" customWidth="1"/>
    <col min="5" max="6" width="33.75" style="36" customWidth="1"/>
    <col min="7" max="7" width="32.75" style="1" customWidth="1"/>
    <col min="8" max="9" width="18.625" style="1" customWidth="1"/>
    <col min="10" max="11" width="12.75" style="1" customWidth="1"/>
    <col min="12" max="13" width="12.75" style="36" customWidth="1"/>
    <col min="14" max="15" width="12.375" style="36" customWidth="1"/>
    <col min="16" max="16" width="36.75" style="36" customWidth="1"/>
    <col min="17" max="16384" width="11.375" style="36"/>
  </cols>
  <sheetData>
    <row r="4" spans="3:16" ht="15.75" thickBot="1"/>
    <row r="5" spans="3:16" ht="30.75" customHeight="1" thickTop="1">
      <c r="C5" s="201"/>
      <c r="D5" s="992" t="s">
        <v>106</v>
      </c>
      <c r="E5" s="992"/>
      <c r="F5" s="992"/>
      <c r="G5" s="992"/>
      <c r="H5" s="992"/>
      <c r="I5" s="992"/>
      <c r="J5" s="992"/>
      <c r="K5" s="992"/>
      <c r="L5" s="992"/>
      <c r="M5" s="992"/>
      <c r="N5" s="202"/>
      <c r="O5" s="202"/>
      <c r="P5" s="203"/>
    </row>
    <row r="6" spans="3:16" ht="26.25" customHeight="1">
      <c r="C6" s="204"/>
      <c r="D6" s="875" t="s">
        <v>107</v>
      </c>
      <c r="E6" s="875"/>
      <c r="F6" s="875"/>
      <c r="G6" s="875"/>
      <c r="H6" s="875"/>
      <c r="I6" s="875"/>
      <c r="J6" s="875"/>
      <c r="K6" s="875"/>
      <c r="L6" s="875"/>
      <c r="M6" s="875"/>
      <c r="N6" s="15"/>
      <c r="O6" s="15"/>
      <c r="P6" s="200"/>
    </row>
    <row r="7" spans="3:16" ht="26.25">
      <c r="C7" s="204"/>
      <c r="D7" s="875" t="s">
        <v>128</v>
      </c>
      <c r="E7" s="875"/>
      <c r="F7" s="875"/>
      <c r="G7" s="875"/>
      <c r="H7" s="875"/>
      <c r="I7" s="875"/>
      <c r="J7" s="875"/>
      <c r="K7" s="875"/>
      <c r="L7" s="875"/>
      <c r="M7" s="875"/>
      <c r="P7" s="200"/>
    </row>
    <row r="8" spans="3:16" ht="27" thickBot="1">
      <c r="C8" s="204"/>
      <c r="D8" s="875"/>
      <c r="E8" s="875"/>
      <c r="F8" s="875"/>
      <c r="G8" s="875"/>
      <c r="H8" s="875"/>
      <c r="I8" s="875"/>
      <c r="J8" s="875"/>
      <c r="K8" s="875"/>
      <c r="L8" s="875"/>
      <c r="M8" s="875"/>
      <c r="P8" s="200"/>
    </row>
    <row r="9" spans="3:16" ht="22.5" customHeight="1" thickBot="1">
      <c r="C9" s="1038" t="s">
        <v>122</v>
      </c>
      <c r="D9" s="1039"/>
      <c r="E9" s="1040"/>
      <c r="F9" s="1041" t="s">
        <v>85</v>
      </c>
      <c r="G9" s="1042"/>
      <c r="H9" s="1042"/>
      <c r="I9" s="1042"/>
      <c r="J9" s="1042"/>
      <c r="K9" s="1042"/>
      <c r="L9" s="1042"/>
      <c r="M9" s="1042"/>
      <c r="N9" s="1042"/>
      <c r="O9" s="1042"/>
      <c r="P9" s="1043"/>
    </row>
    <row r="10" spans="3:16" ht="27" customHeight="1" thickTop="1" thickBot="1">
      <c r="C10" s="988" t="s">
        <v>74</v>
      </c>
      <c r="D10" s="990" t="s">
        <v>108</v>
      </c>
      <c r="E10" s="990" t="s">
        <v>109</v>
      </c>
      <c r="F10" s="990" t="s">
        <v>110</v>
      </c>
      <c r="G10" s="990" t="s">
        <v>111</v>
      </c>
      <c r="H10" s="991" t="s">
        <v>119</v>
      </c>
      <c r="I10" s="991"/>
      <c r="J10" s="991"/>
      <c r="K10" s="991"/>
      <c r="L10" s="991"/>
      <c r="M10" s="991"/>
      <c r="N10" s="991"/>
      <c r="O10" s="991"/>
      <c r="P10" s="976" t="s">
        <v>290</v>
      </c>
    </row>
    <row r="11" spans="3:16" ht="42" customHeight="1" thickBot="1">
      <c r="C11" s="989"/>
      <c r="D11" s="979"/>
      <c r="E11" s="979"/>
      <c r="F11" s="979"/>
      <c r="G11" s="979"/>
      <c r="H11" s="979" t="s">
        <v>112</v>
      </c>
      <c r="I11" s="979" t="s">
        <v>113</v>
      </c>
      <c r="J11" s="979" t="s">
        <v>121</v>
      </c>
      <c r="K11" s="979"/>
      <c r="L11" s="979"/>
      <c r="M11" s="979"/>
      <c r="N11" s="979" t="s">
        <v>118</v>
      </c>
      <c r="O11" s="979"/>
      <c r="P11" s="977"/>
    </row>
    <row r="12" spans="3:16" ht="42" customHeight="1" thickBot="1">
      <c r="C12" s="989"/>
      <c r="D12" s="979"/>
      <c r="E12" s="979"/>
      <c r="F12" s="979"/>
      <c r="G12" s="979"/>
      <c r="H12" s="979"/>
      <c r="I12" s="979"/>
      <c r="J12" s="199" t="s">
        <v>117</v>
      </c>
      <c r="K12" s="199" t="s">
        <v>114</v>
      </c>
      <c r="L12" s="199" t="s">
        <v>115</v>
      </c>
      <c r="M12" s="199" t="s">
        <v>116</v>
      </c>
      <c r="N12" s="199" t="s">
        <v>120</v>
      </c>
      <c r="O12" s="199" t="s">
        <v>91</v>
      </c>
      <c r="P12" s="978"/>
    </row>
    <row r="13" spans="3:16">
      <c r="C13" s="980" t="str">
        <f ca="1">IF(ISBLANK(OFFSET('5. Pp (3 años)'!$C$46,INT((ROW()-13)/2),0)),"",OFFSET('5. Pp (3 años)'!$C$46,INT((ROW()-13)/2),0))</f>
        <v>Fin</v>
      </c>
      <c r="D13" s="982" t="str">
        <f ca="1">IF(ISBLANK(OFFSET('5. Pp (3 años)'!$D$46,INT((ROW()-13)/2),0)),"",OFFSET('5. Pp (3 años)'!$D$46,INT((ROW()-13)/2),0))</f>
        <v>3.3.1 Contribuir a una sociedad más segura, cohesionada y pacífica en el municipio de Benito Juárez mediante estrategias de prevención de la violencia, impulso a la convivencia y fortalecimiento del bienestar social.</v>
      </c>
      <c r="E13" s="982" t="str">
        <f ca="1">IF(ISBLANK(OFFSET('5. Pp (3 años)'!$E$46,INT((ROW()-13)/2),0)),"",OFFSET('5. Pp (3 años)'!$E$46,INT((ROW()-13)/2),0))</f>
        <v>I_TOD_PAZ: Índice de Todos por la Paz</v>
      </c>
      <c r="F13" s="984" t="str">
        <f ca="1">IF(ISBLANK(OFFSET('5. Pp (3 años)'!$K$46,INT((ROW()-13)/2),0)),"",OFFSET('5. Pp (3 años)'!$K$46,INT((ROW()-13)/2),0))</f>
        <v>Ascendente</v>
      </c>
      <c r="G13" s="986" t="str">
        <f ca="1">IF(ISBLANK(OFFSET('5. Pp (3 años)'!$H$46,INT((ROW()-13)/2),0)),"",OFFSET('5. Pp (3 años)'!$H$46,INT((ROW()-13)/2),0))</f>
        <v>Trianual</v>
      </c>
      <c r="H13" s="1035">
        <f ca="1">IF(ISBLANK(OFFSET('9. METAS'!$L$20,INT((ROW()-13)/2),0)),"",OFFSET('9. METAS'!$L$20,INT((ROW()-13)/2),0))</f>
        <v>0.3201</v>
      </c>
      <c r="I13" s="1011" t="s">
        <v>124</v>
      </c>
      <c r="J13" s="205" t="e">
        <f ca="1">IF(MOD(ROW()-13,2)=0,IF(ISBLANK(OFFSET(#REF!,INT((ROW()-13)/2),0)),"",OFFSET(#REF!,INT((ROW()-13)/2),0)),IF(ISBLANK(OFFSET('9. METAS'!$U$20,INT((ROW()-14)/2),0)),"",OFFSET('9. METAS'!$U$20,INT((ROW()-14)/2),0)))</f>
        <v>#REF!</v>
      </c>
      <c r="K13" s="206" t="e">
        <f ca="1">IF(MOD(ROW()-13,2)=0,IF(ISBLANK(OFFSET(#REF!,INT((ROW()-13)/2),0)),"",OFFSET(#REF!,INT((ROW()-13)/2),0)),IF(ISBLANK(OFFSET('9. METAS'!$V$20,INT((ROW()-14)/2),0)),"",OFFSET('9. METAS'!$V$20,INT((ROW()-14)/2),0)))</f>
        <v>#REF!</v>
      </c>
      <c r="L13" s="206" t="e">
        <f ca="1">IF(MOD(ROW()-13,2)=0,IF(ISBLANK(OFFSET(#REF!,INT((ROW()-13)/2),0)),"",OFFSET(#REF!,INT((ROW()-13)/2),0)),IF(ISBLANK(OFFSET('9. METAS'!$W$20,INT((ROW()-14)/2),0)),"",OFFSET('9. METAS'!$W$20,INT((ROW()-14)/2),0)))</f>
        <v>#REF!</v>
      </c>
      <c r="M13" s="207" t="e">
        <f ca="1">IF(MOD(ROW()-13,2)=0,IF(ISBLANK(OFFSET(#REF!,INT((ROW()-13)/2),0)),"",OFFSET(#REF!,INT((ROW()-13)/2),0)),IF(ISBLANK(OFFSET('9. METAS'!$X$20,INT((ROW()-14)/2),0)),"",OFFSET('9. METAS'!$X$20,INT((ROW()-14)/2),0)))</f>
        <v>#REF!</v>
      </c>
      <c r="N13" s="1002" t="str">
        <f ca="1">IFERROR(J13/J14,"ND")</f>
        <v>ND</v>
      </c>
      <c r="O13" s="1004" t="str">
        <f ca="1">IFERROR(((J13+K13+L13+M13)/H13),"ND")</f>
        <v>ND</v>
      </c>
      <c r="P13" s="1036"/>
    </row>
    <row r="14" spans="3:16">
      <c r="C14" s="981"/>
      <c r="D14" s="983"/>
      <c r="E14" s="983"/>
      <c r="F14" s="985"/>
      <c r="G14" s="987"/>
      <c r="H14" s="1027"/>
      <c r="I14" s="1001"/>
      <c r="J14" s="208">
        <f ca="1">IF(MOD(ROW()-13,2)=0,IF(ISBLANK(OFFSET(#REF!,INT((ROW()-13)/2),0)),"",OFFSET(#REF!,INT((ROW()-13)/2),0)),IF(ISBLANK(OFFSET('9. METAS'!$U$20,INT((ROW()-14)/2),0)),"",OFFSET('9. METAS'!$U$20,INT((ROW()-14)/2),0)))</f>
        <v>0.08</v>
      </c>
      <c r="K14" s="209">
        <f ca="1">IF(MOD(ROW()-13,2)=0,IF(ISBLANK(OFFSET(#REF!,INT((ROW()-13)/2),0)),"",OFFSET(#REF!,INT((ROW()-13)/2),0)),IF(ISBLANK(OFFSET('9. METAS'!$V$20,INT((ROW()-14)/2),0)),"",OFFSET('9. METAS'!$V$20,INT((ROW()-14)/2),0)))</f>
        <v>0.08</v>
      </c>
      <c r="L14" s="209">
        <f ca="1">IF(MOD(ROW()-13,2)=0,IF(ISBLANK(OFFSET(#REF!,INT((ROW()-13)/2),0)),"",OFFSET(#REF!,INT((ROW()-13)/2),0)),IF(ISBLANK(OFFSET('9. METAS'!$W$20,INT((ROW()-14)/2),0)),"",OFFSET('9. METAS'!$W$20,INT((ROW()-14)/2),0)))</f>
        <v>0.08</v>
      </c>
      <c r="M14" s="210">
        <f ca="1">IF(MOD(ROW()-13,2)=0,IF(ISBLANK(OFFSET(#REF!,INT((ROW()-13)/2),0)),"",OFFSET(#REF!,INT((ROW()-13)/2),0)),IF(ISBLANK(OFFSET('9. METAS'!$X$20,INT((ROW()-14)/2),0)),"",OFFSET('9. METAS'!$X$20,INT((ROW()-14)/2),0)))</f>
        <v>8.0100000000000005E-2</v>
      </c>
      <c r="N14" s="1003"/>
      <c r="O14" s="1005"/>
      <c r="P14" s="1037"/>
    </row>
    <row r="15" spans="3:16">
      <c r="C15" s="1008" t="str">
        <f ca="1">IF(ISBLANK(OFFSET('5. Pp (3 años)'!$C$46,INT((ROW()-13)/2),0)),"",OFFSET('5. Pp (3 años)'!$C$46,INT((ROW()-13)/2),0))</f>
        <v>Propósito</v>
      </c>
      <c r="D15" s="983" t="str">
        <f ca="1">IF(ISBLANK(OFFSET('5. Pp (3 años)'!$D$46,INT((ROW()-13)/2),0)),"",OFFSET('5. Pp (3 años)'!$D$46,INT((ROW()-13)/2),0))</f>
        <v xml:space="preserve">3.1.1.1 Las dependencias municipales  de la Secretaria General atienden a las y los ciudadanos del municipio de Benito Juárez respecto a sus necesidades  y demandas con base en los servicios. </v>
      </c>
      <c r="E15" s="983" t="str">
        <f ca="1">IF(ISBLANK(OFFSET('5. Pp (3 años)'!$E$46,INT((ROW()-13)/2),0)),"",OFFSET('5. Pp (3 años)'!$E$46,INT((ROW()-13)/2),0))</f>
        <v xml:space="preserve">PCIA: Porcentaje de ciudadanas(os) atendidas(os). </v>
      </c>
      <c r="F15" s="985" t="str">
        <f ca="1">IF(ISBLANK(OFFSET('5. Pp (3 años)'!$K$46,INT((ROW()-13)/2),0)),"",OFFSET('5. Pp (3 años)'!$K$46,INT((ROW()-13)/2),0))</f>
        <v>Ascendente</v>
      </c>
      <c r="G15" s="987" t="str">
        <f ca="1">IF(ISBLANK(OFFSET('5. Pp (3 años)'!$H$46,INT((ROW()-13)/2),0)),"",OFFSET('5. Pp (3 años)'!$H$46,INT((ROW()-13)/2),0))</f>
        <v>Trimestral</v>
      </c>
      <c r="H15" s="1027">
        <f ca="1">IF(ISBLANK(OFFSET('9. METAS'!$L$20,INT((ROW()-13)/2),0)),"",OFFSET('9. METAS'!$L$20,INT((ROW()-13)/2),0))</f>
        <v>2400</v>
      </c>
      <c r="I15" s="1029"/>
      <c r="J15" s="208" t="e">
        <f ca="1">IF(MOD(ROW()-13,2)=0,IF(ISBLANK(OFFSET(#REF!,INT((ROW()-13)/2),0)),"",OFFSET(#REF!,INT((ROW()-13)/2),0)),IF(ISBLANK(OFFSET('9. METAS'!$U$20,INT((ROW()-14)/2),0)),"",OFFSET('9. METAS'!$U$20,INT((ROW()-14)/2),0)))</f>
        <v>#REF!</v>
      </c>
      <c r="K15" s="209" t="e">
        <f ca="1">IF(MOD(ROW()-13,2)=0,IF(ISBLANK(OFFSET(#REF!,INT((ROW()-13)/2),0)),"",OFFSET(#REF!,INT((ROW()-13)/2),0)),IF(ISBLANK(OFFSET('9. METAS'!$V$20,INT((ROW()-14)/2),0)),"",OFFSET('9. METAS'!$V$20,INT((ROW()-14)/2),0)))</f>
        <v>#REF!</v>
      </c>
      <c r="L15" s="209" t="e">
        <f ca="1">IF(MOD(ROW()-13,2)=0,IF(ISBLANK(OFFSET(#REF!,INT((ROW()-13)/2),0)),"",OFFSET(#REF!,INT((ROW()-13)/2),0)),IF(ISBLANK(OFFSET('9. METAS'!$W$20,INT((ROW()-14)/2),0)),"",OFFSET('9. METAS'!$W$20,INT((ROW()-14)/2),0)))</f>
        <v>#REF!</v>
      </c>
      <c r="M15" s="210" t="e">
        <f ca="1">IF(MOD(ROW()-13,2)=0,IF(ISBLANK(OFFSET(#REF!,INT((ROW()-13)/2),0)),"",OFFSET(#REF!,INT((ROW()-13)/2),0)),IF(ISBLANK(OFFSET('9. METAS'!$X$20,INT((ROW()-14)/2),0)),"",OFFSET('9. METAS'!$X$20,INT((ROW()-14)/2),0)))</f>
        <v>#REF!</v>
      </c>
      <c r="N15" s="1002" t="str">
        <f ca="1">IFERROR(J15/J16,"ND")</f>
        <v>ND</v>
      </c>
      <c r="O15" s="1004" t="str">
        <f ca="1">IFERROR(((J15+K15+L15+M15)/H15),"ND")</f>
        <v>ND</v>
      </c>
      <c r="P15" s="1031"/>
    </row>
    <row r="16" spans="3:16">
      <c r="C16" s="981"/>
      <c r="D16" s="983"/>
      <c r="E16" s="983"/>
      <c r="F16" s="985"/>
      <c r="G16" s="987"/>
      <c r="H16" s="1027"/>
      <c r="I16" s="1033"/>
      <c r="J16" s="208">
        <f ca="1">IF(MOD(ROW()-13,2)=0,IF(ISBLANK(OFFSET(#REF!,INT((ROW()-13)/2),0)),"",OFFSET(#REF!,INT((ROW()-13)/2),0)),IF(ISBLANK(OFFSET('9. METAS'!$U$20,INT((ROW()-14)/2),0)),"",OFFSET('9. METAS'!$U$20,INT((ROW()-14)/2),0)))</f>
        <v>600</v>
      </c>
      <c r="K16" s="209">
        <f ca="1">IF(MOD(ROW()-13,2)=0,IF(ISBLANK(OFFSET(#REF!,INT((ROW()-13)/2),0)),"",OFFSET(#REF!,INT((ROW()-13)/2),0)),IF(ISBLANK(OFFSET('9. METAS'!$V$20,INT((ROW()-14)/2),0)),"",OFFSET('9. METAS'!$V$20,INT((ROW()-14)/2),0)))</f>
        <v>600</v>
      </c>
      <c r="L16" s="209">
        <f ca="1">IF(MOD(ROW()-13,2)=0,IF(ISBLANK(OFFSET(#REF!,INT((ROW()-13)/2),0)),"",OFFSET(#REF!,INT((ROW()-13)/2),0)),IF(ISBLANK(OFFSET('9. METAS'!$W$20,INT((ROW()-14)/2),0)),"",OFFSET('9. METAS'!$W$20,INT((ROW()-14)/2),0)))</f>
        <v>600</v>
      </c>
      <c r="M16" s="210">
        <f ca="1">IF(MOD(ROW()-13,2)=0,IF(ISBLANK(OFFSET(#REF!,INT((ROW()-13)/2),0)),"",OFFSET(#REF!,INT((ROW()-13)/2),0)),IF(ISBLANK(OFFSET('9. METAS'!$X$20,INT((ROW()-14)/2),0)),"",OFFSET('9. METAS'!$X$20,INT((ROW()-14)/2),0)))</f>
        <v>600</v>
      </c>
      <c r="N16" s="1003"/>
      <c r="O16" s="1005"/>
      <c r="P16" s="1034"/>
    </row>
    <row r="17" spans="3:16">
      <c r="C17" s="1008" t="str">
        <f ca="1">IF(ISBLANK(OFFSET('5. Pp (3 años)'!$C$46,INT((ROW()-13)/2),0)),"",OFFSET('5. Pp (3 años)'!$C$46,INT((ROW()-13)/2),0))</f>
        <v>Componente</v>
      </c>
      <c r="D17" s="983" t="str">
        <f ca="1">IF(ISBLANK(OFFSET('5. Pp (3 años)'!$D$46,INT((ROW()-13)/2),0)),"",OFFSET('5. Pp (3 años)'!$D$46,INT((ROW()-13)/2),0))</f>
        <v>3.1.1.1.1 Resoluciones de las demandas ciudadanas por la Secretaría General emitidas.</v>
      </c>
      <c r="E17" s="983" t="str">
        <f ca="1">IF(ISBLANK(OFFSET('5. Pp (3 años)'!$E$46,INT((ROW()-13)/2),0)),"",OFFSET('5. Pp (3 años)'!$E$46,INT((ROW()-13)/2),0))</f>
        <v>PRDC: Porcentaje de resoluciones de las demandas ciudadanas emitidas.</v>
      </c>
      <c r="F17" s="985" t="str">
        <f ca="1">IF(ISBLANK(OFFSET('5. Pp (3 años)'!$K$46,INT((ROW()-13)/2),0)),"",OFFSET('5. Pp (3 años)'!$K$46,INT((ROW()-13)/2),0))</f>
        <v>Ascendente</v>
      </c>
      <c r="G17" s="987" t="str">
        <f ca="1">IF(ISBLANK(OFFSET('5. Pp (3 años)'!$H$46,INT((ROW()-13)/2),0)),"",OFFSET('5. Pp (3 años)'!$H$46,INT((ROW()-13)/2),0))</f>
        <v>Trimestral</v>
      </c>
      <c r="H17" s="1027">
        <f ca="1">IF(ISBLANK(OFFSET('9. METAS'!$L$20,INT((ROW()-13)/2),0)),"",OFFSET('9. METAS'!$L$20,INT((ROW()-13)/2),0))</f>
        <v>2500</v>
      </c>
      <c r="I17" s="1029"/>
      <c r="J17" s="208" t="e">
        <f ca="1">IF(MOD(ROW()-13,2)=0,IF(ISBLANK(OFFSET(#REF!,INT((ROW()-13)/2),0)),"",OFFSET(#REF!,INT((ROW()-13)/2),0)),IF(ISBLANK(OFFSET('9. METAS'!$U$20,INT((ROW()-14)/2),0)),"",OFFSET('9. METAS'!$U$20,INT((ROW()-14)/2),0)))</f>
        <v>#REF!</v>
      </c>
      <c r="K17" s="209" t="e">
        <f ca="1">IF(MOD(ROW()-13,2)=0,IF(ISBLANK(OFFSET(#REF!,INT((ROW()-13)/2),0)),"",OFFSET(#REF!,INT((ROW()-13)/2),0)),IF(ISBLANK(OFFSET('9. METAS'!$V$20,INT((ROW()-14)/2),0)),"",OFFSET('9. METAS'!$V$20,INT((ROW()-14)/2),0)))</f>
        <v>#REF!</v>
      </c>
      <c r="L17" s="209" t="e">
        <f ca="1">IF(MOD(ROW()-13,2)=0,IF(ISBLANK(OFFSET(#REF!,INT((ROW()-13)/2),0)),"",OFFSET(#REF!,INT((ROW()-13)/2),0)),IF(ISBLANK(OFFSET('9. METAS'!$W$20,INT((ROW()-14)/2),0)),"",OFFSET('9. METAS'!$W$20,INT((ROW()-14)/2),0)))</f>
        <v>#REF!</v>
      </c>
      <c r="M17" s="210" t="e">
        <f ca="1">IF(MOD(ROW()-13,2)=0,IF(ISBLANK(OFFSET(#REF!,INT((ROW()-13)/2),0)),"",OFFSET(#REF!,INT((ROW()-13)/2),0)),IF(ISBLANK(OFFSET('9. METAS'!$X$20,INT((ROW()-14)/2),0)),"",OFFSET('9. METAS'!$X$20,INT((ROW()-14)/2),0)))</f>
        <v>#REF!</v>
      </c>
      <c r="N17" s="1002" t="str">
        <f t="shared" ref="N17" ca="1" si="0">IFERROR(J17/J18,"ND")</f>
        <v>ND</v>
      </c>
      <c r="O17" s="1004" t="str">
        <f t="shared" ref="O17" ca="1" si="1">IFERROR(((J17+K17+L17+M17)/H17),"ND")</f>
        <v>ND</v>
      </c>
      <c r="P17" s="1031"/>
    </row>
    <row r="18" spans="3:16">
      <c r="C18" s="981"/>
      <c r="D18" s="983"/>
      <c r="E18" s="983"/>
      <c r="F18" s="985"/>
      <c r="G18" s="987"/>
      <c r="H18" s="1027"/>
      <c r="I18" s="1033"/>
      <c r="J18" s="208">
        <f ca="1">IF(MOD(ROW()-13,2)=0,IF(ISBLANK(OFFSET(#REF!,INT((ROW()-13)/2),0)),"",OFFSET(#REF!,INT((ROW()-13)/2),0)),IF(ISBLANK(OFFSET('9. METAS'!$U$20,INT((ROW()-14)/2),0)),"",OFFSET('9. METAS'!$U$20,INT((ROW()-14)/2),0)))</f>
        <v>625</v>
      </c>
      <c r="K18" s="209">
        <f ca="1">IF(MOD(ROW()-13,2)=0,IF(ISBLANK(OFFSET(#REF!,INT((ROW()-13)/2),0)),"",OFFSET(#REF!,INT((ROW()-13)/2),0)),IF(ISBLANK(OFFSET('9. METAS'!$V$20,INT((ROW()-14)/2),0)),"",OFFSET('9. METAS'!$V$20,INT((ROW()-14)/2),0)))</f>
        <v>625</v>
      </c>
      <c r="L18" s="209">
        <f ca="1">IF(MOD(ROW()-13,2)=0,IF(ISBLANK(OFFSET(#REF!,INT((ROW()-13)/2),0)),"",OFFSET(#REF!,INT((ROW()-13)/2),0)),IF(ISBLANK(OFFSET('9. METAS'!$W$20,INT((ROW()-14)/2),0)),"",OFFSET('9. METAS'!$W$20,INT((ROW()-14)/2),0)))</f>
        <v>625</v>
      </c>
      <c r="M18" s="210">
        <f ca="1">IF(MOD(ROW()-13,2)=0,IF(ISBLANK(OFFSET(#REF!,INT((ROW()-13)/2),0)),"",OFFSET(#REF!,INT((ROW()-13)/2),0)),IF(ISBLANK(OFFSET('9. METAS'!$X$20,INT((ROW()-14)/2),0)),"",OFFSET('9. METAS'!$X$20,INT((ROW()-14)/2),0)))</f>
        <v>625</v>
      </c>
      <c r="N18" s="1003"/>
      <c r="O18" s="1005"/>
      <c r="P18" s="1034"/>
    </row>
    <row r="19" spans="3:16">
      <c r="C19" s="1008" t="str">
        <f ca="1">IF(ISBLANK(OFFSET('5. Pp (3 años)'!$C$46,INT((ROW()-13)/2),0)),"",OFFSET('5. Pp (3 años)'!$C$46,INT((ROW()-13)/2),0))</f>
        <v>Actividad</v>
      </c>
      <c r="D19" s="983" t="str">
        <f ca="1">IF(ISBLANK(OFFSET('5. Pp (3 años)'!$D$46,INT((ROW()-13)/2),0)),"",OFFSET('5. Pp (3 años)'!$D$46,INT((ROW()-13)/2),0))</f>
        <v>3.1.1.1.1.1 Otorgamiento de apoyos administrativos y financieros brindados a la ciudadanía.</v>
      </c>
      <c r="E19" s="983" t="str">
        <f ca="1">IF(ISBLANK(OFFSET('5. Pp (3 años)'!$E$46,INT((ROW()-13)/2),0)),"",OFFSET('5. Pp (3 años)'!$E$46,INT((ROW()-13)/2),0))</f>
        <v xml:space="preserve">PAOC: Porcentaje de apoyos administrativos y financieros otorgados. </v>
      </c>
      <c r="F19" s="985" t="str">
        <f ca="1">IF(ISBLANK(OFFSET('5. Pp (3 años)'!$K$46,INT((ROW()-13)/2),0)),"",OFFSET('5. Pp (3 años)'!$K$46,INT((ROW()-13)/2),0))</f>
        <v>Ascendente</v>
      </c>
      <c r="G19" s="987" t="str">
        <f ca="1">IF(ISBLANK(OFFSET('5. Pp (3 años)'!$H$46,INT((ROW()-13)/2),0)),"",OFFSET('5. Pp (3 años)'!$H$46,INT((ROW()-13)/2),0))</f>
        <v>Trimestral</v>
      </c>
      <c r="H19" s="1027">
        <f ca="1">IF(ISBLANK(OFFSET('9. METAS'!$L$20,INT((ROW()-13)/2),0)),"",OFFSET('9. METAS'!$L$20,INT((ROW()-13)/2),0))</f>
        <v>950</v>
      </c>
      <c r="I19" s="1029"/>
      <c r="J19" s="208" t="e">
        <f ca="1">IF(MOD(ROW()-13,2)=0,IF(ISBLANK(OFFSET(#REF!,INT((ROW()-13)/2),0)),"",OFFSET(#REF!,INT((ROW()-13)/2),0)),IF(ISBLANK(OFFSET('9. METAS'!$U$20,INT((ROW()-14)/2),0)),"",OFFSET('9. METAS'!$U$20,INT((ROW()-14)/2),0)))</f>
        <v>#REF!</v>
      </c>
      <c r="K19" s="209" t="e">
        <f ca="1">IF(MOD(ROW()-13,2)=0,IF(ISBLANK(OFFSET(#REF!,INT((ROW()-13)/2),0)),"",OFFSET(#REF!,INT((ROW()-13)/2),0)),IF(ISBLANK(OFFSET('9. METAS'!$V$20,INT((ROW()-14)/2),0)),"",OFFSET('9. METAS'!$V$20,INT((ROW()-14)/2),0)))</f>
        <v>#REF!</v>
      </c>
      <c r="L19" s="209" t="e">
        <f ca="1">IF(MOD(ROW()-13,2)=0,IF(ISBLANK(OFFSET(#REF!,INT((ROW()-13)/2),0)),"",OFFSET(#REF!,INT((ROW()-13)/2),0)),IF(ISBLANK(OFFSET('9. METAS'!$W$20,INT((ROW()-14)/2),0)),"",OFFSET('9. METAS'!$W$20,INT((ROW()-14)/2),0)))</f>
        <v>#REF!</v>
      </c>
      <c r="M19" s="210" t="e">
        <f ca="1">IF(MOD(ROW()-13,2)=0,IF(ISBLANK(OFFSET(#REF!,INT((ROW()-13)/2),0)),"",OFFSET(#REF!,INT((ROW()-13)/2),0)),IF(ISBLANK(OFFSET('9. METAS'!$X$20,INT((ROW()-14)/2),0)),"",OFFSET('9. METAS'!$X$20,INT((ROW()-14)/2),0)))</f>
        <v>#REF!</v>
      </c>
      <c r="N19" s="1002" t="str">
        <f t="shared" ref="N19" ca="1" si="2">IFERROR(J19/J20,"ND")</f>
        <v>ND</v>
      </c>
      <c r="O19" s="1004" t="str">
        <f t="shared" ref="O19" ca="1" si="3">IFERROR(((J19+K19+L19+M19)/H19),"ND")</f>
        <v>ND</v>
      </c>
      <c r="P19" s="1031"/>
    </row>
    <row r="20" spans="3:16">
      <c r="C20" s="981"/>
      <c r="D20" s="983"/>
      <c r="E20" s="983"/>
      <c r="F20" s="985"/>
      <c r="G20" s="987"/>
      <c r="H20" s="1027"/>
      <c r="I20" s="1033"/>
      <c r="J20" s="208">
        <f ca="1">IF(MOD(ROW()-13,2)=0,IF(ISBLANK(OFFSET(#REF!,INT((ROW()-13)/2),0)),"",OFFSET(#REF!,INT((ROW()-13)/2),0)),IF(ISBLANK(OFFSET('9. METAS'!$U$20,INT((ROW()-14)/2),0)),"",OFFSET('9. METAS'!$U$20,INT((ROW()-14)/2),0)))</f>
        <v>237</v>
      </c>
      <c r="K20" s="209">
        <f ca="1">IF(MOD(ROW()-13,2)=0,IF(ISBLANK(OFFSET(#REF!,INT((ROW()-13)/2),0)),"",OFFSET(#REF!,INT((ROW()-13)/2),0)),IF(ISBLANK(OFFSET('9. METAS'!$V$20,INT((ROW()-14)/2),0)),"",OFFSET('9. METAS'!$V$20,INT((ROW()-14)/2),0)))</f>
        <v>237</v>
      </c>
      <c r="L20" s="209">
        <f ca="1">IF(MOD(ROW()-13,2)=0,IF(ISBLANK(OFFSET(#REF!,INT((ROW()-13)/2),0)),"",OFFSET(#REF!,INT((ROW()-13)/2),0)),IF(ISBLANK(OFFSET('9. METAS'!$W$20,INT((ROW()-14)/2),0)),"",OFFSET('9. METAS'!$W$20,INT((ROW()-14)/2),0)))</f>
        <v>237</v>
      </c>
      <c r="M20" s="210">
        <f ca="1">IF(MOD(ROW()-13,2)=0,IF(ISBLANK(OFFSET(#REF!,INT((ROW()-13)/2),0)),"",OFFSET(#REF!,INT((ROW()-13)/2),0)),IF(ISBLANK(OFFSET('9. METAS'!$X$20,INT((ROW()-14)/2),0)),"",OFFSET('9. METAS'!$X$20,INT((ROW()-14)/2),0)))</f>
        <v>239</v>
      </c>
      <c r="N20" s="1003"/>
      <c r="O20" s="1005"/>
      <c r="P20" s="1034"/>
    </row>
    <row r="21" spans="3:16">
      <c r="C21" s="1008" t="str">
        <f ca="1">IF(ISBLANK(OFFSET('5. Pp (3 años)'!$C$46,INT((ROW()-13)/2),0)),"",OFFSET('5. Pp (3 años)'!$C$46,INT((ROW()-13)/2),0))</f>
        <v>Actividad</v>
      </c>
      <c r="D21" s="983" t="str">
        <f ca="1">IF(ISBLANK(OFFSET('5. Pp (3 años)'!$D$46,INT((ROW()-13)/2),0)),"",OFFSET('5. Pp (3 años)'!$D$46,INT((ROW()-13)/2),0))</f>
        <v xml:space="preserve">3.1.1.1.1.2 Gestión de las sesiones ordinarias llevadas acabo por el cabildo </v>
      </c>
      <c r="E21" s="983" t="str">
        <f ca="1">IF(ISBLANK(OFFSET('5. Pp (3 años)'!$E$46,INT((ROW()-13)/2),0)),"",OFFSET('5. Pp (3 años)'!$E$46,INT((ROW()-13)/2),0))</f>
        <v>PSCA: Porcentaje de sesiones ordinarias de Cabildo realizadas.</v>
      </c>
      <c r="F21" s="985" t="str">
        <f ca="1">IF(ISBLANK(OFFSET('5. Pp (3 años)'!$K$46,INT((ROW()-13)/2),0)),"",OFFSET('5. Pp (3 años)'!$K$46,INT((ROW()-13)/2),0))</f>
        <v>Ascendente</v>
      </c>
      <c r="G21" s="987" t="str">
        <f ca="1">IF(ISBLANK(OFFSET('5. Pp (3 años)'!$H$46,INT((ROW()-13)/2),0)),"",OFFSET('5. Pp (3 años)'!$H$46,INT((ROW()-13)/2),0))</f>
        <v>Trimestral</v>
      </c>
      <c r="H21" s="1027">
        <f ca="1">IF(ISBLANK(OFFSET('9. METAS'!$L$20,INT((ROW()-13)/2),0)),"",OFFSET('9. METAS'!$L$20,INT((ROW()-13)/2),0))</f>
        <v>100</v>
      </c>
      <c r="I21" s="1029"/>
      <c r="J21" s="208" t="e">
        <f ca="1">IF(MOD(ROW()-13,2)=0,IF(ISBLANK(OFFSET(#REF!,INT((ROW()-13)/2),0)),"",OFFSET(#REF!,INT((ROW()-13)/2),0)),IF(ISBLANK(OFFSET('9. METAS'!$U$20,INT((ROW()-14)/2),0)),"",OFFSET('9. METAS'!$U$20,INT((ROW()-14)/2),0)))</f>
        <v>#REF!</v>
      </c>
      <c r="K21" s="209" t="e">
        <f ca="1">IF(MOD(ROW()-13,2)=0,IF(ISBLANK(OFFSET(#REF!,INT((ROW()-13)/2),0)),"",OFFSET(#REF!,INT((ROW()-13)/2),0)),IF(ISBLANK(OFFSET('9. METAS'!$V$20,INT((ROW()-14)/2),0)),"",OFFSET('9. METAS'!$V$20,INT((ROW()-14)/2),0)))</f>
        <v>#REF!</v>
      </c>
      <c r="L21" s="209" t="e">
        <f ca="1">IF(MOD(ROW()-13,2)=0,IF(ISBLANK(OFFSET(#REF!,INT((ROW()-13)/2),0)),"",OFFSET(#REF!,INT((ROW()-13)/2),0)),IF(ISBLANK(OFFSET('9. METAS'!$W$20,INT((ROW()-14)/2),0)),"",OFFSET('9. METAS'!$W$20,INT((ROW()-14)/2),0)))</f>
        <v>#REF!</v>
      </c>
      <c r="M21" s="210" t="e">
        <f ca="1">IF(MOD(ROW()-13,2)=0,IF(ISBLANK(OFFSET(#REF!,INT((ROW()-13)/2),0)),"",OFFSET(#REF!,INT((ROW()-13)/2),0)),IF(ISBLANK(OFFSET('9. METAS'!$X$20,INT((ROW()-14)/2),0)),"",OFFSET('9. METAS'!$X$20,INT((ROW()-14)/2),0)))</f>
        <v>#REF!</v>
      </c>
      <c r="N21" s="1002" t="str">
        <f t="shared" ref="N21" ca="1" si="4">IFERROR(J21/J22,"ND")</f>
        <v>ND</v>
      </c>
      <c r="O21" s="1004" t="str">
        <f t="shared" ref="O21" ca="1" si="5">IFERROR(((J21+K21+L21+M21)/H21),"ND")</f>
        <v>ND</v>
      </c>
      <c r="P21" s="1031"/>
    </row>
    <row r="22" spans="3:16">
      <c r="C22" s="981"/>
      <c r="D22" s="983"/>
      <c r="E22" s="983"/>
      <c r="F22" s="985"/>
      <c r="G22" s="987"/>
      <c r="H22" s="1027"/>
      <c r="I22" s="1033"/>
      <c r="J22" s="208">
        <f ca="1">IF(MOD(ROW()-13,2)=0,IF(ISBLANK(OFFSET(#REF!,INT((ROW()-13)/2),0)),"",OFFSET(#REF!,INT((ROW()-13)/2),0)),IF(ISBLANK(OFFSET('9. METAS'!$U$20,INT((ROW()-14)/2),0)),"",OFFSET('9. METAS'!$U$20,INT((ROW()-14)/2),0)))</f>
        <v>25</v>
      </c>
      <c r="K22" s="209">
        <f ca="1">IF(MOD(ROW()-13,2)=0,IF(ISBLANK(OFFSET(#REF!,INT((ROW()-13)/2),0)),"",OFFSET(#REF!,INT((ROW()-13)/2),0)),IF(ISBLANK(OFFSET('9. METAS'!$V$20,INT((ROW()-14)/2),0)),"",OFFSET('9. METAS'!$V$20,INT((ROW()-14)/2),0)))</f>
        <v>25</v>
      </c>
      <c r="L22" s="209">
        <f ca="1">IF(MOD(ROW()-13,2)=0,IF(ISBLANK(OFFSET(#REF!,INT((ROW()-13)/2),0)),"",OFFSET(#REF!,INT((ROW()-13)/2),0)),IF(ISBLANK(OFFSET('9. METAS'!$W$20,INT((ROW()-14)/2),0)),"",OFFSET('9. METAS'!$W$20,INT((ROW()-14)/2),0)))</f>
        <v>25</v>
      </c>
      <c r="M22" s="210">
        <f ca="1">IF(MOD(ROW()-13,2)=0,IF(ISBLANK(OFFSET(#REF!,INT((ROW()-13)/2),0)),"",OFFSET(#REF!,INT((ROW()-13)/2),0)),IF(ISBLANK(OFFSET('9. METAS'!$X$20,INT((ROW()-14)/2),0)),"",OFFSET('9. METAS'!$X$20,INT((ROW()-14)/2),0)))</f>
        <v>25</v>
      </c>
      <c r="N22" s="1003"/>
      <c r="O22" s="1005"/>
      <c r="P22" s="1034"/>
    </row>
    <row r="23" spans="3:16">
      <c r="C23" s="1008" t="str">
        <f ca="1">IF(ISBLANK(OFFSET('5. Pp (3 años)'!$C$46,INT((ROW()-13)/2),0)),"",OFFSET('5. Pp (3 años)'!$C$46,INT((ROW()-13)/2),0))</f>
        <v>Actividad</v>
      </c>
      <c r="D23" s="983" t="str">
        <f ca="1">IF(ISBLANK(OFFSET('5. Pp (3 años)'!$D$46,INT((ROW()-13)/2),0)),"",OFFSET('5. Pp (3 años)'!$D$46,INT((ROW()-13)/2),0))</f>
        <v>3.2.1.1.1.3 Gestión de solicitudes formuladas por la ciudadanía.</v>
      </c>
      <c r="E23" s="983" t="str">
        <f ca="1">IF(ISBLANK(OFFSET('5. Pp (3 años)'!$E$46,INT((ROW()-13)/2),0)),"",OFFSET('5. Pp (3 años)'!$E$46,INT((ROW()-13)/2),0))</f>
        <v>PSCG: Porcentaje de Solicitudes Ciudadanas gestionadas.</v>
      </c>
      <c r="F23" s="985" t="str">
        <f ca="1">IF(ISBLANK(OFFSET('5. Pp (3 años)'!$K$46,INT((ROW()-13)/2),0)),"",OFFSET('5. Pp (3 años)'!$K$46,INT((ROW()-13)/2),0))</f>
        <v>Ascendente</v>
      </c>
      <c r="G23" s="987" t="str">
        <f ca="1">IF(ISBLANK(OFFSET('5. Pp (3 años)'!$H$46,INT((ROW()-13)/2),0)),"",OFFSET('5. Pp (3 años)'!$H$46,INT((ROW()-13)/2),0))</f>
        <v>Trimestral</v>
      </c>
      <c r="H23" s="1027">
        <f ca="1">IF(ISBLANK(OFFSET('9. METAS'!$L$20,INT((ROW()-13)/2),0)),"",OFFSET('9. METAS'!$L$20,INT((ROW()-13)/2),0))</f>
        <v>540</v>
      </c>
      <c r="I23" s="1029"/>
      <c r="J23" s="208" t="e">
        <f ca="1">IF(MOD(ROW()-13,2)=0,IF(ISBLANK(OFFSET(#REF!,INT((ROW()-13)/2),0)),"",OFFSET(#REF!,INT((ROW()-13)/2),0)),IF(ISBLANK(OFFSET('9. METAS'!$U$20,INT((ROW()-14)/2),0)),"",OFFSET('9. METAS'!$U$20,INT((ROW()-14)/2),0)))</f>
        <v>#REF!</v>
      </c>
      <c r="K23" s="209" t="e">
        <f ca="1">IF(MOD(ROW()-13,2)=0,IF(ISBLANK(OFFSET(#REF!,INT((ROW()-13)/2),0)),"",OFFSET(#REF!,INT((ROW()-13)/2),0)),IF(ISBLANK(OFFSET('9. METAS'!$V$20,INT((ROW()-14)/2),0)),"",OFFSET('9. METAS'!$V$20,INT((ROW()-14)/2),0)))</f>
        <v>#REF!</v>
      </c>
      <c r="L23" s="209" t="e">
        <f ca="1">IF(MOD(ROW()-13,2)=0,IF(ISBLANK(OFFSET(#REF!,INT((ROW()-13)/2),0)),"",OFFSET(#REF!,INT((ROW()-13)/2),0)),IF(ISBLANK(OFFSET('9. METAS'!$W$20,INT((ROW()-14)/2),0)),"",OFFSET('9. METAS'!$W$20,INT((ROW()-14)/2),0)))</f>
        <v>#REF!</v>
      </c>
      <c r="M23" s="210" t="e">
        <f ca="1">IF(MOD(ROW()-13,2)=0,IF(ISBLANK(OFFSET(#REF!,INT((ROW()-13)/2),0)),"",OFFSET(#REF!,INT((ROW()-13)/2),0)),IF(ISBLANK(OFFSET('9. METAS'!$X$20,INT((ROW()-14)/2),0)),"",OFFSET('9. METAS'!$X$20,INT((ROW()-14)/2),0)))</f>
        <v>#REF!</v>
      </c>
      <c r="N23" s="1002" t="str">
        <f t="shared" ref="N23" ca="1" si="6">IFERROR(J23/J24,"ND")</f>
        <v>ND</v>
      </c>
      <c r="O23" s="1004" t="str">
        <f t="shared" ref="O23" ca="1" si="7">IFERROR(((J23+K23+L23+M23)/H23),"ND")</f>
        <v>ND</v>
      </c>
      <c r="P23" s="1031"/>
    </row>
    <row r="24" spans="3:16">
      <c r="C24" s="981"/>
      <c r="D24" s="983"/>
      <c r="E24" s="983"/>
      <c r="F24" s="985"/>
      <c r="G24" s="987"/>
      <c r="H24" s="1027"/>
      <c r="I24" s="1033"/>
      <c r="J24" s="208">
        <f ca="1">IF(MOD(ROW()-13,2)=0,IF(ISBLANK(OFFSET(#REF!,INT((ROW()-13)/2),0)),"",OFFSET(#REF!,INT((ROW()-13)/2),0)),IF(ISBLANK(OFFSET('9. METAS'!$U$20,INT((ROW()-14)/2),0)),"",OFFSET('9. METAS'!$U$20,INT((ROW()-14)/2),0)))</f>
        <v>135</v>
      </c>
      <c r="K24" s="209">
        <f ca="1">IF(MOD(ROW()-13,2)=0,IF(ISBLANK(OFFSET(#REF!,INT((ROW()-13)/2),0)),"",OFFSET(#REF!,INT((ROW()-13)/2),0)),IF(ISBLANK(OFFSET('9. METAS'!$V$20,INT((ROW()-14)/2),0)),"",OFFSET('9. METAS'!$V$20,INT((ROW()-14)/2),0)))</f>
        <v>135</v>
      </c>
      <c r="L24" s="209">
        <f ca="1">IF(MOD(ROW()-13,2)=0,IF(ISBLANK(OFFSET(#REF!,INT((ROW()-13)/2),0)),"",OFFSET(#REF!,INT((ROW()-13)/2),0)),IF(ISBLANK(OFFSET('9. METAS'!$W$20,INT((ROW()-14)/2),0)),"",OFFSET('9. METAS'!$W$20,INT((ROW()-14)/2),0)))</f>
        <v>135</v>
      </c>
      <c r="M24" s="210">
        <f ca="1">IF(MOD(ROW()-13,2)=0,IF(ISBLANK(OFFSET(#REF!,INT((ROW()-13)/2),0)),"",OFFSET(#REF!,INT((ROW()-13)/2),0)),IF(ISBLANK(OFFSET('9. METAS'!$X$20,INT((ROW()-14)/2),0)),"",OFFSET('9. METAS'!$X$20,INT((ROW()-14)/2),0)))</f>
        <v>135</v>
      </c>
      <c r="N24" s="1003"/>
      <c r="O24" s="1005"/>
      <c r="P24" s="1034"/>
    </row>
    <row r="25" spans="3:16">
      <c r="C25" s="1008" t="str">
        <f ca="1">IF(ISBLANK(OFFSET('5. Pp (3 años)'!$C$46,INT((ROW()-13)/2),0)),"",OFFSET('5. Pp (3 años)'!$C$46,INT((ROW()-13)/2),0))</f>
        <v xml:space="preserve">Componente </v>
      </c>
      <c r="D25" s="983" t="str">
        <f ca="1">IF(ISBLANK(OFFSET('5. Pp (3 años)'!$D$46,INT((ROW()-13)/2),0)),"",OFFSET('5. Pp (3 años)'!$D$46,INT((ROW()-13)/2),0))</f>
        <v>3.1.1.1.2 Atención a solicitudes de personas no localizadas en el municipio de Benito Juárez</v>
      </c>
      <c r="E25" s="983" t="str">
        <f ca="1">IF(ISBLANK(OFFSET('5. Pp (3 años)'!$E$46,INT((ROW()-13)/2),0)),"",OFFSET('5. Pp (3 años)'!$E$46,INT((ROW()-13)/2),0))</f>
        <v>PSNLBJ: Porcentaje de solicitudes de personas no localizadas.</v>
      </c>
      <c r="F25" s="985" t="str">
        <f ca="1">IF(ISBLANK(OFFSET('5. Pp (3 años)'!$K$46,INT((ROW()-13)/2),0)),"",OFFSET('5. Pp (3 años)'!$K$46,INT((ROW()-13)/2),0))</f>
        <v>Ascedente</v>
      </c>
      <c r="G25" s="987" t="str">
        <f ca="1">IF(ISBLANK(OFFSET('5. Pp (3 años)'!$H$46,INT((ROW()-13)/2),0)),"",OFFSET('5. Pp (3 años)'!$H$46,INT((ROW()-13)/2),0))</f>
        <v>Trimestral</v>
      </c>
      <c r="H25" s="1027">
        <f ca="1">IF(ISBLANK(OFFSET('9. METAS'!$L$20,INT((ROW()-13)/2),0)),"",OFFSET('9. METAS'!$L$20,INT((ROW()-13)/2),0))</f>
        <v>200</v>
      </c>
      <c r="I25" s="1029"/>
      <c r="J25" s="208" t="e">
        <f ca="1">IF(MOD(ROW()-13,2)=0,IF(ISBLANK(OFFSET(#REF!,INT((ROW()-13)/2),0)),"",OFFSET(#REF!,INT((ROW()-13)/2),0)),IF(ISBLANK(OFFSET('9. METAS'!$U$20,INT((ROW()-14)/2),0)),"",OFFSET('9. METAS'!$U$20,INT((ROW()-14)/2),0)))</f>
        <v>#REF!</v>
      </c>
      <c r="K25" s="209" t="e">
        <f ca="1">IF(MOD(ROW()-13,2)=0,IF(ISBLANK(OFFSET(#REF!,INT((ROW()-13)/2),0)),"",OFFSET(#REF!,INT((ROW()-13)/2),0)),IF(ISBLANK(OFFSET('9. METAS'!$V$20,INT((ROW()-14)/2),0)),"",OFFSET('9. METAS'!$V$20,INT((ROW()-14)/2),0)))</f>
        <v>#REF!</v>
      </c>
      <c r="L25" s="209" t="e">
        <f ca="1">IF(MOD(ROW()-13,2)=0,IF(ISBLANK(OFFSET(#REF!,INT((ROW()-13)/2),0)),"",OFFSET(#REF!,INT((ROW()-13)/2),0)),IF(ISBLANK(OFFSET('9. METAS'!$W$20,INT((ROW()-14)/2),0)),"",OFFSET('9. METAS'!$W$20,INT((ROW()-14)/2),0)))</f>
        <v>#REF!</v>
      </c>
      <c r="M25" s="210" t="e">
        <f ca="1">IF(MOD(ROW()-13,2)=0,IF(ISBLANK(OFFSET(#REF!,INT((ROW()-13)/2),0)),"",OFFSET(#REF!,INT((ROW()-13)/2),0)),IF(ISBLANK(OFFSET('9. METAS'!$X$20,INT((ROW()-14)/2),0)),"",OFFSET('9. METAS'!$X$20,INT((ROW()-14)/2),0)))</f>
        <v>#REF!</v>
      </c>
      <c r="N25" s="1002" t="str">
        <f t="shared" ref="N25" ca="1" si="8">IFERROR(J25/J26,"ND")</f>
        <v>ND</v>
      </c>
      <c r="O25" s="1004" t="str">
        <f t="shared" ref="O25" ca="1" si="9">IFERROR(((J25+K25+L25+M25)/H25),"ND")</f>
        <v>ND</v>
      </c>
      <c r="P25" s="1031"/>
    </row>
    <row r="26" spans="3:16">
      <c r="C26" s="981"/>
      <c r="D26" s="983"/>
      <c r="E26" s="983"/>
      <c r="F26" s="985"/>
      <c r="G26" s="987"/>
      <c r="H26" s="1027"/>
      <c r="I26" s="1033"/>
      <c r="J26" s="208">
        <f ca="1">IF(MOD(ROW()-13,2)=0,IF(ISBLANK(OFFSET(#REF!,INT((ROW()-13)/2),0)),"",OFFSET(#REF!,INT((ROW()-13)/2),0)),IF(ISBLANK(OFFSET('9. METAS'!$U$20,INT((ROW()-14)/2),0)),"",OFFSET('9. METAS'!$U$20,INT((ROW()-14)/2),0)))</f>
        <v>50</v>
      </c>
      <c r="K26" s="209">
        <f ca="1">IF(MOD(ROW()-13,2)=0,IF(ISBLANK(OFFSET(#REF!,INT((ROW()-13)/2),0)),"",OFFSET(#REF!,INT((ROW()-13)/2),0)),IF(ISBLANK(OFFSET('9. METAS'!$V$20,INT((ROW()-14)/2),0)),"",OFFSET('9. METAS'!$V$20,INT((ROW()-14)/2),0)))</f>
        <v>50</v>
      </c>
      <c r="L26" s="209">
        <f ca="1">IF(MOD(ROW()-13,2)=0,IF(ISBLANK(OFFSET(#REF!,INT((ROW()-13)/2),0)),"",OFFSET(#REF!,INT((ROW()-13)/2),0)),IF(ISBLANK(OFFSET('9. METAS'!$W$20,INT((ROW()-14)/2),0)),"",OFFSET('9. METAS'!$W$20,INT((ROW()-14)/2),0)))</f>
        <v>50</v>
      </c>
      <c r="M26" s="210">
        <f ca="1">IF(MOD(ROW()-13,2)=0,IF(ISBLANK(OFFSET(#REF!,INT((ROW()-13)/2),0)),"",OFFSET(#REF!,INT((ROW()-13)/2),0)),IF(ISBLANK(OFFSET('9. METAS'!$X$20,INT((ROW()-14)/2),0)),"",OFFSET('9. METAS'!$X$20,INT((ROW()-14)/2),0)))</f>
        <v>50</v>
      </c>
      <c r="N26" s="1003"/>
      <c r="O26" s="1005"/>
      <c r="P26" s="1034"/>
    </row>
    <row r="27" spans="3:16">
      <c r="C27" s="1008" t="str">
        <f ca="1">IF(ISBLANK(OFFSET('5. Pp (3 años)'!$C$46,INT((ROW()-13)/2),0)),"",OFFSET('5. Pp (3 años)'!$C$46,INT((ROW()-13)/2),0))</f>
        <v>Actividad</v>
      </c>
      <c r="D27" s="983" t="str">
        <f ca="1">IF(ISBLANK(OFFSET('5. Pp (3 años)'!$D$46,INT((ROW()-13)/2),0)),"",OFFSET('5. Pp (3 años)'!$D$46,INT((ROW()-13)/2),0))</f>
        <v>3.1.1.1.2.1 Seguimiento, asesorias y acompañamiento en reportes de personas no localizadas en el municipio de Benito Juárez</v>
      </c>
      <c r="E27" s="983" t="str">
        <f ca="1">IF(ISBLANK(OFFSET('5. Pp (3 años)'!$E$46,INT((ROW()-13)/2),0)),"",OFFSET('5. Pp (3 años)'!$E$46,INT((ROW()-13)/2),0))</f>
        <v>PSAAPNLBJ: Porcentaje de Seguimiento,asesoria y apoyo en reportes de personas no localizadas en el municipio de Benito Juárez</v>
      </c>
      <c r="F27" s="985" t="str">
        <f ca="1">IF(ISBLANK(OFFSET('5. Pp (3 años)'!$K$46,INT((ROW()-13)/2),0)),"",OFFSET('5. Pp (3 años)'!$K$46,INT((ROW()-13)/2),0))</f>
        <v>Ascedente</v>
      </c>
      <c r="G27" s="987" t="str">
        <f ca="1">IF(ISBLANK(OFFSET('5. Pp (3 años)'!$H$46,INT((ROW()-13)/2),0)),"",OFFSET('5. Pp (3 años)'!$H$46,INT((ROW()-13)/2),0))</f>
        <v>Trimestral</v>
      </c>
      <c r="H27" s="1027">
        <f ca="1">IF(ISBLANK(OFFSET('9. METAS'!$L$20,INT((ROW()-13)/2),0)),"",OFFSET('9. METAS'!$L$20,INT((ROW()-13)/2),0))</f>
        <v>100</v>
      </c>
      <c r="I27" s="1029"/>
      <c r="J27" s="208" t="e">
        <f ca="1">IF(MOD(ROW()-13,2)=0,IF(ISBLANK(OFFSET(#REF!,INT((ROW()-13)/2),0)),"",OFFSET(#REF!,INT((ROW()-13)/2),0)),IF(ISBLANK(OFFSET('9. METAS'!$U$20,INT((ROW()-14)/2),0)),"",OFFSET('9. METAS'!$U$20,INT((ROW()-14)/2),0)))</f>
        <v>#REF!</v>
      </c>
      <c r="K27" s="209" t="e">
        <f ca="1">IF(MOD(ROW()-13,2)=0,IF(ISBLANK(OFFSET(#REF!,INT((ROW()-13)/2),0)),"",OFFSET(#REF!,INT((ROW()-13)/2),0)),IF(ISBLANK(OFFSET('9. METAS'!$V$20,INT((ROW()-14)/2),0)),"",OFFSET('9. METAS'!$V$20,INT((ROW()-14)/2),0)))</f>
        <v>#REF!</v>
      </c>
      <c r="L27" s="209" t="e">
        <f ca="1">IF(MOD(ROW()-13,2)=0,IF(ISBLANK(OFFSET(#REF!,INT((ROW()-13)/2),0)),"",OFFSET(#REF!,INT((ROW()-13)/2),0)),IF(ISBLANK(OFFSET('9. METAS'!$W$20,INT((ROW()-14)/2),0)),"",OFFSET('9. METAS'!$W$20,INT((ROW()-14)/2),0)))</f>
        <v>#REF!</v>
      </c>
      <c r="M27" s="210" t="e">
        <f ca="1">IF(MOD(ROW()-13,2)=0,IF(ISBLANK(OFFSET(#REF!,INT((ROW()-13)/2),0)),"",OFFSET(#REF!,INT((ROW()-13)/2),0)),IF(ISBLANK(OFFSET('9. METAS'!$X$20,INT((ROW()-14)/2),0)),"",OFFSET('9. METAS'!$X$20,INT((ROW()-14)/2),0)))</f>
        <v>#REF!</v>
      </c>
      <c r="N27" s="1002" t="str">
        <f t="shared" ref="N27" ca="1" si="10">IFERROR(J27/J28,"ND")</f>
        <v>ND</v>
      </c>
      <c r="O27" s="1004" t="str">
        <f t="shared" ref="O27" ca="1" si="11">IFERROR(((J27+K27+L27+M27)/H27),"ND")</f>
        <v>ND</v>
      </c>
      <c r="P27" s="1031"/>
    </row>
    <row r="28" spans="3:16">
      <c r="C28" s="981"/>
      <c r="D28" s="983"/>
      <c r="E28" s="983"/>
      <c r="F28" s="985"/>
      <c r="G28" s="987"/>
      <c r="H28" s="1027"/>
      <c r="I28" s="1033"/>
      <c r="J28" s="208">
        <f ca="1">IF(MOD(ROW()-13,2)=0,IF(ISBLANK(OFFSET(#REF!,INT((ROW()-13)/2),0)),"",OFFSET(#REF!,INT((ROW()-13)/2),0)),IF(ISBLANK(OFFSET('9. METAS'!$U$20,INT((ROW()-14)/2),0)),"",OFFSET('9. METAS'!$U$20,INT((ROW()-14)/2),0)))</f>
        <v>25</v>
      </c>
      <c r="K28" s="209">
        <f ca="1">IF(MOD(ROW()-13,2)=0,IF(ISBLANK(OFFSET(#REF!,INT((ROW()-13)/2),0)),"",OFFSET(#REF!,INT((ROW()-13)/2),0)),IF(ISBLANK(OFFSET('9. METAS'!$V$20,INT((ROW()-14)/2),0)),"",OFFSET('9. METAS'!$V$20,INT((ROW()-14)/2),0)))</f>
        <v>25</v>
      </c>
      <c r="L28" s="209">
        <f ca="1">IF(MOD(ROW()-13,2)=0,IF(ISBLANK(OFFSET(#REF!,INT((ROW()-13)/2),0)),"",OFFSET(#REF!,INT((ROW()-13)/2),0)),IF(ISBLANK(OFFSET('9. METAS'!$W$20,INT((ROW()-14)/2),0)),"",OFFSET('9. METAS'!$W$20,INT((ROW()-14)/2),0)))</f>
        <v>25</v>
      </c>
      <c r="M28" s="210">
        <f ca="1">IF(MOD(ROW()-13,2)=0,IF(ISBLANK(OFFSET(#REF!,INT((ROW()-13)/2),0)),"",OFFSET(#REF!,INT((ROW()-13)/2),0)),IF(ISBLANK(OFFSET('9. METAS'!$X$20,INT((ROW()-14)/2),0)),"",OFFSET('9. METAS'!$X$20,INT((ROW()-14)/2),0)))</f>
        <v>25</v>
      </c>
      <c r="N28" s="1003"/>
      <c r="O28" s="1005"/>
      <c r="P28" s="1034"/>
    </row>
    <row r="29" spans="3:16">
      <c r="C29" s="1008" t="str">
        <f ca="1">IF(ISBLANK(OFFSET('5. Pp (3 años)'!$C$46,INT((ROW()-13)/2),0)),"",OFFSET('5. Pp (3 años)'!$C$46,INT((ROW()-13)/2),0))</f>
        <v>Actividad</v>
      </c>
      <c r="D29" s="983" t="str">
        <f ca="1">IF(ISBLANK(OFFSET('5. Pp (3 años)'!$D$46,INT((ROW()-13)/2),0)),"",OFFSET('5. Pp (3 años)'!$D$46,INT((ROW()-13)/2),0))</f>
        <v>3.1.1.1.2.2 Asistencia de Reportes de Personas No Localizadas</v>
      </c>
      <c r="E29" s="983" t="str">
        <f ca="1">IF(ISBLANK(OFFSET('5. Pp (3 años)'!$E$46,INT((ROW()-13)/2),0)),"",OFFSET('5. Pp (3 años)'!$E$46,INT((ROW()-13)/2),0))</f>
        <v>PARPNL: Porcentaje de Asistencia de Reportes de Personas No Localizadas</v>
      </c>
      <c r="F29" s="985" t="str">
        <f ca="1">IF(ISBLANK(OFFSET('5. Pp (3 años)'!$K$46,INT((ROW()-13)/2),0)),"",OFFSET('5. Pp (3 años)'!$K$46,INT((ROW()-13)/2),0))</f>
        <v>Ascedente</v>
      </c>
      <c r="G29" s="987" t="str">
        <f ca="1">IF(ISBLANK(OFFSET('5. Pp (3 años)'!$H$46,INT((ROW()-13)/2),0)),"",OFFSET('5. Pp (3 años)'!$H$46,INT((ROW()-13)/2),0))</f>
        <v>Trimestral</v>
      </c>
      <c r="H29" s="1027">
        <f ca="1">IF(ISBLANK(OFFSET('9. METAS'!$L$20,INT((ROW()-13)/2),0)),"",OFFSET('9. METAS'!$L$20,INT((ROW()-13)/2),0))</f>
        <v>100</v>
      </c>
      <c r="I29" s="1029"/>
      <c r="J29" s="208" t="e">
        <f ca="1">IF(MOD(ROW()-13,2)=0,IF(ISBLANK(OFFSET(#REF!,INT((ROW()-13)/2),0)),"",OFFSET(#REF!,INT((ROW()-13)/2),0)),IF(ISBLANK(OFFSET('9. METAS'!$U$20,INT((ROW()-14)/2),0)),"",OFFSET('9. METAS'!$U$20,INT((ROW()-14)/2),0)))</f>
        <v>#REF!</v>
      </c>
      <c r="K29" s="209" t="e">
        <f ca="1">IF(MOD(ROW()-13,2)=0,IF(ISBLANK(OFFSET(#REF!,INT((ROW()-13)/2),0)),"",OFFSET(#REF!,INT((ROW()-13)/2),0)),IF(ISBLANK(OFFSET('9. METAS'!$V$20,INT((ROW()-14)/2),0)),"",OFFSET('9. METAS'!$V$20,INT((ROW()-14)/2),0)))</f>
        <v>#REF!</v>
      </c>
      <c r="L29" s="209" t="e">
        <f ca="1">IF(MOD(ROW()-13,2)=0,IF(ISBLANK(OFFSET(#REF!,INT((ROW()-13)/2),0)),"",OFFSET(#REF!,INT((ROW()-13)/2),0)),IF(ISBLANK(OFFSET('9. METAS'!$W$20,INT((ROW()-14)/2),0)),"",OFFSET('9. METAS'!$W$20,INT((ROW()-14)/2),0)))</f>
        <v>#REF!</v>
      </c>
      <c r="M29" s="210" t="e">
        <f ca="1">IF(MOD(ROW()-13,2)=0,IF(ISBLANK(OFFSET(#REF!,INT((ROW()-13)/2),0)),"",OFFSET(#REF!,INT((ROW()-13)/2),0)),IF(ISBLANK(OFFSET('9. METAS'!$X$20,INT((ROW()-14)/2),0)),"",OFFSET('9. METAS'!$X$20,INT((ROW()-14)/2),0)))</f>
        <v>#REF!</v>
      </c>
      <c r="N29" s="1002" t="str">
        <f t="shared" ref="N29" ca="1" si="12">IFERROR(J29/J30,"ND")</f>
        <v>ND</v>
      </c>
      <c r="O29" s="1004" t="str">
        <f t="shared" ref="O29" ca="1" si="13">IFERROR(((J29+K29+L29+M29)/H29),"ND")</f>
        <v>ND</v>
      </c>
      <c r="P29" s="1031"/>
    </row>
    <row r="30" spans="3:16">
      <c r="C30" s="981"/>
      <c r="D30" s="983"/>
      <c r="E30" s="983"/>
      <c r="F30" s="985"/>
      <c r="G30" s="987"/>
      <c r="H30" s="1027"/>
      <c r="I30" s="1033"/>
      <c r="J30" s="208">
        <f ca="1">IF(MOD(ROW()-13,2)=0,IF(ISBLANK(OFFSET(#REF!,INT((ROW()-13)/2),0)),"",OFFSET(#REF!,INT((ROW()-13)/2),0)),IF(ISBLANK(OFFSET('9. METAS'!$U$20,INT((ROW()-14)/2),0)),"",OFFSET('9. METAS'!$U$20,INT((ROW()-14)/2),0)))</f>
        <v>25</v>
      </c>
      <c r="K30" s="209">
        <f ca="1">IF(MOD(ROW()-13,2)=0,IF(ISBLANK(OFFSET(#REF!,INT((ROW()-13)/2),0)),"",OFFSET(#REF!,INT((ROW()-13)/2),0)),IF(ISBLANK(OFFSET('9. METAS'!$V$20,INT((ROW()-14)/2),0)),"",OFFSET('9. METAS'!$V$20,INT((ROW()-14)/2),0)))</f>
        <v>25</v>
      </c>
      <c r="L30" s="209">
        <f ca="1">IF(MOD(ROW()-13,2)=0,IF(ISBLANK(OFFSET(#REF!,INT((ROW()-13)/2),0)),"",OFFSET(#REF!,INT((ROW()-13)/2),0)),IF(ISBLANK(OFFSET('9. METAS'!$W$20,INT((ROW()-14)/2),0)),"",OFFSET('9. METAS'!$W$20,INT((ROW()-14)/2),0)))</f>
        <v>25</v>
      </c>
      <c r="M30" s="210">
        <f ca="1">IF(MOD(ROW()-13,2)=0,IF(ISBLANK(OFFSET(#REF!,INT((ROW()-13)/2),0)),"",OFFSET(#REF!,INT((ROW()-13)/2),0)),IF(ISBLANK(OFFSET('9. METAS'!$X$20,INT((ROW()-14)/2),0)),"",OFFSET('9. METAS'!$X$20,INT((ROW()-14)/2),0)))</f>
        <v>25</v>
      </c>
      <c r="N30" s="1003"/>
      <c r="O30" s="1005"/>
      <c r="P30" s="1034"/>
    </row>
    <row r="31" spans="3:16">
      <c r="C31" s="1008" t="str">
        <f ca="1">IF(ISBLANK(OFFSET('5. Pp (3 años)'!$C$46,INT((ROW()-13)/2),0)),"",OFFSET('5. Pp (3 años)'!$C$46,INT((ROW()-13)/2),0))</f>
        <v xml:space="preserve">Componente </v>
      </c>
      <c r="D31" s="983" t="str">
        <f ca="1">IF(ISBLANK(OFFSET('5. Pp (3 años)'!$D$46,INT((ROW()-13)/2),0)),"",OFFSET('5. Pp (3 años)'!$D$46,INT((ROW()-13)/2),0))</f>
        <v>3.1.1.1.3 Solicitudes administrativas de las Direcciones adscritas a la Secretaría General emitidas.</v>
      </c>
      <c r="E31" s="983" t="str">
        <f ca="1">IF(ISBLANK(OFFSET('5. Pp (3 años)'!$E$46,INT((ROW()-13)/2),0)),"",OFFSET('5. Pp (3 años)'!$E$46,INT((ROW()-13)/2),0))</f>
        <v>PSAE: Porcentaje de solicitudes administrativas emitidas.</v>
      </c>
      <c r="F31" s="985" t="str">
        <f ca="1">IF(ISBLANK(OFFSET('5. Pp (3 años)'!$K$46,INT((ROW()-13)/2),0)),"",OFFSET('5. Pp (3 años)'!$K$46,INT((ROW()-13)/2),0))</f>
        <v>Ascendente</v>
      </c>
      <c r="G31" s="987" t="str">
        <f ca="1">IF(ISBLANK(OFFSET('5. Pp (3 años)'!$H$46,INT((ROW()-13)/2),0)),"",OFFSET('5. Pp (3 años)'!$H$46,INT((ROW()-13)/2),0))</f>
        <v>Trimestral</v>
      </c>
      <c r="H31" s="1027">
        <f ca="1">IF(ISBLANK(OFFSET('9. METAS'!$L$20,INT((ROW()-13)/2),0)),"",OFFSET('9. METAS'!$L$20,INT((ROW()-13)/2),0))</f>
        <v>1155</v>
      </c>
      <c r="I31" s="1029"/>
      <c r="J31" s="208" t="e">
        <f ca="1">IF(MOD(ROW()-13,2)=0,IF(ISBLANK(OFFSET(#REF!,INT((ROW()-13)/2),0)),"",OFFSET(#REF!,INT((ROW()-13)/2),0)),IF(ISBLANK(OFFSET('9. METAS'!$U$20,INT((ROW()-14)/2),0)),"",OFFSET('9. METAS'!$U$20,INT((ROW()-14)/2),0)))</f>
        <v>#REF!</v>
      </c>
      <c r="K31" s="209" t="e">
        <f ca="1">IF(MOD(ROW()-13,2)=0,IF(ISBLANK(OFFSET(#REF!,INT((ROW()-13)/2),0)),"",OFFSET(#REF!,INT((ROW()-13)/2),0)),IF(ISBLANK(OFFSET('9. METAS'!$V$20,INT((ROW()-14)/2),0)),"",OFFSET('9. METAS'!$V$20,INT((ROW()-14)/2),0)))</f>
        <v>#REF!</v>
      </c>
      <c r="L31" s="209" t="e">
        <f ca="1">IF(MOD(ROW()-13,2)=0,IF(ISBLANK(OFFSET(#REF!,INT((ROW()-13)/2),0)),"",OFFSET(#REF!,INT((ROW()-13)/2),0)),IF(ISBLANK(OFFSET('9. METAS'!$W$20,INT((ROW()-14)/2),0)),"",OFFSET('9. METAS'!$W$20,INT((ROW()-14)/2),0)))</f>
        <v>#REF!</v>
      </c>
      <c r="M31" s="210" t="e">
        <f ca="1">IF(MOD(ROW()-13,2)=0,IF(ISBLANK(OFFSET(#REF!,INT((ROW()-13)/2),0)),"",OFFSET(#REF!,INT((ROW()-13)/2),0)),IF(ISBLANK(OFFSET('9. METAS'!$X$20,INT((ROW()-14)/2),0)),"",OFFSET('9. METAS'!$X$20,INT((ROW()-14)/2),0)))</f>
        <v>#REF!</v>
      </c>
      <c r="N31" s="1002" t="str">
        <f t="shared" ref="N31" ca="1" si="14">IFERROR(J31/J32,"ND")</f>
        <v>ND</v>
      </c>
      <c r="O31" s="1004" t="str">
        <f t="shared" ref="O31" ca="1" si="15">IFERROR(((J31+K31+L31+M31)/H31),"ND")</f>
        <v>ND</v>
      </c>
      <c r="P31" s="1031"/>
    </row>
    <row r="32" spans="3:16">
      <c r="C32" s="981"/>
      <c r="D32" s="983"/>
      <c r="E32" s="983"/>
      <c r="F32" s="985"/>
      <c r="G32" s="987"/>
      <c r="H32" s="1027"/>
      <c r="I32" s="1033"/>
      <c r="J32" s="208">
        <f ca="1">IF(MOD(ROW()-13,2)=0,IF(ISBLANK(OFFSET(#REF!,INT((ROW()-13)/2),0)),"",OFFSET(#REF!,INT((ROW()-13)/2),0)),IF(ISBLANK(OFFSET('9. METAS'!$U$20,INT((ROW()-14)/2),0)),"",OFFSET('9. METAS'!$U$20,INT((ROW()-14)/2),0)))</f>
        <v>301</v>
      </c>
      <c r="K32" s="209">
        <f ca="1">IF(MOD(ROW()-13,2)=0,IF(ISBLANK(OFFSET(#REF!,INT((ROW()-13)/2),0)),"",OFFSET(#REF!,INT((ROW()-13)/2),0)),IF(ISBLANK(OFFSET('9. METAS'!$V$20,INT((ROW()-14)/2),0)),"",OFFSET('9. METAS'!$V$20,INT((ROW()-14)/2),0)))</f>
        <v>304</v>
      </c>
      <c r="L32" s="209">
        <f ca="1">IF(MOD(ROW()-13,2)=0,IF(ISBLANK(OFFSET(#REF!,INT((ROW()-13)/2),0)),"",OFFSET(#REF!,INT((ROW()-13)/2),0)),IF(ISBLANK(OFFSET('9. METAS'!$W$20,INT((ROW()-14)/2),0)),"",OFFSET('9. METAS'!$W$20,INT((ROW()-14)/2),0)))</f>
        <v>304</v>
      </c>
      <c r="M32" s="210">
        <f ca="1">IF(MOD(ROW()-13,2)=0,IF(ISBLANK(OFFSET(#REF!,INT((ROW()-13)/2),0)),"",OFFSET(#REF!,INT((ROW()-13)/2),0)),IF(ISBLANK(OFFSET('9. METAS'!$X$20,INT((ROW()-14)/2),0)),"",OFFSET('9. METAS'!$X$20,INT((ROW()-14)/2),0)))</f>
        <v>246</v>
      </c>
      <c r="N32" s="1003"/>
      <c r="O32" s="1005"/>
      <c r="P32" s="1034"/>
    </row>
    <row r="33" spans="3:16">
      <c r="C33" s="1008" t="str">
        <f ca="1">IF(ISBLANK(OFFSET('5. Pp (3 años)'!$C$46,INT((ROW()-13)/2),0)),"",OFFSET('5. Pp (3 años)'!$C$46,INT((ROW()-13)/2),0))</f>
        <v>Actividad</v>
      </c>
      <c r="D33" s="983" t="str">
        <f ca="1">IF(ISBLANK(OFFSET('5. Pp (3 años)'!$D$46,INT((ROW()-13)/2),0)),"",OFFSET('5. Pp (3 años)'!$D$46,INT((ROW()-13)/2),0))</f>
        <v xml:space="preserve">3.1.1.1.3.1 Gestión en la documentación de los movimientos de personal de la Oficina de la Secretaría General. 
</v>
      </c>
      <c r="E33" s="983" t="str">
        <f ca="1">IF(ISBLANK(OFFSET('5. Pp (3 años)'!$E$46,INT((ROW()-13)/2),0)),"",OFFSET('5. Pp (3 años)'!$E$46,INT((ROW()-13)/2),0))</f>
        <v>DGMP:  Porcentaje de Documentos de movimientos de personal gestionados.</v>
      </c>
      <c r="F33" s="985" t="str">
        <f ca="1">IF(ISBLANK(OFFSET('5. Pp (3 años)'!$K$46,INT((ROW()-13)/2),0)),"",OFFSET('5. Pp (3 años)'!$K$46,INT((ROW()-13)/2),0))</f>
        <v>Ascendente</v>
      </c>
      <c r="G33" s="987" t="str">
        <f ca="1">IF(ISBLANK(OFFSET('5. Pp (3 años)'!$H$46,INT((ROW()-13)/2),0)),"",OFFSET('5. Pp (3 años)'!$H$46,INT((ROW()-13)/2),0))</f>
        <v>Trimestral</v>
      </c>
      <c r="H33" s="1027">
        <f ca="1">IF(ISBLANK(OFFSET('9. METAS'!$L$20,INT((ROW()-13)/2),0)),"",OFFSET('9. METAS'!$L$20,INT((ROW()-13)/2),0))</f>
        <v>170</v>
      </c>
      <c r="I33" s="1029"/>
      <c r="J33" s="208" t="e">
        <f ca="1">IF(MOD(ROW()-13,2)=0,IF(ISBLANK(OFFSET(#REF!,INT((ROW()-13)/2),0)),"",OFFSET(#REF!,INT((ROW()-13)/2),0)),IF(ISBLANK(OFFSET('9. METAS'!$U$20,INT((ROW()-14)/2),0)),"",OFFSET('9. METAS'!$U$20,INT((ROW()-14)/2),0)))</f>
        <v>#REF!</v>
      </c>
      <c r="K33" s="209" t="e">
        <f ca="1">IF(MOD(ROW()-13,2)=0,IF(ISBLANK(OFFSET(#REF!,INT((ROW()-13)/2),0)),"",OFFSET(#REF!,INT((ROW()-13)/2),0)),IF(ISBLANK(OFFSET('9. METAS'!$V$20,INT((ROW()-14)/2),0)),"",OFFSET('9. METAS'!$V$20,INT((ROW()-14)/2),0)))</f>
        <v>#REF!</v>
      </c>
      <c r="L33" s="209" t="e">
        <f ca="1">IF(MOD(ROW()-13,2)=0,IF(ISBLANK(OFFSET(#REF!,INT((ROW()-13)/2),0)),"",OFFSET(#REF!,INT((ROW()-13)/2),0)),IF(ISBLANK(OFFSET('9. METAS'!$W$20,INT((ROW()-14)/2),0)),"",OFFSET('9. METAS'!$W$20,INT((ROW()-14)/2),0)))</f>
        <v>#REF!</v>
      </c>
      <c r="M33" s="210" t="e">
        <f ca="1">IF(MOD(ROW()-13,2)=0,IF(ISBLANK(OFFSET(#REF!,INT((ROW()-13)/2),0)),"",OFFSET(#REF!,INT((ROW()-13)/2),0)),IF(ISBLANK(OFFSET('9. METAS'!$X$20,INT((ROW()-14)/2),0)),"",OFFSET('9. METAS'!$X$20,INT((ROW()-14)/2),0)))</f>
        <v>#REF!</v>
      </c>
      <c r="N33" s="1002" t="str">
        <f t="shared" ref="N33" ca="1" si="16">IFERROR(J33/J34,"ND")</f>
        <v>ND</v>
      </c>
      <c r="O33" s="1004" t="str">
        <f t="shared" ref="O33" ca="1" si="17">IFERROR(((J33+K33+L33+M33)/H33),"ND")</f>
        <v>ND</v>
      </c>
      <c r="P33" s="1031"/>
    </row>
    <row r="34" spans="3:16">
      <c r="C34" s="981"/>
      <c r="D34" s="983"/>
      <c r="E34" s="983"/>
      <c r="F34" s="985"/>
      <c r="G34" s="987"/>
      <c r="H34" s="1027"/>
      <c r="I34" s="1033"/>
      <c r="J34" s="208">
        <f ca="1">IF(MOD(ROW()-13,2)=0,IF(ISBLANK(OFFSET(#REF!,INT((ROW()-13)/2),0)),"",OFFSET(#REF!,INT((ROW()-13)/2),0)),IF(ISBLANK(OFFSET('9. METAS'!$U$20,INT((ROW()-14)/2),0)),"",OFFSET('9. METAS'!$U$20,INT((ROW()-14)/2),0)))</f>
        <v>49</v>
      </c>
      <c r="K34" s="209">
        <f ca="1">IF(MOD(ROW()-13,2)=0,IF(ISBLANK(OFFSET(#REF!,INT((ROW()-13)/2),0)),"",OFFSET(#REF!,INT((ROW()-13)/2),0)),IF(ISBLANK(OFFSET('9. METAS'!$V$20,INT((ROW()-14)/2),0)),"",OFFSET('9. METAS'!$V$20,INT((ROW()-14)/2),0)))</f>
        <v>42</v>
      </c>
      <c r="L34" s="209">
        <f ca="1">IF(MOD(ROW()-13,2)=0,IF(ISBLANK(OFFSET(#REF!,INT((ROW()-13)/2),0)),"",OFFSET(#REF!,INT((ROW()-13)/2),0)),IF(ISBLANK(OFFSET('9. METAS'!$W$20,INT((ROW()-14)/2),0)),"",OFFSET('9. METAS'!$W$20,INT((ROW()-14)/2),0)))</f>
        <v>42</v>
      </c>
      <c r="M34" s="210">
        <f ca="1">IF(MOD(ROW()-13,2)=0,IF(ISBLANK(OFFSET(#REF!,INT((ROW()-13)/2),0)),"",OFFSET(#REF!,INT((ROW()-13)/2),0)),IF(ISBLANK(OFFSET('9. METAS'!$X$20,INT((ROW()-14)/2),0)),"",OFFSET('9. METAS'!$X$20,INT((ROW()-14)/2),0)))</f>
        <v>37</v>
      </c>
      <c r="N34" s="1003"/>
      <c r="O34" s="1005"/>
      <c r="P34" s="1034"/>
    </row>
    <row r="35" spans="3:16">
      <c r="C35" s="1008" t="str">
        <f ca="1">IF(ISBLANK(OFFSET('5. Pp (3 años)'!$C$46,INT((ROW()-13)/2),0)),"",OFFSET('5. Pp (3 años)'!$C$46,INT((ROW()-13)/2),0))</f>
        <v>Actividad</v>
      </c>
      <c r="D35" s="983" t="str">
        <f ca="1">IF(ISBLANK(OFFSET('5. Pp (3 años)'!$D$46,INT((ROW()-13)/2),0)),"",OFFSET('5. Pp (3 años)'!$D$46,INT((ROW()-13)/2),0))</f>
        <v>3.1.1.1.3.2 Realización de gestiones técnicas para la operación de las Direcciones Adscritas a la Oficina de la Secretaría General.</v>
      </c>
      <c r="E35" s="983" t="str">
        <f ca="1">IF(ISBLANK(OFFSET('5. Pp (3 años)'!$E$46,INT((ROW()-13)/2),0)),"",OFFSET('5. Pp (3 años)'!$E$46,INT((ROW()-13)/2),0))</f>
        <v>PGTR: Porcentaje de Gestiones Técnicas realizadas.</v>
      </c>
      <c r="F35" s="985" t="str">
        <f ca="1">IF(ISBLANK(OFFSET('5. Pp (3 años)'!$K$46,INT((ROW()-13)/2),0)),"",OFFSET('5. Pp (3 años)'!$K$46,INT((ROW()-13)/2),0))</f>
        <v>Ascendente</v>
      </c>
      <c r="G35" s="987" t="str">
        <f ca="1">IF(ISBLANK(OFFSET('5. Pp (3 años)'!$H$46,INT((ROW()-13)/2),0)),"",OFFSET('5. Pp (3 años)'!$H$46,INT((ROW()-13)/2),0))</f>
        <v>Trimestral</v>
      </c>
      <c r="H35" s="1027">
        <f ca="1">IF(ISBLANK(OFFSET('9. METAS'!$L$20,INT((ROW()-13)/2),0)),"",OFFSET('9. METAS'!$L$20,INT((ROW()-13)/2),0))</f>
        <v>417</v>
      </c>
      <c r="I35" s="1029"/>
      <c r="J35" s="208" t="e">
        <f ca="1">IF(MOD(ROW()-13,2)=0,IF(ISBLANK(OFFSET(#REF!,INT((ROW()-13)/2),0)),"",OFFSET(#REF!,INT((ROW()-13)/2),0)),IF(ISBLANK(OFFSET('9. METAS'!$U$20,INT((ROW()-14)/2),0)),"",OFFSET('9. METAS'!$U$20,INT((ROW()-14)/2),0)))</f>
        <v>#REF!</v>
      </c>
      <c r="K35" s="209" t="e">
        <f ca="1">IF(MOD(ROW()-13,2)=0,IF(ISBLANK(OFFSET(#REF!,INT((ROW()-13)/2),0)),"",OFFSET(#REF!,INT((ROW()-13)/2),0)),IF(ISBLANK(OFFSET('9. METAS'!$V$20,INT((ROW()-14)/2),0)),"",OFFSET('9. METAS'!$V$20,INT((ROW()-14)/2),0)))</f>
        <v>#REF!</v>
      </c>
      <c r="L35" s="209" t="e">
        <f ca="1">IF(MOD(ROW()-13,2)=0,IF(ISBLANK(OFFSET(#REF!,INT((ROW()-13)/2),0)),"",OFFSET(#REF!,INT((ROW()-13)/2),0)),IF(ISBLANK(OFFSET('9. METAS'!$W$20,INT((ROW()-14)/2),0)),"",OFFSET('9. METAS'!$W$20,INT((ROW()-14)/2),0)))</f>
        <v>#REF!</v>
      </c>
      <c r="M35" s="210" t="e">
        <f ca="1">IF(MOD(ROW()-13,2)=0,IF(ISBLANK(OFFSET(#REF!,INT((ROW()-13)/2),0)),"",OFFSET(#REF!,INT((ROW()-13)/2),0)),IF(ISBLANK(OFFSET('9. METAS'!$X$20,INT((ROW()-14)/2),0)),"",OFFSET('9. METAS'!$X$20,INT((ROW()-14)/2),0)))</f>
        <v>#REF!</v>
      </c>
      <c r="N35" s="1002" t="str">
        <f t="shared" ref="N35" ca="1" si="18">IFERROR(J35/J36,"ND")</f>
        <v>ND</v>
      </c>
      <c r="O35" s="1004" t="str">
        <f t="shared" ref="O35" ca="1" si="19">IFERROR(((J35+K35+L35+M35)/H35),"ND")</f>
        <v>ND</v>
      </c>
      <c r="P35" s="1031"/>
    </row>
    <row r="36" spans="3:16">
      <c r="C36" s="981"/>
      <c r="D36" s="983"/>
      <c r="E36" s="983"/>
      <c r="F36" s="985"/>
      <c r="G36" s="987"/>
      <c r="H36" s="1027"/>
      <c r="I36" s="1033"/>
      <c r="J36" s="208">
        <f ca="1">IF(MOD(ROW()-13,2)=0,IF(ISBLANK(OFFSET(#REF!,INT((ROW()-13)/2),0)),"",OFFSET(#REF!,INT((ROW()-13)/2),0)),IF(ISBLANK(OFFSET('9. METAS'!$U$20,INT((ROW()-14)/2),0)),"",OFFSET('9. METAS'!$U$20,INT((ROW()-14)/2),0)))</f>
        <v>123</v>
      </c>
      <c r="K36" s="209">
        <f ca="1">IF(MOD(ROW()-13,2)=0,IF(ISBLANK(OFFSET(#REF!,INT((ROW()-13)/2),0)),"",OFFSET(#REF!,INT((ROW()-13)/2),0)),IF(ISBLANK(OFFSET('9. METAS'!$V$20,INT((ROW()-14)/2),0)),"",OFFSET('9. METAS'!$V$20,INT((ROW()-14)/2),0)))</f>
        <v>98</v>
      </c>
      <c r="L36" s="209">
        <f ca="1">IF(MOD(ROW()-13,2)=0,IF(ISBLANK(OFFSET(#REF!,INT((ROW()-13)/2),0)),"",OFFSET(#REF!,INT((ROW()-13)/2),0)),IF(ISBLANK(OFFSET('9. METAS'!$W$20,INT((ROW()-14)/2),0)),"",OFFSET('9. METAS'!$W$20,INT((ROW()-14)/2),0)))</f>
        <v>98</v>
      </c>
      <c r="M36" s="210">
        <f ca="1">IF(MOD(ROW()-13,2)=0,IF(ISBLANK(OFFSET(#REF!,INT((ROW()-13)/2),0)),"",OFFSET(#REF!,INT((ROW()-13)/2),0)),IF(ISBLANK(OFFSET('9. METAS'!$X$20,INT((ROW()-14)/2),0)),"",OFFSET('9. METAS'!$X$20,INT((ROW()-14)/2),0)))</f>
        <v>98</v>
      </c>
      <c r="N36" s="1003"/>
      <c r="O36" s="1005"/>
      <c r="P36" s="1034"/>
    </row>
    <row r="37" spans="3:16">
      <c r="C37" s="1008" t="str">
        <f ca="1">IF(ISBLANK(OFFSET('5. Pp (3 años)'!$C$46,INT((ROW()-13)/2),0)),"",OFFSET('5. Pp (3 años)'!$C$46,INT((ROW()-13)/2),0))</f>
        <v>Actividad</v>
      </c>
      <c r="D37" s="983" t="str">
        <f ca="1">IF(ISBLANK(OFFSET('5. Pp (3 años)'!$D$46,INT((ROW()-13)/2),0)),"",OFFSET('5. Pp (3 años)'!$D$46,INT((ROW()-13)/2),0))</f>
        <v>3.1.1.1.3.3 Atención a las solicitudes de   recursos materiales para abastecer a la Secretaría General y sus Direcciones Adscritas.</v>
      </c>
      <c r="E37" s="983" t="str">
        <f ca="1">IF(ISBLANK(OFFSET('5. Pp (3 años)'!$E$46,INT((ROW()-13)/2),0)),"",OFFSET('5. Pp (3 años)'!$E$46,INT((ROW()-13)/2),0))</f>
        <v>PRMG: Porcentaje de solicitudes de recursos materiales gestionados.</v>
      </c>
      <c r="F37" s="985" t="str">
        <f ca="1">IF(ISBLANK(OFFSET('5. Pp (3 años)'!$K$46,INT((ROW()-13)/2),0)),"",OFFSET('5. Pp (3 años)'!$K$46,INT((ROW()-13)/2),0))</f>
        <v>Ascendente</v>
      </c>
      <c r="G37" s="987" t="str">
        <f ca="1">IF(ISBLANK(OFFSET('5. Pp (3 años)'!$H$46,INT((ROW()-13)/2),0)),"",OFFSET('5. Pp (3 años)'!$H$46,INT((ROW()-13)/2),0))</f>
        <v>Trimestral</v>
      </c>
      <c r="H37" s="1027">
        <f ca="1">IF(ISBLANK(OFFSET('9. METAS'!$L$20,INT((ROW()-13)/2),0)),"",OFFSET('9. METAS'!$L$20,INT((ROW()-13)/2),0))</f>
        <v>568</v>
      </c>
      <c r="I37" s="1029"/>
      <c r="J37" s="208" t="e">
        <f ca="1">IF(MOD(ROW()-13,2)=0,IF(ISBLANK(OFFSET(#REF!,INT((ROW()-13)/2),0)),"",OFFSET(#REF!,INT((ROW()-13)/2),0)),IF(ISBLANK(OFFSET('9. METAS'!$U$20,INT((ROW()-14)/2),0)),"",OFFSET('9. METAS'!$U$20,INT((ROW()-14)/2),0)))</f>
        <v>#REF!</v>
      </c>
      <c r="K37" s="209" t="e">
        <f ca="1">IF(MOD(ROW()-13,2)=0,IF(ISBLANK(OFFSET(#REF!,INT((ROW()-13)/2),0)),"",OFFSET(#REF!,INT((ROW()-13)/2),0)),IF(ISBLANK(OFFSET('9. METAS'!$V$20,INT((ROW()-14)/2),0)),"",OFFSET('9. METAS'!$V$20,INT((ROW()-14)/2),0)))</f>
        <v>#REF!</v>
      </c>
      <c r="L37" s="209" t="e">
        <f ca="1">IF(MOD(ROW()-13,2)=0,IF(ISBLANK(OFFSET(#REF!,INT((ROW()-13)/2),0)),"",OFFSET(#REF!,INT((ROW()-13)/2),0)),IF(ISBLANK(OFFSET('9. METAS'!$W$20,INT((ROW()-14)/2),0)),"",OFFSET('9. METAS'!$W$20,INT((ROW()-14)/2),0)))</f>
        <v>#REF!</v>
      </c>
      <c r="M37" s="210" t="e">
        <f ca="1">IF(MOD(ROW()-13,2)=0,IF(ISBLANK(OFFSET(#REF!,INT((ROW()-13)/2),0)),"",OFFSET(#REF!,INT((ROW()-13)/2),0)),IF(ISBLANK(OFFSET('9. METAS'!$X$20,INT((ROW()-14)/2),0)),"",OFFSET('9. METAS'!$X$20,INT((ROW()-14)/2),0)))</f>
        <v>#REF!</v>
      </c>
      <c r="N37" s="1002" t="str">
        <f t="shared" ref="N37" ca="1" si="20">IFERROR(J37/J38,"ND")</f>
        <v>ND</v>
      </c>
      <c r="O37" s="1004" t="str">
        <f t="shared" ref="O37" ca="1" si="21">IFERROR(((J37+K37+L37+M37)/H37),"ND")</f>
        <v>ND</v>
      </c>
      <c r="P37" s="1031"/>
    </row>
    <row r="38" spans="3:16">
      <c r="C38" s="981"/>
      <c r="D38" s="983"/>
      <c r="E38" s="983"/>
      <c r="F38" s="985"/>
      <c r="G38" s="987"/>
      <c r="H38" s="1027"/>
      <c r="I38" s="1033"/>
      <c r="J38" s="208">
        <f ca="1">IF(MOD(ROW()-13,2)=0,IF(ISBLANK(OFFSET(#REF!,INT((ROW()-13)/2),0)),"",OFFSET(#REF!,INT((ROW()-13)/2),0)),IF(ISBLANK(OFFSET('9. METAS'!$U$20,INT((ROW()-14)/2),0)),"",OFFSET('9. METAS'!$U$20,INT((ROW()-14)/2),0)))</f>
        <v>129</v>
      </c>
      <c r="K38" s="209">
        <f ca="1">IF(MOD(ROW()-13,2)=0,IF(ISBLANK(OFFSET(#REF!,INT((ROW()-13)/2),0)),"",OFFSET(#REF!,INT((ROW()-13)/2),0)),IF(ISBLANK(OFFSET('9. METAS'!$V$20,INT((ROW()-14)/2),0)),"",OFFSET('9. METAS'!$V$20,INT((ROW()-14)/2),0)))</f>
        <v>164</v>
      </c>
      <c r="L38" s="209">
        <f ca="1">IF(MOD(ROW()-13,2)=0,IF(ISBLANK(OFFSET(#REF!,INT((ROW()-13)/2),0)),"",OFFSET(#REF!,INT((ROW()-13)/2),0)),IF(ISBLANK(OFFSET('9. METAS'!$W$20,INT((ROW()-14)/2),0)),"",OFFSET('9. METAS'!$W$20,INT((ROW()-14)/2),0)))</f>
        <v>164</v>
      </c>
      <c r="M38" s="210">
        <f ca="1">IF(MOD(ROW()-13,2)=0,IF(ISBLANK(OFFSET(#REF!,INT((ROW()-13)/2),0)),"",OFFSET(#REF!,INT((ROW()-13)/2),0)),IF(ISBLANK(OFFSET('9. METAS'!$X$20,INT((ROW()-14)/2),0)),"",OFFSET('9. METAS'!$X$20,INT((ROW()-14)/2),0)))</f>
        <v>111</v>
      </c>
      <c r="N38" s="1003"/>
      <c r="O38" s="1005"/>
      <c r="P38" s="1034"/>
    </row>
    <row r="39" spans="3:16">
      <c r="C39" s="1008" t="str">
        <f ca="1">IF(ISBLANK(OFFSET('5. Pp (3 años)'!$C$46,INT((ROW()-13)/2),0)),"",OFFSET('5. Pp (3 años)'!$C$46,INT((ROW()-13)/2),0))</f>
        <v>Componente</v>
      </c>
      <c r="D39" s="983" t="str">
        <f ca="1">IF(ISBLANK(OFFSET('5. Pp (3 años)'!$D$46,INT((ROW()-13)/2),0)),"",OFFSET('5. Pp (3 años)'!$D$46,INT((ROW()-13)/2),0))</f>
        <v>3.1.1.1.4 Actos registrales constitutivos o modificativos del Estado Civil de la población benitojuarense, garantizando el derecho a la igualdad entre mujeres y hombres inscritos.</v>
      </c>
      <c r="E39" s="983" t="str">
        <f ca="1">IF(ISBLANK(OFFSET('5. Pp (3 años)'!$E$46,INT((ROW()-13)/2),0)),"",OFFSET('5. Pp (3 años)'!$E$46,INT((ROW()-13)/2),0))</f>
        <v>PARI: Porcentaje de actos registrales inscritos</v>
      </c>
      <c r="F39" s="985" t="str">
        <f ca="1">IF(ISBLANK(OFFSET('5. Pp (3 años)'!$K$46,INT((ROW()-13)/2),0)),"",OFFSET('5. Pp (3 años)'!$K$46,INT((ROW()-13)/2),0))</f>
        <v>Ascendente</v>
      </c>
      <c r="G39" s="987" t="str">
        <f ca="1">IF(ISBLANK(OFFSET('5. Pp (3 años)'!$H$46,INT((ROW()-13)/2),0)),"",OFFSET('5. Pp (3 años)'!$H$46,INT((ROW()-13)/2),0))</f>
        <v>Trimestral</v>
      </c>
      <c r="H39" s="1027">
        <f ca="1">IF(ISBLANK(OFFSET('9. METAS'!$L$20,INT((ROW()-13)/2),0)),"",OFFSET('9. METAS'!$L$20,INT((ROW()-13)/2),0))</f>
        <v>74119</v>
      </c>
      <c r="I39" s="1029"/>
      <c r="J39" s="208" t="e">
        <f ca="1">IF(MOD(ROW()-13,2)=0,IF(ISBLANK(OFFSET(#REF!,INT((ROW()-13)/2),0)),"",OFFSET(#REF!,INT((ROW()-13)/2),0)),IF(ISBLANK(OFFSET('9. METAS'!$U$20,INT((ROW()-14)/2),0)),"",OFFSET('9. METAS'!$U$20,INT((ROW()-14)/2),0)))</f>
        <v>#REF!</v>
      </c>
      <c r="K39" s="209" t="e">
        <f ca="1">IF(MOD(ROW()-13,2)=0,IF(ISBLANK(OFFSET(#REF!,INT((ROW()-13)/2),0)),"",OFFSET(#REF!,INT((ROW()-13)/2),0)),IF(ISBLANK(OFFSET('9. METAS'!$V$20,INT((ROW()-14)/2),0)),"",OFFSET('9. METAS'!$V$20,INT((ROW()-14)/2),0)))</f>
        <v>#REF!</v>
      </c>
      <c r="L39" s="209" t="e">
        <f ca="1">IF(MOD(ROW()-13,2)=0,IF(ISBLANK(OFFSET(#REF!,INT((ROW()-13)/2),0)),"",OFFSET(#REF!,INT((ROW()-13)/2),0)),IF(ISBLANK(OFFSET('9. METAS'!$W$20,INT((ROW()-14)/2),0)),"",OFFSET('9. METAS'!$W$20,INT((ROW()-14)/2),0)))</f>
        <v>#REF!</v>
      </c>
      <c r="M39" s="210" t="e">
        <f ca="1">IF(MOD(ROW()-13,2)=0,IF(ISBLANK(OFFSET(#REF!,INT((ROW()-13)/2),0)),"",OFFSET(#REF!,INT((ROW()-13)/2),0)),IF(ISBLANK(OFFSET('9. METAS'!$X$20,INT((ROW()-14)/2),0)),"",OFFSET('9. METAS'!$X$20,INT((ROW()-14)/2),0)))</f>
        <v>#REF!</v>
      </c>
      <c r="N39" s="1002" t="str">
        <f t="shared" ref="N39" ca="1" si="22">IFERROR(J39/J40,"ND")</f>
        <v>ND</v>
      </c>
      <c r="O39" s="1004" t="str">
        <f t="shared" ref="O39" ca="1" si="23">IFERROR(((J39+K39+L39+M39)/H39),"ND")</f>
        <v>ND</v>
      </c>
      <c r="P39" s="1031"/>
    </row>
    <row r="40" spans="3:16">
      <c r="C40" s="981"/>
      <c r="D40" s="983"/>
      <c r="E40" s="983"/>
      <c r="F40" s="985"/>
      <c r="G40" s="987"/>
      <c r="H40" s="1027"/>
      <c r="I40" s="1033"/>
      <c r="J40" s="208">
        <f ca="1">IF(MOD(ROW()-13,2)=0,IF(ISBLANK(OFFSET(#REF!,INT((ROW()-13)/2),0)),"",OFFSET(#REF!,INT((ROW()-13)/2),0)),IF(ISBLANK(OFFSET('9. METAS'!$U$20,INT((ROW()-14)/2),0)),"",OFFSET('9. METAS'!$U$20,INT((ROW()-14)/2),0)))</f>
        <v>18530</v>
      </c>
      <c r="K40" s="209">
        <f ca="1">IF(MOD(ROW()-13,2)=0,IF(ISBLANK(OFFSET(#REF!,INT((ROW()-13)/2),0)),"",OFFSET(#REF!,INT((ROW()-13)/2),0)),IF(ISBLANK(OFFSET('9. METAS'!$V$20,INT((ROW()-14)/2),0)),"",OFFSET('9. METAS'!$V$20,INT((ROW()-14)/2),0)))</f>
        <v>18530</v>
      </c>
      <c r="L40" s="209">
        <f ca="1">IF(MOD(ROW()-13,2)=0,IF(ISBLANK(OFFSET(#REF!,INT((ROW()-13)/2),0)),"",OFFSET(#REF!,INT((ROW()-13)/2),0)),IF(ISBLANK(OFFSET('9. METAS'!$W$20,INT((ROW()-14)/2),0)),"",OFFSET('9. METAS'!$W$20,INT((ROW()-14)/2),0)))</f>
        <v>18530</v>
      </c>
      <c r="M40" s="210">
        <f ca="1">IF(MOD(ROW()-13,2)=0,IF(ISBLANK(OFFSET(#REF!,INT((ROW()-13)/2),0)),"",OFFSET(#REF!,INT((ROW()-13)/2),0)),IF(ISBLANK(OFFSET('9. METAS'!$X$20,INT((ROW()-14)/2),0)),"",OFFSET('9. METAS'!$X$20,INT((ROW()-14)/2),0)))</f>
        <v>18529</v>
      </c>
      <c r="N40" s="1003"/>
      <c r="O40" s="1005"/>
      <c r="P40" s="1034"/>
    </row>
    <row r="41" spans="3:16">
      <c r="C41" s="1008" t="str">
        <f ca="1">IF(ISBLANK(OFFSET('5. Pp (3 años)'!$C$46,INT((ROW()-13)/2),0)),"",OFFSET('5. Pp (3 años)'!$C$46,INT((ROW()-13)/2),0))</f>
        <v>Actividad</v>
      </c>
      <c r="D41" s="983" t="str">
        <f ca="1">IF(ISBLANK(OFFSET('5. Pp (3 años)'!$D$46,INT((ROW()-13)/2),0)),"",OFFSET('5. Pp (3 años)'!$D$46,INT((ROW()-13)/2),0))</f>
        <v>3.1.1.1.4.1 Adquisición de herramientas tecnológicas del Registro Civil.</v>
      </c>
      <c r="E41" s="983" t="str">
        <f ca="1">IF(ISBLANK(OFFSET('5. Pp (3 años)'!$E$46,INT((ROW()-13)/2),0)),"",OFFSET('5. Pp (3 años)'!$E$46,INT((ROW()-13)/2),0))</f>
        <v xml:space="preserve">PAECE: Porcentaje de adquisición de equipos de cómputo y electrónicos.      </v>
      </c>
      <c r="F41" s="985" t="str">
        <f ca="1">IF(ISBLANK(OFFSET('5. Pp (3 años)'!$K$46,INT((ROW()-13)/2),0)),"",OFFSET('5. Pp (3 años)'!$K$46,INT((ROW()-13)/2),0))</f>
        <v>Ascendente</v>
      </c>
      <c r="G41" s="987" t="str">
        <f ca="1">IF(ISBLANK(OFFSET('5. Pp (3 años)'!$H$46,INT((ROW()-13)/2),0)),"",OFFSET('5. Pp (3 años)'!$H$46,INT((ROW()-13)/2),0))</f>
        <v>Trimestral</v>
      </c>
      <c r="H41" s="1027">
        <f ca="1">IF(ISBLANK(OFFSET('9. METAS'!$L$20,INT((ROW()-13)/2),0)),"",OFFSET('9. METAS'!$L$20,INT((ROW()-13)/2),0))</f>
        <v>3</v>
      </c>
      <c r="I41" s="1029"/>
      <c r="J41" s="208" t="e">
        <f ca="1">IF(MOD(ROW()-13,2)=0,IF(ISBLANK(OFFSET(#REF!,INT((ROW()-13)/2),0)),"",OFFSET(#REF!,INT((ROW()-13)/2),0)),IF(ISBLANK(OFFSET('9. METAS'!$U$20,INT((ROW()-14)/2),0)),"",OFFSET('9. METAS'!$U$20,INT((ROW()-14)/2),0)))</f>
        <v>#REF!</v>
      </c>
      <c r="K41" s="209" t="e">
        <f ca="1">IF(MOD(ROW()-13,2)=0,IF(ISBLANK(OFFSET(#REF!,INT((ROW()-13)/2),0)),"",OFFSET(#REF!,INT((ROW()-13)/2),0)),IF(ISBLANK(OFFSET('9. METAS'!$V$20,INT((ROW()-14)/2),0)),"",OFFSET('9. METAS'!$V$20,INT((ROW()-14)/2),0)))</f>
        <v>#REF!</v>
      </c>
      <c r="L41" s="209" t="e">
        <f ca="1">IF(MOD(ROW()-13,2)=0,IF(ISBLANK(OFFSET(#REF!,INT((ROW()-13)/2),0)),"",OFFSET(#REF!,INT((ROW()-13)/2),0)),IF(ISBLANK(OFFSET('9. METAS'!$W$20,INT((ROW()-14)/2),0)),"",OFFSET('9. METAS'!$W$20,INT((ROW()-14)/2),0)))</f>
        <v>#REF!</v>
      </c>
      <c r="M41" s="210" t="e">
        <f ca="1">IF(MOD(ROW()-13,2)=0,IF(ISBLANK(OFFSET(#REF!,INT((ROW()-13)/2),0)),"",OFFSET(#REF!,INT((ROW()-13)/2),0)),IF(ISBLANK(OFFSET('9. METAS'!$X$20,INT((ROW()-14)/2),0)),"",OFFSET('9. METAS'!$X$20,INT((ROW()-14)/2),0)))</f>
        <v>#REF!</v>
      </c>
      <c r="N41" s="1002" t="str">
        <f t="shared" ref="N41" ca="1" si="24">IFERROR(J41/J42,"ND")</f>
        <v>ND</v>
      </c>
      <c r="O41" s="1004" t="str">
        <f t="shared" ref="O41" ca="1" si="25">IFERROR(((J41+K41+L41+M41)/H41),"ND")</f>
        <v>ND</v>
      </c>
      <c r="P41" s="1031"/>
    </row>
    <row r="42" spans="3:16">
      <c r="C42" s="981"/>
      <c r="D42" s="983"/>
      <c r="E42" s="983"/>
      <c r="F42" s="985"/>
      <c r="G42" s="987"/>
      <c r="H42" s="1027"/>
      <c r="I42" s="1033"/>
      <c r="J42" s="208">
        <f ca="1">IF(MOD(ROW()-13,2)=0,IF(ISBLANK(OFFSET(#REF!,INT((ROW()-13)/2),0)),"",OFFSET(#REF!,INT((ROW()-13)/2),0)),IF(ISBLANK(OFFSET('9. METAS'!$U$20,INT((ROW()-14)/2),0)),"",OFFSET('9. METAS'!$U$20,INT((ROW()-14)/2),0)))</f>
        <v>1</v>
      </c>
      <c r="K42" s="209">
        <f ca="1">IF(MOD(ROW()-13,2)=0,IF(ISBLANK(OFFSET(#REF!,INT((ROW()-13)/2),0)),"",OFFSET(#REF!,INT((ROW()-13)/2),0)),IF(ISBLANK(OFFSET('9. METAS'!$V$20,INT((ROW()-14)/2),0)),"",OFFSET('9. METAS'!$V$20,INT((ROW()-14)/2),0)))</f>
        <v>1</v>
      </c>
      <c r="L42" s="209">
        <f ca="1">IF(MOD(ROW()-13,2)=0,IF(ISBLANK(OFFSET(#REF!,INT((ROW()-13)/2),0)),"",OFFSET(#REF!,INT((ROW()-13)/2),0)),IF(ISBLANK(OFFSET('9. METAS'!$W$20,INT((ROW()-14)/2),0)),"",OFFSET('9. METAS'!$W$20,INT((ROW()-14)/2),0)))</f>
        <v>1</v>
      </c>
      <c r="M42" s="210">
        <f ca="1">IF(MOD(ROW()-13,2)=0,IF(ISBLANK(OFFSET(#REF!,INT((ROW()-13)/2),0)),"",OFFSET(#REF!,INT((ROW()-13)/2),0)),IF(ISBLANK(OFFSET('9. METAS'!$X$20,INT((ROW()-14)/2),0)),"",OFFSET('9. METAS'!$X$20,INT((ROW()-14)/2),0)))</f>
        <v>0</v>
      </c>
      <c r="N42" s="1003"/>
      <c r="O42" s="1005"/>
      <c r="P42" s="1034"/>
    </row>
    <row r="43" spans="3:16">
      <c r="C43" s="1008" t="str">
        <f ca="1">IF(ISBLANK(OFFSET('5. Pp (3 años)'!$C$46,INT((ROW()-13)/2),0)),"",OFFSET('5. Pp (3 años)'!$C$46,INT((ROW()-13)/2),0))</f>
        <v>Actividad</v>
      </c>
      <c r="D43" s="983" t="str">
        <f ca="1">IF(ISBLANK(OFFSET('5. Pp (3 años)'!$D$46,INT((ROW()-13)/2),0)),"",OFFSET('5. Pp (3 años)'!$D$46,INT((ROW()-13)/2),0))</f>
        <v>3.1.1.1.4.2 Incremento en la adquisición de formatos valorados Adquiridos.</v>
      </c>
      <c r="E43" s="983" t="str">
        <f ca="1">IF(ISBLANK(OFFSET('5. Pp (3 años)'!$E$46,INT((ROW()-13)/2),0)),"",OFFSET('5. Pp (3 años)'!$E$46,INT((ROW()-13)/2),0))</f>
        <v xml:space="preserve">PFVA: Porcentaje de formatos valoradas  adquiridas. </v>
      </c>
      <c r="F43" s="985" t="str">
        <f ca="1">IF(ISBLANK(OFFSET('5. Pp (3 años)'!$K$46,INT((ROW()-13)/2),0)),"",OFFSET('5. Pp (3 años)'!$K$46,INT((ROW()-13)/2),0))</f>
        <v>Ascendente</v>
      </c>
      <c r="G43" s="987" t="str">
        <f ca="1">IF(ISBLANK(OFFSET('5. Pp (3 años)'!$H$46,INT((ROW()-13)/2),0)),"",OFFSET('5. Pp (3 años)'!$H$46,INT((ROW()-13)/2),0))</f>
        <v>Trimestral</v>
      </c>
      <c r="H43" s="1027">
        <f ca="1">IF(ISBLANK(OFFSET('9. METAS'!$L$20,INT((ROW()-13)/2),0)),"",OFFSET('9. METAS'!$L$20,INT((ROW()-13)/2),0))</f>
        <v>89000</v>
      </c>
      <c r="I43" s="1029"/>
      <c r="J43" s="208" t="e">
        <f ca="1">IF(MOD(ROW()-13,2)=0,IF(ISBLANK(OFFSET(#REF!,INT((ROW()-13)/2),0)),"",OFFSET(#REF!,INT((ROW()-13)/2),0)),IF(ISBLANK(OFFSET('9. METAS'!$U$20,INT((ROW()-14)/2),0)),"",OFFSET('9. METAS'!$U$20,INT((ROW()-14)/2),0)))</f>
        <v>#REF!</v>
      </c>
      <c r="K43" s="209" t="e">
        <f ca="1">IF(MOD(ROW()-13,2)=0,IF(ISBLANK(OFFSET(#REF!,INT((ROW()-13)/2),0)),"",OFFSET(#REF!,INT((ROW()-13)/2),0)),IF(ISBLANK(OFFSET('9. METAS'!$V$20,INT((ROW()-14)/2),0)),"",OFFSET('9. METAS'!$V$20,INT((ROW()-14)/2),0)))</f>
        <v>#REF!</v>
      </c>
      <c r="L43" s="209" t="e">
        <f ca="1">IF(MOD(ROW()-13,2)=0,IF(ISBLANK(OFFSET(#REF!,INT((ROW()-13)/2),0)),"",OFFSET(#REF!,INT((ROW()-13)/2),0)),IF(ISBLANK(OFFSET('9. METAS'!$W$20,INT((ROW()-14)/2),0)),"",OFFSET('9. METAS'!$W$20,INT((ROW()-14)/2),0)))</f>
        <v>#REF!</v>
      </c>
      <c r="M43" s="210" t="e">
        <f ca="1">IF(MOD(ROW()-13,2)=0,IF(ISBLANK(OFFSET(#REF!,INT((ROW()-13)/2),0)),"",OFFSET(#REF!,INT((ROW()-13)/2),0)),IF(ISBLANK(OFFSET('9. METAS'!$X$20,INT((ROW()-14)/2),0)),"",OFFSET('9. METAS'!$X$20,INT((ROW()-14)/2),0)))</f>
        <v>#REF!</v>
      </c>
      <c r="N43" s="1002" t="str">
        <f t="shared" ref="N43" ca="1" si="26">IFERROR(J43/J44,"ND")</f>
        <v>ND</v>
      </c>
      <c r="O43" s="1004" t="str">
        <f t="shared" ref="O43" ca="1" si="27">IFERROR(((J43+K43+L43+M43)/H43),"ND")</f>
        <v>ND</v>
      </c>
      <c r="P43" s="1031"/>
    </row>
    <row r="44" spans="3:16">
      <c r="C44" s="981"/>
      <c r="D44" s="983"/>
      <c r="E44" s="983"/>
      <c r="F44" s="985"/>
      <c r="G44" s="987"/>
      <c r="H44" s="1027"/>
      <c r="I44" s="1033"/>
      <c r="J44" s="208">
        <f ca="1">IF(MOD(ROW()-13,2)=0,IF(ISBLANK(OFFSET(#REF!,INT((ROW()-13)/2),0)),"",OFFSET(#REF!,INT((ROW()-13)/2),0)),IF(ISBLANK(OFFSET('9. METAS'!$U$20,INT((ROW()-14)/2),0)),"",OFFSET('9. METAS'!$U$20,INT((ROW()-14)/2),0)))</f>
        <v>22250</v>
      </c>
      <c r="K44" s="209">
        <f ca="1">IF(MOD(ROW()-13,2)=0,IF(ISBLANK(OFFSET(#REF!,INT((ROW()-13)/2),0)),"",OFFSET(#REF!,INT((ROW()-13)/2),0)),IF(ISBLANK(OFFSET('9. METAS'!$V$20,INT((ROW()-14)/2),0)),"",OFFSET('9. METAS'!$V$20,INT((ROW()-14)/2),0)))</f>
        <v>22250</v>
      </c>
      <c r="L44" s="209">
        <f ca="1">IF(MOD(ROW()-13,2)=0,IF(ISBLANK(OFFSET(#REF!,INT((ROW()-13)/2),0)),"",OFFSET(#REF!,INT((ROW()-13)/2),0)),IF(ISBLANK(OFFSET('9. METAS'!$W$20,INT((ROW()-14)/2),0)),"",OFFSET('9. METAS'!$W$20,INT((ROW()-14)/2),0)))</f>
        <v>22250</v>
      </c>
      <c r="M44" s="210">
        <f ca="1">IF(MOD(ROW()-13,2)=0,IF(ISBLANK(OFFSET(#REF!,INT((ROW()-13)/2),0)),"",OFFSET(#REF!,INT((ROW()-13)/2),0)),IF(ISBLANK(OFFSET('9. METAS'!$X$20,INT((ROW()-14)/2),0)),"",OFFSET('9. METAS'!$X$20,INT((ROW()-14)/2),0)))</f>
        <v>22250</v>
      </c>
      <c r="N44" s="1003"/>
      <c r="O44" s="1005"/>
      <c r="P44" s="1034"/>
    </row>
    <row r="45" spans="3:16">
      <c r="C45" s="1008" t="str">
        <f ca="1">IF(ISBLANK(OFFSET('5. Pp (3 años)'!$C$46,INT((ROW()-13)/2),0)),"",OFFSET('5. Pp (3 años)'!$C$46,INT((ROW()-13)/2),0))</f>
        <v>Actividad</v>
      </c>
      <c r="D45" s="983" t="str">
        <f ca="1">IF(ISBLANK(OFFSET('5. Pp (3 años)'!$D$46,INT((ROW()-13)/2),0)),"",OFFSET('5. Pp (3 años)'!$D$46,INT((ROW()-13)/2),0))</f>
        <v>3.1.1.1.4.3 Capacitación al personal del Registro Civil.</v>
      </c>
      <c r="E45" s="983" t="str">
        <f ca="1">IF(ISBLANK(OFFSET('5. Pp (3 años)'!$E$46,INT((ROW()-13)/2),0)),"",OFFSET('5. Pp (3 años)'!$E$46,INT((ROW()-13)/2),0))</f>
        <v>PPC: Porcentaje de personal del Registro Civil capacitado.</v>
      </c>
      <c r="F45" s="985" t="str">
        <f ca="1">IF(ISBLANK(OFFSET('5. Pp (3 años)'!$K$46,INT((ROW()-13)/2),0)),"",OFFSET('5. Pp (3 años)'!$K$46,INT((ROW()-13)/2),0))</f>
        <v>Ascendente</v>
      </c>
      <c r="G45" s="987" t="str">
        <f ca="1">IF(ISBLANK(OFFSET('5. Pp (3 años)'!$H$46,INT((ROW()-13)/2),0)),"",OFFSET('5. Pp (3 años)'!$H$46,INT((ROW()-13)/2),0))</f>
        <v>Trimestral</v>
      </c>
      <c r="H45" s="1027">
        <f ca="1">IF(ISBLANK(OFFSET('9. METAS'!$L$20,INT((ROW()-13)/2),0)),"",OFFSET('9. METAS'!$L$20,INT((ROW()-13)/2),0))</f>
        <v>40</v>
      </c>
      <c r="I45" s="1029"/>
      <c r="J45" s="208" t="e">
        <f ca="1">IF(MOD(ROW()-13,2)=0,IF(ISBLANK(OFFSET(#REF!,INT((ROW()-13)/2),0)),"",OFFSET(#REF!,INT((ROW()-13)/2),0)),IF(ISBLANK(OFFSET('9. METAS'!$U$20,INT((ROW()-14)/2),0)),"",OFFSET('9. METAS'!$U$20,INT((ROW()-14)/2),0)))</f>
        <v>#REF!</v>
      </c>
      <c r="K45" s="209" t="e">
        <f ca="1">IF(MOD(ROW()-13,2)=0,IF(ISBLANK(OFFSET(#REF!,INT((ROW()-13)/2),0)),"",OFFSET(#REF!,INT((ROW()-13)/2),0)),IF(ISBLANK(OFFSET('9. METAS'!$V$20,INT((ROW()-14)/2),0)),"",OFFSET('9. METAS'!$V$20,INT((ROW()-14)/2),0)))</f>
        <v>#REF!</v>
      </c>
      <c r="L45" s="209" t="e">
        <f ca="1">IF(MOD(ROW()-13,2)=0,IF(ISBLANK(OFFSET(#REF!,INT((ROW()-13)/2),0)),"",OFFSET(#REF!,INT((ROW()-13)/2),0)),IF(ISBLANK(OFFSET('9. METAS'!$W$20,INT((ROW()-14)/2),0)),"",OFFSET('9. METAS'!$W$20,INT((ROW()-14)/2),0)))</f>
        <v>#REF!</v>
      </c>
      <c r="M45" s="210" t="e">
        <f ca="1">IF(MOD(ROW()-13,2)=0,IF(ISBLANK(OFFSET(#REF!,INT((ROW()-13)/2),0)),"",OFFSET(#REF!,INT((ROW()-13)/2),0)),IF(ISBLANK(OFFSET('9. METAS'!$X$20,INT((ROW()-14)/2),0)),"",OFFSET('9. METAS'!$X$20,INT((ROW()-14)/2),0)))</f>
        <v>#REF!</v>
      </c>
      <c r="N45" s="1002" t="str">
        <f t="shared" ref="N45" ca="1" si="28">IFERROR(J45/J46,"ND")</f>
        <v>ND</v>
      </c>
      <c r="O45" s="1004" t="str">
        <f t="shared" ref="O45" ca="1" si="29">IFERROR(((J45+K45+L45+M45)/H45),"ND")</f>
        <v>ND</v>
      </c>
      <c r="P45" s="1031"/>
    </row>
    <row r="46" spans="3:16">
      <c r="C46" s="981"/>
      <c r="D46" s="983"/>
      <c r="E46" s="983"/>
      <c r="F46" s="985"/>
      <c r="G46" s="987"/>
      <c r="H46" s="1027"/>
      <c r="I46" s="1033"/>
      <c r="J46" s="208">
        <f ca="1">IF(MOD(ROW()-13,2)=0,IF(ISBLANK(OFFSET(#REF!,INT((ROW()-13)/2),0)),"",OFFSET(#REF!,INT((ROW()-13)/2),0)),IF(ISBLANK(OFFSET('9. METAS'!$U$20,INT((ROW()-14)/2),0)),"",OFFSET('9. METAS'!$U$20,INT((ROW()-14)/2),0)))</f>
        <v>10</v>
      </c>
      <c r="K46" s="209">
        <f ca="1">IF(MOD(ROW()-13,2)=0,IF(ISBLANK(OFFSET(#REF!,INT((ROW()-13)/2),0)),"",OFFSET(#REF!,INT((ROW()-13)/2),0)),IF(ISBLANK(OFFSET('9. METAS'!$V$20,INT((ROW()-14)/2),0)),"",OFFSET('9. METAS'!$V$20,INT((ROW()-14)/2),0)))</f>
        <v>10</v>
      </c>
      <c r="L46" s="209">
        <f ca="1">IF(MOD(ROW()-13,2)=0,IF(ISBLANK(OFFSET(#REF!,INT((ROW()-13)/2),0)),"",OFFSET(#REF!,INT((ROW()-13)/2),0)),IF(ISBLANK(OFFSET('9. METAS'!$W$20,INT((ROW()-14)/2),0)),"",OFFSET('9. METAS'!$W$20,INT((ROW()-14)/2),0)))</f>
        <v>10</v>
      </c>
      <c r="M46" s="210">
        <f ca="1">IF(MOD(ROW()-13,2)=0,IF(ISBLANK(OFFSET(#REF!,INT((ROW()-13)/2),0)),"",OFFSET(#REF!,INT((ROW()-13)/2),0)),IF(ISBLANK(OFFSET('9. METAS'!$X$20,INT((ROW()-14)/2),0)),"",OFFSET('9. METAS'!$X$20,INT((ROW()-14)/2),0)))</f>
        <v>10</v>
      </c>
      <c r="N46" s="1003"/>
      <c r="O46" s="1005"/>
      <c r="P46" s="1034"/>
    </row>
    <row r="47" spans="3:16">
      <c r="C47" s="1008" t="str">
        <f ca="1">IF(ISBLANK(OFFSET('5. Pp (3 años)'!$C$46,INT((ROW()-13)/2),0)),"",OFFSET('5. Pp (3 años)'!$C$46,INT((ROW()-13)/2),0))</f>
        <v>Actividad</v>
      </c>
      <c r="D47" s="983" t="str">
        <f ca="1">IF(ISBLANK(OFFSET('5. Pp (3 años)'!$D$46,INT((ROW()-13)/2),0)),"",OFFSET('5. Pp (3 años)'!$D$46,INT((ROW()-13)/2),0))</f>
        <v>3.1.1.1.4.4 Mejoramiento de las instalaciones del Registro Civil.</v>
      </c>
      <c r="E47" s="983" t="str">
        <f ca="1">IF(ISBLANK(OFFSET('5. Pp (3 años)'!$E$46,INT((ROW()-13)/2),0)),"",OFFSET('5. Pp (3 años)'!$E$46,INT((ROW()-13)/2),0))</f>
        <v>PIRM: Porcentaje de instalaciones del Registro Civil mejoradas.</v>
      </c>
      <c r="F47" s="985" t="str">
        <f ca="1">IF(ISBLANK(OFFSET('5. Pp (3 años)'!$K$46,INT((ROW()-13)/2),0)),"",OFFSET('5. Pp (3 años)'!$K$46,INT((ROW()-13)/2),0))</f>
        <v>Ascendente</v>
      </c>
      <c r="G47" s="987" t="str">
        <f ca="1">IF(ISBLANK(OFFSET('5. Pp (3 años)'!$H$46,INT((ROW()-13)/2),0)),"",OFFSET('5. Pp (3 años)'!$H$46,INT((ROW()-13)/2),0))</f>
        <v>Trimestral</v>
      </c>
      <c r="H47" s="1027">
        <f ca="1">IF(ISBLANK(OFFSET('9. METAS'!$L$20,INT((ROW()-13)/2),0)),"",OFFSET('9. METAS'!$L$20,INT((ROW()-13)/2),0))</f>
        <v>2</v>
      </c>
      <c r="I47" s="1029"/>
      <c r="J47" s="208" t="e">
        <f ca="1">IF(MOD(ROW()-13,2)=0,IF(ISBLANK(OFFSET(#REF!,INT((ROW()-13)/2),0)),"",OFFSET(#REF!,INT((ROW()-13)/2),0)),IF(ISBLANK(OFFSET('9. METAS'!$U$20,INT((ROW()-14)/2),0)),"",OFFSET('9. METAS'!$U$20,INT((ROW()-14)/2),0)))</f>
        <v>#REF!</v>
      </c>
      <c r="K47" s="209" t="e">
        <f ca="1">IF(MOD(ROW()-13,2)=0,IF(ISBLANK(OFFSET(#REF!,INT((ROW()-13)/2),0)),"",OFFSET(#REF!,INT((ROW()-13)/2),0)),IF(ISBLANK(OFFSET('9. METAS'!$V$20,INT((ROW()-14)/2),0)),"",OFFSET('9. METAS'!$V$20,INT((ROW()-14)/2),0)))</f>
        <v>#REF!</v>
      </c>
      <c r="L47" s="209" t="e">
        <f ca="1">IF(MOD(ROW()-13,2)=0,IF(ISBLANK(OFFSET(#REF!,INT((ROW()-13)/2),0)),"",OFFSET(#REF!,INT((ROW()-13)/2),0)),IF(ISBLANK(OFFSET('9. METAS'!$W$20,INT((ROW()-14)/2),0)),"",OFFSET('9. METAS'!$W$20,INT((ROW()-14)/2),0)))</f>
        <v>#REF!</v>
      </c>
      <c r="M47" s="210" t="e">
        <f ca="1">IF(MOD(ROW()-13,2)=0,IF(ISBLANK(OFFSET(#REF!,INT((ROW()-13)/2),0)),"",OFFSET(#REF!,INT((ROW()-13)/2),0)),IF(ISBLANK(OFFSET('9. METAS'!$X$20,INT((ROW()-14)/2),0)),"",OFFSET('9. METAS'!$X$20,INT((ROW()-14)/2),0)))</f>
        <v>#REF!</v>
      </c>
      <c r="N47" s="1002" t="str">
        <f t="shared" ref="N47" ca="1" si="30">IFERROR(J47/J48,"ND")</f>
        <v>ND</v>
      </c>
      <c r="O47" s="1004" t="str">
        <f t="shared" ref="O47" ca="1" si="31">IFERROR(((J47+K47+L47+M47)/H47),"ND")</f>
        <v>ND</v>
      </c>
      <c r="P47" s="1031"/>
    </row>
    <row r="48" spans="3:16">
      <c r="C48" s="981"/>
      <c r="D48" s="983"/>
      <c r="E48" s="983"/>
      <c r="F48" s="985"/>
      <c r="G48" s="987"/>
      <c r="H48" s="1027"/>
      <c r="I48" s="1033"/>
      <c r="J48" s="208">
        <f ca="1">IF(MOD(ROW()-13,2)=0,IF(ISBLANK(OFFSET(#REF!,INT((ROW()-13)/2),0)),"",OFFSET(#REF!,INT((ROW()-13)/2),0)),IF(ISBLANK(OFFSET('9. METAS'!$U$20,INT((ROW()-14)/2),0)),"",OFFSET('9. METAS'!$U$20,INT((ROW()-14)/2),0)))</f>
        <v>0</v>
      </c>
      <c r="K48" s="209">
        <f ca="1">IF(MOD(ROW()-13,2)=0,IF(ISBLANK(OFFSET(#REF!,INT((ROW()-13)/2),0)),"",OFFSET(#REF!,INT((ROW()-13)/2),0)),IF(ISBLANK(OFFSET('9. METAS'!$V$20,INT((ROW()-14)/2),0)),"",OFFSET('9. METAS'!$V$20,INT((ROW()-14)/2),0)))</f>
        <v>1</v>
      </c>
      <c r="L48" s="209">
        <f ca="1">IF(MOD(ROW()-13,2)=0,IF(ISBLANK(OFFSET(#REF!,INT((ROW()-13)/2),0)),"",OFFSET(#REF!,INT((ROW()-13)/2),0)),IF(ISBLANK(OFFSET('9. METAS'!$W$20,INT((ROW()-14)/2),0)),"",OFFSET('9. METAS'!$W$20,INT((ROW()-14)/2),0)))</f>
        <v>1</v>
      </c>
      <c r="M48" s="210">
        <f ca="1">IF(MOD(ROW()-13,2)=0,IF(ISBLANK(OFFSET(#REF!,INT((ROW()-13)/2),0)),"",OFFSET(#REF!,INT((ROW()-13)/2),0)),IF(ISBLANK(OFFSET('9. METAS'!$X$20,INT((ROW()-14)/2),0)),"",OFFSET('9. METAS'!$X$20,INT((ROW()-14)/2),0)))</f>
        <v>0</v>
      </c>
      <c r="N48" s="1003"/>
      <c r="O48" s="1005"/>
      <c r="P48" s="1034"/>
    </row>
    <row r="49" spans="3:16">
      <c r="C49" s="1008" t="str">
        <f ca="1">IF(ISBLANK(OFFSET('5. Pp (3 años)'!$C$46,INT((ROW()-13)/2),0)),"",OFFSET('5. Pp (3 años)'!$C$46,INT((ROW()-13)/2),0))</f>
        <v>Componente</v>
      </c>
      <c r="D49" s="983" t="str">
        <f ca="1">IF(ISBLANK(OFFSET('5. Pp (3 años)'!$D$46,INT((ROW()-13)/2),0)),"",OFFSET('5. Pp (3 años)'!$D$46,INT((ROW()-13)/2),0))</f>
        <v>3.1.1.1.5 Quejas y recomendaciones en materia de Derechos Humanos atendidas.</v>
      </c>
      <c r="E49" s="983" t="str">
        <f ca="1">IF(ISBLANK(OFFSET('5. Pp (3 años)'!$E$46,INT((ROW()-13)/2),0)),"",OFFSET('5. Pp (3 años)'!$E$46,INT((ROW()-13)/2),0))</f>
        <v>PQRDH: Porcentaje de quejas y recomendaciones en materia de Derechos Humanos atendidas.</v>
      </c>
      <c r="F49" s="985" t="str">
        <f ca="1">IF(ISBLANK(OFFSET('5. Pp (3 años)'!$K$46,INT((ROW()-13)/2),0)),"",OFFSET('5. Pp (3 años)'!$K$46,INT((ROW()-13)/2),0))</f>
        <v>Ascendente</v>
      </c>
      <c r="G49" s="987" t="str">
        <f ca="1">IF(ISBLANK(OFFSET('5. Pp (3 años)'!$H$46,INT((ROW()-13)/2),0)),"",OFFSET('5. Pp (3 años)'!$H$46,INT((ROW()-13)/2),0))</f>
        <v>Trimestral</v>
      </c>
      <c r="H49" s="1027">
        <f ca="1">IF(ISBLANK(OFFSET('9. METAS'!$L$20,INT((ROW()-13)/2),0)),"",OFFSET('9. METAS'!$L$20,INT((ROW()-13)/2),0))</f>
        <v>12</v>
      </c>
      <c r="I49" s="1029"/>
      <c r="J49" s="208" t="e">
        <f ca="1">IF(MOD(ROW()-13,2)=0,IF(ISBLANK(OFFSET(#REF!,INT((ROW()-13)/2),0)),"",OFFSET(#REF!,INT((ROW()-13)/2),0)),IF(ISBLANK(OFFSET('9. METAS'!$U$20,INT((ROW()-14)/2),0)),"",OFFSET('9. METAS'!$U$20,INT((ROW()-14)/2),0)))</f>
        <v>#REF!</v>
      </c>
      <c r="K49" s="209" t="e">
        <f ca="1">IF(MOD(ROW()-13,2)=0,IF(ISBLANK(OFFSET(#REF!,INT((ROW()-13)/2),0)),"",OFFSET(#REF!,INT((ROW()-13)/2),0)),IF(ISBLANK(OFFSET('9. METAS'!$V$20,INT((ROW()-14)/2),0)),"",OFFSET('9. METAS'!$V$20,INT((ROW()-14)/2),0)))</f>
        <v>#REF!</v>
      </c>
      <c r="L49" s="209" t="e">
        <f ca="1">IF(MOD(ROW()-13,2)=0,IF(ISBLANK(OFFSET(#REF!,INT((ROW()-13)/2),0)),"",OFFSET(#REF!,INT((ROW()-13)/2),0)),IF(ISBLANK(OFFSET('9. METAS'!$W$20,INT((ROW()-14)/2),0)),"",OFFSET('9. METAS'!$W$20,INT((ROW()-14)/2),0)))</f>
        <v>#REF!</v>
      </c>
      <c r="M49" s="210" t="e">
        <f ca="1">IF(MOD(ROW()-13,2)=0,IF(ISBLANK(OFFSET(#REF!,INT((ROW()-13)/2),0)),"",OFFSET(#REF!,INT((ROW()-13)/2),0)),IF(ISBLANK(OFFSET('9. METAS'!$X$20,INT((ROW()-14)/2),0)),"",OFFSET('9. METAS'!$X$20,INT((ROW()-14)/2),0)))</f>
        <v>#REF!</v>
      </c>
      <c r="N49" s="1002" t="str">
        <f t="shared" ref="N49" ca="1" si="32">IFERROR(J49/J50,"ND")</f>
        <v>ND</v>
      </c>
      <c r="O49" s="1004" t="str">
        <f t="shared" ref="O49" ca="1" si="33">IFERROR(((J49+K49+L49+M49)/H49),"ND")</f>
        <v>ND</v>
      </c>
      <c r="P49" s="1031"/>
    </row>
    <row r="50" spans="3:16">
      <c r="C50" s="981"/>
      <c r="D50" s="983"/>
      <c r="E50" s="983"/>
      <c r="F50" s="985"/>
      <c r="G50" s="987"/>
      <c r="H50" s="1027"/>
      <c r="I50" s="1033"/>
      <c r="J50" s="208">
        <f ca="1">IF(MOD(ROW()-13,2)=0,IF(ISBLANK(OFFSET(#REF!,INT((ROW()-13)/2),0)),"",OFFSET(#REF!,INT((ROW()-13)/2),0)),IF(ISBLANK(OFFSET('9. METAS'!$U$20,INT((ROW()-14)/2),0)),"",OFFSET('9. METAS'!$U$20,INT((ROW()-14)/2),0)))</f>
        <v>3</v>
      </c>
      <c r="K50" s="209">
        <f ca="1">IF(MOD(ROW()-13,2)=0,IF(ISBLANK(OFFSET(#REF!,INT((ROW()-13)/2),0)),"",OFFSET(#REF!,INT((ROW()-13)/2),0)),IF(ISBLANK(OFFSET('9. METAS'!$V$20,INT((ROW()-14)/2),0)),"",OFFSET('9. METAS'!$V$20,INT((ROW()-14)/2),0)))</f>
        <v>3</v>
      </c>
      <c r="L50" s="209">
        <f ca="1">IF(MOD(ROW()-13,2)=0,IF(ISBLANK(OFFSET(#REF!,INT((ROW()-13)/2),0)),"",OFFSET(#REF!,INT((ROW()-13)/2),0)),IF(ISBLANK(OFFSET('9. METAS'!$W$20,INT((ROW()-14)/2),0)),"",OFFSET('9. METAS'!$W$20,INT((ROW()-14)/2),0)))</f>
        <v>3</v>
      </c>
      <c r="M50" s="210">
        <f ca="1">IF(MOD(ROW()-13,2)=0,IF(ISBLANK(OFFSET(#REF!,INT((ROW()-13)/2),0)),"",OFFSET(#REF!,INT((ROW()-13)/2),0)),IF(ISBLANK(OFFSET('9. METAS'!$X$20,INT((ROW()-14)/2),0)),"",OFFSET('9. METAS'!$X$20,INT((ROW()-14)/2),0)))</f>
        <v>3</v>
      </c>
      <c r="N50" s="1003"/>
      <c r="O50" s="1005"/>
      <c r="P50" s="1034"/>
    </row>
    <row r="51" spans="3:16">
      <c r="C51" s="1008" t="str">
        <f ca="1">IF(ISBLANK(OFFSET('5. Pp (3 años)'!$C$46,INT((ROW()-13)/2),0)),"",OFFSET('5. Pp (3 años)'!$C$46,INT((ROW()-13)/2),0))</f>
        <v>Actividad</v>
      </c>
      <c r="D51" s="983" t="str">
        <f ca="1">IF(ISBLANK(OFFSET('5. Pp (3 años)'!$D$46,INT((ROW()-13)/2),0)),"",OFFSET('5. Pp (3 años)'!$D$46,INT((ROW()-13)/2),0))</f>
        <v>3.1.1.1.5.1 Prestación de asesorías jurídicas y atención a quejas en materia de Derechos Humanos.</v>
      </c>
      <c r="E51" s="983" t="str">
        <f ca="1">IF(ISBLANK(OFFSET('5. Pp (3 años)'!$E$46,INT((ROW()-13)/2),0)),"",OFFSET('5. Pp (3 años)'!$E$46,INT((ROW()-13)/2),0))</f>
        <v>PJQDH: Porcentaje de asesorías jurídicas y atenciones a quejas en materia de Derechos Humanos realizadas.</v>
      </c>
      <c r="F51" s="985" t="str">
        <f ca="1">IF(ISBLANK(OFFSET('5. Pp (3 años)'!$K$46,INT((ROW()-13)/2),0)),"",OFFSET('5. Pp (3 años)'!$K$46,INT((ROW()-13)/2),0))</f>
        <v>Ascendente</v>
      </c>
      <c r="G51" s="987" t="str">
        <f ca="1">IF(ISBLANK(OFFSET('5. Pp (3 años)'!$H$46,INT((ROW()-13)/2),0)),"",OFFSET('5. Pp (3 años)'!$H$46,INT((ROW()-13)/2),0))</f>
        <v>Trimestral</v>
      </c>
      <c r="H51" s="1027">
        <f ca="1">IF(ISBLANK(OFFSET('9. METAS'!$L$20,INT((ROW()-13)/2),0)),"",OFFSET('9. METAS'!$L$20,INT((ROW()-13)/2),0))</f>
        <v>60</v>
      </c>
      <c r="I51" s="1029"/>
      <c r="J51" s="208" t="e">
        <f ca="1">IF(MOD(ROW()-13,2)=0,IF(ISBLANK(OFFSET(#REF!,INT((ROW()-13)/2),0)),"",OFFSET(#REF!,INT((ROW()-13)/2),0)),IF(ISBLANK(OFFSET('9. METAS'!$U$20,INT((ROW()-14)/2),0)),"",OFFSET('9. METAS'!$U$20,INT((ROW()-14)/2),0)))</f>
        <v>#REF!</v>
      </c>
      <c r="K51" s="209" t="e">
        <f ca="1">IF(MOD(ROW()-13,2)=0,IF(ISBLANK(OFFSET(#REF!,INT((ROW()-13)/2),0)),"",OFFSET(#REF!,INT((ROW()-13)/2),0)),IF(ISBLANK(OFFSET('9. METAS'!$V$20,INT((ROW()-14)/2),0)),"",OFFSET('9. METAS'!$V$20,INT((ROW()-14)/2),0)))</f>
        <v>#REF!</v>
      </c>
      <c r="L51" s="209" t="e">
        <f ca="1">IF(MOD(ROW()-13,2)=0,IF(ISBLANK(OFFSET(#REF!,INT((ROW()-13)/2),0)),"",OFFSET(#REF!,INT((ROW()-13)/2),0)),IF(ISBLANK(OFFSET('9. METAS'!$W$20,INT((ROW()-14)/2),0)),"",OFFSET('9. METAS'!$W$20,INT((ROW()-14)/2),0)))</f>
        <v>#REF!</v>
      </c>
      <c r="M51" s="210" t="e">
        <f ca="1">IF(MOD(ROW()-13,2)=0,IF(ISBLANK(OFFSET(#REF!,INT((ROW()-13)/2),0)),"",OFFSET(#REF!,INT((ROW()-13)/2),0)),IF(ISBLANK(OFFSET('9. METAS'!$X$20,INT((ROW()-14)/2),0)),"",OFFSET('9. METAS'!$X$20,INT((ROW()-14)/2),0)))</f>
        <v>#REF!</v>
      </c>
      <c r="N51" s="1002" t="str">
        <f t="shared" ref="N51" ca="1" si="34">IFERROR(J51/J52,"ND")</f>
        <v>ND</v>
      </c>
      <c r="O51" s="1004" t="str">
        <f t="shared" ref="O51" ca="1" si="35">IFERROR(((J51+K51+L51+M51)/H51),"ND")</f>
        <v>ND</v>
      </c>
      <c r="P51" s="1031"/>
    </row>
    <row r="52" spans="3:16">
      <c r="C52" s="981"/>
      <c r="D52" s="983"/>
      <c r="E52" s="983"/>
      <c r="F52" s="985"/>
      <c r="G52" s="987"/>
      <c r="H52" s="1027"/>
      <c r="I52" s="1033"/>
      <c r="J52" s="208">
        <f ca="1">IF(MOD(ROW()-13,2)=0,IF(ISBLANK(OFFSET(#REF!,INT((ROW()-13)/2),0)),"",OFFSET(#REF!,INT((ROW()-13)/2),0)),IF(ISBLANK(OFFSET('9. METAS'!$U$20,INT((ROW()-14)/2),0)),"",OFFSET('9. METAS'!$U$20,INT((ROW()-14)/2),0)))</f>
        <v>15</v>
      </c>
      <c r="K52" s="209">
        <f ca="1">IF(MOD(ROW()-13,2)=0,IF(ISBLANK(OFFSET(#REF!,INT((ROW()-13)/2),0)),"",OFFSET(#REF!,INT((ROW()-13)/2),0)),IF(ISBLANK(OFFSET('9. METAS'!$V$20,INT((ROW()-14)/2),0)),"",OFFSET('9. METAS'!$V$20,INT((ROW()-14)/2),0)))</f>
        <v>15</v>
      </c>
      <c r="L52" s="209">
        <f ca="1">IF(MOD(ROW()-13,2)=0,IF(ISBLANK(OFFSET(#REF!,INT((ROW()-13)/2),0)),"",OFFSET(#REF!,INT((ROW()-13)/2),0)),IF(ISBLANK(OFFSET('9. METAS'!$W$20,INT((ROW()-14)/2),0)),"",OFFSET('9. METAS'!$W$20,INT((ROW()-14)/2),0)))</f>
        <v>15</v>
      </c>
      <c r="M52" s="210">
        <f ca="1">IF(MOD(ROW()-13,2)=0,IF(ISBLANK(OFFSET(#REF!,INT((ROW()-13)/2),0)),"",OFFSET(#REF!,INT((ROW()-13)/2),0)),IF(ISBLANK(OFFSET('9. METAS'!$X$20,INT((ROW()-14)/2),0)),"",OFFSET('9. METAS'!$X$20,INT((ROW()-14)/2),0)))</f>
        <v>15</v>
      </c>
      <c r="N52" s="1003"/>
      <c r="O52" s="1005"/>
      <c r="P52" s="1034"/>
    </row>
    <row r="53" spans="3:16">
      <c r="C53" s="1008" t="str">
        <f ca="1">IF(ISBLANK(OFFSET('5. Pp (3 años)'!$C$46,INT((ROW()-13)/2),0)),"",OFFSET('5. Pp (3 años)'!$C$46,INT((ROW()-13)/2),0))</f>
        <v>Actividad</v>
      </c>
      <c r="D53" s="983" t="str">
        <f ca="1">IF(ISBLANK(OFFSET('5. Pp (3 años)'!$D$46,INT((ROW()-13)/2),0)),"",OFFSET('5. Pp (3 años)'!$D$46,INT((ROW()-13)/2),0))</f>
        <v>3.1.1.1.5.2 Impartición de capacitaciones especializadas en materia de Derechos Humanos y no discriminación.</v>
      </c>
      <c r="E53" s="983" t="str">
        <f ca="1">IF(ISBLANK(OFFSET('5. Pp (3 años)'!$E$46,INT((ROW()-13)/2),0)),"",OFFSET('5. Pp (3 años)'!$E$46,INT((ROW()-13)/2),0))</f>
        <v xml:space="preserve">
PCMDH: Porcentaje de capacitaciones en materia de Derechos Humanos realizadas.</v>
      </c>
      <c r="F53" s="985" t="str">
        <f ca="1">IF(ISBLANK(OFFSET('5. Pp (3 años)'!$K$46,INT((ROW()-13)/2),0)),"",OFFSET('5. Pp (3 años)'!$K$46,INT((ROW()-13)/2),0))</f>
        <v>Ascendente</v>
      </c>
      <c r="G53" s="987" t="str">
        <f ca="1">IF(ISBLANK(OFFSET('5. Pp (3 años)'!$H$46,INT((ROW()-13)/2),0)),"",OFFSET('5. Pp (3 años)'!$H$46,INT((ROW()-13)/2),0))</f>
        <v>Trimestral</v>
      </c>
      <c r="H53" s="1027">
        <f ca="1">IF(ISBLANK(OFFSET('9. METAS'!$L$20,INT((ROW()-13)/2),0)),"",OFFSET('9. METAS'!$L$20,INT((ROW()-13)/2),0))</f>
        <v>48</v>
      </c>
      <c r="I53" s="1029"/>
      <c r="J53" s="208" t="e">
        <f ca="1">IF(MOD(ROW()-13,2)=0,IF(ISBLANK(OFFSET(#REF!,INT((ROW()-13)/2),0)),"",OFFSET(#REF!,INT((ROW()-13)/2),0)),IF(ISBLANK(OFFSET('9. METAS'!$U$20,INT((ROW()-14)/2),0)),"",OFFSET('9. METAS'!$U$20,INT((ROW()-14)/2),0)))</f>
        <v>#REF!</v>
      </c>
      <c r="K53" s="209" t="e">
        <f ca="1">IF(MOD(ROW()-13,2)=0,IF(ISBLANK(OFFSET(#REF!,INT((ROW()-13)/2),0)),"",OFFSET(#REF!,INT((ROW()-13)/2),0)),IF(ISBLANK(OFFSET('9. METAS'!$V$20,INT((ROW()-14)/2),0)),"",OFFSET('9. METAS'!$V$20,INT((ROW()-14)/2),0)))</f>
        <v>#REF!</v>
      </c>
      <c r="L53" s="209" t="e">
        <f ca="1">IF(MOD(ROW()-13,2)=0,IF(ISBLANK(OFFSET(#REF!,INT((ROW()-13)/2),0)),"",OFFSET(#REF!,INT((ROW()-13)/2),0)),IF(ISBLANK(OFFSET('9. METAS'!$W$20,INT((ROW()-14)/2),0)),"",OFFSET('9. METAS'!$W$20,INT((ROW()-14)/2),0)))</f>
        <v>#REF!</v>
      </c>
      <c r="M53" s="210" t="e">
        <f ca="1">IF(MOD(ROW()-13,2)=0,IF(ISBLANK(OFFSET(#REF!,INT((ROW()-13)/2),0)),"",OFFSET(#REF!,INT((ROW()-13)/2),0)),IF(ISBLANK(OFFSET('9. METAS'!$X$20,INT((ROW()-14)/2),0)),"",OFFSET('9. METAS'!$X$20,INT((ROW()-14)/2),0)))</f>
        <v>#REF!</v>
      </c>
      <c r="N53" s="1002" t="str">
        <f t="shared" ref="N53" ca="1" si="36">IFERROR(J53/J54,"ND")</f>
        <v>ND</v>
      </c>
      <c r="O53" s="1004" t="str">
        <f t="shared" ref="O53" ca="1" si="37">IFERROR(((J53+K53+L53+M53)/H53),"ND")</f>
        <v>ND</v>
      </c>
      <c r="P53" s="1031"/>
    </row>
    <row r="54" spans="3:16">
      <c r="C54" s="981"/>
      <c r="D54" s="983"/>
      <c r="E54" s="983"/>
      <c r="F54" s="985"/>
      <c r="G54" s="987"/>
      <c r="H54" s="1027"/>
      <c r="I54" s="1033"/>
      <c r="J54" s="208">
        <f ca="1">IF(MOD(ROW()-13,2)=0,IF(ISBLANK(OFFSET(#REF!,INT((ROW()-13)/2),0)),"",OFFSET(#REF!,INT((ROW()-13)/2),0)),IF(ISBLANK(OFFSET('9. METAS'!$U$20,INT((ROW()-14)/2),0)),"",OFFSET('9. METAS'!$U$20,INT((ROW()-14)/2),0)))</f>
        <v>12</v>
      </c>
      <c r="K54" s="209">
        <f ca="1">IF(MOD(ROW()-13,2)=0,IF(ISBLANK(OFFSET(#REF!,INT((ROW()-13)/2),0)),"",OFFSET(#REF!,INT((ROW()-13)/2),0)),IF(ISBLANK(OFFSET('9. METAS'!$V$20,INT((ROW()-14)/2),0)),"",OFFSET('9. METAS'!$V$20,INT((ROW()-14)/2),0)))</f>
        <v>12</v>
      </c>
      <c r="L54" s="209">
        <f ca="1">IF(MOD(ROW()-13,2)=0,IF(ISBLANK(OFFSET(#REF!,INT((ROW()-13)/2),0)),"",OFFSET(#REF!,INT((ROW()-13)/2),0)),IF(ISBLANK(OFFSET('9. METAS'!$W$20,INT((ROW()-14)/2),0)),"",OFFSET('9. METAS'!$W$20,INT((ROW()-14)/2),0)))</f>
        <v>12</v>
      </c>
      <c r="M54" s="210">
        <f ca="1">IF(MOD(ROW()-13,2)=0,IF(ISBLANK(OFFSET(#REF!,INT((ROW()-13)/2),0)),"",OFFSET(#REF!,INT((ROW()-13)/2),0)),IF(ISBLANK(OFFSET('9. METAS'!$X$20,INT((ROW()-14)/2),0)),"",OFFSET('9. METAS'!$X$20,INT((ROW()-14)/2),0)))</f>
        <v>12</v>
      </c>
      <c r="N54" s="1003"/>
      <c r="O54" s="1005"/>
      <c r="P54" s="1034"/>
    </row>
    <row r="55" spans="3:16">
      <c r="C55" s="1008" t="str">
        <f ca="1">IF(ISBLANK(OFFSET('5. Pp (3 años)'!$C$46,INT((ROW()-13)/2),0)),"",OFFSET('5. Pp (3 años)'!$C$46,INT((ROW()-13)/2),0))</f>
        <v>Actividad</v>
      </c>
      <c r="D55" s="983" t="str">
        <f ca="1">IF(ISBLANK(OFFSET('5. Pp (3 años)'!$D$46,INT((ROW()-13)/2),0)),"",OFFSET('5. Pp (3 años)'!$D$46,INT((ROW()-13)/2),0))</f>
        <v>3.1.1.1.5.3 Realización de mesas de trabajo en materia de Derechos Humanos con instituciones y organizaciones de la sociedad civil.</v>
      </c>
      <c r="E55" s="983" t="str">
        <f ca="1">IF(ISBLANK(OFFSET('5. Pp (3 años)'!$E$46,INT((ROW()-13)/2),0)),"",OFFSET('5. Pp (3 años)'!$E$46,INT((ROW()-13)/2),0))</f>
        <v>PMTDH: Porcentaje de Mesas de Trabajo en materia de Derechos Humanos realizadas.</v>
      </c>
      <c r="F55" s="985" t="str">
        <f ca="1">IF(ISBLANK(OFFSET('5. Pp (3 años)'!$K$46,INT((ROW()-13)/2),0)),"",OFFSET('5. Pp (3 años)'!$K$46,INT((ROW()-13)/2),0))</f>
        <v>Ascendente</v>
      </c>
      <c r="G55" s="987" t="str">
        <f ca="1">IF(ISBLANK(OFFSET('5. Pp (3 años)'!$H$46,INT((ROW()-13)/2),0)),"",OFFSET('5. Pp (3 años)'!$H$46,INT((ROW()-13)/2),0))</f>
        <v>Trimestral</v>
      </c>
      <c r="H55" s="1027">
        <f ca="1">IF(ISBLANK(OFFSET('9. METAS'!$L$20,INT((ROW()-13)/2),0)),"",OFFSET('9. METAS'!$L$20,INT((ROW()-13)/2),0))</f>
        <v>12</v>
      </c>
      <c r="I55" s="1029"/>
      <c r="J55" s="208" t="e">
        <f ca="1">IF(MOD(ROW()-13,2)=0,IF(ISBLANK(OFFSET(#REF!,INT((ROW()-13)/2),0)),"",OFFSET(#REF!,INT((ROW()-13)/2),0)),IF(ISBLANK(OFFSET('9. METAS'!$U$20,INT((ROW()-14)/2),0)),"",OFFSET('9. METAS'!$U$20,INT((ROW()-14)/2),0)))</f>
        <v>#REF!</v>
      </c>
      <c r="K55" s="209" t="e">
        <f ca="1">IF(MOD(ROW()-13,2)=0,IF(ISBLANK(OFFSET(#REF!,INT((ROW()-13)/2),0)),"",OFFSET(#REF!,INT((ROW()-13)/2),0)),IF(ISBLANK(OFFSET('9. METAS'!$V$20,INT((ROW()-14)/2),0)),"",OFFSET('9. METAS'!$V$20,INT((ROW()-14)/2),0)))</f>
        <v>#REF!</v>
      </c>
      <c r="L55" s="209" t="e">
        <f ca="1">IF(MOD(ROW()-13,2)=0,IF(ISBLANK(OFFSET(#REF!,INT((ROW()-13)/2),0)),"",OFFSET(#REF!,INT((ROW()-13)/2),0)),IF(ISBLANK(OFFSET('9. METAS'!$W$20,INT((ROW()-14)/2),0)),"",OFFSET('9. METAS'!$W$20,INT((ROW()-14)/2),0)))</f>
        <v>#REF!</v>
      </c>
      <c r="M55" s="210" t="e">
        <f ca="1">IF(MOD(ROW()-13,2)=0,IF(ISBLANK(OFFSET(#REF!,INT((ROW()-13)/2),0)),"",OFFSET(#REF!,INT((ROW()-13)/2),0)),IF(ISBLANK(OFFSET('9. METAS'!$X$20,INT((ROW()-14)/2),0)),"",OFFSET('9. METAS'!$X$20,INT((ROW()-14)/2),0)))</f>
        <v>#REF!</v>
      </c>
      <c r="N55" s="1002" t="str">
        <f t="shared" ref="N55" ca="1" si="38">IFERROR(J55/J56,"ND")</f>
        <v>ND</v>
      </c>
      <c r="O55" s="1004" t="str">
        <f t="shared" ref="O55" ca="1" si="39">IFERROR(((J55+K55+L55+M55)/H55),"ND")</f>
        <v>ND</v>
      </c>
      <c r="P55" s="1031"/>
    </row>
    <row r="56" spans="3:16">
      <c r="C56" s="981"/>
      <c r="D56" s="983"/>
      <c r="E56" s="983"/>
      <c r="F56" s="985"/>
      <c r="G56" s="987"/>
      <c r="H56" s="1027"/>
      <c r="I56" s="1033"/>
      <c r="J56" s="208">
        <f ca="1">IF(MOD(ROW()-13,2)=0,IF(ISBLANK(OFFSET(#REF!,INT((ROW()-13)/2),0)),"",OFFSET(#REF!,INT((ROW()-13)/2),0)),IF(ISBLANK(OFFSET('9. METAS'!$U$20,INT((ROW()-14)/2),0)),"",OFFSET('9. METAS'!$U$20,INT((ROW()-14)/2),0)))</f>
        <v>3</v>
      </c>
      <c r="K56" s="209">
        <f ca="1">IF(MOD(ROW()-13,2)=0,IF(ISBLANK(OFFSET(#REF!,INT((ROW()-13)/2),0)),"",OFFSET(#REF!,INT((ROW()-13)/2),0)),IF(ISBLANK(OFFSET('9. METAS'!$V$20,INT((ROW()-14)/2),0)),"",OFFSET('9. METAS'!$V$20,INT((ROW()-14)/2),0)))</f>
        <v>3</v>
      </c>
      <c r="L56" s="209">
        <f ca="1">IF(MOD(ROW()-13,2)=0,IF(ISBLANK(OFFSET(#REF!,INT((ROW()-13)/2),0)),"",OFFSET(#REF!,INT((ROW()-13)/2),0)),IF(ISBLANK(OFFSET('9. METAS'!$W$20,INT((ROW()-14)/2),0)),"",OFFSET('9. METAS'!$W$20,INT((ROW()-14)/2),0)))</f>
        <v>3</v>
      </c>
      <c r="M56" s="210">
        <f ca="1">IF(MOD(ROW()-13,2)=0,IF(ISBLANK(OFFSET(#REF!,INT((ROW()-13)/2),0)),"",OFFSET(#REF!,INT((ROW()-13)/2),0)),IF(ISBLANK(OFFSET('9. METAS'!$X$20,INT((ROW()-14)/2),0)),"",OFFSET('9. METAS'!$X$20,INT((ROW()-14)/2),0)))</f>
        <v>3</v>
      </c>
      <c r="N56" s="1003"/>
      <c r="O56" s="1005"/>
      <c r="P56" s="1034"/>
    </row>
    <row r="57" spans="3:16">
      <c r="C57" s="1008" t="str">
        <f ca="1">IF(ISBLANK(OFFSET('5. Pp (3 años)'!$C$46,INT((ROW()-13)/2),0)),"",OFFSET('5. Pp (3 años)'!$C$46,INT((ROW()-13)/2),0))</f>
        <v>Componente</v>
      </c>
      <c r="D57" s="983" t="str">
        <f ca="1">IF(ISBLANK(OFFSET('5. Pp (3 años)'!$D$46,INT((ROW()-13)/2),0)),"",OFFSET('5. Pp (3 años)'!$D$46,INT((ROW()-13)/2),0))</f>
        <v>3.1.1.1.6 Procedimientos jurídicos en los que el Ayuntamiento es parte atendidos mediante su revisión, elaboración y seguimiento.</v>
      </c>
      <c r="E57" s="983" t="str">
        <f ca="1">IF(ISBLANK(OFFSET('5. Pp (3 años)'!$E$46,INT((ROW()-13)/2),0)),"",OFFSET('5. Pp (3 años)'!$E$46,INT((ROW()-13)/2),0))</f>
        <v>PPJA: Porcentaje de procedimientos jurídicos atendidos</v>
      </c>
      <c r="F57" s="985" t="str">
        <f ca="1">IF(ISBLANK(OFFSET('5. Pp (3 años)'!$K$46,INT((ROW()-13)/2),0)),"",OFFSET('5. Pp (3 años)'!$K$46,INT((ROW()-13)/2),0))</f>
        <v>Ascendente</v>
      </c>
      <c r="G57" s="987" t="str">
        <f ca="1">IF(ISBLANK(OFFSET('5. Pp (3 años)'!$H$46,INT((ROW()-13)/2),0)),"",OFFSET('5. Pp (3 años)'!$H$46,INT((ROW()-13)/2),0))</f>
        <v>Trimestral</v>
      </c>
      <c r="H57" s="1027">
        <f ca="1">IF(ISBLANK(OFFSET('9. METAS'!$L$20,INT((ROW()-13)/2),0)),"",OFFSET('9. METAS'!$L$20,INT((ROW()-13)/2),0))</f>
        <v>300</v>
      </c>
      <c r="I57" s="1029"/>
      <c r="J57" s="208" t="e">
        <f ca="1">IF(MOD(ROW()-13,2)=0,IF(ISBLANK(OFFSET(#REF!,INT((ROW()-13)/2),0)),"",OFFSET(#REF!,INT((ROW()-13)/2),0)),IF(ISBLANK(OFFSET('9. METAS'!$U$20,INT((ROW()-14)/2),0)),"",OFFSET('9. METAS'!$U$20,INT((ROW()-14)/2),0)))</f>
        <v>#REF!</v>
      </c>
      <c r="K57" s="209" t="e">
        <f ca="1">IF(MOD(ROW()-13,2)=0,IF(ISBLANK(OFFSET(#REF!,INT((ROW()-13)/2),0)),"",OFFSET(#REF!,INT((ROW()-13)/2),0)),IF(ISBLANK(OFFSET('9. METAS'!$V$20,INT((ROW()-14)/2),0)),"",OFFSET('9. METAS'!$V$20,INT((ROW()-14)/2),0)))</f>
        <v>#REF!</v>
      </c>
      <c r="L57" s="209" t="e">
        <f ca="1">IF(MOD(ROW()-13,2)=0,IF(ISBLANK(OFFSET(#REF!,INT((ROW()-13)/2),0)),"",OFFSET(#REF!,INT((ROW()-13)/2),0)),IF(ISBLANK(OFFSET('9. METAS'!$W$20,INT((ROW()-14)/2),0)),"",OFFSET('9. METAS'!$W$20,INT((ROW()-14)/2),0)))</f>
        <v>#REF!</v>
      </c>
      <c r="M57" s="210" t="e">
        <f ca="1">IF(MOD(ROW()-13,2)=0,IF(ISBLANK(OFFSET(#REF!,INT((ROW()-13)/2),0)),"",OFFSET(#REF!,INT((ROW()-13)/2),0)),IF(ISBLANK(OFFSET('9. METAS'!$X$20,INT((ROW()-14)/2),0)),"",OFFSET('9. METAS'!$X$20,INT((ROW()-14)/2),0)))</f>
        <v>#REF!</v>
      </c>
      <c r="N57" s="1002" t="str">
        <f t="shared" ref="N57" ca="1" si="40">IFERROR(J57/J58,"ND")</f>
        <v>ND</v>
      </c>
      <c r="O57" s="1004" t="str">
        <f t="shared" ref="O57" ca="1" si="41">IFERROR(((J57+K57+L57+M57)/H57),"ND")</f>
        <v>ND</v>
      </c>
      <c r="P57" s="1031"/>
    </row>
    <row r="58" spans="3:16">
      <c r="C58" s="981"/>
      <c r="D58" s="983"/>
      <c r="E58" s="983"/>
      <c r="F58" s="985"/>
      <c r="G58" s="987"/>
      <c r="H58" s="1027"/>
      <c r="I58" s="1033"/>
      <c r="J58" s="208">
        <f ca="1">IF(MOD(ROW()-13,2)=0,IF(ISBLANK(OFFSET(#REF!,INT((ROW()-13)/2),0)),"",OFFSET(#REF!,INT((ROW()-13)/2),0)),IF(ISBLANK(OFFSET('9. METAS'!$U$20,INT((ROW()-14)/2),0)),"",OFFSET('9. METAS'!$U$20,INT((ROW()-14)/2),0)))</f>
        <v>75</v>
      </c>
      <c r="K58" s="209">
        <f ca="1">IF(MOD(ROW()-13,2)=0,IF(ISBLANK(OFFSET(#REF!,INT((ROW()-13)/2),0)),"",OFFSET(#REF!,INT((ROW()-13)/2),0)),IF(ISBLANK(OFFSET('9. METAS'!$V$20,INT((ROW()-14)/2),0)),"",OFFSET('9. METAS'!$V$20,INT((ROW()-14)/2),0)))</f>
        <v>75</v>
      </c>
      <c r="L58" s="209">
        <f ca="1">IF(MOD(ROW()-13,2)=0,IF(ISBLANK(OFFSET(#REF!,INT((ROW()-13)/2),0)),"",OFFSET(#REF!,INT((ROW()-13)/2),0)),IF(ISBLANK(OFFSET('9. METAS'!$W$20,INT((ROW()-14)/2),0)),"",OFFSET('9. METAS'!$W$20,INT((ROW()-14)/2),0)))</f>
        <v>75</v>
      </c>
      <c r="M58" s="210">
        <f ca="1">IF(MOD(ROW()-13,2)=0,IF(ISBLANK(OFFSET(#REF!,INT((ROW()-13)/2),0)),"",OFFSET(#REF!,INT((ROW()-13)/2),0)),IF(ISBLANK(OFFSET('9. METAS'!$X$20,INT((ROW()-14)/2),0)),"",OFFSET('9. METAS'!$X$20,INT((ROW()-14)/2),0)))</f>
        <v>75</v>
      </c>
      <c r="N58" s="1003"/>
      <c r="O58" s="1005"/>
      <c r="P58" s="1034"/>
    </row>
    <row r="59" spans="3:16">
      <c r="C59" s="1008" t="str">
        <f ca="1">IF(ISBLANK(OFFSET('5. Pp (3 años)'!$C$46,INT((ROW()-13)/2),0)),"",OFFSET('5. Pp (3 años)'!$C$46,INT((ROW()-13)/2),0))</f>
        <v>Actividad</v>
      </c>
      <c r="D59" s="983" t="str">
        <f ca="1">IF(ISBLANK(OFFSET('5. Pp (3 años)'!$D$46,INT((ROW()-13)/2),0)),"",OFFSET('5. Pp (3 años)'!$D$46,INT((ROW()-13)/2),0))</f>
        <v>3.1.1.1.6.1 Revisión de instrumentos jurídicos de la Administración Pública Municipal realizada.</v>
      </c>
      <c r="E59" s="983" t="str">
        <f ca="1">IF(ISBLANK(OFFSET('5. Pp (3 años)'!$E$46,INT((ROW()-13)/2),0)),"",OFFSET('5. Pp (3 años)'!$E$46,INT((ROW()-13)/2),0))</f>
        <v>PIJR: Porcentaje de instrumentos jurídicos revisados</v>
      </c>
      <c r="F59" s="985" t="str">
        <f ca="1">IF(ISBLANK(OFFSET('5. Pp (3 años)'!$K$46,INT((ROW()-13)/2),0)),"",OFFSET('5. Pp (3 años)'!$K$46,INT((ROW()-13)/2),0))</f>
        <v>Ascendente</v>
      </c>
      <c r="G59" s="987" t="str">
        <f ca="1">IF(ISBLANK(OFFSET('5. Pp (3 años)'!$H$46,INT((ROW()-13)/2),0)),"",OFFSET('5. Pp (3 años)'!$H$46,INT((ROW()-13)/2),0))</f>
        <v>Trimestral</v>
      </c>
      <c r="H59" s="1027">
        <f ca="1">IF(ISBLANK(OFFSET('9. METAS'!$L$20,INT((ROW()-13)/2),0)),"",OFFSET('9. METAS'!$L$20,INT((ROW()-13)/2),0))</f>
        <v>200</v>
      </c>
      <c r="I59" s="1029"/>
      <c r="J59" s="208" t="e">
        <f ca="1">IF(MOD(ROW()-13,2)=0,IF(ISBLANK(OFFSET(#REF!,INT((ROW()-13)/2),0)),"",OFFSET(#REF!,INT((ROW()-13)/2),0)),IF(ISBLANK(OFFSET('9. METAS'!$U$20,INT((ROW()-14)/2),0)),"",OFFSET('9. METAS'!$U$20,INT((ROW()-14)/2),0)))</f>
        <v>#REF!</v>
      </c>
      <c r="K59" s="209" t="e">
        <f ca="1">IF(MOD(ROW()-13,2)=0,IF(ISBLANK(OFFSET(#REF!,INT((ROW()-13)/2),0)),"",OFFSET(#REF!,INT((ROW()-13)/2),0)),IF(ISBLANK(OFFSET('9. METAS'!$V$20,INT((ROW()-14)/2),0)),"",OFFSET('9. METAS'!$V$20,INT((ROW()-14)/2),0)))</f>
        <v>#REF!</v>
      </c>
      <c r="L59" s="209" t="e">
        <f ca="1">IF(MOD(ROW()-13,2)=0,IF(ISBLANK(OFFSET(#REF!,INT((ROW()-13)/2),0)),"",OFFSET(#REF!,INT((ROW()-13)/2),0)),IF(ISBLANK(OFFSET('9. METAS'!$W$20,INT((ROW()-14)/2),0)),"",OFFSET('9. METAS'!$W$20,INT((ROW()-14)/2),0)))</f>
        <v>#REF!</v>
      </c>
      <c r="M59" s="210" t="e">
        <f ca="1">IF(MOD(ROW()-13,2)=0,IF(ISBLANK(OFFSET(#REF!,INT((ROW()-13)/2),0)),"",OFFSET(#REF!,INT((ROW()-13)/2),0)),IF(ISBLANK(OFFSET('9. METAS'!$X$20,INT((ROW()-14)/2),0)),"",OFFSET('9. METAS'!$X$20,INT((ROW()-14)/2),0)))</f>
        <v>#REF!</v>
      </c>
      <c r="N59" s="1002" t="str">
        <f t="shared" ref="N59" ca="1" si="42">IFERROR(J59/J60,"ND")</f>
        <v>ND</v>
      </c>
      <c r="O59" s="1004" t="str">
        <f t="shared" ref="O59" ca="1" si="43">IFERROR(((J59+K59+L59+M59)/H59),"ND")</f>
        <v>ND</v>
      </c>
      <c r="P59" s="1031"/>
    </row>
    <row r="60" spans="3:16">
      <c r="C60" s="981"/>
      <c r="D60" s="983"/>
      <c r="E60" s="983"/>
      <c r="F60" s="985"/>
      <c r="G60" s="987"/>
      <c r="H60" s="1027"/>
      <c r="I60" s="1033"/>
      <c r="J60" s="208">
        <f ca="1">IF(MOD(ROW()-13,2)=0,IF(ISBLANK(OFFSET(#REF!,INT((ROW()-13)/2),0)),"",OFFSET(#REF!,INT((ROW()-13)/2),0)),IF(ISBLANK(OFFSET('9. METAS'!$U$20,INT((ROW()-14)/2),0)),"",OFFSET('9. METAS'!$U$20,INT((ROW()-14)/2),0)))</f>
        <v>50</v>
      </c>
      <c r="K60" s="209">
        <f ca="1">IF(MOD(ROW()-13,2)=0,IF(ISBLANK(OFFSET(#REF!,INT((ROW()-13)/2),0)),"",OFFSET(#REF!,INT((ROW()-13)/2),0)),IF(ISBLANK(OFFSET('9. METAS'!$V$20,INT((ROW()-14)/2),0)),"",OFFSET('9. METAS'!$V$20,INT((ROW()-14)/2),0)))</f>
        <v>50</v>
      </c>
      <c r="L60" s="209">
        <f ca="1">IF(MOD(ROW()-13,2)=0,IF(ISBLANK(OFFSET(#REF!,INT((ROW()-13)/2),0)),"",OFFSET(#REF!,INT((ROW()-13)/2),0)),IF(ISBLANK(OFFSET('9. METAS'!$W$20,INT((ROW()-14)/2),0)),"",OFFSET('9. METAS'!$W$20,INT((ROW()-14)/2),0)))</f>
        <v>50</v>
      </c>
      <c r="M60" s="210">
        <f ca="1">IF(MOD(ROW()-13,2)=0,IF(ISBLANK(OFFSET(#REF!,INT((ROW()-13)/2),0)),"",OFFSET(#REF!,INT((ROW()-13)/2),0)),IF(ISBLANK(OFFSET('9. METAS'!$X$20,INT((ROW()-14)/2),0)),"",OFFSET('9. METAS'!$X$20,INT((ROW()-14)/2),0)))</f>
        <v>50</v>
      </c>
      <c r="N60" s="1003"/>
      <c r="O60" s="1005"/>
      <c r="P60" s="1034"/>
    </row>
    <row r="61" spans="3:16">
      <c r="C61" s="1008" t="str">
        <f ca="1">IF(ISBLANK(OFFSET('5. Pp (3 años)'!$C$46,INT((ROW()-13)/2),0)),"",OFFSET('5. Pp (3 años)'!$C$46,INT((ROW()-13)/2),0))</f>
        <v>Actividad</v>
      </c>
      <c r="D61" s="983" t="str">
        <f ca="1">IF(ISBLANK(OFFSET('5. Pp (3 años)'!$D$46,INT((ROW()-13)/2),0)),"",OFFSET('5. Pp (3 años)'!$D$46,INT((ROW()-13)/2),0))</f>
        <v>3.1.1.1.6.2 Atención de actuaciones jurídicas para la defensa del Ayuntamiento en procedimientos legales mediante su elaboración y revisión realizada.</v>
      </c>
      <c r="E61" s="983" t="str">
        <f ca="1">IF(ISBLANK(OFFSET('5. Pp (3 años)'!$E$46,INT((ROW()-13)/2),0)),"",OFFSET('5. Pp (3 años)'!$E$46,INT((ROW()-13)/2),0))</f>
        <v>PAJA: Porcentaje de actuaciones jurídicas atendidas</v>
      </c>
      <c r="F61" s="985" t="str">
        <f ca="1">IF(ISBLANK(OFFSET('5. Pp (3 años)'!$K$46,INT((ROW()-13)/2),0)),"",OFFSET('5. Pp (3 años)'!$K$46,INT((ROW()-13)/2),0))</f>
        <v>Ascendente</v>
      </c>
      <c r="G61" s="987" t="str">
        <f ca="1">IF(ISBLANK(OFFSET('5. Pp (3 años)'!$H$46,INT((ROW()-13)/2),0)),"",OFFSET('5. Pp (3 años)'!$H$46,INT((ROW()-13)/2),0))</f>
        <v>Trimestral</v>
      </c>
      <c r="H61" s="1027">
        <f ca="1">IF(ISBLANK(OFFSET('9. METAS'!$L$20,INT((ROW()-13)/2),0)),"",OFFSET('9. METAS'!$L$20,INT((ROW()-13)/2),0))</f>
        <v>200</v>
      </c>
      <c r="I61" s="1029"/>
      <c r="J61" s="208" t="e">
        <f ca="1">IF(MOD(ROW()-13,2)=0,IF(ISBLANK(OFFSET(#REF!,INT((ROW()-13)/2),0)),"",OFFSET(#REF!,INT((ROW()-13)/2),0)),IF(ISBLANK(OFFSET('9. METAS'!$U$20,INT((ROW()-14)/2),0)),"",OFFSET('9. METAS'!$U$20,INT((ROW()-14)/2),0)))</f>
        <v>#REF!</v>
      </c>
      <c r="K61" s="209" t="e">
        <f ca="1">IF(MOD(ROW()-13,2)=0,IF(ISBLANK(OFFSET(#REF!,INT((ROW()-13)/2),0)),"",OFFSET(#REF!,INT((ROW()-13)/2),0)),IF(ISBLANK(OFFSET('9. METAS'!$V$20,INT((ROW()-14)/2),0)),"",OFFSET('9. METAS'!$V$20,INT((ROW()-14)/2),0)))</f>
        <v>#REF!</v>
      </c>
      <c r="L61" s="209" t="e">
        <f ca="1">IF(MOD(ROW()-13,2)=0,IF(ISBLANK(OFFSET(#REF!,INT((ROW()-13)/2),0)),"",OFFSET(#REF!,INT((ROW()-13)/2),0)),IF(ISBLANK(OFFSET('9. METAS'!$W$20,INT((ROW()-14)/2),0)),"",OFFSET('9. METAS'!$W$20,INT((ROW()-14)/2),0)))</f>
        <v>#REF!</v>
      </c>
      <c r="M61" s="210" t="e">
        <f ca="1">IF(MOD(ROW()-13,2)=0,IF(ISBLANK(OFFSET(#REF!,INT((ROW()-13)/2),0)),"",OFFSET(#REF!,INT((ROW()-13)/2),0)),IF(ISBLANK(OFFSET('9. METAS'!$X$20,INT((ROW()-14)/2),0)),"",OFFSET('9. METAS'!$X$20,INT((ROW()-14)/2),0)))</f>
        <v>#REF!</v>
      </c>
      <c r="N61" s="1002" t="str">
        <f t="shared" ref="N61" ca="1" si="44">IFERROR(J61/J62,"ND")</f>
        <v>ND</v>
      </c>
      <c r="O61" s="1004" t="str">
        <f t="shared" ref="O61" ca="1" si="45">IFERROR(((J61+K61+L61+M61)/H61),"ND")</f>
        <v>ND</v>
      </c>
      <c r="P61" s="1031"/>
    </row>
    <row r="62" spans="3:16">
      <c r="C62" s="981"/>
      <c r="D62" s="983"/>
      <c r="E62" s="983"/>
      <c r="F62" s="985"/>
      <c r="G62" s="987"/>
      <c r="H62" s="1027"/>
      <c r="I62" s="1033"/>
      <c r="J62" s="208">
        <f ca="1">IF(MOD(ROW()-13,2)=0,IF(ISBLANK(OFFSET(#REF!,INT((ROW()-13)/2),0)),"",OFFSET(#REF!,INT((ROW()-13)/2),0)),IF(ISBLANK(OFFSET('9. METAS'!$U$20,INT((ROW()-14)/2),0)),"",OFFSET('9. METAS'!$U$20,INT((ROW()-14)/2),0)))</f>
        <v>50</v>
      </c>
      <c r="K62" s="209">
        <f ca="1">IF(MOD(ROW()-13,2)=0,IF(ISBLANK(OFFSET(#REF!,INT((ROW()-13)/2),0)),"",OFFSET(#REF!,INT((ROW()-13)/2),0)),IF(ISBLANK(OFFSET('9. METAS'!$V$20,INT((ROW()-14)/2),0)),"",OFFSET('9. METAS'!$V$20,INT((ROW()-14)/2),0)))</f>
        <v>50</v>
      </c>
      <c r="L62" s="209">
        <f ca="1">IF(MOD(ROW()-13,2)=0,IF(ISBLANK(OFFSET(#REF!,INT((ROW()-13)/2),0)),"",OFFSET(#REF!,INT((ROW()-13)/2),0)),IF(ISBLANK(OFFSET('9. METAS'!$W$20,INT((ROW()-14)/2),0)),"",OFFSET('9. METAS'!$W$20,INT((ROW()-14)/2),0)))</f>
        <v>50</v>
      </c>
      <c r="M62" s="210">
        <f ca="1">IF(MOD(ROW()-13,2)=0,IF(ISBLANK(OFFSET(#REF!,INT((ROW()-13)/2),0)),"",OFFSET(#REF!,INT((ROW()-13)/2),0)),IF(ISBLANK(OFFSET('9. METAS'!$X$20,INT((ROW()-14)/2),0)),"",OFFSET('9. METAS'!$X$20,INT((ROW()-14)/2),0)))</f>
        <v>50</v>
      </c>
      <c r="N62" s="1003"/>
      <c r="O62" s="1005"/>
      <c r="P62" s="1034"/>
    </row>
    <row r="63" spans="3:16">
      <c r="C63" s="1008" t="str">
        <f ca="1">IF(ISBLANK(OFFSET('5. Pp (3 años)'!$C$46,INT((ROW()-13)/2),0)),"",OFFSET('5. Pp (3 años)'!$C$46,INT((ROW()-13)/2),0))</f>
        <v>Actividad</v>
      </c>
      <c r="D63" s="983" t="str">
        <f ca="1">IF(ISBLANK(OFFSET('5. Pp (3 años)'!$D$46,INT((ROW()-13)/2),0)),"",OFFSET('5. Pp (3 años)'!$D$46,INT((ROW()-13)/2),0))</f>
        <v>3.1.1.1.6.3 Interposición y atención de recursos legales en juicios de garantía en los que el Ayuntamiento sea parte realizadas.</v>
      </c>
      <c r="E63" s="983" t="str">
        <f ca="1">IF(ISBLANK(OFFSET('5. Pp (3 años)'!$E$46,INT((ROW()-13)/2),0)),"",OFFSET('5. Pp (3 años)'!$E$46,INT((ROW()-13)/2),0))</f>
        <v>PRJG: Porcentaje de recursos en juicios de garantía atendidos</v>
      </c>
      <c r="F63" s="985" t="str">
        <f ca="1">IF(ISBLANK(OFFSET('5. Pp (3 años)'!$K$46,INT((ROW()-13)/2),0)),"",OFFSET('5. Pp (3 años)'!$K$46,INT((ROW()-13)/2),0))</f>
        <v>Ascendente</v>
      </c>
      <c r="G63" s="987" t="str">
        <f ca="1">IF(ISBLANK(OFFSET('5. Pp (3 años)'!$H$46,INT((ROW()-13)/2),0)),"",OFFSET('5. Pp (3 años)'!$H$46,INT((ROW()-13)/2),0))</f>
        <v>Trimestral</v>
      </c>
      <c r="H63" s="1027">
        <f ca="1">IF(ISBLANK(OFFSET('9. METAS'!$L$20,INT((ROW()-13)/2),0)),"",OFFSET('9. METAS'!$L$20,INT((ROW()-13)/2),0))</f>
        <v>200</v>
      </c>
      <c r="I63" s="1029"/>
      <c r="J63" s="208" t="e">
        <f ca="1">IF(MOD(ROW()-13,2)=0,IF(ISBLANK(OFFSET(#REF!,INT((ROW()-13)/2),0)),"",OFFSET(#REF!,INT((ROW()-13)/2),0)),IF(ISBLANK(OFFSET('9. METAS'!$U$20,INT((ROW()-14)/2),0)),"",OFFSET('9. METAS'!$U$20,INT((ROW()-14)/2),0)))</f>
        <v>#REF!</v>
      </c>
      <c r="K63" s="209" t="e">
        <f ca="1">IF(MOD(ROW()-13,2)=0,IF(ISBLANK(OFFSET(#REF!,INT((ROW()-13)/2),0)),"",OFFSET(#REF!,INT((ROW()-13)/2),0)),IF(ISBLANK(OFFSET('9. METAS'!$V$20,INT((ROW()-14)/2),0)),"",OFFSET('9. METAS'!$V$20,INT((ROW()-14)/2),0)))</f>
        <v>#REF!</v>
      </c>
      <c r="L63" s="209" t="e">
        <f ca="1">IF(MOD(ROW()-13,2)=0,IF(ISBLANK(OFFSET(#REF!,INT((ROW()-13)/2),0)),"",OFFSET(#REF!,INT((ROW()-13)/2),0)),IF(ISBLANK(OFFSET('9. METAS'!$W$20,INT((ROW()-14)/2),0)),"",OFFSET('9. METAS'!$W$20,INT((ROW()-14)/2),0)))</f>
        <v>#REF!</v>
      </c>
      <c r="M63" s="210" t="e">
        <f ca="1">IF(MOD(ROW()-13,2)=0,IF(ISBLANK(OFFSET(#REF!,INT((ROW()-13)/2),0)),"",OFFSET(#REF!,INT((ROW()-13)/2),0)),IF(ISBLANK(OFFSET('9. METAS'!$X$20,INT((ROW()-14)/2),0)),"",OFFSET('9. METAS'!$X$20,INT((ROW()-14)/2),0)))</f>
        <v>#REF!</v>
      </c>
      <c r="N63" s="1002" t="str">
        <f t="shared" ref="N63" ca="1" si="46">IFERROR(J63/J64,"ND")</f>
        <v>ND</v>
      </c>
      <c r="O63" s="1004" t="str">
        <f t="shared" ref="O63" ca="1" si="47">IFERROR(((J63+K63+L63+M63)/H63),"ND")</f>
        <v>ND</v>
      </c>
      <c r="P63" s="1031"/>
    </row>
    <row r="64" spans="3:16">
      <c r="C64" s="981"/>
      <c r="D64" s="983"/>
      <c r="E64" s="983"/>
      <c r="F64" s="985"/>
      <c r="G64" s="987"/>
      <c r="H64" s="1027"/>
      <c r="I64" s="1033"/>
      <c r="J64" s="208">
        <f ca="1">IF(MOD(ROW()-13,2)=0,IF(ISBLANK(OFFSET(#REF!,INT((ROW()-13)/2),0)),"",OFFSET(#REF!,INT((ROW()-13)/2),0)),IF(ISBLANK(OFFSET('9. METAS'!$U$20,INT((ROW()-14)/2),0)),"",OFFSET('9. METAS'!$U$20,INT((ROW()-14)/2),0)))</f>
        <v>50</v>
      </c>
      <c r="K64" s="209">
        <f ca="1">IF(MOD(ROW()-13,2)=0,IF(ISBLANK(OFFSET(#REF!,INT((ROW()-13)/2),0)),"",OFFSET(#REF!,INT((ROW()-13)/2),0)),IF(ISBLANK(OFFSET('9. METAS'!$V$20,INT((ROW()-14)/2),0)),"",OFFSET('9. METAS'!$V$20,INT((ROW()-14)/2),0)))</f>
        <v>50</v>
      </c>
      <c r="L64" s="209">
        <f ca="1">IF(MOD(ROW()-13,2)=0,IF(ISBLANK(OFFSET(#REF!,INT((ROW()-13)/2),0)),"",OFFSET(#REF!,INT((ROW()-13)/2),0)),IF(ISBLANK(OFFSET('9. METAS'!$W$20,INT((ROW()-14)/2),0)),"",OFFSET('9. METAS'!$W$20,INT((ROW()-14)/2),0)))</f>
        <v>50</v>
      </c>
      <c r="M64" s="210">
        <f ca="1">IF(MOD(ROW()-13,2)=0,IF(ISBLANK(OFFSET(#REF!,INT((ROW()-13)/2),0)),"",OFFSET(#REF!,INT((ROW()-13)/2),0)),IF(ISBLANK(OFFSET('9. METAS'!$X$20,INT((ROW()-14)/2),0)),"",OFFSET('9. METAS'!$X$20,INT((ROW()-14)/2),0)))</f>
        <v>50</v>
      </c>
      <c r="N64" s="1003"/>
      <c r="O64" s="1005"/>
      <c r="P64" s="1034"/>
    </row>
    <row r="65" spans="3:16">
      <c r="C65" s="1008" t="str">
        <f ca="1">IF(ISBLANK(OFFSET('5. Pp (3 años)'!$C$46,INT((ROW()-13)/2),0)),"",OFFSET('5. Pp (3 años)'!$C$46,INT((ROW()-13)/2),0))</f>
        <v xml:space="preserve">Componente </v>
      </c>
      <c r="D65" s="983" t="str">
        <f ca="1">IF(ISBLANK(OFFSET('5. Pp (3 años)'!$D$46,INT((ROW()-13)/2),0)),"",OFFSET('5. Pp (3 años)'!$D$46,INT((ROW()-13)/2),0))</f>
        <v>3.1.1.1.7 Sanciones de la ciudanía que realiza u omite actos que alteran la paz pública aplicadas.</v>
      </c>
      <c r="E65" s="983" t="str">
        <f ca="1">IF(ISBLANK(OFFSET('5. Pp (3 años)'!$E$46,INT((ROW()-13)/2),0)),"",OFFSET('5. Pp (3 años)'!$E$46,INT((ROW()-13)/2),0))</f>
        <v>PSA: Porcentaje de sanciones aplicadas</v>
      </c>
      <c r="F65" s="985" t="str">
        <f ca="1">IF(ISBLANK(OFFSET('5. Pp (3 años)'!$K$46,INT((ROW()-13)/2),0)),"",OFFSET('5. Pp (3 años)'!$K$46,INT((ROW()-13)/2),0))</f>
        <v>Ascendente</v>
      </c>
      <c r="G65" s="987" t="str">
        <f ca="1">IF(ISBLANK(OFFSET('5. Pp (3 años)'!$H$46,INT((ROW()-13)/2),0)),"",OFFSET('5. Pp (3 años)'!$H$46,INT((ROW()-13)/2),0))</f>
        <v>Trimestral</v>
      </c>
      <c r="H65" s="1027">
        <f ca="1">IF(ISBLANK(OFFSET('9. METAS'!$L$20,INT((ROW()-13)/2),0)),"",OFFSET('9. METAS'!$L$20,INT((ROW()-13)/2),0))</f>
        <v>19000</v>
      </c>
      <c r="I65" s="1029"/>
      <c r="J65" s="208" t="e">
        <f ca="1">IF(MOD(ROW()-13,2)=0,IF(ISBLANK(OFFSET(#REF!,INT((ROW()-13)/2),0)),"",OFFSET(#REF!,INT((ROW()-13)/2),0)),IF(ISBLANK(OFFSET('9. METAS'!$U$20,INT((ROW()-14)/2),0)),"",OFFSET('9. METAS'!$U$20,INT((ROW()-14)/2),0)))</f>
        <v>#REF!</v>
      </c>
      <c r="K65" s="209" t="e">
        <f ca="1">IF(MOD(ROW()-13,2)=0,IF(ISBLANK(OFFSET(#REF!,INT((ROW()-13)/2),0)),"",OFFSET(#REF!,INT((ROW()-13)/2),0)),IF(ISBLANK(OFFSET('9. METAS'!$V$20,INT((ROW()-14)/2),0)),"",OFFSET('9. METAS'!$V$20,INT((ROW()-14)/2),0)))</f>
        <v>#REF!</v>
      </c>
      <c r="L65" s="209" t="e">
        <f ca="1">IF(MOD(ROW()-13,2)=0,IF(ISBLANK(OFFSET(#REF!,INT((ROW()-13)/2),0)),"",OFFSET(#REF!,INT((ROW()-13)/2),0)),IF(ISBLANK(OFFSET('9. METAS'!$W$20,INT((ROW()-14)/2),0)),"",OFFSET('9. METAS'!$W$20,INT((ROW()-14)/2),0)))</f>
        <v>#REF!</v>
      </c>
      <c r="M65" s="210" t="e">
        <f ca="1">IF(MOD(ROW()-13,2)=0,IF(ISBLANK(OFFSET(#REF!,INT((ROW()-13)/2),0)),"",OFFSET(#REF!,INT((ROW()-13)/2),0)),IF(ISBLANK(OFFSET('9. METAS'!$X$20,INT((ROW()-14)/2),0)),"",OFFSET('9. METAS'!$X$20,INT((ROW()-14)/2),0)))</f>
        <v>#REF!</v>
      </c>
      <c r="N65" s="1002" t="str">
        <f t="shared" ref="N65" ca="1" si="48">IFERROR(J65/J66,"ND")</f>
        <v>ND</v>
      </c>
      <c r="O65" s="1004" t="str">
        <f t="shared" ref="O65" ca="1" si="49">IFERROR(((J65+K65+L65+M65)/H65),"ND")</f>
        <v>ND</v>
      </c>
      <c r="P65" s="1031"/>
    </row>
    <row r="66" spans="3:16">
      <c r="C66" s="981"/>
      <c r="D66" s="983"/>
      <c r="E66" s="983"/>
      <c r="F66" s="985"/>
      <c r="G66" s="987"/>
      <c r="H66" s="1027"/>
      <c r="I66" s="1033"/>
      <c r="J66" s="208">
        <f ca="1">IF(MOD(ROW()-13,2)=0,IF(ISBLANK(OFFSET(#REF!,INT((ROW()-13)/2),0)),"",OFFSET(#REF!,INT((ROW()-13)/2),0)),IF(ISBLANK(OFFSET('9. METAS'!$U$20,INT((ROW()-14)/2),0)),"",OFFSET('9. METAS'!$U$20,INT((ROW()-14)/2),0)))</f>
        <v>4750</v>
      </c>
      <c r="K66" s="209">
        <f ca="1">IF(MOD(ROW()-13,2)=0,IF(ISBLANK(OFFSET(#REF!,INT((ROW()-13)/2),0)),"",OFFSET(#REF!,INT((ROW()-13)/2),0)),IF(ISBLANK(OFFSET('9. METAS'!$V$20,INT((ROW()-14)/2),0)),"",OFFSET('9. METAS'!$V$20,INT((ROW()-14)/2),0)))</f>
        <v>4750</v>
      </c>
      <c r="L66" s="209">
        <f ca="1">IF(MOD(ROW()-13,2)=0,IF(ISBLANK(OFFSET(#REF!,INT((ROW()-13)/2),0)),"",OFFSET(#REF!,INT((ROW()-13)/2),0)),IF(ISBLANK(OFFSET('9. METAS'!$W$20,INT((ROW()-14)/2),0)),"",OFFSET('9. METAS'!$W$20,INT((ROW()-14)/2),0)))</f>
        <v>4750</v>
      </c>
      <c r="M66" s="210">
        <f ca="1">IF(MOD(ROW()-13,2)=0,IF(ISBLANK(OFFSET(#REF!,INT((ROW()-13)/2),0)),"",OFFSET(#REF!,INT((ROW()-13)/2),0)),IF(ISBLANK(OFFSET('9. METAS'!$X$20,INT((ROW()-14)/2),0)),"",OFFSET('9. METAS'!$X$20,INT((ROW()-14)/2),0)))</f>
        <v>4750</v>
      </c>
      <c r="N66" s="1003"/>
      <c r="O66" s="1005"/>
      <c r="P66" s="1034"/>
    </row>
    <row r="67" spans="3:16">
      <c r="C67" s="1008" t="str">
        <f ca="1">IF(ISBLANK(OFFSET('5. Pp (3 años)'!$C$46,INT((ROW()-13)/2),0)),"",OFFSET('5. Pp (3 años)'!$C$46,INT((ROW()-13)/2),0))</f>
        <v>Actividad</v>
      </c>
      <c r="D67" s="983" t="str">
        <f ca="1">IF(ISBLANK(OFFSET('5. Pp (3 años)'!$D$46,INT((ROW()-13)/2),0)),"",OFFSET('5. Pp (3 años)'!$D$46,INT((ROW()-13)/2),0))</f>
        <v>3.1.1.1.7.1 Celebración de convenios a través de audiencias conciliatorias.</v>
      </c>
      <c r="E67" s="983" t="str">
        <f ca="1">IF(ISBLANK(OFFSET('5. Pp (3 años)'!$E$46,INT((ROW()-13)/2),0)),"",OFFSET('5. Pp (3 años)'!$E$46,INT((ROW()-13)/2),0))</f>
        <v xml:space="preserve">PCCC: Porcentaje de convenios conciliatorios celebrados.               </v>
      </c>
      <c r="F67" s="985" t="str">
        <f ca="1">IF(ISBLANK(OFFSET('5. Pp (3 años)'!$K$46,INT((ROW()-13)/2),0)),"",OFFSET('5. Pp (3 años)'!$K$46,INT((ROW()-13)/2),0))</f>
        <v>Ascendente</v>
      </c>
      <c r="G67" s="987" t="str">
        <f ca="1">IF(ISBLANK(OFFSET('5. Pp (3 años)'!$H$46,INT((ROW()-13)/2),0)),"",OFFSET('5. Pp (3 años)'!$H$46,INT((ROW()-13)/2),0))</f>
        <v>Trimestral</v>
      </c>
      <c r="H67" s="1027">
        <f ca="1">IF(ISBLANK(OFFSET('9. METAS'!$L$20,INT((ROW()-13)/2),0)),"",OFFSET('9. METAS'!$L$20,INT((ROW()-13)/2),0))</f>
        <v>200</v>
      </c>
      <c r="I67" s="1029"/>
      <c r="J67" s="208" t="e">
        <f ca="1">IF(MOD(ROW()-13,2)=0,IF(ISBLANK(OFFSET(#REF!,INT((ROW()-13)/2),0)),"",OFFSET(#REF!,INT((ROW()-13)/2),0)),IF(ISBLANK(OFFSET('9. METAS'!$U$20,INT((ROW()-14)/2),0)),"",OFFSET('9. METAS'!$U$20,INT((ROW()-14)/2),0)))</f>
        <v>#REF!</v>
      </c>
      <c r="K67" s="209" t="e">
        <f ca="1">IF(MOD(ROW()-13,2)=0,IF(ISBLANK(OFFSET(#REF!,INT((ROW()-13)/2),0)),"",OFFSET(#REF!,INT((ROW()-13)/2),0)),IF(ISBLANK(OFFSET('9. METAS'!$V$20,INT((ROW()-14)/2),0)),"",OFFSET('9. METAS'!$V$20,INT((ROW()-14)/2),0)))</f>
        <v>#REF!</v>
      </c>
      <c r="L67" s="209" t="e">
        <f ca="1">IF(MOD(ROW()-13,2)=0,IF(ISBLANK(OFFSET(#REF!,INT((ROW()-13)/2),0)),"",OFFSET(#REF!,INT((ROW()-13)/2),0)),IF(ISBLANK(OFFSET('9. METAS'!$W$20,INT((ROW()-14)/2),0)),"",OFFSET('9. METAS'!$W$20,INT((ROW()-14)/2),0)))</f>
        <v>#REF!</v>
      </c>
      <c r="M67" s="210" t="e">
        <f ca="1">IF(MOD(ROW()-13,2)=0,IF(ISBLANK(OFFSET(#REF!,INT((ROW()-13)/2),0)),"",OFFSET(#REF!,INT((ROW()-13)/2),0)),IF(ISBLANK(OFFSET('9. METAS'!$X$20,INT((ROW()-14)/2),0)),"",OFFSET('9. METAS'!$X$20,INT((ROW()-14)/2),0)))</f>
        <v>#REF!</v>
      </c>
      <c r="N67" s="1002" t="str">
        <f t="shared" ref="N67" ca="1" si="50">IFERROR(J67/J68,"ND")</f>
        <v>ND</v>
      </c>
      <c r="O67" s="1004" t="str">
        <f t="shared" ref="O67" ca="1" si="51">IFERROR(((J67+K67+L67+M67)/H67),"ND")</f>
        <v>ND</v>
      </c>
      <c r="P67" s="1031"/>
    </row>
    <row r="68" spans="3:16">
      <c r="C68" s="981"/>
      <c r="D68" s="983"/>
      <c r="E68" s="983"/>
      <c r="F68" s="985"/>
      <c r="G68" s="987"/>
      <c r="H68" s="1027"/>
      <c r="I68" s="1033"/>
      <c r="J68" s="208">
        <f ca="1">IF(MOD(ROW()-13,2)=0,IF(ISBLANK(OFFSET(#REF!,INT((ROW()-13)/2),0)),"",OFFSET(#REF!,INT((ROW()-13)/2),0)),IF(ISBLANK(OFFSET('9. METAS'!$U$20,INT((ROW()-14)/2),0)),"",OFFSET('9. METAS'!$U$20,INT((ROW()-14)/2),0)))</f>
        <v>50</v>
      </c>
      <c r="K68" s="209">
        <f ca="1">IF(MOD(ROW()-13,2)=0,IF(ISBLANK(OFFSET(#REF!,INT((ROW()-13)/2),0)),"",OFFSET(#REF!,INT((ROW()-13)/2),0)),IF(ISBLANK(OFFSET('9. METAS'!$V$20,INT((ROW()-14)/2),0)),"",OFFSET('9. METAS'!$V$20,INT((ROW()-14)/2),0)))</f>
        <v>50</v>
      </c>
      <c r="L68" s="209">
        <f ca="1">IF(MOD(ROW()-13,2)=0,IF(ISBLANK(OFFSET(#REF!,INT((ROW()-13)/2),0)),"",OFFSET(#REF!,INT((ROW()-13)/2),0)),IF(ISBLANK(OFFSET('9. METAS'!$W$20,INT((ROW()-14)/2),0)),"",OFFSET('9. METAS'!$W$20,INT((ROW()-14)/2),0)))</f>
        <v>50</v>
      </c>
      <c r="M68" s="210">
        <f ca="1">IF(MOD(ROW()-13,2)=0,IF(ISBLANK(OFFSET(#REF!,INT((ROW()-13)/2),0)),"",OFFSET(#REF!,INT((ROW()-13)/2),0)),IF(ISBLANK(OFFSET('9. METAS'!$X$20,INT((ROW()-14)/2),0)),"",OFFSET('9. METAS'!$X$20,INT((ROW()-14)/2),0)))</f>
        <v>50</v>
      </c>
      <c r="N68" s="1003"/>
      <c r="O68" s="1005"/>
      <c r="P68" s="1034"/>
    </row>
    <row r="69" spans="3:16">
      <c r="C69" s="1008" t="str">
        <f ca="1">IF(ISBLANK(OFFSET('5. Pp (3 años)'!$C$46,INT((ROW()-13)/2),0)),"",OFFSET('5. Pp (3 años)'!$C$46,INT((ROW()-13)/2),0))</f>
        <v>Actividad</v>
      </c>
      <c r="D69" s="983" t="str">
        <f ca="1">IF(ISBLANK(OFFSET('5. Pp (3 años)'!$D$46,INT((ROW()-13)/2),0)),"",OFFSET('5. Pp (3 años)'!$D$46,INT((ROW()-13)/2),0))</f>
        <v>3.1.1.1.7.2 Otorgamiento de asesorías psicológicas a menores infractores y sus familias.</v>
      </c>
      <c r="E69" s="983" t="str">
        <f ca="1">IF(ISBLANK(OFFSET('5. Pp (3 años)'!$E$46,INT((ROW()-13)/2),0)),"",OFFSET('5. Pp (3 años)'!$E$46,INT((ROW()-13)/2),0))</f>
        <v xml:space="preserve">PAPO: Porcentaje de asesorías psicológicas otorgadas.   </v>
      </c>
      <c r="F69" s="985" t="str">
        <f ca="1">IF(ISBLANK(OFFSET('5. Pp (3 años)'!$K$46,INT((ROW()-13)/2),0)),"",OFFSET('5. Pp (3 años)'!$K$46,INT((ROW()-13)/2),0))</f>
        <v>Ascendente</v>
      </c>
      <c r="G69" s="987" t="str">
        <f ca="1">IF(ISBLANK(OFFSET('5. Pp (3 años)'!$H$46,INT((ROW()-13)/2),0)),"",OFFSET('5. Pp (3 años)'!$H$46,INT((ROW()-13)/2),0))</f>
        <v>Trimestral</v>
      </c>
      <c r="H69" s="1027">
        <f ca="1">IF(ISBLANK(OFFSET('9. METAS'!$L$20,INT((ROW()-13)/2),0)),"",OFFSET('9. METAS'!$L$20,INT((ROW()-13)/2),0))</f>
        <v>300</v>
      </c>
      <c r="I69" s="1029"/>
      <c r="J69" s="208" t="e">
        <f ca="1">IF(MOD(ROW()-13,2)=0,IF(ISBLANK(OFFSET(#REF!,INT((ROW()-13)/2),0)),"",OFFSET(#REF!,INT((ROW()-13)/2),0)),IF(ISBLANK(OFFSET('9. METAS'!$U$20,INT((ROW()-14)/2),0)),"",OFFSET('9. METAS'!$U$20,INT((ROW()-14)/2),0)))</f>
        <v>#REF!</v>
      </c>
      <c r="K69" s="209" t="e">
        <f ca="1">IF(MOD(ROW()-13,2)=0,IF(ISBLANK(OFFSET(#REF!,INT((ROW()-13)/2),0)),"",OFFSET(#REF!,INT((ROW()-13)/2),0)),IF(ISBLANK(OFFSET('9. METAS'!$V$20,INT((ROW()-14)/2),0)),"",OFFSET('9. METAS'!$V$20,INT((ROW()-14)/2),0)))</f>
        <v>#REF!</v>
      </c>
      <c r="L69" s="209" t="e">
        <f ca="1">IF(MOD(ROW()-13,2)=0,IF(ISBLANK(OFFSET(#REF!,INT((ROW()-13)/2),0)),"",OFFSET(#REF!,INT((ROW()-13)/2),0)),IF(ISBLANK(OFFSET('9. METAS'!$W$20,INT((ROW()-14)/2),0)),"",OFFSET('9. METAS'!$W$20,INT((ROW()-14)/2),0)))</f>
        <v>#REF!</v>
      </c>
      <c r="M69" s="210" t="e">
        <f ca="1">IF(MOD(ROW()-13,2)=0,IF(ISBLANK(OFFSET(#REF!,INT((ROW()-13)/2),0)),"",OFFSET(#REF!,INT((ROW()-13)/2),0)),IF(ISBLANK(OFFSET('9. METAS'!$X$20,INT((ROW()-14)/2),0)),"",OFFSET('9. METAS'!$X$20,INT((ROW()-14)/2),0)))</f>
        <v>#REF!</v>
      </c>
      <c r="N69" s="1002" t="str">
        <f t="shared" ref="N69" ca="1" si="52">IFERROR(J69/J70,"ND")</f>
        <v>ND</v>
      </c>
      <c r="O69" s="1004" t="str">
        <f t="shared" ref="O69" ca="1" si="53">IFERROR(((J69+K69+L69+M69)/H69),"ND")</f>
        <v>ND</v>
      </c>
      <c r="P69" s="1031"/>
    </row>
    <row r="70" spans="3:16">
      <c r="C70" s="981"/>
      <c r="D70" s="983"/>
      <c r="E70" s="983"/>
      <c r="F70" s="985"/>
      <c r="G70" s="987"/>
      <c r="H70" s="1027"/>
      <c r="I70" s="1033"/>
      <c r="J70" s="208">
        <f ca="1">IF(MOD(ROW()-13,2)=0,IF(ISBLANK(OFFSET(#REF!,INT((ROW()-13)/2),0)),"",OFFSET(#REF!,INT((ROW()-13)/2),0)),IF(ISBLANK(OFFSET('9. METAS'!$U$20,INT((ROW()-14)/2),0)),"",OFFSET('9. METAS'!$U$20,INT((ROW()-14)/2),0)))</f>
        <v>75</v>
      </c>
      <c r="K70" s="209">
        <f ca="1">IF(MOD(ROW()-13,2)=0,IF(ISBLANK(OFFSET(#REF!,INT((ROW()-13)/2),0)),"",OFFSET(#REF!,INT((ROW()-13)/2),0)),IF(ISBLANK(OFFSET('9. METAS'!$V$20,INT((ROW()-14)/2),0)),"",OFFSET('9. METAS'!$V$20,INT((ROW()-14)/2),0)))</f>
        <v>75</v>
      </c>
      <c r="L70" s="209">
        <f ca="1">IF(MOD(ROW()-13,2)=0,IF(ISBLANK(OFFSET(#REF!,INT((ROW()-13)/2),0)),"",OFFSET(#REF!,INT((ROW()-13)/2),0)),IF(ISBLANK(OFFSET('9. METAS'!$W$20,INT((ROW()-14)/2),0)),"",OFFSET('9. METAS'!$W$20,INT((ROW()-14)/2),0)))</f>
        <v>75</v>
      </c>
      <c r="M70" s="210">
        <f ca="1">IF(MOD(ROW()-13,2)=0,IF(ISBLANK(OFFSET(#REF!,INT((ROW()-13)/2),0)),"",OFFSET(#REF!,INT((ROW()-13)/2),0)),IF(ISBLANK(OFFSET('9. METAS'!$X$20,INT((ROW()-14)/2),0)),"",OFFSET('9. METAS'!$X$20,INT((ROW()-14)/2),0)))</f>
        <v>75</v>
      </c>
      <c r="N70" s="1003"/>
      <c r="O70" s="1005"/>
      <c r="P70" s="1034"/>
    </row>
    <row r="71" spans="3:16">
      <c r="C71" s="1008" t="str">
        <f ca="1">IF(ISBLANK(OFFSET('5. Pp (3 años)'!$C$46,INT((ROW()-13)/2),0)),"",OFFSET('5. Pp (3 años)'!$C$46,INT((ROW()-13)/2),0))</f>
        <v>Actividad</v>
      </c>
      <c r="D71" s="983" t="str">
        <f ca="1">IF(ISBLANK(OFFSET('5. Pp (3 años)'!$D$46,INT((ROW()-13)/2),0)),"",OFFSET('5. Pp (3 años)'!$D$46,INT((ROW()-13)/2),0))</f>
        <v>3.1.1.1.7.3 Impartición de cursos de capacitación para el personal de la Dirección.</v>
      </c>
      <c r="E71" s="983" t="str">
        <f ca="1">IF(ISBLANK(OFFSET('5. Pp (3 años)'!$E$46,INT((ROW()-13)/2),0)),"",OFFSET('5. Pp (3 años)'!$E$46,INT((ROW()-13)/2),0))</f>
        <v>PACI: Porcentaje de cursos de capacitación impartidos.</v>
      </c>
      <c r="F71" s="985" t="str">
        <f ca="1">IF(ISBLANK(OFFSET('5. Pp (3 años)'!$K$46,INT((ROW()-13)/2),0)),"",OFFSET('5. Pp (3 años)'!$K$46,INT((ROW()-13)/2),0))</f>
        <v>Ascedente</v>
      </c>
      <c r="G71" s="987" t="str">
        <f ca="1">IF(ISBLANK(OFFSET('5. Pp (3 años)'!$H$46,INT((ROW()-13)/2),0)),"",OFFSET('5. Pp (3 años)'!$H$46,INT((ROW()-13)/2),0))</f>
        <v>Trimestral</v>
      </c>
      <c r="H71" s="1027">
        <f ca="1">IF(ISBLANK(OFFSET('9. METAS'!$L$20,INT((ROW()-13)/2),0)),"",OFFSET('9. METAS'!$L$20,INT((ROW()-13)/2),0))</f>
        <v>6</v>
      </c>
      <c r="I71" s="1029"/>
      <c r="J71" s="208" t="e">
        <f ca="1">IF(MOD(ROW()-13,2)=0,IF(ISBLANK(OFFSET(#REF!,INT((ROW()-13)/2),0)),"",OFFSET(#REF!,INT((ROW()-13)/2),0)),IF(ISBLANK(OFFSET('9. METAS'!$U$20,INT((ROW()-14)/2),0)),"",OFFSET('9. METAS'!$U$20,INT((ROW()-14)/2),0)))</f>
        <v>#REF!</v>
      </c>
      <c r="K71" s="209" t="e">
        <f ca="1">IF(MOD(ROW()-13,2)=0,IF(ISBLANK(OFFSET(#REF!,INT((ROW()-13)/2),0)),"",OFFSET(#REF!,INT((ROW()-13)/2),0)),IF(ISBLANK(OFFSET('9. METAS'!$V$20,INT((ROW()-14)/2),0)),"",OFFSET('9. METAS'!$V$20,INT((ROW()-14)/2),0)))</f>
        <v>#REF!</v>
      </c>
      <c r="L71" s="209" t="e">
        <f ca="1">IF(MOD(ROW()-13,2)=0,IF(ISBLANK(OFFSET(#REF!,INT((ROW()-13)/2),0)),"",OFFSET(#REF!,INT((ROW()-13)/2),0)),IF(ISBLANK(OFFSET('9. METAS'!$W$20,INT((ROW()-14)/2),0)),"",OFFSET('9. METAS'!$W$20,INT((ROW()-14)/2),0)))</f>
        <v>#REF!</v>
      </c>
      <c r="M71" s="210" t="e">
        <f ca="1">IF(MOD(ROW()-13,2)=0,IF(ISBLANK(OFFSET(#REF!,INT((ROW()-13)/2),0)),"",OFFSET(#REF!,INT((ROW()-13)/2),0)),IF(ISBLANK(OFFSET('9. METAS'!$X$20,INT((ROW()-14)/2),0)),"",OFFSET('9. METAS'!$X$20,INT((ROW()-14)/2),0)))</f>
        <v>#REF!</v>
      </c>
      <c r="N71" s="1002" t="str">
        <f t="shared" ref="N71" ca="1" si="54">IFERROR(J71/J72,"ND")</f>
        <v>ND</v>
      </c>
      <c r="O71" s="1004" t="str">
        <f t="shared" ref="O71" ca="1" si="55">IFERROR(((J71+K71+L71+M71)/H71),"ND")</f>
        <v>ND</v>
      </c>
      <c r="P71" s="1031"/>
    </row>
    <row r="72" spans="3:16">
      <c r="C72" s="981"/>
      <c r="D72" s="983"/>
      <c r="E72" s="983"/>
      <c r="F72" s="985"/>
      <c r="G72" s="987"/>
      <c r="H72" s="1027"/>
      <c r="I72" s="1033"/>
      <c r="J72" s="208">
        <f ca="1">IF(MOD(ROW()-13,2)=0,IF(ISBLANK(OFFSET(#REF!,INT((ROW()-13)/2),0)),"",OFFSET(#REF!,INT((ROW()-13)/2),0)),IF(ISBLANK(OFFSET('9. METAS'!$U$20,INT((ROW()-14)/2),0)),"",OFFSET('9. METAS'!$U$20,INT((ROW()-14)/2),0)))</f>
        <v>2</v>
      </c>
      <c r="K72" s="209">
        <f ca="1">IF(MOD(ROW()-13,2)=0,IF(ISBLANK(OFFSET(#REF!,INT((ROW()-13)/2),0)),"",OFFSET(#REF!,INT((ROW()-13)/2),0)),IF(ISBLANK(OFFSET('9. METAS'!$V$20,INT((ROW()-14)/2),0)),"",OFFSET('9. METAS'!$V$20,INT((ROW()-14)/2),0)))</f>
        <v>1</v>
      </c>
      <c r="L72" s="209">
        <f ca="1">IF(MOD(ROW()-13,2)=0,IF(ISBLANK(OFFSET(#REF!,INT((ROW()-13)/2),0)),"",OFFSET(#REF!,INT((ROW()-13)/2),0)),IF(ISBLANK(OFFSET('9. METAS'!$W$20,INT((ROW()-14)/2),0)),"",OFFSET('9. METAS'!$W$20,INT((ROW()-14)/2),0)))</f>
        <v>2</v>
      </c>
      <c r="M72" s="210">
        <f ca="1">IF(MOD(ROW()-13,2)=0,IF(ISBLANK(OFFSET(#REF!,INT((ROW()-13)/2),0)),"",OFFSET(#REF!,INT((ROW()-13)/2),0)),IF(ISBLANK(OFFSET('9. METAS'!$X$20,INT((ROW()-14)/2),0)),"",OFFSET('9. METAS'!$X$20,INT((ROW()-14)/2),0)))</f>
        <v>1</v>
      </c>
      <c r="N72" s="1003"/>
      <c r="O72" s="1005"/>
      <c r="P72" s="1034"/>
    </row>
    <row r="73" spans="3:16">
      <c r="C73" s="1008" t="str">
        <f ca="1">IF(ISBLANK(OFFSET('5. Pp (3 años)'!$C$46,INT((ROW()-13)/2),0)),"",OFFSET('5. Pp (3 años)'!$C$46,INT((ROW()-13)/2),0))</f>
        <v>Actividad</v>
      </c>
      <c r="D73" s="983" t="str">
        <f ca="1">IF(ISBLANK(OFFSET('5. Pp (3 años)'!$D$46,INT((ROW()-13)/2),0)),"",OFFSET('5. Pp (3 años)'!$D$46,INT((ROW()-13)/2),0))</f>
        <v>3.1.1.1.7.4 Realización de Talleres para familias de menores infractores.</v>
      </c>
      <c r="E73" s="983" t="str">
        <f ca="1">IF(ISBLANK(OFFSET('5. Pp (3 años)'!$E$46,INT((ROW()-13)/2),0)),"",OFFSET('5. Pp (3 años)'!$E$46,INT((ROW()-13)/2),0))</f>
        <v xml:space="preserve">PTFR: Porcentaje de Talleres para familias realizados.         </v>
      </c>
      <c r="F73" s="985" t="str">
        <f ca="1">IF(ISBLANK(OFFSET('5. Pp (3 años)'!$K$46,INT((ROW()-13)/2),0)),"",OFFSET('5. Pp (3 años)'!$K$46,INT((ROW()-13)/2),0))</f>
        <v>Ascedente</v>
      </c>
      <c r="G73" s="987" t="str">
        <f ca="1">IF(ISBLANK(OFFSET('5. Pp (3 años)'!$H$46,INT((ROW()-13)/2),0)),"",OFFSET('5. Pp (3 años)'!$H$46,INT((ROW()-13)/2),0))</f>
        <v>Trimestral</v>
      </c>
      <c r="H73" s="1027">
        <f ca="1">IF(ISBLANK(OFFSET('9. METAS'!$L$20,INT((ROW()-13)/2),0)),"",OFFSET('9. METAS'!$L$20,INT((ROW()-13)/2),0))</f>
        <v>4</v>
      </c>
      <c r="I73" s="1029"/>
      <c r="J73" s="208" t="e">
        <f ca="1">IF(MOD(ROW()-13,2)=0,IF(ISBLANK(OFFSET(#REF!,INT((ROW()-13)/2),0)),"",OFFSET(#REF!,INT((ROW()-13)/2),0)),IF(ISBLANK(OFFSET('9. METAS'!$U$20,INT((ROW()-14)/2),0)),"",OFFSET('9. METAS'!$U$20,INT((ROW()-14)/2),0)))</f>
        <v>#REF!</v>
      </c>
      <c r="K73" s="209" t="e">
        <f ca="1">IF(MOD(ROW()-13,2)=0,IF(ISBLANK(OFFSET(#REF!,INT((ROW()-13)/2),0)),"",OFFSET(#REF!,INT((ROW()-13)/2),0)),IF(ISBLANK(OFFSET('9. METAS'!$V$20,INT((ROW()-14)/2),0)),"",OFFSET('9. METAS'!$V$20,INT((ROW()-14)/2),0)))</f>
        <v>#REF!</v>
      </c>
      <c r="L73" s="209" t="e">
        <f ca="1">IF(MOD(ROW()-13,2)=0,IF(ISBLANK(OFFSET(#REF!,INT((ROW()-13)/2),0)),"",OFFSET(#REF!,INT((ROW()-13)/2),0)),IF(ISBLANK(OFFSET('9. METAS'!$W$20,INT((ROW()-14)/2),0)),"",OFFSET('9. METAS'!$W$20,INT((ROW()-14)/2),0)))</f>
        <v>#REF!</v>
      </c>
      <c r="M73" s="210" t="e">
        <f ca="1">IF(MOD(ROW()-13,2)=0,IF(ISBLANK(OFFSET(#REF!,INT((ROW()-13)/2),0)),"",OFFSET(#REF!,INT((ROW()-13)/2),0)),IF(ISBLANK(OFFSET('9. METAS'!$X$20,INT((ROW()-14)/2),0)),"",OFFSET('9. METAS'!$X$20,INT((ROW()-14)/2),0)))</f>
        <v>#REF!</v>
      </c>
      <c r="N73" s="1002" t="str">
        <f t="shared" ref="N73" ca="1" si="56">IFERROR(J73/J74,"ND")</f>
        <v>ND</v>
      </c>
      <c r="O73" s="1004" t="str">
        <f t="shared" ref="O73" ca="1" si="57">IFERROR(((J73+K73+L73+M73)/H73),"ND")</f>
        <v>ND</v>
      </c>
      <c r="P73" s="1031"/>
    </row>
    <row r="74" spans="3:16">
      <c r="C74" s="981"/>
      <c r="D74" s="983"/>
      <c r="E74" s="983"/>
      <c r="F74" s="985"/>
      <c r="G74" s="987"/>
      <c r="H74" s="1027"/>
      <c r="I74" s="1033"/>
      <c r="J74" s="208">
        <f ca="1">IF(MOD(ROW()-13,2)=0,IF(ISBLANK(OFFSET(#REF!,INT((ROW()-13)/2),0)),"",OFFSET(#REF!,INT((ROW()-13)/2),0)),IF(ISBLANK(OFFSET('9. METAS'!$U$20,INT((ROW()-14)/2),0)),"",OFFSET('9. METAS'!$U$20,INT((ROW()-14)/2),0)))</f>
        <v>1</v>
      </c>
      <c r="K74" s="209">
        <f ca="1">IF(MOD(ROW()-13,2)=0,IF(ISBLANK(OFFSET(#REF!,INT((ROW()-13)/2),0)),"",OFFSET(#REF!,INT((ROW()-13)/2),0)),IF(ISBLANK(OFFSET('9. METAS'!$V$20,INT((ROW()-14)/2),0)),"",OFFSET('9. METAS'!$V$20,INT((ROW()-14)/2),0)))</f>
        <v>1</v>
      </c>
      <c r="L74" s="209">
        <f ca="1">IF(MOD(ROW()-13,2)=0,IF(ISBLANK(OFFSET(#REF!,INT((ROW()-13)/2),0)),"",OFFSET(#REF!,INT((ROW()-13)/2),0)),IF(ISBLANK(OFFSET('9. METAS'!$W$20,INT((ROW()-14)/2),0)),"",OFFSET('9. METAS'!$W$20,INT((ROW()-14)/2),0)))</f>
        <v>1</v>
      </c>
      <c r="M74" s="210">
        <f ca="1">IF(MOD(ROW()-13,2)=0,IF(ISBLANK(OFFSET(#REF!,INT((ROW()-13)/2),0)),"",OFFSET(#REF!,INT((ROW()-13)/2),0)),IF(ISBLANK(OFFSET('9. METAS'!$X$20,INT((ROW()-14)/2),0)),"",OFFSET('9. METAS'!$X$20,INT((ROW()-14)/2),0)))</f>
        <v>1</v>
      </c>
      <c r="N74" s="1003"/>
      <c r="O74" s="1005"/>
      <c r="P74" s="1034"/>
    </row>
    <row r="75" spans="3:16">
      <c r="C75" s="1008" t="str">
        <f ca="1">IF(ISBLANK(OFFSET('5. Pp (3 años)'!$C$46,INT((ROW()-13)/2),0)),"",OFFSET('5. Pp (3 años)'!$C$46,INT((ROW()-13)/2),0))</f>
        <v>Componente</v>
      </c>
      <c r="D75" s="983" t="str">
        <f ca="1">IF(ISBLANK(OFFSET('5. Pp (3 años)'!$D$46,INT((ROW()-13)/2),0)),"",OFFSET('5. Pp (3 años)'!$D$46,INT((ROW()-13)/2),0))</f>
        <v>3.1.1.1.8 Supervisión de guarda y custodia de ciudadanos que infringen el Reglamento de Justicia Cívica realizada</v>
      </c>
      <c r="E75" s="983" t="str">
        <f ca="1">IF(ISBLANK(OFFSET('5. Pp (3 años)'!$E$46,INT((ROW()-13)/2),0)),"",OFFSET('5. Pp (3 años)'!$E$46,INT((ROW()-13)/2),0))</f>
        <v>PSA: Porcentaje de supervisiones aplicadas.</v>
      </c>
      <c r="F75" s="985" t="str">
        <f ca="1">IF(ISBLANK(OFFSET('5. Pp (3 años)'!$K$46,INT((ROW()-13)/2),0)),"",OFFSET('5. Pp (3 años)'!$K$46,INT((ROW()-13)/2),0))</f>
        <v>Ascendente</v>
      </c>
      <c r="G75" s="987" t="str">
        <f ca="1">IF(ISBLANK(OFFSET('5. Pp (3 años)'!$H$46,INT((ROW()-13)/2),0)),"",OFFSET('5. Pp (3 años)'!$H$46,INT((ROW()-13)/2),0))</f>
        <v>Trimestral</v>
      </c>
      <c r="H75" s="1027">
        <f ca="1">IF(ISBLANK(OFFSET('9. METAS'!$L$20,INT((ROW()-13)/2),0)),"",OFFSET('9. METAS'!$L$20,INT((ROW()-13)/2),0))</f>
        <v>23666</v>
      </c>
      <c r="I75" s="1029"/>
      <c r="J75" s="208" t="e">
        <f ca="1">IF(MOD(ROW()-13,2)=0,IF(ISBLANK(OFFSET(#REF!,INT((ROW()-13)/2),0)),"",OFFSET(#REF!,INT((ROW()-13)/2),0)),IF(ISBLANK(OFFSET('9. METAS'!$U$20,INT((ROW()-14)/2),0)),"",OFFSET('9. METAS'!$U$20,INT((ROW()-14)/2),0)))</f>
        <v>#REF!</v>
      </c>
      <c r="K75" s="209" t="e">
        <f ca="1">IF(MOD(ROW()-13,2)=0,IF(ISBLANK(OFFSET(#REF!,INT((ROW()-13)/2),0)),"",OFFSET(#REF!,INT((ROW()-13)/2),0)),IF(ISBLANK(OFFSET('9. METAS'!$V$20,INT((ROW()-14)/2),0)),"",OFFSET('9. METAS'!$V$20,INT((ROW()-14)/2),0)))</f>
        <v>#REF!</v>
      </c>
      <c r="L75" s="209" t="e">
        <f ca="1">IF(MOD(ROW()-13,2)=0,IF(ISBLANK(OFFSET(#REF!,INT((ROW()-13)/2),0)),"",OFFSET(#REF!,INT((ROW()-13)/2),0)),IF(ISBLANK(OFFSET('9. METAS'!$W$20,INT((ROW()-14)/2),0)),"",OFFSET('9. METAS'!$W$20,INT((ROW()-14)/2),0)))</f>
        <v>#REF!</v>
      </c>
      <c r="M75" s="210" t="e">
        <f ca="1">IF(MOD(ROW()-13,2)=0,IF(ISBLANK(OFFSET(#REF!,INT((ROW()-13)/2),0)),"",OFFSET(#REF!,INT((ROW()-13)/2),0)),IF(ISBLANK(OFFSET('9. METAS'!$X$20,INT((ROW()-14)/2),0)),"",OFFSET('9. METAS'!$X$20,INT((ROW()-14)/2),0)))</f>
        <v>#REF!</v>
      </c>
      <c r="N75" s="1002" t="str">
        <f t="shared" ref="N75" ca="1" si="58">IFERROR(J75/J76,"ND")</f>
        <v>ND</v>
      </c>
      <c r="O75" s="1004" t="str">
        <f t="shared" ref="O75" ca="1" si="59">IFERROR(((J75+K75+L75+M75)/H75),"ND")</f>
        <v>ND</v>
      </c>
      <c r="P75" s="1031"/>
    </row>
    <row r="76" spans="3:16">
      <c r="C76" s="981"/>
      <c r="D76" s="983"/>
      <c r="E76" s="983"/>
      <c r="F76" s="985"/>
      <c r="G76" s="987"/>
      <c r="H76" s="1027"/>
      <c r="I76" s="1033"/>
      <c r="J76" s="208">
        <f ca="1">IF(MOD(ROW()-13,2)=0,IF(ISBLANK(OFFSET(#REF!,INT((ROW()-13)/2),0)),"",OFFSET(#REF!,INT((ROW()-13)/2),0)),IF(ISBLANK(OFFSET('9. METAS'!$U$20,INT((ROW()-14)/2),0)),"",OFFSET('9. METAS'!$U$20,INT((ROW()-14)/2),0)))</f>
        <v>5916</v>
      </c>
      <c r="K76" s="209">
        <f ca="1">IF(MOD(ROW()-13,2)=0,IF(ISBLANK(OFFSET(#REF!,INT((ROW()-13)/2),0)),"",OFFSET(#REF!,INT((ROW()-13)/2),0)),IF(ISBLANK(OFFSET('9. METAS'!$V$20,INT((ROW()-14)/2),0)),"",OFFSET('9. METAS'!$V$20,INT((ROW()-14)/2),0)))</f>
        <v>5916</v>
      </c>
      <c r="L76" s="209">
        <f ca="1">IF(MOD(ROW()-13,2)=0,IF(ISBLANK(OFFSET(#REF!,INT((ROW()-13)/2),0)),"",OFFSET(#REF!,INT((ROW()-13)/2),0)),IF(ISBLANK(OFFSET('9. METAS'!$W$20,INT((ROW()-14)/2),0)),"",OFFSET('9. METAS'!$W$20,INT((ROW()-14)/2),0)))</f>
        <v>5917</v>
      </c>
      <c r="M76" s="210">
        <f ca="1">IF(MOD(ROW()-13,2)=0,IF(ISBLANK(OFFSET(#REF!,INT((ROW()-13)/2),0)),"",OFFSET(#REF!,INT((ROW()-13)/2),0)),IF(ISBLANK(OFFSET('9. METAS'!$X$20,INT((ROW()-14)/2),0)),"",OFFSET('9. METAS'!$X$20,INT((ROW()-14)/2),0)))</f>
        <v>5917</v>
      </c>
      <c r="N76" s="1003"/>
      <c r="O76" s="1005"/>
      <c r="P76" s="1034"/>
    </row>
    <row r="77" spans="3:16">
      <c r="C77" s="1008" t="str">
        <f ca="1">IF(ISBLANK(OFFSET('5. Pp (3 años)'!$C$46,INT((ROW()-13)/2),0)),"",OFFSET('5. Pp (3 años)'!$C$46,INT((ROW()-13)/2),0))</f>
        <v>Actividad</v>
      </c>
      <c r="D77" s="983" t="str">
        <f ca="1">IF(ISBLANK(OFFSET('5. Pp (3 años)'!$D$46,INT((ROW()-13)/2),0)),"",OFFSET('5. Pp (3 años)'!$D$46,INT((ROW()-13)/2),0))</f>
        <v>3.1.1.1.8.1 Supervisión de la integridad de los infractores</v>
      </c>
      <c r="E77" s="983" t="str">
        <f ca="1">IF(ISBLANK(OFFSET('5. Pp (3 años)'!$E$46,INT((ROW()-13)/2),0)),"",OFFSET('5. Pp (3 años)'!$E$46,INT((ROW()-13)/2),0))</f>
        <v>PIA: Porcentaje de Incidencias Atendidas.</v>
      </c>
      <c r="F77" s="985" t="str">
        <f ca="1">IF(ISBLANK(OFFSET('5. Pp (3 años)'!$K$46,INT((ROW()-13)/2),0)),"",OFFSET('5. Pp (3 años)'!$K$46,INT((ROW()-13)/2),0))</f>
        <v>Ascendente</v>
      </c>
      <c r="G77" s="987" t="str">
        <f ca="1">IF(ISBLANK(OFFSET('5. Pp (3 años)'!$H$46,INT((ROW()-13)/2),0)),"",OFFSET('5. Pp (3 años)'!$H$46,INT((ROW()-13)/2),0))</f>
        <v>Trimestral</v>
      </c>
      <c r="H77" s="1027">
        <f ca="1">IF(ISBLANK(OFFSET('9. METAS'!$L$20,INT((ROW()-13)/2),0)),"",OFFSET('9. METAS'!$L$20,INT((ROW()-13)/2),0))</f>
        <v>12</v>
      </c>
      <c r="I77" s="1029"/>
      <c r="J77" s="208" t="e">
        <f ca="1">IF(MOD(ROW()-13,2)=0,IF(ISBLANK(OFFSET(#REF!,INT((ROW()-13)/2),0)),"",OFFSET(#REF!,INT((ROW()-13)/2),0)),IF(ISBLANK(OFFSET('9. METAS'!$U$20,INT((ROW()-14)/2),0)),"",OFFSET('9. METAS'!$U$20,INT((ROW()-14)/2),0)))</f>
        <v>#REF!</v>
      </c>
      <c r="K77" s="209" t="e">
        <f ca="1">IF(MOD(ROW()-13,2)=0,IF(ISBLANK(OFFSET(#REF!,INT((ROW()-13)/2),0)),"",OFFSET(#REF!,INT((ROW()-13)/2),0)),IF(ISBLANK(OFFSET('9. METAS'!$V$20,INT((ROW()-14)/2),0)),"",OFFSET('9. METAS'!$V$20,INT((ROW()-14)/2),0)))</f>
        <v>#REF!</v>
      </c>
      <c r="L77" s="209" t="e">
        <f ca="1">IF(MOD(ROW()-13,2)=0,IF(ISBLANK(OFFSET(#REF!,INT((ROW()-13)/2),0)),"",OFFSET(#REF!,INT((ROW()-13)/2),0)),IF(ISBLANK(OFFSET('9. METAS'!$W$20,INT((ROW()-14)/2),0)),"",OFFSET('9. METAS'!$W$20,INT((ROW()-14)/2),0)))</f>
        <v>#REF!</v>
      </c>
      <c r="M77" s="210" t="e">
        <f ca="1">IF(MOD(ROW()-13,2)=0,IF(ISBLANK(OFFSET(#REF!,INT((ROW()-13)/2),0)),"",OFFSET(#REF!,INT((ROW()-13)/2),0)),IF(ISBLANK(OFFSET('9. METAS'!$X$20,INT((ROW()-14)/2),0)),"",OFFSET('9. METAS'!$X$20,INT((ROW()-14)/2),0)))</f>
        <v>#REF!</v>
      </c>
      <c r="N77" s="1002" t="str">
        <f t="shared" ref="N77" ca="1" si="60">IFERROR(J77/J78,"ND")</f>
        <v>ND</v>
      </c>
      <c r="O77" s="1004" t="str">
        <f t="shared" ref="O77" ca="1" si="61">IFERROR(((J77+K77+L77+M77)/H77),"ND")</f>
        <v>ND</v>
      </c>
      <c r="P77" s="1031"/>
    </row>
    <row r="78" spans="3:16">
      <c r="C78" s="981"/>
      <c r="D78" s="983"/>
      <c r="E78" s="983"/>
      <c r="F78" s="985"/>
      <c r="G78" s="987"/>
      <c r="H78" s="1027"/>
      <c r="I78" s="1033"/>
      <c r="J78" s="208">
        <f ca="1">IF(MOD(ROW()-13,2)=0,IF(ISBLANK(OFFSET(#REF!,INT((ROW()-13)/2),0)),"",OFFSET(#REF!,INT((ROW()-13)/2),0)),IF(ISBLANK(OFFSET('9. METAS'!$U$20,INT((ROW()-14)/2),0)),"",OFFSET('9. METAS'!$U$20,INT((ROW()-14)/2),0)))</f>
        <v>3</v>
      </c>
      <c r="K78" s="209">
        <f ca="1">IF(MOD(ROW()-13,2)=0,IF(ISBLANK(OFFSET(#REF!,INT((ROW()-13)/2),0)),"",OFFSET(#REF!,INT((ROW()-13)/2),0)),IF(ISBLANK(OFFSET('9. METAS'!$V$20,INT((ROW()-14)/2),0)),"",OFFSET('9. METAS'!$V$20,INT((ROW()-14)/2),0)))</f>
        <v>3</v>
      </c>
      <c r="L78" s="209">
        <f ca="1">IF(MOD(ROW()-13,2)=0,IF(ISBLANK(OFFSET(#REF!,INT((ROW()-13)/2),0)),"",OFFSET(#REF!,INT((ROW()-13)/2),0)),IF(ISBLANK(OFFSET('9. METAS'!$W$20,INT((ROW()-14)/2),0)),"",OFFSET('9. METAS'!$W$20,INT((ROW()-14)/2),0)))</f>
        <v>3</v>
      </c>
      <c r="M78" s="210">
        <f ca="1">IF(MOD(ROW()-13,2)=0,IF(ISBLANK(OFFSET(#REF!,INT((ROW()-13)/2),0)),"",OFFSET(#REF!,INT((ROW()-13)/2),0)),IF(ISBLANK(OFFSET('9. METAS'!$X$20,INT((ROW()-14)/2),0)),"",OFFSET('9. METAS'!$X$20,INT((ROW()-14)/2),0)))</f>
        <v>3</v>
      </c>
      <c r="N78" s="1003"/>
      <c r="O78" s="1005"/>
      <c r="P78" s="1034"/>
    </row>
    <row r="79" spans="3:16">
      <c r="C79" s="1008" t="str">
        <f ca="1">IF(ISBLANK(OFFSET('5. Pp (3 años)'!$C$46,INT((ROW()-13)/2),0)),"",OFFSET('5. Pp (3 años)'!$C$46,INT((ROW()-13)/2),0))</f>
        <v>Actividad</v>
      </c>
      <c r="D79" s="983" t="str">
        <f ca="1">IF(ISBLANK(OFFSET('5. Pp (3 años)'!$D$46,INT((ROW()-13)/2),0)),"",OFFSET('5. Pp (3 años)'!$D$46,INT((ROW()-13)/2),0))</f>
        <v>3.1.1.1.8.2 Conservación y mantenimiento de equipos del Centro Retencion.</v>
      </c>
      <c r="E79" s="983" t="str">
        <f ca="1">IF(ISBLANK(OFFSET('5. Pp (3 años)'!$E$46,INT((ROW()-13)/2),0)),"",OFFSET('5. Pp (3 años)'!$E$46,INT((ROW()-13)/2),0))</f>
        <v>PEC: Porcentaje de Equipo Conservado.</v>
      </c>
      <c r="F79" s="985" t="str">
        <f ca="1">IF(ISBLANK(OFFSET('5. Pp (3 años)'!$K$46,INT((ROW()-13)/2),0)),"",OFFSET('5. Pp (3 años)'!$K$46,INT((ROW()-13)/2),0))</f>
        <v>Ascendente</v>
      </c>
      <c r="G79" s="987" t="str">
        <f ca="1">IF(ISBLANK(OFFSET('5. Pp (3 años)'!$H$46,INT((ROW()-13)/2),0)),"",OFFSET('5. Pp (3 años)'!$H$46,INT((ROW()-13)/2),0))</f>
        <v>Trimestral</v>
      </c>
      <c r="H79" s="1027">
        <f ca="1">IF(ISBLANK(OFFSET('9. METAS'!$L$20,INT((ROW()-13)/2),0)),"",OFFSET('9. METAS'!$L$20,INT((ROW()-13)/2),0))</f>
        <v>7</v>
      </c>
      <c r="I79" s="1029"/>
      <c r="J79" s="208" t="e">
        <f ca="1">IF(MOD(ROW()-13,2)=0,IF(ISBLANK(OFFSET(#REF!,INT((ROW()-13)/2),0)),"",OFFSET(#REF!,INT((ROW()-13)/2),0)),IF(ISBLANK(OFFSET('9. METAS'!$U$20,INT((ROW()-14)/2),0)),"",OFFSET('9. METAS'!$U$20,INT((ROW()-14)/2),0)))</f>
        <v>#REF!</v>
      </c>
      <c r="K79" s="209" t="e">
        <f ca="1">IF(MOD(ROW()-13,2)=0,IF(ISBLANK(OFFSET(#REF!,INT((ROW()-13)/2),0)),"",OFFSET(#REF!,INT((ROW()-13)/2),0)),IF(ISBLANK(OFFSET('9. METAS'!$V$20,INT((ROW()-14)/2),0)),"",OFFSET('9. METAS'!$V$20,INT((ROW()-14)/2),0)))</f>
        <v>#REF!</v>
      </c>
      <c r="L79" s="209" t="e">
        <f ca="1">IF(MOD(ROW()-13,2)=0,IF(ISBLANK(OFFSET(#REF!,INT((ROW()-13)/2),0)),"",OFFSET(#REF!,INT((ROW()-13)/2),0)),IF(ISBLANK(OFFSET('9. METAS'!$W$20,INT((ROW()-14)/2),0)),"",OFFSET('9. METAS'!$W$20,INT((ROW()-14)/2),0)))</f>
        <v>#REF!</v>
      </c>
      <c r="M79" s="210" t="e">
        <f ca="1">IF(MOD(ROW()-13,2)=0,IF(ISBLANK(OFFSET(#REF!,INT((ROW()-13)/2),0)),"",OFFSET(#REF!,INT((ROW()-13)/2),0)),IF(ISBLANK(OFFSET('9. METAS'!$X$20,INT((ROW()-14)/2),0)),"",OFFSET('9. METAS'!$X$20,INT((ROW()-14)/2),0)))</f>
        <v>#REF!</v>
      </c>
      <c r="N79" s="1002" t="str">
        <f t="shared" ref="N79" ca="1" si="62">IFERROR(J79/J80,"ND")</f>
        <v>ND</v>
      </c>
      <c r="O79" s="1004" t="str">
        <f t="shared" ref="O79" ca="1" si="63">IFERROR(((J79+K79+L79+M79)/H79),"ND")</f>
        <v>ND</v>
      </c>
      <c r="P79" s="1031"/>
    </row>
    <row r="80" spans="3:16">
      <c r="C80" s="981"/>
      <c r="D80" s="983"/>
      <c r="E80" s="983"/>
      <c r="F80" s="985"/>
      <c r="G80" s="987"/>
      <c r="H80" s="1027"/>
      <c r="I80" s="1033"/>
      <c r="J80" s="208">
        <f ca="1">IF(MOD(ROW()-13,2)=0,IF(ISBLANK(OFFSET(#REF!,INT((ROW()-13)/2),0)),"",OFFSET(#REF!,INT((ROW()-13)/2),0)),IF(ISBLANK(OFFSET('9. METAS'!$U$20,INT((ROW()-14)/2),0)),"",OFFSET('9. METAS'!$U$20,INT((ROW()-14)/2),0)))</f>
        <v>2</v>
      </c>
      <c r="K80" s="209">
        <f ca="1">IF(MOD(ROW()-13,2)=0,IF(ISBLANK(OFFSET(#REF!,INT((ROW()-13)/2),0)),"",OFFSET(#REF!,INT((ROW()-13)/2),0)),IF(ISBLANK(OFFSET('9. METAS'!$V$20,INT((ROW()-14)/2),0)),"",OFFSET('9. METAS'!$V$20,INT((ROW()-14)/2),0)))</f>
        <v>2</v>
      </c>
      <c r="L80" s="209">
        <f ca="1">IF(MOD(ROW()-13,2)=0,IF(ISBLANK(OFFSET(#REF!,INT((ROW()-13)/2),0)),"",OFFSET(#REF!,INT((ROW()-13)/2),0)),IF(ISBLANK(OFFSET('9. METAS'!$W$20,INT((ROW()-14)/2),0)),"",OFFSET('9. METAS'!$W$20,INT((ROW()-14)/2),0)))</f>
        <v>2</v>
      </c>
      <c r="M80" s="210">
        <f ca="1">IF(MOD(ROW()-13,2)=0,IF(ISBLANK(OFFSET(#REF!,INT((ROW()-13)/2),0)),"",OFFSET(#REF!,INT((ROW()-13)/2),0)),IF(ISBLANK(OFFSET('9. METAS'!$X$20,INT((ROW()-14)/2),0)),"",OFFSET('9. METAS'!$X$20,INT((ROW()-14)/2),0)))</f>
        <v>1</v>
      </c>
      <c r="N80" s="1003"/>
      <c r="O80" s="1005"/>
      <c r="P80" s="1034"/>
    </row>
    <row r="81" spans="3:16">
      <c r="C81" s="1008" t="str">
        <f ca="1">IF(ISBLANK(OFFSET('5. Pp (3 años)'!$C$46,INT((ROW()-13)/2),0)),"",OFFSET('5. Pp (3 años)'!$C$46,INT((ROW()-13)/2),0))</f>
        <v>Actividad</v>
      </c>
      <c r="D81" s="983" t="str">
        <f ca="1">IF(ISBLANK(OFFSET('5. Pp (3 años)'!$D$46,INT((ROW()-13)/2),0)),"",OFFSET('5. Pp (3 años)'!$D$46,INT((ROW()-13)/2),0))</f>
        <v>3.1.1.1.8.3 Otorgamiento de alimentos  a infractores retenidos y personal Institucional</v>
      </c>
      <c r="E81" s="983" t="str">
        <f ca="1">IF(ISBLANK(OFFSET('5. Pp (3 años)'!$E$46,INT((ROW()-13)/2),0)),"",OFFSET('5. Pp (3 años)'!$E$46,INT((ROW()-13)/2),0))</f>
        <v>POAO: Porcentaje de Órdenes de Alimentos Otorgados</v>
      </c>
      <c r="F81" s="985" t="str">
        <f ca="1">IF(ISBLANK(OFFSET('5. Pp (3 años)'!$K$46,INT((ROW()-13)/2),0)),"",OFFSET('5. Pp (3 años)'!$K$46,INT((ROW()-13)/2),0))</f>
        <v>Ascendente</v>
      </c>
      <c r="G81" s="987" t="str">
        <f ca="1">IF(ISBLANK(OFFSET('5. Pp (3 años)'!$H$46,INT((ROW()-13)/2),0)),"",OFFSET('5. Pp (3 años)'!$H$46,INT((ROW()-13)/2),0))</f>
        <v>Trimestral</v>
      </c>
      <c r="H81" s="1027">
        <f ca="1">IF(ISBLANK(OFFSET('9. METAS'!$L$20,INT((ROW()-13)/2),0)),"",OFFSET('9. METAS'!$L$20,INT((ROW()-13)/2),0))</f>
        <v>113333</v>
      </c>
      <c r="I81" s="1029"/>
      <c r="J81" s="208" t="e">
        <f ca="1">IF(MOD(ROW()-13,2)=0,IF(ISBLANK(OFFSET(#REF!,INT((ROW()-13)/2),0)),"",OFFSET(#REF!,INT((ROW()-13)/2),0)),IF(ISBLANK(OFFSET('9. METAS'!$U$20,INT((ROW()-14)/2),0)),"",OFFSET('9. METAS'!$U$20,INT((ROW()-14)/2),0)))</f>
        <v>#REF!</v>
      </c>
      <c r="K81" s="209" t="e">
        <f ca="1">IF(MOD(ROW()-13,2)=0,IF(ISBLANK(OFFSET(#REF!,INT((ROW()-13)/2),0)),"",OFFSET(#REF!,INT((ROW()-13)/2),0)),IF(ISBLANK(OFFSET('9. METAS'!$V$20,INT((ROW()-14)/2),0)),"",OFFSET('9. METAS'!$V$20,INT((ROW()-14)/2),0)))</f>
        <v>#REF!</v>
      </c>
      <c r="L81" s="209" t="e">
        <f ca="1">IF(MOD(ROW()-13,2)=0,IF(ISBLANK(OFFSET(#REF!,INT((ROW()-13)/2),0)),"",OFFSET(#REF!,INT((ROW()-13)/2),0)),IF(ISBLANK(OFFSET('9. METAS'!$W$20,INT((ROW()-14)/2),0)),"",OFFSET('9. METAS'!$W$20,INT((ROW()-14)/2),0)))</f>
        <v>#REF!</v>
      </c>
      <c r="M81" s="210" t="e">
        <f ca="1">IF(MOD(ROW()-13,2)=0,IF(ISBLANK(OFFSET(#REF!,INT((ROW()-13)/2),0)),"",OFFSET(#REF!,INT((ROW()-13)/2),0)),IF(ISBLANK(OFFSET('9. METAS'!$X$20,INT((ROW()-14)/2),0)),"",OFFSET('9. METAS'!$X$20,INT((ROW()-14)/2),0)))</f>
        <v>#REF!</v>
      </c>
      <c r="N81" s="1002" t="str">
        <f t="shared" ref="N81" ca="1" si="64">IFERROR(J81/J82,"ND")</f>
        <v>ND</v>
      </c>
      <c r="O81" s="1004" t="str">
        <f t="shared" ref="O81" ca="1" si="65">IFERROR(((J81+K81+L81+M81)/H81),"ND")</f>
        <v>ND</v>
      </c>
      <c r="P81" s="1031"/>
    </row>
    <row r="82" spans="3:16">
      <c r="C82" s="981"/>
      <c r="D82" s="983"/>
      <c r="E82" s="983"/>
      <c r="F82" s="985"/>
      <c r="G82" s="987"/>
      <c r="H82" s="1027"/>
      <c r="I82" s="1033"/>
      <c r="J82" s="208">
        <f ca="1">IF(MOD(ROW()-13,2)=0,IF(ISBLANK(OFFSET(#REF!,INT((ROW()-13)/2),0)),"",OFFSET(#REF!,INT((ROW()-13)/2),0)),IF(ISBLANK(OFFSET('9. METAS'!$U$20,INT((ROW()-14)/2),0)),"",OFFSET('9. METAS'!$U$20,INT((ROW()-14)/2),0)))</f>
        <v>28333</v>
      </c>
      <c r="K82" s="209">
        <f ca="1">IF(MOD(ROW()-13,2)=0,IF(ISBLANK(OFFSET(#REF!,INT((ROW()-13)/2),0)),"",OFFSET(#REF!,INT((ROW()-13)/2),0)),IF(ISBLANK(OFFSET('9. METAS'!$V$20,INT((ROW()-14)/2),0)),"",OFFSET('9. METAS'!$V$20,INT((ROW()-14)/2),0)))</f>
        <v>28333</v>
      </c>
      <c r="L82" s="209">
        <f ca="1">IF(MOD(ROW()-13,2)=0,IF(ISBLANK(OFFSET(#REF!,INT((ROW()-13)/2),0)),"",OFFSET(#REF!,INT((ROW()-13)/2),0)),IF(ISBLANK(OFFSET('9. METAS'!$W$20,INT((ROW()-14)/2),0)),"",OFFSET('9. METAS'!$W$20,INT((ROW()-14)/2),0)))</f>
        <v>28333</v>
      </c>
      <c r="M82" s="210">
        <f ca="1">IF(MOD(ROW()-13,2)=0,IF(ISBLANK(OFFSET(#REF!,INT((ROW()-13)/2),0)),"",OFFSET(#REF!,INT((ROW()-13)/2),0)),IF(ISBLANK(OFFSET('9. METAS'!$X$20,INT((ROW()-14)/2),0)),"",OFFSET('9. METAS'!$X$20,INT((ROW()-14)/2),0)))</f>
        <v>28333</v>
      </c>
      <c r="N82" s="1003"/>
      <c r="O82" s="1005"/>
      <c r="P82" s="1034"/>
    </row>
    <row r="83" spans="3:16">
      <c r="C83" s="1008" t="str">
        <f ca="1">IF(ISBLANK(OFFSET('5. Pp (3 años)'!$C$46,INT((ROW()-13)/2),0)),"",OFFSET('5. Pp (3 años)'!$C$46,INT((ROW()-13)/2),0))</f>
        <v>Componente</v>
      </c>
      <c r="D83" s="983" t="str">
        <f ca="1">IF(ISBLANK(OFFSET('5. Pp (3 años)'!$D$46,INT((ROW()-13)/2),0)),"",OFFSET('5. Pp (3 años)'!$D$46,INT((ROW()-13)/2),0))</f>
        <v xml:space="preserve">3.1.1.1.9 Acciones de las políticas poblaciónales y demandas Sociales atendidas. </v>
      </c>
      <c r="E83" s="983" t="str">
        <f ca="1">IF(ISBLANK(OFFSET('5. Pp (3 años)'!$E$46,INT((ROW()-13)/2),0)),"",OFFSET('5. Pp (3 años)'!$E$46,INT((ROW()-13)/2),0))</f>
        <v>PADS: Porcentaje de Atención de las Demandas Sociales</v>
      </c>
      <c r="F83" s="985" t="str">
        <f ca="1">IF(ISBLANK(OFFSET('5. Pp (3 años)'!$K$46,INT((ROW()-13)/2),0)),"",OFFSET('5. Pp (3 años)'!$K$46,INT((ROW()-13)/2),0))</f>
        <v>Ascendente</v>
      </c>
      <c r="G83" s="987" t="str">
        <f ca="1">IF(ISBLANK(OFFSET('5. Pp (3 años)'!$H$46,INT((ROW()-13)/2),0)),"",OFFSET('5. Pp (3 años)'!$H$46,INT((ROW()-13)/2),0))</f>
        <v>Trimestral</v>
      </c>
      <c r="H83" s="1027">
        <f ca="1">IF(ISBLANK(OFFSET('9. METAS'!$L$20,INT((ROW()-13)/2),0)),"",OFFSET('9. METAS'!$L$20,INT((ROW()-13)/2),0))</f>
        <v>1000</v>
      </c>
      <c r="I83" s="1029"/>
      <c r="J83" s="208" t="e">
        <f ca="1">IF(MOD(ROW()-13,2)=0,IF(ISBLANK(OFFSET(#REF!,INT((ROW()-13)/2),0)),"",OFFSET(#REF!,INT((ROW()-13)/2),0)),IF(ISBLANK(OFFSET('9. METAS'!$U$20,INT((ROW()-14)/2),0)),"",OFFSET('9. METAS'!$U$20,INT((ROW()-14)/2),0)))</f>
        <v>#REF!</v>
      </c>
      <c r="K83" s="209" t="e">
        <f ca="1">IF(MOD(ROW()-13,2)=0,IF(ISBLANK(OFFSET(#REF!,INT((ROW()-13)/2),0)),"",OFFSET(#REF!,INT((ROW()-13)/2),0)),IF(ISBLANK(OFFSET('9. METAS'!$V$20,INT((ROW()-14)/2),0)),"",OFFSET('9. METAS'!$V$20,INT((ROW()-14)/2),0)))</f>
        <v>#REF!</v>
      </c>
      <c r="L83" s="209" t="e">
        <f ca="1">IF(MOD(ROW()-13,2)=0,IF(ISBLANK(OFFSET(#REF!,INT((ROW()-13)/2),0)),"",OFFSET(#REF!,INT((ROW()-13)/2),0)),IF(ISBLANK(OFFSET('9. METAS'!$W$20,INT((ROW()-14)/2),0)),"",OFFSET('9. METAS'!$W$20,INT((ROW()-14)/2),0)))</f>
        <v>#REF!</v>
      </c>
      <c r="M83" s="210" t="e">
        <f ca="1">IF(MOD(ROW()-13,2)=0,IF(ISBLANK(OFFSET(#REF!,INT((ROW()-13)/2),0)),"",OFFSET(#REF!,INT((ROW()-13)/2),0)),IF(ISBLANK(OFFSET('9. METAS'!$X$20,INT((ROW()-14)/2),0)),"",OFFSET('9. METAS'!$X$20,INT((ROW()-14)/2),0)))</f>
        <v>#REF!</v>
      </c>
      <c r="N83" s="1002" t="str">
        <f t="shared" ref="N83" ca="1" si="66">IFERROR(J83/J84,"ND")</f>
        <v>ND</v>
      </c>
      <c r="O83" s="1004" t="str">
        <f t="shared" ref="O83" ca="1" si="67">IFERROR(((J83+K83+L83+M83)/H83),"ND")</f>
        <v>ND</v>
      </c>
      <c r="P83" s="1031"/>
    </row>
    <row r="84" spans="3:16">
      <c r="C84" s="981"/>
      <c r="D84" s="983"/>
      <c r="E84" s="983"/>
      <c r="F84" s="985"/>
      <c r="G84" s="987"/>
      <c r="H84" s="1027"/>
      <c r="I84" s="1033"/>
      <c r="J84" s="208">
        <f ca="1">IF(MOD(ROW()-13,2)=0,IF(ISBLANK(OFFSET(#REF!,INT((ROW()-13)/2),0)),"",OFFSET(#REF!,INT((ROW()-13)/2),0)),IF(ISBLANK(OFFSET('9. METAS'!$U$20,INT((ROW()-14)/2),0)),"",OFFSET('9. METAS'!$U$20,INT((ROW()-14)/2),0)))</f>
        <v>250</v>
      </c>
      <c r="K84" s="209">
        <f ca="1">IF(MOD(ROW()-13,2)=0,IF(ISBLANK(OFFSET(#REF!,INT((ROW()-13)/2),0)),"",OFFSET(#REF!,INT((ROW()-13)/2),0)),IF(ISBLANK(OFFSET('9. METAS'!$V$20,INT((ROW()-14)/2),0)),"",OFFSET('9. METAS'!$V$20,INT((ROW()-14)/2),0)))</f>
        <v>250</v>
      </c>
      <c r="L84" s="209">
        <f ca="1">IF(MOD(ROW()-13,2)=0,IF(ISBLANK(OFFSET(#REF!,INT((ROW()-13)/2),0)),"",OFFSET(#REF!,INT((ROW()-13)/2),0)),IF(ISBLANK(OFFSET('9. METAS'!$W$20,INT((ROW()-14)/2),0)),"",OFFSET('9. METAS'!$W$20,INT((ROW()-14)/2),0)))</f>
        <v>250</v>
      </c>
      <c r="M84" s="210">
        <f ca="1">IF(MOD(ROW()-13,2)=0,IF(ISBLANK(OFFSET(#REF!,INT((ROW()-13)/2),0)),"",OFFSET(#REF!,INT((ROW()-13)/2),0)),IF(ISBLANK(OFFSET('9. METAS'!$X$20,INT((ROW()-14)/2),0)),"",OFFSET('9. METAS'!$X$20,INT((ROW()-14)/2),0)))</f>
        <v>250</v>
      </c>
      <c r="N84" s="1003"/>
      <c r="O84" s="1005"/>
      <c r="P84" s="1034"/>
    </row>
    <row r="85" spans="3:16">
      <c r="C85" s="1008" t="str">
        <f ca="1">IF(ISBLANK(OFFSET('5. Pp (3 años)'!$C$46,INT((ROW()-13)/2),0)),"",OFFSET('5. Pp (3 años)'!$C$46,INT((ROW()-13)/2),0))</f>
        <v>Actividad</v>
      </c>
      <c r="D85" s="983" t="str">
        <f ca="1">IF(ISBLANK(OFFSET('5. Pp (3 años)'!$D$46,INT((ROW()-13)/2),0)),"",OFFSET('5. Pp (3 años)'!$D$46,INT((ROW()-13)/2),0))</f>
        <v>3.1.1.1.9.1 Realización del Sorteo del Servicio Nacional Clase correspondiente.</v>
      </c>
      <c r="E85" s="983" t="str">
        <f ca="1">IF(ISBLANK(OFFSET('5. Pp (3 años)'!$E$46,INT((ROW()-13)/2),0)),"",OFFSET('5. Pp (3 años)'!$E$46,INT((ROW()-13)/2),0))</f>
        <v>PCCM: Porcentaje  de cartillas militares entregadas.</v>
      </c>
      <c r="F85" s="985" t="str">
        <f ca="1">IF(ISBLANK(OFFSET('5. Pp (3 años)'!$K$46,INT((ROW()-13)/2),0)),"",OFFSET('5. Pp (3 años)'!$K$46,INT((ROW()-13)/2),0))</f>
        <v>Ascendente</v>
      </c>
      <c r="G85" s="987" t="str">
        <f ca="1">IF(ISBLANK(OFFSET('5. Pp (3 años)'!$H$46,INT((ROW()-13)/2),0)),"",OFFSET('5. Pp (3 años)'!$H$46,INT((ROW()-13)/2),0))</f>
        <v>Trimestral</v>
      </c>
      <c r="H85" s="1027">
        <f ca="1">IF(ISBLANK(OFFSET('9. METAS'!$L$20,INT((ROW()-13)/2),0)),"",OFFSET('9. METAS'!$L$20,INT((ROW()-13)/2),0))</f>
        <v>1400</v>
      </c>
      <c r="I85" s="1029"/>
      <c r="J85" s="208" t="e">
        <f ca="1">IF(MOD(ROW()-13,2)=0,IF(ISBLANK(OFFSET(#REF!,INT((ROW()-13)/2),0)),"",OFFSET(#REF!,INT((ROW()-13)/2),0)),IF(ISBLANK(OFFSET('9. METAS'!$U$20,INT((ROW()-14)/2),0)),"",OFFSET('9. METAS'!$U$20,INT((ROW()-14)/2),0)))</f>
        <v>#REF!</v>
      </c>
      <c r="K85" s="209" t="e">
        <f ca="1">IF(MOD(ROW()-13,2)=0,IF(ISBLANK(OFFSET(#REF!,INT((ROW()-13)/2),0)),"",OFFSET(#REF!,INT((ROW()-13)/2),0)),IF(ISBLANK(OFFSET('9. METAS'!$V$20,INT((ROW()-14)/2),0)),"",OFFSET('9. METAS'!$V$20,INT((ROW()-14)/2),0)))</f>
        <v>#REF!</v>
      </c>
      <c r="L85" s="209" t="e">
        <f ca="1">IF(MOD(ROW()-13,2)=0,IF(ISBLANK(OFFSET(#REF!,INT((ROW()-13)/2),0)),"",OFFSET(#REF!,INT((ROW()-13)/2),0)),IF(ISBLANK(OFFSET('9. METAS'!$W$20,INT((ROW()-14)/2),0)),"",OFFSET('9. METAS'!$W$20,INT((ROW()-14)/2),0)))</f>
        <v>#REF!</v>
      </c>
      <c r="M85" s="210" t="e">
        <f ca="1">IF(MOD(ROW()-13,2)=0,IF(ISBLANK(OFFSET(#REF!,INT((ROW()-13)/2),0)),"",OFFSET(#REF!,INT((ROW()-13)/2),0)),IF(ISBLANK(OFFSET('9. METAS'!$X$20,INT((ROW()-14)/2),0)),"",OFFSET('9. METAS'!$X$20,INT((ROW()-14)/2),0)))</f>
        <v>#REF!</v>
      </c>
      <c r="N85" s="1002" t="str">
        <f t="shared" ref="N85" ca="1" si="68">IFERROR(J85/J86,"ND")</f>
        <v>ND</v>
      </c>
      <c r="O85" s="1004" t="str">
        <f t="shared" ref="O85" ca="1" si="69">IFERROR(((J85+K85+L85+M85)/H85),"ND")</f>
        <v>ND</v>
      </c>
      <c r="P85" s="1031"/>
    </row>
    <row r="86" spans="3:16">
      <c r="C86" s="981"/>
      <c r="D86" s="983"/>
      <c r="E86" s="983"/>
      <c r="F86" s="985"/>
      <c r="G86" s="987"/>
      <c r="H86" s="1027"/>
      <c r="I86" s="1033"/>
      <c r="J86" s="208">
        <f ca="1">IF(MOD(ROW()-13,2)=0,IF(ISBLANK(OFFSET(#REF!,INT((ROW()-13)/2),0)),"",OFFSET(#REF!,INT((ROW()-13)/2),0)),IF(ISBLANK(OFFSET('9. METAS'!$U$20,INT((ROW()-14)/2),0)),"",OFFSET('9. METAS'!$U$20,INT((ROW()-14)/2),0)))</f>
        <v>600</v>
      </c>
      <c r="K86" s="209">
        <f ca="1">IF(MOD(ROW()-13,2)=0,IF(ISBLANK(OFFSET(#REF!,INT((ROW()-13)/2),0)),"",OFFSET(#REF!,INT((ROW()-13)/2),0)),IF(ISBLANK(OFFSET('9. METAS'!$V$20,INT((ROW()-14)/2),0)),"",OFFSET('9. METAS'!$V$20,INT((ROW()-14)/2),0)))</f>
        <v>300</v>
      </c>
      <c r="L86" s="209">
        <f ca="1">IF(MOD(ROW()-13,2)=0,IF(ISBLANK(OFFSET(#REF!,INT((ROW()-13)/2),0)),"",OFFSET(#REF!,INT((ROW()-13)/2),0)),IF(ISBLANK(OFFSET('9. METAS'!$W$20,INT((ROW()-14)/2),0)),"",OFFSET('9. METAS'!$W$20,INT((ROW()-14)/2),0)))</f>
        <v>300</v>
      </c>
      <c r="M86" s="210">
        <f ca="1">IF(MOD(ROW()-13,2)=0,IF(ISBLANK(OFFSET(#REF!,INT((ROW()-13)/2),0)),"",OFFSET(#REF!,INT((ROW()-13)/2),0)),IF(ISBLANK(OFFSET('9. METAS'!$X$20,INT((ROW()-14)/2),0)),"",OFFSET('9. METAS'!$X$20,INT((ROW()-14)/2),0)))</f>
        <v>200</v>
      </c>
      <c r="N86" s="1003"/>
      <c r="O86" s="1005"/>
      <c r="P86" s="1034"/>
    </row>
    <row r="87" spans="3:16">
      <c r="C87" s="1008" t="str">
        <f ca="1">IF(ISBLANK(OFFSET('5. Pp (3 años)'!$C$46,INT((ROW()-13)/2),0)),"",OFFSET('5. Pp (3 años)'!$C$46,INT((ROW()-13)/2),0))</f>
        <v>Actividad</v>
      </c>
      <c r="D87" s="983" t="str">
        <f ca="1">IF(ISBLANK(OFFSET('5. Pp (3 años)'!$D$46,INT((ROW()-13)/2),0)),"",OFFSET('5. Pp (3 años)'!$D$46,INT((ROW()-13)/2),0))</f>
        <v>3.1.1.1.9.2 Participación en las Sesiones del COESPO referente a los temas representativos de la población y resoluciones del H. Ayuntamiento</v>
      </c>
      <c r="E87" s="983" t="str">
        <f ca="1">IF(ISBLANK(OFFSET('5. Pp (3 años)'!$E$46,INT((ROW()-13)/2),0)),"",OFFSET('5. Pp (3 años)'!$E$46,INT((ROW()-13)/2),0))</f>
        <v>PCSC: Porcentaje de Sesiones de COESPO participadas.</v>
      </c>
      <c r="F87" s="985" t="str">
        <f ca="1">IF(ISBLANK(OFFSET('5. Pp (3 años)'!$K$46,INT((ROW()-13)/2),0)),"",OFFSET('5. Pp (3 años)'!$K$46,INT((ROW()-13)/2),0))</f>
        <v>Ascendente</v>
      </c>
      <c r="G87" s="987" t="str">
        <f ca="1">IF(ISBLANK(OFFSET('5. Pp (3 años)'!$H$46,INT((ROW()-13)/2),0)),"",OFFSET('5. Pp (3 años)'!$H$46,INT((ROW()-13)/2),0))</f>
        <v>Trimestral</v>
      </c>
      <c r="H87" s="1027">
        <f ca="1">IF(ISBLANK(OFFSET('9. METAS'!$L$20,INT((ROW()-13)/2),0)),"",OFFSET('9. METAS'!$L$20,INT((ROW()-13)/2),0))</f>
        <v>4</v>
      </c>
      <c r="I87" s="1029"/>
      <c r="J87" s="208" t="e">
        <f ca="1">IF(MOD(ROW()-13,2)=0,IF(ISBLANK(OFFSET(#REF!,INT((ROW()-13)/2),0)),"",OFFSET(#REF!,INT((ROW()-13)/2),0)),IF(ISBLANK(OFFSET('9. METAS'!$U$20,INT((ROW()-14)/2),0)),"",OFFSET('9. METAS'!$U$20,INT((ROW()-14)/2),0)))</f>
        <v>#REF!</v>
      </c>
      <c r="K87" s="209" t="e">
        <f ca="1">IF(MOD(ROW()-13,2)=0,IF(ISBLANK(OFFSET(#REF!,INT((ROW()-13)/2),0)),"",OFFSET(#REF!,INT((ROW()-13)/2),0)),IF(ISBLANK(OFFSET('9. METAS'!$V$20,INT((ROW()-14)/2),0)),"",OFFSET('9. METAS'!$V$20,INT((ROW()-14)/2),0)))</f>
        <v>#REF!</v>
      </c>
      <c r="L87" s="209" t="e">
        <f ca="1">IF(MOD(ROW()-13,2)=0,IF(ISBLANK(OFFSET(#REF!,INT((ROW()-13)/2),0)),"",OFFSET(#REF!,INT((ROW()-13)/2),0)),IF(ISBLANK(OFFSET('9. METAS'!$W$20,INT((ROW()-14)/2),0)),"",OFFSET('9. METAS'!$W$20,INT((ROW()-14)/2),0)))</f>
        <v>#REF!</v>
      </c>
      <c r="M87" s="210" t="e">
        <f ca="1">IF(MOD(ROW()-13,2)=0,IF(ISBLANK(OFFSET(#REF!,INT((ROW()-13)/2),0)),"",OFFSET(#REF!,INT((ROW()-13)/2),0)),IF(ISBLANK(OFFSET('9. METAS'!$X$20,INT((ROW()-14)/2),0)),"",OFFSET('9. METAS'!$X$20,INT((ROW()-14)/2),0)))</f>
        <v>#REF!</v>
      </c>
      <c r="N87" s="1002" t="str">
        <f t="shared" ref="N87" ca="1" si="70">IFERROR(J87/J88,"ND")</f>
        <v>ND</v>
      </c>
      <c r="O87" s="1004" t="str">
        <f t="shared" ref="O87" ca="1" si="71">IFERROR(((J87+K87+L87+M87)/H87),"ND")</f>
        <v>ND</v>
      </c>
      <c r="P87" s="1031"/>
    </row>
    <row r="88" spans="3:16">
      <c r="C88" s="981"/>
      <c r="D88" s="983"/>
      <c r="E88" s="983"/>
      <c r="F88" s="985"/>
      <c r="G88" s="987"/>
      <c r="H88" s="1027"/>
      <c r="I88" s="1033"/>
      <c r="J88" s="208">
        <f ca="1">IF(MOD(ROW()-13,2)=0,IF(ISBLANK(OFFSET(#REF!,INT((ROW()-13)/2),0)),"",OFFSET(#REF!,INT((ROW()-13)/2),0)),IF(ISBLANK(OFFSET('9. METAS'!$U$20,INT((ROW()-14)/2),0)),"",OFFSET('9. METAS'!$U$20,INT((ROW()-14)/2),0)))</f>
        <v>1</v>
      </c>
      <c r="K88" s="209">
        <f ca="1">IF(MOD(ROW()-13,2)=0,IF(ISBLANK(OFFSET(#REF!,INT((ROW()-13)/2),0)),"",OFFSET(#REF!,INT((ROW()-13)/2),0)),IF(ISBLANK(OFFSET('9. METAS'!$V$20,INT((ROW()-14)/2),0)),"",OFFSET('9. METAS'!$V$20,INT((ROW()-14)/2),0)))</f>
        <v>1</v>
      </c>
      <c r="L88" s="209">
        <f ca="1">IF(MOD(ROW()-13,2)=0,IF(ISBLANK(OFFSET(#REF!,INT((ROW()-13)/2),0)),"",OFFSET(#REF!,INT((ROW()-13)/2),0)),IF(ISBLANK(OFFSET('9. METAS'!$W$20,INT((ROW()-14)/2),0)),"",OFFSET('9. METAS'!$W$20,INT((ROW()-14)/2),0)))</f>
        <v>1</v>
      </c>
      <c r="M88" s="210">
        <f ca="1">IF(MOD(ROW()-13,2)=0,IF(ISBLANK(OFFSET(#REF!,INT((ROW()-13)/2),0)),"",OFFSET(#REF!,INT((ROW()-13)/2),0)),IF(ISBLANK(OFFSET('9. METAS'!$X$20,INT((ROW()-14)/2),0)),"",OFFSET('9. METAS'!$X$20,INT((ROW()-14)/2),0)))</f>
        <v>1</v>
      </c>
      <c r="N88" s="1003"/>
      <c r="O88" s="1005"/>
      <c r="P88" s="1034"/>
    </row>
    <row r="89" spans="3:16">
      <c r="C89" s="1008" t="str">
        <f ca="1">IF(ISBLANK(OFFSET('5. Pp (3 años)'!$C$46,INT((ROW()-13)/2),0)),"",OFFSET('5. Pp (3 años)'!$C$46,INT((ROW()-13)/2),0))</f>
        <v>Actividad</v>
      </c>
      <c r="D89" s="983" t="str">
        <f ca="1">IF(ISBLANK(OFFSET('5. Pp (3 años)'!$D$46,INT((ROW()-13)/2),0)),"",OFFSET('5. Pp (3 años)'!$D$46,INT((ROW()-13)/2),0))</f>
        <v>3.1.1.1.9.3 Atención y seguimiento a la Delegación Alfredo V. Bonfil y Sub Delegación de  Puerto Juárez</v>
      </c>
      <c r="E89" s="983" t="str">
        <f ca="1">IF(ISBLANK(OFFSET('5. Pp (3 años)'!$E$46,INT((ROW()-13)/2),0)),"",OFFSET('5. Pp (3 años)'!$E$46,INT((ROW()-13)/2),0))</f>
        <v xml:space="preserve">PRDS: Porcentaje de atenciones y seguimientos con DAVB y SbPJ realizadas. </v>
      </c>
      <c r="F89" s="985" t="str">
        <f ca="1">IF(ISBLANK(OFFSET('5. Pp (3 años)'!$K$46,INT((ROW()-13)/2),0)),"",OFFSET('5. Pp (3 años)'!$K$46,INT((ROW()-13)/2),0))</f>
        <v>Ascendente</v>
      </c>
      <c r="G89" s="987" t="str">
        <f ca="1">IF(ISBLANK(OFFSET('5. Pp (3 años)'!$H$46,INT((ROW()-13)/2),0)),"",OFFSET('5. Pp (3 años)'!$H$46,INT((ROW()-13)/2),0))</f>
        <v>Trimestral</v>
      </c>
      <c r="H89" s="1027">
        <f ca="1">IF(ISBLANK(OFFSET('9. METAS'!$L$20,INT((ROW()-13)/2),0)),"",OFFSET('9. METAS'!$L$20,INT((ROW()-13)/2),0))</f>
        <v>12</v>
      </c>
      <c r="I89" s="1029"/>
      <c r="J89" s="208" t="e">
        <f ca="1">IF(MOD(ROW()-13,2)=0,IF(ISBLANK(OFFSET(#REF!,INT((ROW()-13)/2),0)),"",OFFSET(#REF!,INT((ROW()-13)/2),0)),IF(ISBLANK(OFFSET('9. METAS'!$U$20,INT((ROW()-14)/2),0)),"",OFFSET('9. METAS'!$U$20,INT((ROW()-14)/2),0)))</f>
        <v>#REF!</v>
      </c>
      <c r="K89" s="209" t="e">
        <f ca="1">IF(MOD(ROW()-13,2)=0,IF(ISBLANK(OFFSET(#REF!,INT((ROW()-13)/2),0)),"",OFFSET(#REF!,INT((ROW()-13)/2),0)),IF(ISBLANK(OFFSET('9. METAS'!$V$20,INT((ROW()-14)/2),0)),"",OFFSET('9. METAS'!$V$20,INT((ROW()-14)/2),0)))</f>
        <v>#REF!</v>
      </c>
      <c r="L89" s="209" t="e">
        <f ca="1">IF(MOD(ROW()-13,2)=0,IF(ISBLANK(OFFSET(#REF!,INT((ROW()-13)/2),0)),"",OFFSET(#REF!,INT((ROW()-13)/2),0)),IF(ISBLANK(OFFSET('9. METAS'!$W$20,INT((ROW()-14)/2),0)),"",OFFSET('9. METAS'!$W$20,INT((ROW()-14)/2),0)))</f>
        <v>#REF!</v>
      </c>
      <c r="M89" s="210" t="e">
        <f ca="1">IF(MOD(ROW()-13,2)=0,IF(ISBLANK(OFFSET(#REF!,INT((ROW()-13)/2),0)),"",OFFSET(#REF!,INT((ROW()-13)/2),0)),IF(ISBLANK(OFFSET('9. METAS'!$X$20,INT((ROW()-14)/2),0)),"",OFFSET('9. METAS'!$X$20,INT((ROW()-14)/2),0)))</f>
        <v>#REF!</v>
      </c>
      <c r="N89" s="1002" t="str">
        <f t="shared" ref="N89" ca="1" si="72">IFERROR(J89/J90,"ND")</f>
        <v>ND</v>
      </c>
      <c r="O89" s="1004" t="str">
        <f t="shared" ref="O89" ca="1" si="73">IFERROR(((J89+K89+L89+M89)/H89),"ND")</f>
        <v>ND</v>
      </c>
      <c r="P89" s="1031"/>
    </row>
    <row r="90" spans="3:16">
      <c r="C90" s="981"/>
      <c r="D90" s="983"/>
      <c r="E90" s="983"/>
      <c r="F90" s="985"/>
      <c r="G90" s="987"/>
      <c r="H90" s="1027"/>
      <c r="I90" s="1033"/>
      <c r="J90" s="208">
        <f ca="1">IF(MOD(ROW()-13,2)=0,IF(ISBLANK(OFFSET(#REF!,INT((ROW()-13)/2),0)),"",OFFSET(#REF!,INT((ROW()-13)/2),0)),IF(ISBLANK(OFFSET('9. METAS'!$U$20,INT((ROW()-14)/2),0)),"",OFFSET('9. METAS'!$U$20,INT((ROW()-14)/2),0)))</f>
        <v>3</v>
      </c>
      <c r="K90" s="209">
        <f ca="1">IF(MOD(ROW()-13,2)=0,IF(ISBLANK(OFFSET(#REF!,INT((ROW()-13)/2),0)),"",OFFSET(#REF!,INT((ROW()-13)/2),0)),IF(ISBLANK(OFFSET('9. METAS'!$V$20,INT((ROW()-14)/2),0)),"",OFFSET('9. METAS'!$V$20,INT((ROW()-14)/2),0)))</f>
        <v>3</v>
      </c>
      <c r="L90" s="209">
        <f ca="1">IF(MOD(ROW()-13,2)=0,IF(ISBLANK(OFFSET(#REF!,INT((ROW()-13)/2),0)),"",OFFSET(#REF!,INT((ROW()-13)/2),0)),IF(ISBLANK(OFFSET('9. METAS'!$W$20,INT((ROW()-14)/2),0)),"",OFFSET('9. METAS'!$W$20,INT((ROW()-14)/2),0)))</f>
        <v>3</v>
      </c>
      <c r="M90" s="210">
        <f ca="1">IF(MOD(ROW()-13,2)=0,IF(ISBLANK(OFFSET(#REF!,INT((ROW()-13)/2),0)),"",OFFSET(#REF!,INT((ROW()-13)/2),0)),IF(ISBLANK(OFFSET('9. METAS'!$X$20,INT((ROW()-14)/2),0)),"",OFFSET('9. METAS'!$X$20,INT((ROW()-14)/2),0)))</f>
        <v>3</v>
      </c>
      <c r="N90" s="1003"/>
      <c r="O90" s="1005"/>
      <c r="P90" s="1034"/>
    </row>
    <row r="91" spans="3:16">
      <c r="C91" s="1008" t="str">
        <f ca="1">IF(ISBLANK(OFFSET('5. Pp (3 años)'!$C$46,INT((ROW()-13)/2),0)),"",OFFSET('5. Pp (3 años)'!$C$46,INT((ROW()-13)/2),0))</f>
        <v>Actividad</v>
      </c>
      <c r="D91" s="983" t="str">
        <f ca="1">IF(ISBLANK(OFFSET('5. Pp (3 años)'!$D$46,INT((ROW()-13)/2),0)),"",OFFSET('5. Pp (3 años)'!$D$46,INT((ROW()-13)/2),0))</f>
        <v>3.1.1.1.9.4 Atención a manifestaciones y cierres de vias de comunicación en el Ambito Municipal</v>
      </c>
      <c r="E91" s="983" t="str">
        <f ca="1">IF(ISBLANK(OFFSET('5. Pp (3 años)'!$E$46,INT((ROW()-13)/2),0)),"",OFFSET('5. Pp (3 años)'!$E$46,INT((ROW()-13)/2),0))</f>
        <v>PRDS: Porcentaje de atenciones a manisfestaciones y cierres de vias de comunicación en el ambito municipal.</v>
      </c>
      <c r="F91" s="985" t="str">
        <f ca="1">IF(ISBLANK(OFFSET('5. Pp (3 años)'!$K$46,INT((ROW()-13)/2),0)),"",OFFSET('5. Pp (3 años)'!$K$46,INT((ROW()-13)/2),0))</f>
        <v>Ascendente</v>
      </c>
      <c r="G91" s="987" t="str">
        <f ca="1">IF(ISBLANK(OFFSET('5. Pp (3 años)'!$H$46,INT((ROW()-13)/2),0)),"",OFFSET('5. Pp (3 años)'!$H$46,INT((ROW()-13)/2),0))</f>
        <v>Trimestral</v>
      </c>
      <c r="H91" s="1027">
        <f ca="1">IF(ISBLANK(OFFSET('9. METAS'!$L$20,INT((ROW()-13)/2),0)),"",OFFSET('9. METAS'!$L$20,INT((ROW()-13)/2),0))</f>
        <v>100</v>
      </c>
      <c r="I91" s="1029"/>
      <c r="J91" s="208" t="e">
        <f ca="1">IF(MOD(ROW()-13,2)=0,IF(ISBLANK(OFFSET(#REF!,INT((ROW()-13)/2),0)),"",OFFSET(#REF!,INT((ROW()-13)/2),0)),IF(ISBLANK(OFFSET('9. METAS'!$U$20,INT((ROW()-14)/2),0)),"",OFFSET('9. METAS'!$U$20,INT((ROW()-14)/2),0)))</f>
        <v>#REF!</v>
      </c>
      <c r="K91" s="209" t="e">
        <f ca="1">IF(MOD(ROW()-13,2)=0,IF(ISBLANK(OFFSET(#REF!,INT((ROW()-13)/2),0)),"",OFFSET(#REF!,INT((ROW()-13)/2),0)),IF(ISBLANK(OFFSET('9. METAS'!$V$20,INT((ROW()-14)/2),0)),"",OFFSET('9. METAS'!$V$20,INT((ROW()-14)/2),0)))</f>
        <v>#REF!</v>
      </c>
      <c r="L91" s="209" t="e">
        <f ca="1">IF(MOD(ROW()-13,2)=0,IF(ISBLANK(OFFSET(#REF!,INT((ROW()-13)/2),0)),"",OFFSET(#REF!,INT((ROW()-13)/2),0)),IF(ISBLANK(OFFSET('9. METAS'!$W$20,INT((ROW()-14)/2),0)),"",OFFSET('9. METAS'!$W$20,INT((ROW()-14)/2),0)))</f>
        <v>#REF!</v>
      </c>
      <c r="M91" s="210" t="e">
        <f ca="1">IF(MOD(ROW()-13,2)=0,IF(ISBLANK(OFFSET(#REF!,INT((ROW()-13)/2),0)),"",OFFSET(#REF!,INT((ROW()-13)/2),0)),IF(ISBLANK(OFFSET('9. METAS'!$X$20,INT((ROW()-14)/2),0)),"",OFFSET('9. METAS'!$X$20,INT((ROW()-14)/2),0)))</f>
        <v>#REF!</v>
      </c>
      <c r="N91" s="1002" t="str">
        <f t="shared" ref="N91" ca="1" si="74">IFERROR(J91/J92,"ND")</f>
        <v>ND</v>
      </c>
      <c r="O91" s="1004" t="str">
        <f t="shared" ref="O91" ca="1" si="75">IFERROR(((J91+K91+L91+M91)/H91),"ND")</f>
        <v>ND</v>
      </c>
      <c r="P91" s="1031"/>
    </row>
    <row r="92" spans="3:16">
      <c r="C92" s="981"/>
      <c r="D92" s="983"/>
      <c r="E92" s="983"/>
      <c r="F92" s="985"/>
      <c r="G92" s="987"/>
      <c r="H92" s="1027"/>
      <c r="I92" s="1033"/>
      <c r="J92" s="208">
        <f ca="1">IF(MOD(ROW()-13,2)=0,IF(ISBLANK(OFFSET(#REF!,INT((ROW()-13)/2),0)),"",OFFSET(#REF!,INT((ROW()-13)/2),0)),IF(ISBLANK(OFFSET('9. METAS'!$U$20,INT((ROW()-14)/2),0)),"",OFFSET('9. METAS'!$U$20,INT((ROW()-14)/2),0)))</f>
        <v>20</v>
      </c>
      <c r="K92" s="209">
        <f ca="1">IF(MOD(ROW()-13,2)=0,IF(ISBLANK(OFFSET(#REF!,INT((ROW()-13)/2),0)),"",OFFSET(#REF!,INT((ROW()-13)/2),0)),IF(ISBLANK(OFFSET('9. METAS'!$V$20,INT((ROW()-14)/2),0)),"",OFFSET('9. METAS'!$V$20,INT((ROW()-14)/2),0)))</f>
        <v>20</v>
      </c>
      <c r="L92" s="209">
        <f ca="1">IF(MOD(ROW()-13,2)=0,IF(ISBLANK(OFFSET(#REF!,INT((ROW()-13)/2),0)),"",OFFSET(#REF!,INT((ROW()-13)/2),0)),IF(ISBLANK(OFFSET('9. METAS'!$W$20,INT((ROW()-14)/2),0)),"",OFFSET('9. METAS'!$W$20,INT((ROW()-14)/2),0)))</f>
        <v>30</v>
      </c>
      <c r="M92" s="210">
        <f ca="1">IF(MOD(ROW()-13,2)=0,IF(ISBLANK(OFFSET(#REF!,INT((ROW()-13)/2),0)),"",OFFSET(#REF!,INT((ROW()-13)/2),0)),IF(ISBLANK(OFFSET('9. METAS'!$X$20,INT((ROW()-14)/2),0)),"",OFFSET('9. METAS'!$X$20,INT((ROW()-14)/2),0)))</f>
        <v>30</v>
      </c>
      <c r="N92" s="1003"/>
      <c r="O92" s="1005"/>
      <c r="P92" s="1034"/>
    </row>
    <row r="93" spans="3:16">
      <c r="C93" s="1008" t="str">
        <f ca="1">IF(ISBLANK(OFFSET('5. Pp (3 años)'!$C$46,INT((ROW()-13)/2),0)),"",OFFSET('5. Pp (3 años)'!$C$46,INT((ROW()-13)/2),0))</f>
        <v>Actividad</v>
      </c>
      <c r="D93" s="983" t="str">
        <f ca="1">IF(ISBLANK(OFFSET('5. Pp (3 años)'!$D$46,INT((ROW()-13)/2),0)),"",OFFSET('5. Pp (3 años)'!$D$46,INT((ROW()-13)/2),0))</f>
        <v>3.1.1.1.9.5 Atenciones en asuntos religiosos brindadas.</v>
      </c>
      <c r="E93" s="983" t="str">
        <f ca="1">IF(ISBLANK(OFFSET('5. Pp (3 años)'!$E$46,INT((ROW()-13)/2),0)),"",OFFSET('5. Pp (3 años)'!$E$46,INT((ROW()-13)/2),0))</f>
        <v xml:space="preserve">PARB: Porcentaje de Atenciones en Asuntos Religiosos brindadas. </v>
      </c>
      <c r="F93" s="985" t="str">
        <f ca="1">IF(ISBLANK(OFFSET('5. Pp (3 años)'!$K$46,INT((ROW()-13)/2),0)),"",OFFSET('5. Pp (3 años)'!$K$46,INT((ROW()-13)/2),0))</f>
        <v>Ascendente</v>
      </c>
      <c r="G93" s="987" t="str">
        <f ca="1">IF(ISBLANK(OFFSET('5. Pp (3 años)'!$H$46,INT((ROW()-13)/2),0)),"",OFFSET('5. Pp (3 años)'!$H$46,INT((ROW()-13)/2),0))</f>
        <v>Trimestral</v>
      </c>
      <c r="H93" s="1027">
        <f ca="1">IF(ISBLANK(OFFSET('9. METAS'!$L$20,INT((ROW()-13)/2),0)),"",OFFSET('9. METAS'!$L$20,INT((ROW()-13)/2),0))</f>
        <v>2500</v>
      </c>
      <c r="I93" s="1029"/>
      <c r="J93" s="208" t="e">
        <f ca="1">IF(MOD(ROW()-13,2)=0,IF(ISBLANK(OFFSET(#REF!,INT((ROW()-13)/2),0)),"",OFFSET(#REF!,INT((ROW()-13)/2),0)),IF(ISBLANK(OFFSET('9. METAS'!$U$20,INT((ROW()-14)/2),0)),"",OFFSET('9. METAS'!$U$20,INT((ROW()-14)/2),0)))</f>
        <v>#REF!</v>
      </c>
      <c r="K93" s="209" t="e">
        <f ca="1">IF(MOD(ROW()-13,2)=0,IF(ISBLANK(OFFSET(#REF!,INT((ROW()-13)/2),0)),"",OFFSET(#REF!,INT((ROW()-13)/2),0)),IF(ISBLANK(OFFSET('9. METAS'!$V$20,INT((ROW()-14)/2),0)),"",OFFSET('9. METAS'!$V$20,INT((ROW()-14)/2),0)))</f>
        <v>#REF!</v>
      </c>
      <c r="L93" s="209" t="e">
        <f ca="1">IF(MOD(ROW()-13,2)=0,IF(ISBLANK(OFFSET(#REF!,INT((ROW()-13)/2),0)),"",OFFSET(#REF!,INT((ROW()-13)/2),0)),IF(ISBLANK(OFFSET('9. METAS'!$W$20,INT((ROW()-14)/2),0)),"",OFFSET('9. METAS'!$W$20,INT((ROW()-14)/2),0)))</f>
        <v>#REF!</v>
      </c>
      <c r="M93" s="210" t="e">
        <f ca="1">IF(MOD(ROW()-13,2)=0,IF(ISBLANK(OFFSET(#REF!,INT((ROW()-13)/2),0)),"",OFFSET(#REF!,INT((ROW()-13)/2),0)),IF(ISBLANK(OFFSET('9. METAS'!$X$20,INT((ROW()-14)/2),0)),"",OFFSET('9. METAS'!$X$20,INT((ROW()-14)/2),0)))</f>
        <v>#REF!</v>
      </c>
      <c r="N93" s="1002" t="str">
        <f t="shared" ref="N93" ca="1" si="76">IFERROR(J93/J94,"ND")</f>
        <v>ND</v>
      </c>
      <c r="O93" s="1004" t="str">
        <f t="shared" ref="O93" ca="1" si="77">IFERROR(((J93+K93+L93+M93)/H93),"ND")</f>
        <v>ND</v>
      </c>
      <c r="P93" s="1031"/>
    </row>
    <row r="94" spans="3:16">
      <c r="C94" s="981"/>
      <c r="D94" s="983"/>
      <c r="E94" s="983"/>
      <c r="F94" s="985"/>
      <c r="G94" s="987"/>
      <c r="H94" s="1027"/>
      <c r="I94" s="1033"/>
      <c r="J94" s="208">
        <f ca="1">IF(MOD(ROW()-13,2)=0,IF(ISBLANK(OFFSET(#REF!,INT((ROW()-13)/2),0)),"",OFFSET(#REF!,INT((ROW()-13)/2),0)),IF(ISBLANK(OFFSET('9. METAS'!$U$20,INT((ROW()-14)/2),0)),"",OFFSET('9. METAS'!$U$20,INT((ROW()-14)/2),0)))</f>
        <v>625</v>
      </c>
      <c r="K94" s="209">
        <f ca="1">IF(MOD(ROW()-13,2)=0,IF(ISBLANK(OFFSET(#REF!,INT((ROW()-13)/2),0)),"",OFFSET(#REF!,INT((ROW()-13)/2),0)),IF(ISBLANK(OFFSET('9. METAS'!$V$20,INT((ROW()-14)/2),0)),"",OFFSET('9. METAS'!$V$20,INT((ROW()-14)/2),0)))</f>
        <v>625</v>
      </c>
      <c r="L94" s="209">
        <f ca="1">IF(MOD(ROW()-13,2)=0,IF(ISBLANK(OFFSET(#REF!,INT((ROW()-13)/2),0)),"",OFFSET(#REF!,INT((ROW()-13)/2),0)),IF(ISBLANK(OFFSET('9. METAS'!$W$20,INT((ROW()-14)/2),0)),"",OFFSET('9. METAS'!$W$20,INT((ROW()-14)/2),0)))</f>
        <v>625</v>
      </c>
      <c r="M94" s="210">
        <f ca="1">IF(MOD(ROW()-13,2)=0,IF(ISBLANK(OFFSET(#REF!,INT((ROW()-13)/2),0)),"",OFFSET(#REF!,INT((ROW()-13)/2),0)),IF(ISBLANK(OFFSET('9. METAS'!$X$20,INT((ROW()-14)/2),0)),"",OFFSET('9. METAS'!$X$20,INT((ROW()-14)/2),0)))</f>
        <v>625</v>
      </c>
      <c r="N94" s="1003"/>
      <c r="O94" s="1005"/>
      <c r="P94" s="1034"/>
    </row>
    <row r="95" spans="3:16">
      <c r="C95" s="1008" t="str">
        <f ca="1">IF(ISBLANK(OFFSET('5. Pp (3 años)'!$C$46,INT((ROW()-13)/2),0)),"",OFFSET('5. Pp (3 años)'!$C$46,INT((ROW()-13)/2),0))</f>
        <v>Actividad</v>
      </c>
      <c r="D95" s="983" t="str">
        <f ca="1">IF(ISBLANK(OFFSET('5. Pp (3 años)'!$D$46,INT((ROW()-13)/2),0)),"",OFFSET('5. Pp (3 años)'!$D$46,INT((ROW()-13)/2),0))</f>
        <v xml:space="preserve">3.1.1.1.9.6 Realización de actividades comunitarias enfocadas a la construccion de paz con apoyo de grupos religiosos. (sinergia por la paz) </v>
      </c>
      <c r="E95" s="983" t="str">
        <f ca="1">IF(ISBLANK(OFFSET('5. Pp (3 años)'!$E$46,INT((ROW()-13)/2),0)),"",OFFSET('5. Pp (3 años)'!$E$46,INT((ROW()-13)/2),0))</f>
        <v>PPAC: Porcentaje de participantes  en actividades comunitarias enfocadas a la construccion de paz con apoyo de grupos religiosos. (sinergia por la paz) .</v>
      </c>
      <c r="F95" s="985" t="str">
        <f ca="1">IF(ISBLANK(OFFSET('5. Pp (3 años)'!$K$46,INT((ROW()-13)/2),0)),"",OFFSET('5. Pp (3 años)'!$K$46,INT((ROW()-13)/2),0))</f>
        <v>Ascendente</v>
      </c>
      <c r="G95" s="987" t="str">
        <f ca="1">IF(ISBLANK(OFFSET('5. Pp (3 años)'!$H$46,INT((ROW()-13)/2),0)),"",OFFSET('5. Pp (3 años)'!$H$46,INT((ROW()-13)/2),0))</f>
        <v>Trimestral</v>
      </c>
      <c r="H95" s="1027">
        <f ca="1">IF(ISBLANK(OFFSET('9. METAS'!$L$20,INT((ROW()-13)/2),0)),"",OFFSET('9. METAS'!$L$20,INT((ROW()-13)/2),0))</f>
        <v>11000</v>
      </c>
      <c r="I95" s="1029"/>
      <c r="J95" s="208" t="e">
        <f ca="1">IF(MOD(ROW()-13,2)=0,IF(ISBLANK(OFFSET(#REF!,INT((ROW()-13)/2),0)),"",OFFSET(#REF!,INT((ROW()-13)/2),0)),IF(ISBLANK(OFFSET('9. METAS'!$U$20,INT((ROW()-14)/2),0)),"",OFFSET('9. METAS'!$U$20,INT((ROW()-14)/2),0)))</f>
        <v>#REF!</v>
      </c>
      <c r="K95" s="209" t="e">
        <f ca="1">IF(MOD(ROW()-13,2)=0,IF(ISBLANK(OFFSET(#REF!,INT((ROW()-13)/2),0)),"",OFFSET(#REF!,INT((ROW()-13)/2),0)),IF(ISBLANK(OFFSET('9. METAS'!$V$20,INT((ROW()-14)/2),0)),"",OFFSET('9. METAS'!$V$20,INT((ROW()-14)/2),0)))</f>
        <v>#REF!</v>
      </c>
      <c r="L95" s="209" t="e">
        <f ca="1">IF(MOD(ROW()-13,2)=0,IF(ISBLANK(OFFSET(#REF!,INT((ROW()-13)/2),0)),"",OFFSET(#REF!,INT((ROW()-13)/2),0)),IF(ISBLANK(OFFSET('9. METAS'!$W$20,INT((ROW()-14)/2),0)),"",OFFSET('9. METAS'!$W$20,INT((ROW()-14)/2),0)))</f>
        <v>#REF!</v>
      </c>
      <c r="M95" s="210" t="e">
        <f ca="1">IF(MOD(ROW()-13,2)=0,IF(ISBLANK(OFFSET(#REF!,INT((ROW()-13)/2),0)),"",OFFSET(#REF!,INT((ROW()-13)/2),0)),IF(ISBLANK(OFFSET('9. METAS'!$X$20,INT((ROW()-14)/2),0)),"",OFFSET('9. METAS'!$X$20,INT((ROW()-14)/2),0)))</f>
        <v>#REF!</v>
      </c>
      <c r="N95" s="1002" t="str">
        <f t="shared" ref="N95" ca="1" si="78">IFERROR(J95/J96,"ND")</f>
        <v>ND</v>
      </c>
      <c r="O95" s="1004" t="str">
        <f t="shared" ref="O95" ca="1" si="79">IFERROR(((J95+K95+L95+M95)/H95),"ND")</f>
        <v>ND</v>
      </c>
      <c r="P95" s="1031"/>
    </row>
    <row r="96" spans="3:16">
      <c r="C96" s="981"/>
      <c r="D96" s="983"/>
      <c r="E96" s="983"/>
      <c r="F96" s="985"/>
      <c r="G96" s="987"/>
      <c r="H96" s="1027"/>
      <c r="I96" s="1033"/>
      <c r="J96" s="208">
        <f ca="1">IF(MOD(ROW()-13,2)=0,IF(ISBLANK(OFFSET(#REF!,INT((ROW()-13)/2),0)),"",OFFSET(#REF!,INT((ROW()-13)/2),0)),IF(ISBLANK(OFFSET('9. METAS'!$U$20,INT((ROW()-14)/2),0)),"",OFFSET('9. METAS'!$U$20,INT((ROW()-14)/2),0)))</f>
        <v>3000</v>
      </c>
      <c r="K96" s="209">
        <f ca="1">IF(MOD(ROW()-13,2)=0,IF(ISBLANK(OFFSET(#REF!,INT((ROW()-13)/2),0)),"",OFFSET(#REF!,INT((ROW()-13)/2),0)),IF(ISBLANK(OFFSET('9. METAS'!$V$20,INT((ROW()-14)/2),0)),"",OFFSET('9. METAS'!$V$20,INT((ROW()-14)/2),0)))</f>
        <v>3000</v>
      </c>
      <c r="L96" s="209">
        <f ca="1">IF(MOD(ROW()-13,2)=0,IF(ISBLANK(OFFSET(#REF!,INT((ROW()-13)/2),0)),"",OFFSET(#REF!,INT((ROW()-13)/2),0)),IF(ISBLANK(OFFSET('9. METAS'!$W$20,INT((ROW()-14)/2),0)),"",OFFSET('9. METAS'!$W$20,INT((ROW()-14)/2),0)))</f>
        <v>2000</v>
      </c>
      <c r="M96" s="210">
        <f ca="1">IF(MOD(ROW()-13,2)=0,IF(ISBLANK(OFFSET(#REF!,INT((ROW()-13)/2),0)),"",OFFSET(#REF!,INT((ROW()-13)/2),0)),IF(ISBLANK(OFFSET('9. METAS'!$X$20,INT((ROW()-14)/2),0)),"",OFFSET('9. METAS'!$X$20,INT((ROW()-14)/2),0)))</f>
        <v>3000</v>
      </c>
      <c r="N96" s="1003"/>
      <c r="O96" s="1005"/>
      <c r="P96" s="1034"/>
    </row>
    <row r="97" spans="3:16">
      <c r="C97" s="1008" t="str">
        <f ca="1">IF(ISBLANK(OFFSET('5. Pp (3 años)'!$C$46,INT((ROW()-13)/2),0)),"",OFFSET('5. Pp (3 años)'!$C$46,INT((ROW()-13)/2),0))</f>
        <v>Actividad</v>
      </c>
      <c r="D97" s="983" t="str">
        <f ca="1">IF(ISBLANK(OFFSET('5. Pp (3 años)'!$D$46,INT((ROW()-13)/2),0)),"",OFFSET('5. Pp (3 años)'!$D$46,INT((ROW()-13)/2),0))</f>
        <v>3.1.1.1.9.7 Capacitación en materia religiosa que fortalezcan la laicidad del municipio.</v>
      </c>
      <c r="E97" s="983" t="str">
        <f ca="1">IF(ISBLANK(OFFSET('5. Pp (3 años)'!$E$46,INT((ROW()-13)/2),0)),"",OFFSET('5. Pp (3 años)'!$E$46,INT((ROW()-13)/2),0))</f>
        <v>PCMR: Porcentaje de participantes en materia religiosa capacitados(as)</v>
      </c>
      <c r="F97" s="985" t="str">
        <f ca="1">IF(ISBLANK(OFFSET('5. Pp (3 años)'!$K$46,INT((ROW()-13)/2),0)),"",OFFSET('5. Pp (3 años)'!$K$46,INT((ROW()-13)/2),0))</f>
        <v>Ascendente</v>
      </c>
      <c r="G97" s="987" t="str">
        <f ca="1">IF(ISBLANK(OFFSET('5. Pp (3 años)'!$H$46,INT((ROW()-13)/2),0)),"",OFFSET('5. Pp (3 años)'!$H$46,INT((ROW()-13)/2),0))</f>
        <v>Trimestral</v>
      </c>
      <c r="H97" s="1027">
        <f ca="1">IF(ISBLANK(OFFSET('9. METAS'!$L$20,INT((ROW()-13)/2),0)),"",OFFSET('9. METAS'!$L$20,INT((ROW()-13)/2),0))</f>
        <v>1300</v>
      </c>
      <c r="I97" s="1029"/>
      <c r="J97" s="208" t="e">
        <f ca="1">IF(MOD(ROW()-13,2)=0,IF(ISBLANK(OFFSET(#REF!,INT((ROW()-13)/2),0)),"",OFFSET(#REF!,INT((ROW()-13)/2),0)),IF(ISBLANK(OFFSET('9. METAS'!$U$20,INT((ROW()-14)/2),0)),"",OFFSET('9. METAS'!$U$20,INT((ROW()-14)/2),0)))</f>
        <v>#REF!</v>
      </c>
      <c r="K97" s="209" t="e">
        <f ca="1">IF(MOD(ROW()-13,2)=0,IF(ISBLANK(OFFSET(#REF!,INT((ROW()-13)/2),0)),"",OFFSET(#REF!,INT((ROW()-13)/2),0)),IF(ISBLANK(OFFSET('9. METAS'!$V$20,INT((ROW()-14)/2),0)),"",OFFSET('9. METAS'!$V$20,INT((ROW()-14)/2),0)))</f>
        <v>#REF!</v>
      </c>
      <c r="L97" s="209" t="e">
        <f ca="1">IF(MOD(ROW()-13,2)=0,IF(ISBLANK(OFFSET(#REF!,INT((ROW()-13)/2),0)),"",OFFSET(#REF!,INT((ROW()-13)/2),0)),IF(ISBLANK(OFFSET('9. METAS'!$W$20,INT((ROW()-14)/2),0)),"",OFFSET('9. METAS'!$W$20,INT((ROW()-14)/2),0)))</f>
        <v>#REF!</v>
      </c>
      <c r="M97" s="210" t="e">
        <f ca="1">IF(MOD(ROW()-13,2)=0,IF(ISBLANK(OFFSET(#REF!,INT((ROW()-13)/2),0)),"",OFFSET(#REF!,INT((ROW()-13)/2),0)),IF(ISBLANK(OFFSET('9. METAS'!$X$20,INT((ROW()-14)/2),0)),"",OFFSET('9. METAS'!$X$20,INT((ROW()-14)/2),0)))</f>
        <v>#REF!</v>
      </c>
      <c r="N97" s="1002" t="str">
        <f t="shared" ref="N97" ca="1" si="80">IFERROR(J97/J98,"ND")</f>
        <v>ND</v>
      </c>
      <c r="O97" s="1004" t="str">
        <f t="shared" ref="O97" ca="1" si="81">IFERROR(((J97+K97+L97+M97)/H97),"ND")</f>
        <v>ND</v>
      </c>
      <c r="P97" s="1031"/>
    </row>
    <row r="98" spans="3:16">
      <c r="C98" s="981"/>
      <c r="D98" s="983"/>
      <c r="E98" s="983"/>
      <c r="F98" s="985"/>
      <c r="G98" s="987"/>
      <c r="H98" s="1027"/>
      <c r="I98" s="1033"/>
      <c r="J98" s="208">
        <f ca="1">IF(MOD(ROW()-13,2)=0,IF(ISBLANK(OFFSET(#REF!,INT((ROW()-13)/2),0)),"",OFFSET(#REF!,INT((ROW()-13)/2),0)),IF(ISBLANK(OFFSET('9. METAS'!$U$20,INT((ROW()-14)/2),0)),"",OFFSET('9. METAS'!$U$20,INT((ROW()-14)/2),0)))</f>
        <v>450</v>
      </c>
      <c r="K98" s="209">
        <f ca="1">IF(MOD(ROW()-13,2)=0,IF(ISBLANK(OFFSET(#REF!,INT((ROW()-13)/2),0)),"",OFFSET(#REF!,INT((ROW()-13)/2),0)),IF(ISBLANK(OFFSET('9. METAS'!$V$20,INT((ROW()-14)/2),0)),"",OFFSET('9. METAS'!$V$20,INT((ROW()-14)/2),0)))</f>
        <v>350</v>
      </c>
      <c r="L98" s="209">
        <f ca="1">IF(MOD(ROW()-13,2)=0,IF(ISBLANK(OFFSET(#REF!,INT((ROW()-13)/2),0)),"",OFFSET(#REF!,INT((ROW()-13)/2),0)),IF(ISBLANK(OFFSET('9. METAS'!$W$20,INT((ROW()-14)/2),0)),"",OFFSET('9. METAS'!$W$20,INT((ROW()-14)/2),0)))</f>
        <v>150</v>
      </c>
      <c r="M98" s="210">
        <f ca="1">IF(MOD(ROW()-13,2)=0,IF(ISBLANK(OFFSET(#REF!,INT((ROW()-13)/2),0)),"",OFFSET(#REF!,INT((ROW()-13)/2),0)),IF(ISBLANK(OFFSET('9. METAS'!$X$20,INT((ROW()-14)/2),0)),"",OFFSET('9. METAS'!$X$20,INT((ROW()-14)/2),0)))</f>
        <v>350</v>
      </c>
      <c r="N98" s="1003"/>
      <c r="O98" s="1005"/>
      <c r="P98" s="1034"/>
    </row>
    <row r="99" spans="3:16">
      <c r="C99" s="1008" t="str">
        <f ca="1">IF(ISBLANK(OFFSET('5. Pp (3 años)'!$C$46,INT((ROW()-13)/2),0)),"",OFFSET('5. Pp (3 años)'!$C$46,INT((ROW()-13)/2),0))</f>
        <v>Actividad</v>
      </c>
      <c r="D99" s="983" t="str">
        <f ca="1">IF(ISBLANK(OFFSET('5. Pp (3 años)'!$D$46,INT((ROW()-13)/2),0)),"",OFFSET('5. Pp (3 años)'!$D$46,INT((ROW()-13)/2),0))</f>
        <v>3.1.1.1.9.8 Actualización del Padrón Municipal de Templos (PMT).</v>
      </c>
      <c r="E99" s="983" t="str">
        <f ca="1">IF(ISBLANK(OFFSET('5. Pp (3 años)'!$E$46,INT((ROW()-13)/2),0)),"",OFFSET('5. Pp (3 años)'!$E$46,INT((ROW()-13)/2),0))</f>
        <v>PAEX: Porcentaje de expedientes del Padrón Municipal de Templos actualizados.</v>
      </c>
      <c r="F99" s="985" t="str">
        <f ca="1">IF(ISBLANK(OFFSET('5. Pp (3 años)'!$K$46,INT((ROW()-13)/2),0)),"",OFFSET('5. Pp (3 años)'!$K$46,INT((ROW()-13)/2),0))</f>
        <v>Ascendente</v>
      </c>
      <c r="G99" s="987" t="str">
        <f ca="1">IF(ISBLANK(OFFSET('5. Pp (3 años)'!$H$46,INT((ROW()-13)/2),0)),"",OFFSET('5. Pp (3 años)'!$H$46,INT((ROW()-13)/2),0))</f>
        <v>Trimestral</v>
      </c>
      <c r="H99" s="1027">
        <f ca="1">IF(ISBLANK(OFFSET('9. METAS'!$L$20,INT((ROW()-13)/2),0)),"",OFFSET('9. METAS'!$L$20,INT((ROW()-13)/2),0))</f>
        <v>720</v>
      </c>
      <c r="I99" s="1029"/>
      <c r="J99" s="208" t="e">
        <f ca="1">IF(MOD(ROW()-13,2)=0,IF(ISBLANK(OFFSET(#REF!,INT((ROW()-13)/2),0)),"",OFFSET(#REF!,INT((ROW()-13)/2),0)),IF(ISBLANK(OFFSET('9. METAS'!$U$20,INT((ROW()-14)/2),0)),"",OFFSET('9. METAS'!$U$20,INT((ROW()-14)/2),0)))</f>
        <v>#REF!</v>
      </c>
      <c r="K99" s="209" t="e">
        <f ca="1">IF(MOD(ROW()-13,2)=0,IF(ISBLANK(OFFSET(#REF!,INT((ROW()-13)/2),0)),"",OFFSET(#REF!,INT((ROW()-13)/2),0)),IF(ISBLANK(OFFSET('9. METAS'!$V$20,INT((ROW()-14)/2),0)),"",OFFSET('9. METAS'!$V$20,INT((ROW()-14)/2),0)))</f>
        <v>#REF!</v>
      </c>
      <c r="L99" s="209" t="e">
        <f ca="1">IF(MOD(ROW()-13,2)=0,IF(ISBLANK(OFFSET(#REF!,INT((ROW()-13)/2),0)),"",OFFSET(#REF!,INT((ROW()-13)/2),0)),IF(ISBLANK(OFFSET('9. METAS'!$W$20,INT((ROW()-14)/2),0)),"",OFFSET('9. METAS'!$W$20,INT((ROW()-14)/2),0)))</f>
        <v>#REF!</v>
      </c>
      <c r="M99" s="210" t="e">
        <f ca="1">IF(MOD(ROW()-13,2)=0,IF(ISBLANK(OFFSET(#REF!,INT((ROW()-13)/2),0)),"",OFFSET(#REF!,INT((ROW()-13)/2),0)),IF(ISBLANK(OFFSET('9. METAS'!$X$20,INT((ROW()-14)/2),0)),"",OFFSET('9. METAS'!$X$20,INT((ROW()-14)/2),0)))</f>
        <v>#REF!</v>
      </c>
      <c r="N99" s="1002" t="str">
        <f t="shared" ref="N99" ca="1" si="82">IFERROR(J99/J100,"ND")</f>
        <v>ND</v>
      </c>
      <c r="O99" s="1004" t="str">
        <f t="shared" ref="O99" ca="1" si="83">IFERROR(((J99+K99+L99+M99)/H99),"ND")</f>
        <v>ND</v>
      </c>
      <c r="P99" s="1031"/>
    </row>
    <row r="100" spans="3:16">
      <c r="C100" s="981"/>
      <c r="D100" s="983"/>
      <c r="E100" s="983"/>
      <c r="F100" s="985"/>
      <c r="G100" s="987"/>
      <c r="H100" s="1027"/>
      <c r="I100" s="1033"/>
      <c r="J100" s="208">
        <f ca="1">IF(MOD(ROW()-13,2)=0,IF(ISBLANK(OFFSET(#REF!,INT((ROW()-13)/2),0)),"",OFFSET(#REF!,INT((ROW()-13)/2),0)),IF(ISBLANK(OFFSET('9. METAS'!$U$20,INT((ROW()-14)/2),0)),"",OFFSET('9. METAS'!$U$20,INT((ROW()-14)/2),0)))</f>
        <v>180</v>
      </c>
      <c r="K100" s="209">
        <f ca="1">IF(MOD(ROW()-13,2)=0,IF(ISBLANK(OFFSET(#REF!,INT((ROW()-13)/2),0)),"",OFFSET(#REF!,INT((ROW()-13)/2),0)),IF(ISBLANK(OFFSET('9. METAS'!$V$20,INT((ROW()-14)/2),0)),"",OFFSET('9. METAS'!$V$20,INT((ROW()-14)/2),0)))</f>
        <v>180</v>
      </c>
      <c r="L100" s="209">
        <f ca="1">IF(MOD(ROW()-13,2)=0,IF(ISBLANK(OFFSET(#REF!,INT((ROW()-13)/2),0)),"",OFFSET(#REF!,INT((ROW()-13)/2),0)),IF(ISBLANK(OFFSET('9. METAS'!$W$20,INT((ROW()-14)/2),0)),"",OFFSET('9. METAS'!$W$20,INT((ROW()-14)/2),0)))</f>
        <v>180</v>
      </c>
      <c r="M100" s="210">
        <f ca="1">IF(MOD(ROW()-13,2)=0,IF(ISBLANK(OFFSET(#REF!,INT((ROW()-13)/2),0)),"",OFFSET(#REF!,INT((ROW()-13)/2),0)),IF(ISBLANK(OFFSET('9. METAS'!$X$20,INT((ROW()-14)/2),0)),"",OFFSET('9. METAS'!$X$20,INT((ROW()-14)/2),0)))</f>
        <v>180</v>
      </c>
      <c r="N100" s="1003"/>
      <c r="O100" s="1005"/>
      <c r="P100" s="1034"/>
    </row>
    <row r="101" spans="3:16">
      <c r="C101" s="1008" t="str">
        <f ca="1">IF(ISBLANK(OFFSET('5. Pp (3 años)'!$C$46,INT((ROW()-13)/2),0)),"",OFFSET('5. Pp (3 años)'!$C$46,INT((ROW()-13)/2),0))</f>
        <v>Actividad</v>
      </c>
      <c r="D101" s="983" t="str">
        <f ca="1">IF(ISBLANK(OFFSET('5. Pp (3 años)'!$D$46,INT((ROW()-13)/2),0)),"",OFFSET('5. Pp (3 años)'!$D$46,INT((ROW()-13)/2),0))</f>
        <v>3.1.1.1.9.10 Realización de los trámites solicitados por las asociaciones y agrupaciones religiosas.</v>
      </c>
      <c r="E101" s="983" t="str">
        <f ca="1">IF(ISBLANK(OFFSET('5. Pp (3 años)'!$E$46,INT((ROW()-13)/2),0)),"",OFFSET('5. Pp (3 años)'!$E$46,INT((ROW()-13)/2),0))</f>
        <v>PTSR: Porcentaje de trámites del sector religioso realizados.</v>
      </c>
      <c r="F101" s="985" t="str">
        <f ca="1">IF(ISBLANK(OFFSET('5. Pp (3 años)'!$K$46,INT((ROW()-13)/2),0)),"",OFFSET('5. Pp (3 años)'!$K$46,INT((ROW()-13)/2),0))</f>
        <v>Ascendente</v>
      </c>
      <c r="G101" s="987" t="str">
        <f ca="1">IF(ISBLANK(OFFSET('5. Pp (3 años)'!$H$46,INT((ROW()-13)/2),0)),"",OFFSET('5. Pp (3 años)'!$H$46,INT((ROW()-13)/2),0))</f>
        <v>Trimestral</v>
      </c>
      <c r="H101" s="1027">
        <f ca="1">IF(ISBLANK(OFFSET('9. METAS'!$L$20,INT((ROW()-13)/2),0)),"",OFFSET('9. METAS'!$L$20,INT((ROW()-13)/2),0))</f>
        <v>700</v>
      </c>
      <c r="I101" s="1029"/>
      <c r="J101" s="208" t="e">
        <f ca="1">IF(MOD(ROW()-13,2)=0,IF(ISBLANK(OFFSET(#REF!,INT((ROW()-13)/2),0)),"",OFFSET(#REF!,INT((ROW()-13)/2),0)),IF(ISBLANK(OFFSET('9. METAS'!$U$20,INT((ROW()-14)/2),0)),"",OFFSET('9. METAS'!$U$20,INT((ROW()-14)/2),0)))</f>
        <v>#REF!</v>
      </c>
      <c r="K101" s="209" t="e">
        <f ca="1">IF(MOD(ROW()-13,2)=0,IF(ISBLANK(OFFSET(#REF!,INT((ROW()-13)/2),0)),"",OFFSET(#REF!,INT((ROW()-13)/2),0)),IF(ISBLANK(OFFSET('9. METAS'!$V$20,INT((ROW()-14)/2),0)),"",OFFSET('9. METAS'!$V$20,INT((ROW()-14)/2),0)))</f>
        <v>#REF!</v>
      </c>
      <c r="L101" s="209" t="e">
        <f ca="1">IF(MOD(ROW()-13,2)=0,IF(ISBLANK(OFFSET(#REF!,INT((ROW()-13)/2),0)),"",OFFSET(#REF!,INT((ROW()-13)/2),0)),IF(ISBLANK(OFFSET('9. METAS'!$W$20,INT((ROW()-14)/2),0)),"",OFFSET('9. METAS'!$W$20,INT((ROW()-14)/2),0)))</f>
        <v>#REF!</v>
      </c>
      <c r="M101" s="210" t="e">
        <f ca="1">IF(MOD(ROW()-13,2)=0,IF(ISBLANK(OFFSET(#REF!,INT((ROW()-13)/2),0)),"",OFFSET(#REF!,INT((ROW()-13)/2),0)),IF(ISBLANK(OFFSET('9. METAS'!$X$20,INT((ROW()-14)/2),0)),"",OFFSET('9. METAS'!$X$20,INT((ROW()-14)/2),0)))</f>
        <v>#REF!</v>
      </c>
      <c r="N101" s="1002" t="str">
        <f t="shared" ref="N101" ca="1" si="84">IFERROR(J101/J102,"ND")</f>
        <v>ND</v>
      </c>
      <c r="O101" s="1004" t="str">
        <f t="shared" ref="O101" ca="1" si="85">IFERROR(((J101+K101+L101+M101)/H101),"ND")</f>
        <v>ND</v>
      </c>
      <c r="P101" s="1031"/>
    </row>
    <row r="102" spans="3:16">
      <c r="C102" s="981"/>
      <c r="D102" s="983"/>
      <c r="E102" s="983"/>
      <c r="F102" s="985"/>
      <c r="G102" s="987"/>
      <c r="H102" s="1027"/>
      <c r="I102" s="1033"/>
      <c r="J102" s="208">
        <f ca="1">IF(MOD(ROW()-13,2)=0,IF(ISBLANK(OFFSET(#REF!,INT((ROW()-13)/2),0)),"",OFFSET(#REF!,INT((ROW()-13)/2),0)),IF(ISBLANK(OFFSET('9. METAS'!$U$20,INT((ROW()-14)/2),0)),"",OFFSET('9. METAS'!$U$20,INT((ROW()-14)/2),0)))</f>
        <v>200</v>
      </c>
      <c r="K102" s="209">
        <f ca="1">IF(MOD(ROW()-13,2)=0,IF(ISBLANK(OFFSET(#REF!,INT((ROW()-13)/2),0)),"",OFFSET(#REF!,INT((ROW()-13)/2),0)),IF(ISBLANK(OFFSET('9. METAS'!$V$20,INT((ROW()-14)/2),0)),"",OFFSET('9. METAS'!$V$20,INT((ROW()-14)/2),0)))</f>
        <v>200</v>
      </c>
      <c r="L102" s="209">
        <f ca="1">IF(MOD(ROW()-13,2)=0,IF(ISBLANK(OFFSET(#REF!,INT((ROW()-13)/2),0)),"",OFFSET(#REF!,INT((ROW()-13)/2),0)),IF(ISBLANK(OFFSET('9. METAS'!$W$20,INT((ROW()-14)/2),0)),"",OFFSET('9. METAS'!$W$20,INT((ROW()-14)/2),0)))</f>
        <v>150</v>
      </c>
      <c r="M102" s="210">
        <f ca="1">IF(MOD(ROW()-13,2)=0,IF(ISBLANK(OFFSET(#REF!,INT((ROW()-13)/2),0)),"",OFFSET(#REF!,INT((ROW()-13)/2),0)),IF(ISBLANK(OFFSET('9. METAS'!$X$20,INT((ROW()-14)/2),0)),"",OFFSET('9. METAS'!$X$20,INT((ROW()-14)/2),0)))</f>
        <v>150</v>
      </c>
      <c r="N102" s="1003"/>
      <c r="O102" s="1005"/>
      <c r="P102" s="1034"/>
    </row>
    <row r="103" spans="3:16">
      <c r="C103" s="1008" t="str">
        <f ca="1">IF(ISBLANK(OFFSET('5. Pp (3 años)'!$C$46,INT((ROW()-13)/2),0)),"",OFFSET('5. Pp (3 años)'!$C$46,INT((ROW()-13)/2),0))</f>
        <v>Actividad</v>
      </c>
      <c r="D103" s="983" t="str">
        <f ca="1">IF(ISBLANK(OFFSET('5. Pp (3 años)'!$D$46,INT((ROW()-13)/2),0)),"",OFFSET('5. Pp (3 años)'!$D$46,INT((ROW()-13)/2),0))</f>
        <v>3.1.1.1.9.11 Asesoramiento para el registro de las agrupaciones religiosas.</v>
      </c>
      <c r="E103" s="983" t="str">
        <f ca="1">IF(ISBLANK(OFFSET('5. Pp (3 años)'!$E$46,INT((ROW()-13)/2),0)),"",OFFSET('5. Pp (3 años)'!$E$46,INT((ROW()-13)/2),0))</f>
        <v>PAAC: Porcentaje de asesorías jurídicas hacia asociaciones y agrupaciones religiosas.</v>
      </c>
      <c r="F103" s="985" t="str">
        <f ca="1">IF(ISBLANK(OFFSET('5. Pp (3 años)'!$K$46,INT((ROW()-13)/2),0)),"",OFFSET('5. Pp (3 años)'!$K$46,INT((ROW()-13)/2),0))</f>
        <v>Ascendente</v>
      </c>
      <c r="G103" s="987" t="str">
        <f ca="1">IF(ISBLANK(OFFSET('5. Pp (3 años)'!$H$46,INT((ROW()-13)/2),0)),"",OFFSET('5. Pp (3 años)'!$H$46,INT((ROW()-13)/2),0))</f>
        <v>Trimestral</v>
      </c>
      <c r="H103" s="1027">
        <f ca="1">IF(ISBLANK(OFFSET('9. METAS'!$L$20,INT((ROW()-13)/2),0)),"",OFFSET('9. METAS'!$L$20,INT((ROW()-13)/2),0))</f>
        <v>290</v>
      </c>
      <c r="I103" s="1029"/>
      <c r="J103" s="208" t="e">
        <f ca="1">IF(MOD(ROW()-13,2)=0,IF(ISBLANK(OFFSET(#REF!,INT((ROW()-13)/2),0)),"",OFFSET(#REF!,INT((ROW()-13)/2),0)),IF(ISBLANK(OFFSET('9. METAS'!$U$20,INT((ROW()-14)/2),0)),"",OFFSET('9. METAS'!$U$20,INT((ROW()-14)/2),0)))</f>
        <v>#REF!</v>
      </c>
      <c r="K103" s="209" t="e">
        <f ca="1">IF(MOD(ROW()-13,2)=0,IF(ISBLANK(OFFSET(#REF!,INT((ROW()-13)/2),0)),"",OFFSET(#REF!,INT((ROW()-13)/2),0)),IF(ISBLANK(OFFSET('9. METAS'!$V$20,INT((ROW()-14)/2),0)),"",OFFSET('9. METAS'!$V$20,INT((ROW()-14)/2),0)))</f>
        <v>#REF!</v>
      </c>
      <c r="L103" s="209" t="e">
        <f ca="1">IF(MOD(ROW()-13,2)=0,IF(ISBLANK(OFFSET(#REF!,INT((ROW()-13)/2),0)),"",OFFSET(#REF!,INT((ROW()-13)/2),0)),IF(ISBLANK(OFFSET('9. METAS'!$W$20,INT((ROW()-14)/2),0)),"",OFFSET('9. METAS'!$W$20,INT((ROW()-14)/2),0)))</f>
        <v>#REF!</v>
      </c>
      <c r="M103" s="210" t="e">
        <f ca="1">IF(MOD(ROW()-13,2)=0,IF(ISBLANK(OFFSET(#REF!,INT((ROW()-13)/2),0)),"",OFFSET(#REF!,INT((ROW()-13)/2),0)),IF(ISBLANK(OFFSET('9. METAS'!$X$20,INT((ROW()-14)/2),0)),"",OFFSET('9. METAS'!$X$20,INT((ROW()-14)/2),0)))</f>
        <v>#REF!</v>
      </c>
      <c r="N103" s="1002" t="str">
        <f t="shared" ref="N103" ca="1" si="86">IFERROR(J103/J104,"ND")</f>
        <v>ND</v>
      </c>
      <c r="O103" s="1004" t="str">
        <f t="shared" ref="O103" ca="1" si="87">IFERROR(((J103+K103+L103+M103)/H103),"ND")</f>
        <v>ND</v>
      </c>
      <c r="P103" s="1031"/>
    </row>
    <row r="104" spans="3:16">
      <c r="C104" s="981"/>
      <c r="D104" s="983"/>
      <c r="E104" s="983"/>
      <c r="F104" s="985"/>
      <c r="G104" s="987"/>
      <c r="H104" s="1027"/>
      <c r="I104" s="1033"/>
      <c r="J104" s="208">
        <f ca="1">IF(MOD(ROW()-13,2)=0,IF(ISBLANK(OFFSET(#REF!,INT((ROW()-13)/2),0)),"",OFFSET(#REF!,INT((ROW()-13)/2),0)),IF(ISBLANK(OFFSET('9. METAS'!$U$20,INT((ROW()-14)/2),0)),"",OFFSET('9. METAS'!$U$20,INT((ROW()-14)/2),0)))</f>
        <v>60</v>
      </c>
      <c r="K104" s="209">
        <f ca="1">IF(MOD(ROW()-13,2)=0,IF(ISBLANK(OFFSET(#REF!,INT((ROW()-13)/2),0)),"",OFFSET(#REF!,INT((ROW()-13)/2),0)),IF(ISBLANK(OFFSET('9. METAS'!$V$20,INT((ROW()-14)/2),0)),"",OFFSET('9. METAS'!$V$20,INT((ROW()-14)/2),0)))</f>
        <v>70</v>
      </c>
      <c r="L104" s="209">
        <f ca="1">IF(MOD(ROW()-13,2)=0,IF(ISBLANK(OFFSET(#REF!,INT((ROW()-13)/2),0)),"",OFFSET(#REF!,INT((ROW()-13)/2),0)),IF(ISBLANK(OFFSET('9. METAS'!$W$20,INT((ROW()-14)/2),0)),"",OFFSET('9. METAS'!$W$20,INT((ROW()-14)/2),0)))</f>
        <v>80</v>
      </c>
      <c r="M104" s="210">
        <f ca="1">IF(MOD(ROW()-13,2)=0,IF(ISBLANK(OFFSET(#REF!,INT((ROW()-13)/2),0)),"",OFFSET(#REF!,INT((ROW()-13)/2),0)),IF(ISBLANK(OFFSET('9. METAS'!$X$20,INT((ROW()-14)/2),0)),"",OFFSET('9. METAS'!$X$20,INT((ROW()-14)/2),0)))</f>
        <v>80</v>
      </c>
      <c r="N104" s="1003"/>
      <c r="O104" s="1005"/>
      <c r="P104" s="1034"/>
    </row>
    <row r="105" spans="3:16">
      <c r="C105" s="1008" t="str">
        <f ca="1">IF(ISBLANK(OFFSET('5. Pp (3 años)'!$C$46,INT((ROW()-13)/2),0)),"",OFFSET('5. Pp (3 años)'!$C$46,INT((ROW()-13)/2),0))</f>
        <v>Actividad</v>
      </c>
      <c r="D105" s="983" t="str">
        <f ca="1">IF(ISBLANK(OFFSET('5. Pp (3 años)'!$D$46,INT((ROW()-13)/2),0)),"",OFFSET('5. Pp (3 años)'!$D$46,INT((ROW()-13)/2),0))</f>
        <v>3.1.1.1.1.9.12 Realización de actividades enfocadas a la Promoción, Respeto y Tolerancia Religiosa realizadas</v>
      </c>
      <c r="E105" s="983" t="str">
        <f ca="1">IF(ISBLANK(OFFSET('5. Pp (3 años)'!$E$46,INT((ROW()-13)/2),0)),"",OFFSET('5. Pp (3 años)'!$E$46,INT((ROW()-13)/2),0))</f>
        <v>PAPRT: Porcentaje de actividades  de Promoción, respeto y Tolerancia Religiosa, realizada</v>
      </c>
      <c r="F105" s="985" t="str">
        <f ca="1">IF(ISBLANK(OFFSET('5. Pp (3 años)'!$K$46,INT((ROW()-13)/2),0)),"",OFFSET('5. Pp (3 años)'!$K$46,INT((ROW()-13)/2),0))</f>
        <v>Ascendente</v>
      </c>
      <c r="G105" s="987" t="str">
        <f ca="1">IF(ISBLANK(OFFSET('5. Pp (3 años)'!$H$46,INT((ROW()-13)/2),0)),"",OFFSET('5. Pp (3 años)'!$H$46,INT((ROW()-13)/2),0))</f>
        <v>Trimestral</v>
      </c>
      <c r="H105" s="1027">
        <f ca="1">IF(ISBLANK(OFFSET('9. METAS'!$L$20,INT((ROW()-13)/2),0)),"",OFFSET('9. METAS'!$L$20,INT((ROW()-13)/2),0))</f>
        <v>3</v>
      </c>
      <c r="I105" s="1029"/>
      <c r="J105" s="208" t="e">
        <f ca="1">IF(MOD(ROW()-13,2)=0,IF(ISBLANK(OFFSET(#REF!,INT((ROW()-13)/2),0)),"",OFFSET(#REF!,INT((ROW()-13)/2),0)),IF(ISBLANK(OFFSET('9. METAS'!$U$20,INT((ROW()-14)/2),0)),"",OFFSET('9. METAS'!$U$20,INT((ROW()-14)/2),0)))</f>
        <v>#REF!</v>
      </c>
      <c r="K105" s="209" t="e">
        <f ca="1">IF(MOD(ROW()-13,2)=0,IF(ISBLANK(OFFSET(#REF!,INT((ROW()-13)/2),0)),"",OFFSET(#REF!,INT((ROW()-13)/2),0)),IF(ISBLANK(OFFSET('9. METAS'!$V$20,INT((ROW()-14)/2),0)),"",OFFSET('9. METAS'!$V$20,INT((ROW()-14)/2),0)))</f>
        <v>#REF!</v>
      </c>
      <c r="L105" s="209" t="e">
        <f ca="1">IF(MOD(ROW()-13,2)=0,IF(ISBLANK(OFFSET(#REF!,INT((ROW()-13)/2),0)),"",OFFSET(#REF!,INT((ROW()-13)/2),0)),IF(ISBLANK(OFFSET('9. METAS'!$W$20,INT((ROW()-14)/2),0)),"",OFFSET('9. METAS'!$W$20,INT((ROW()-14)/2),0)))</f>
        <v>#REF!</v>
      </c>
      <c r="M105" s="210" t="e">
        <f ca="1">IF(MOD(ROW()-13,2)=0,IF(ISBLANK(OFFSET(#REF!,INT((ROW()-13)/2),0)),"",OFFSET(#REF!,INT((ROW()-13)/2),0)),IF(ISBLANK(OFFSET('9. METAS'!$X$20,INT((ROW()-14)/2),0)),"",OFFSET('9. METAS'!$X$20,INT((ROW()-14)/2),0)))</f>
        <v>#REF!</v>
      </c>
      <c r="N105" s="1002" t="str">
        <f t="shared" ref="N105" ca="1" si="88">IFERROR(J105/J106,"ND")</f>
        <v>ND</v>
      </c>
      <c r="O105" s="1004" t="str">
        <f t="shared" ref="O105" ca="1" si="89">IFERROR(((J105+K105+L105+M105)/H105),"ND")</f>
        <v>ND</v>
      </c>
      <c r="P105" s="1031"/>
    </row>
    <row r="106" spans="3:16">
      <c r="C106" s="981"/>
      <c r="D106" s="983"/>
      <c r="E106" s="983"/>
      <c r="F106" s="985"/>
      <c r="G106" s="987"/>
      <c r="H106" s="1027"/>
      <c r="I106" s="1033"/>
      <c r="J106" s="208">
        <f ca="1">IF(MOD(ROW()-13,2)=0,IF(ISBLANK(OFFSET(#REF!,INT((ROW()-13)/2),0)),"",OFFSET(#REF!,INT((ROW()-13)/2),0)),IF(ISBLANK(OFFSET('9. METAS'!$U$20,INT((ROW()-14)/2),0)),"",OFFSET('9. METAS'!$U$20,INT((ROW()-14)/2),0)))</f>
        <v>1</v>
      </c>
      <c r="K106" s="209">
        <f ca="1">IF(MOD(ROW()-13,2)=0,IF(ISBLANK(OFFSET(#REF!,INT((ROW()-13)/2),0)),"",OFFSET(#REF!,INT((ROW()-13)/2),0)),IF(ISBLANK(OFFSET('9. METAS'!$V$20,INT((ROW()-14)/2),0)),"",OFFSET('9. METAS'!$V$20,INT((ROW()-14)/2),0)))</f>
        <v>0</v>
      </c>
      <c r="L106" s="209">
        <f ca="1">IF(MOD(ROW()-13,2)=0,IF(ISBLANK(OFFSET(#REF!,INT((ROW()-13)/2),0)),"",OFFSET(#REF!,INT((ROW()-13)/2),0)),IF(ISBLANK(OFFSET('9. METAS'!$W$20,INT((ROW()-14)/2),0)),"",OFFSET('9. METAS'!$W$20,INT((ROW()-14)/2),0)))</f>
        <v>1</v>
      </c>
      <c r="M106" s="210">
        <f ca="1">IF(MOD(ROW()-13,2)=0,IF(ISBLANK(OFFSET(#REF!,INT((ROW()-13)/2),0)),"",OFFSET(#REF!,INT((ROW()-13)/2),0)),IF(ISBLANK(OFFSET('9. METAS'!$X$20,INT((ROW()-14)/2),0)),"",OFFSET('9. METAS'!$X$20,INT((ROW()-14)/2),0)))</f>
        <v>1</v>
      </c>
      <c r="N106" s="1003"/>
      <c r="O106" s="1005"/>
      <c r="P106" s="1034"/>
    </row>
    <row r="107" spans="3:16">
      <c r="C107" s="1008" t="str">
        <f ca="1">IF(ISBLANK(OFFSET('5. Pp (3 años)'!$C$46,INT((ROW()-13)/2),0)),"",OFFSET('5. Pp (3 años)'!$C$46,INT((ROW()-13)/2),0))</f>
        <v>Componente</v>
      </c>
      <c r="D107" s="983" t="str">
        <f ca="1">IF(ISBLANK(OFFSET('5. Pp (3 años)'!$D$46,INT((ROW()-13)/2),0)),"",OFFSET('5. Pp (3 años)'!$D$46,INT((ROW()-13)/2),0))</f>
        <v>3.1.1.1.10 Mecanismos de coordinación interinstitucional y capacidades del SIPINNA Municipal fortalecidos.</v>
      </c>
      <c r="E107" s="983" t="str">
        <f ca="1">IF(ISBLANK(OFFSET('5. Pp (3 años)'!$E$46,INT((ROW()-13)/2),0)),"",OFFSET('5. Pp (3 años)'!$E$46,INT((ROW()-13)/2),0))</f>
        <v xml:space="preserve">PCI: Porcentaje de mecanismos de coordinación interinstitucional y de fortalecimiento de capacidades implementados. </v>
      </c>
      <c r="F107" s="985" t="str">
        <f ca="1">IF(ISBLANK(OFFSET('5. Pp (3 años)'!$K$46,INT((ROW()-13)/2),0)),"",OFFSET('5. Pp (3 años)'!$K$46,INT((ROW()-13)/2),0))</f>
        <v>Ascendente</v>
      </c>
      <c r="G107" s="987" t="str">
        <f ca="1">IF(ISBLANK(OFFSET('5. Pp (3 años)'!$H$46,INT((ROW()-13)/2),0)),"",OFFSET('5. Pp (3 años)'!$H$46,INT((ROW()-13)/2),0))</f>
        <v>Trimestral</v>
      </c>
      <c r="H107" s="1027">
        <f ca="1">IF(ISBLANK(OFFSET('9. METAS'!$L$20,INT((ROW()-13)/2),0)),"",OFFSET('9. METAS'!$L$20,INT((ROW()-13)/2),0))</f>
        <v>24</v>
      </c>
      <c r="I107" s="1029"/>
      <c r="J107" s="208" t="e">
        <f ca="1">IF(MOD(ROW()-13,2)=0,IF(ISBLANK(OFFSET(#REF!,INT((ROW()-13)/2),0)),"",OFFSET(#REF!,INT((ROW()-13)/2),0)),IF(ISBLANK(OFFSET('9. METAS'!$U$20,INT((ROW()-14)/2),0)),"",OFFSET('9. METAS'!$U$20,INT((ROW()-14)/2),0)))</f>
        <v>#REF!</v>
      </c>
      <c r="K107" s="209" t="e">
        <f ca="1">IF(MOD(ROW()-13,2)=0,IF(ISBLANK(OFFSET(#REF!,INT((ROW()-13)/2),0)),"",OFFSET(#REF!,INT((ROW()-13)/2),0)),IF(ISBLANK(OFFSET('9. METAS'!$V$20,INT((ROW()-14)/2),0)),"",OFFSET('9. METAS'!$V$20,INT((ROW()-14)/2),0)))</f>
        <v>#REF!</v>
      </c>
      <c r="L107" s="209" t="e">
        <f ca="1">IF(MOD(ROW()-13,2)=0,IF(ISBLANK(OFFSET(#REF!,INT((ROW()-13)/2),0)),"",OFFSET(#REF!,INT((ROW()-13)/2),0)),IF(ISBLANK(OFFSET('9. METAS'!$W$20,INT((ROW()-14)/2),0)),"",OFFSET('9. METAS'!$W$20,INT((ROW()-14)/2),0)))</f>
        <v>#REF!</v>
      </c>
      <c r="M107" s="210" t="e">
        <f ca="1">IF(MOD(ROW()-13,2)=0,IF(ISBLANK(OFFSET(#REF!,INT((ROW()-13)/2),0)),"",OFFSET(#REF!,INT((ROW()-13)/2),0)),IF(ISBLANK(OFFSET('9. METAS'!$X$20,INT((ROW()-14)/2),0)),"",OFFSET('9. METAS'!$X$20,INT((ROW()-14)/2),0)))</f>
        <v>#REF!</v>
      </c>
      <c r="N107" s="1002" t="str">
        <f t="shared" ref="N107" ca="1" si="90">IFERROR(J107/J108,"ND")</f>
        <v>ND</v>
      </c>
      <c r="O107" s="1004" t="str">
        <f t="shared" ref="O107" ca="1" si="91">IFERROR(((J107+K107+L107+M107)/H107),"ND")</f>
        <v>ND</v>
      </c>
      <c r="P107" s="1031"/>
    </row>
    <row r="108" spans="3:16">
      <c r="C108" s="981"/>
      <c r="D108" s="983"/>
      <c r="E108" s="983"/>
      <c r="F108" s="985"/>
      <c r="G108" s="987"/>
      <c r="H108" s="1027"/>
      <c r="I108" s="1033"/>
      <c r="J108" s="208">
        <f ca="1">IF(MOD(ROW()-13,2)=0,IF(ISBLANK(OFFSET(#REF!,INT((ROW()-13)/2),0)),"",OFFSET(#REF!,INT((ROW()-13)/2),0)),IF(ISBLANK(OFFSET('9. METAS'!$U$20,INT((ROW()-14)/2),0)),"",OFFSET('9. METAS'!$U$20,INT((ROW()-14)/2),0)))</f>
        <v>6</v>
      </c>
      <c r="K108" s="209">
        <f ca="1">IF(MOD(ROW()-13,2)=0,IF(ISBLANK(OFFSET(#REF!,INT((ROW()-13)/2),0)),"",OFFSET(#REF!,INT((ROW()-13)/2),0)),IF(ISBLANK(OFFSET('9. METAS'!$V$20,INT((ROW()-14)/2),0)),"",OFFSET('9. METAS'!$V$20,INT((ROW()-14)/2),0)))</f>
        <v>6</v>
      </c>
      <c r="L108" s="209">
        <f ca="1">IF(MOD(ROW()-13,2)=0,IF(ISBLANK(OFFSET(#REF!,INT((ROW()-13)/2),0)),"",OFFSET(#REF!,INT((ROW()-13)/2),0)),IF(ISBLANK(OFFSET('9. METAS'!$W$20,INT((ROW()-14)/2),0)),"",OFFSET('9. METAS'!$W$20,INT((ROW()-14)/2),0)))</f>
        <v>6</v>
      </c>
      <c r="M108" s="210">
        <f ca="1">IF(MOD(ROW()-13,2)=0,IF(ISBLANK(OFFSET(#REF!,INT((ROW()-13)/2),0)),"",OFFSET(#REF!,INT((ROW()-13)/2),0)),IF(ISBLANK(OFFSET('9. METAS'!$X$20,INT((ROW()-14)/2),0)),"",OFFSET('9. METAS'!$X$20,INT((ROW()-14)/2),0)))</f>
        <v>6</v>
      </c>
      <c r="N108" s="1003"/>
      <c r="O108" s="1005"/>
      <c r="P108" s="1034"/>
    </row>
    <row r="109" spans="3:16">
      <c r="C109" s="1008" t="str">
        <f ca="1">IF(ISBLANK(OFFSET('5. Pp (3 años)'!$C$46,INT((ROW()-13)/2),0)),"",OFFSET('5. Pp (3 años)'!$C$46,INT((ROW()-13)/2),0))</f>
        <v>Actividad</v>
      </c>
      <c r="D109" s="983" t="str">
        <f ca="1">IF(ISBLANK(OFFSET('5. Pp (3 años)'!$D$46,INT((ROW()-13)/2),0)),"",OFFSET('5. Pp (3 años)'!$D$46,INT((ROW()-13)/2),0))</f>
        <v>3.1.1.1.10.1  Organización de sesiones del Sistema Municipal y sus Comisiones.</v>
      </c>
      <c r="E109" s="983" t="str">
        <f ca="1">IF(ISBLANK(OFFSET('5. Pp (3 años)'!$E$46,INT((ROW()-13)/2),0)),"",OFFSET('5. Pp (3 años)'!$E$46,INT((ROW()-13)/2),0))</f>
        <v>PSO: Porcentaje de sesiones realizadas conforme al calendario.</v>
      </c>
      <c r="F109" s="985" t="str">
        <f ca="1">IF(ISBLANK(OFFSET('5. Pp (3 años)'!$K$46,INT((ROW()-13)/2),0)),"",OFFSET('5. Pp (3 años)'!$K$46,INT((ROW()-13)/2),0))</f>
        <v>Ascendente</v>
      </c>
      <c r="G109" s="987" t="str">
        <f ca="1">IF(ISBLANK(OFFSET('5. Pp (3 años)'!$H$46,INT((ROW()-13)/2),0)),"",OFFSET('5. Pp (3 años)'!$H$46,INT((ROW()-13)/2),0))</f>
        <v>Trimestral</v>
      </c>
      <c r="H109" s="1027">
        <f ca="1">IF(ISBLANK(OFFSET('9. METAS'!$L$20,INT((ROW()-13)/2),0)),"",OFFSET('9. METAS'!$L$20,INT((ROW()-13)/2),0))</f>
        <v>16</v>
      </c>
      <c r="I109" s="1029"/>
      <c r="J109" s="208" t="e">
        <f ca="1">IF(MOD(ROW()-13,2)=0,IF(ISBLANK(OFFSET(#REF!,INT((ROW()-13)/2),0)),"",OFFSET(#REF!,INT((ROW()-13)/2),0)),IF(ISBLANK(OFFSET('9. METAS'!$U$20,INT((ROW()-14)/2),0)),"",OFFSET('9. METAS'!$U$20,INT((ROW()-14)/2),0)))</f>
        <v>#REF!</v>
      </c>
      <c r="K109" s="209" t="e">
        <f ca="1">IF(MOD(ROW()-13,2)=0,IF(ISBLANK(OFFSET(#REF!,INT((ROW()-13)/2),0)),"",OFFSET(#REF!,INT((ROW()-13)/2),0)),IF(ISBLANK(OFFSET('9. METAS'!$V$20,INT((ROW()-14)/2),0)),"",OFFSET('9. METAS'!$V$20,INT((ROW()-14)/2),0)))</f>
        <v>#REF!</v>
      </c>
      <c r="L109" s="209" t="e">
        <f ca="1">IF(MOD(ROW()-13,2)=0,IF(ISBLANK(OFFSET(#REF!,INT((ROW()-13)/2),0)),"",OFFSET(#REF!,INT((ROW()-13)/2),0)),IF(ISBLANK(OFFSET('9. METAS'!$W$20,INT((ROW()-14)/2),0)),"",OFFSET('9. METAS'!$W$20,INT((ROW()-14)/2),0)))</f>
        <v>#REF!</v>
      </c>
      <c r="M109" s="210" t="e">
        <f ca="1">IF(MOD(ROW()-13,2)=0,IF(ISBLANK(OFFSET(#REF!,INT((ROW()-13)/2),0)),"",OFFSET(#REF!,INT((ROW()-13)/2),0)),IF(ISBLANK(OFFSET('9. METAS'!$X$20,INT((ROW()-14)/2),0)),"",OFFSET('9. METAS'!$X$20,INT((ROW()-14)/2),0)))</f>
        <v>#REF!</v>
      </c>
      <c r="N109" s="1002" t="str">
        <f t="shared" ref="N109" ca="1" si="92">IFERROR(J109/J110,"ND")</f>
        <v>ND</v>
      </c>
      <c r="O109" s="1004" t="str">
        <f t="shared" ref="O109" ca="1" si="93">IFERROR(((J109+K109+L109+M109)/H109),"ND")</f>
        <v>ND</v>
      </c>
      <c r="P109" s="1031"/>
    </row>
    <row r="110" spans="3:16">
      <c r="C110" s="981"/>
      <c r="D110" s="983"/>
      <c r="E110" s="983"/>
      <c r="F110" s="985"/>
      <c r="G110" s="987"/>
      <c r="H110" s="1027"/>
      <c r="I110" s="1033"/>
      <c r="J110" s="208">
        <f ca="1">IF(MOD(ROW()-13,2)=0,IF(ISBLANK(OFFSET(#REF!,INT((ROW()-13)/2),0)),"",OFFSET(#REF!,INT((ROW()-13)/2),0)),IF(ISBLANK(OFFSET('9. METAS'!$U$20,INT((ROW()-14)/2),0)),"",OFFSET('9. METAS'!$U$20,INT((ROW()-14)/2),0)))</f>
        <v>4</v>
      </c>
      <c r="K110" s="209">
        <f ca="1">IF(MOD(ROW()-13,2)=0,IF(ISBLANK(OFFSET(#REF!,INT((ROW()-13)/2),0)),"",OFFSET(#REF!,INT((ROW()-13)/2),0)),IF(ISBLANK(OFFSET('9. METAS'!$V$20,INT((ROW()-14)/2),0)),"",OFFSET('9. METAS'!$V$20,INT((ROW()-14)/2),0)))</f>
        <v>4</v>
      </c>
      <c r="L110" s="209">
        <f ca="1">IF(MOD(ROW()-13,2)=0,IF(ISBLANK(OFFSET(#REF!,INT((ROW()-13)/2),0)),"",OFFSET(#REF!,INT((ROW()-13)/2),0)),IF(ISBLANK(OFFSET('9. METAS'!$W$20,INT((ROW()-14)/2),0)),"",OFFSET('9. METAS'!$W$20,INT((ROW()-14)/2),0)))</f>
        <v>4</v>
      </c>
      <c r="M110" s="210">
        <f ca="1">IF(MOD(ROW()-13,2)=0,IF(ISBLANK(OFFSET(#REF!,INT((ROW()-13)/2),0)),"",OFFSET(#REF!,INT((ROW()-13)/2),0)),IF(ISBLANK(OFFSET('9. METAS'!$X$20,INT((ROW()-14)/2),0)),"",OFFSET('9. METAS'!$X$20,INT((ROW()-14)/2),0)))</f>
        <v>4</v>
      </c>
      <c r="N110" s="1003"/>
      <c r="O110" s="1005"/>
      <c r="P110" s="1034"/>
    </row>
    <row r="111" spans="3:16">
      <c r="C111" s="1008" t="str">
        <f ca="1">IF(ISBLANK(OFFSET('5. Pp (3 años)'!$C$46,INT((ROW()-13)/2),0)),"",OFFSET('5. Pp (3 años)'!$C$46,INT((ROW()-13)/2),0))</f>
        <v>Actividad</v>
      </c>
      <c r="D111" s="983" t="str">
        <f ca="1">IF(ISBLANK(OFFSET('5. Pp (3 años)'!$D$46,INT((ROW()-13)/2),0)),"",OFFSET('5. Pp (3 años)'!$D$46,INT((ROW()-13)/2),0))</f>
        <v>3.1.1.1.10.2 Canalización y registro de reportes o posibles vulneraciones de derechos de NNA.</v>
      </c>
      <c r="E111" s="983" t="str">
        <f ca="1">IF(ISBLANK(OFFSET('5. Pp (3 años)'!$E$46,INT((ROW()-13)/2),0)),"",OFFSET('5. Pp (3 años)'!$E$46,INT((ROW()-13)/2),0))</f>
        <v>PCR: Porcentaje de reportes canalizados dentro de 48 horas.</v>
      </c>
      <c r="F111" s="985" t="str">
        <f ca="1">IF(ISBLANK(OFFSET('5. Pp (3 años)'!$K$46,INT((ROW()-13)/2),0)),"",OFFSET('5. Pp (3 años)'!$K$46,INT((ROW()-13)/2),0))</f>
        <v>Constante</v>
      </c>
      <c r="G111" s="987" t="str">
        <f ca="1">IF(ISBLANK(OFFSET('5. Pp (3 años)'!$H$46,INT((ROW()-13)/2),0)),"",OFFSET('5. Pp (3 años)'!$H$46,INT((ROW()-13)/2),0))</f>
        <v>Trimestral</v>
      </c>
      <c r="H111" s="1027">
        <f ca="1">IF(ISBLANK(OFFSET('9. METAS'!$L$20,INT((ROW()-13)/2),0)),"",OFFSET('9. METAS'!$L$20,INT((ROW()-13)/2),0))</f>
        <v>1</v>
      </c>
      <c r="I111" s="1029"/>
      <c r="J111" s="208" t="e">
        <f ca="1">IF(MOD(ROW()-13,2)=0,IF(ISBLANK(OFFSET(#REF!,INT((ROW()-13)/2),0)),"",OFFSET(#REF!,INT((ROW()-13)/2),0)),IF(ISBLANK(OFFSET('9. METAS'!$U$20,INT((ROW()-14)/2),0)),"",OFFSET('9. METAS'!$U$20,INT((ROW()-14)/2),0)))</f>
        <v>#REF!</v>
      </c>
      <c r="K111" s="209" t="e">
        <f ca="1">IF(MOD(ROW()-13,2)=0,IF(ISBLANK(OFFSET(#REF!,INT((ROW()-13)/2),0)),"",OFFSET(#REF!,INT((ROW()-13)/2),0)),IF(ISBLANK(OFFSET('9. METAS'!$V$20,INT((ROW()-14)/2),0)),"",OFFSET('9. METAS'!$V$20,INT((ROW()-14)/2),0)))</f>
        <v>#REF!</v>
      </c>
      <c r="L111" s="209" t="e">
        <f ca="1">IF(MOD(ROW()-13,2)=0,IF(ISBLANK(OFFSET(#REF!,INT((ROW()-13)/2),0)),"",OFFSET(#REF!,INT((ROW()-13)/2),0)),IF(ISBLANK(OFFSET('9. METAS'!$W$20,INT((ROW()-14)/2),0)),"",OFFSET('9. METAS'!$W$20,INT((ROW()-14)/2),0)))</f>
        <v>#REF!</v>
      </c>
      <c r="M111" s="210" t="e">
        <f ca="1">IF(MOD(ROW()-13,2)=0,IF(ISBLANK(OFFSET(#REF!,INT((ROW()-13)/2),0)),"",OFFSET(#REF!,INT((ROW()-13)/2),0)),IF(ISBLANK(OFFSET('9. METAS'!$X$20,INT((ROW()-14)/2),0)),"",OFFSET('9. METAS'!$X$20,INT((ROW()-14)/2),0)))</f>
        <v>#REF!</v>
      </c>
      <c r="N111" s="1002" t="str">
        <f t="shared" ref="N111" ca="1" si="94">IFERROR(J111/J112,"ND")</f>
        <v>ND</v>
      </c>
      <c r="O111" s="1004" t="str">
        <f t="shared" ref="O111" ca="1" si="95">IFERROR(((J111+K111+L111+M111)/H111),"ND")</f>
        <v>ND</v>
      </c>
      <c r="P111" s="1031"/>
    </row>
    <row r="112" spans="3:16">
      <c r="C112" s="981"/>
      <c r="D112" s="983"/>
      <c r="E112" s="983"/>
      <c r="F112" s="985"/>
      <c r="G112" s="987"/>
      <c r="H112" s="1027"/>
      <c r="I112" s="1033"/>
      <c r="J112" s="208">
        <f ca="1">IF(MOD(ROW()-13,2)=0,IF(ISBLANK(OFFSET(#REF!,INT((ROW()-13)/2),0)),"",OFFSET(#REF!,INT((ROW()-13)/2),0)),IF(ISBLANK(OFFSET('9. METAS'!$U$20,INT((ROW()-14)/2),0)),"",OFFSET('9. METAS'!$U$20,INT((ROW()-14)/2),0)))</f>
        <v>1</v>
      </c>
      <c r="K112" s="209">
        <f ca="1">IF(MOD(ROW()-13,2)=0,IF(ISBLANK(OFFSET(#REF!,INT((ROW()-13)/2),0)),"",OFFSET(#REF!,INT((ROW()-13)/2),0)),IF(ISBLANK(OFFSET('9. METAS'!$V$20,INT((ROW()-14)/2),0)),"",OFFSET('9. METAS'!$V$20,INT((ROW()-14)/2),0)))</f>
        <v>1</v>
      </c>
      <c r="L112" s="209">
        <f ca="1">IF(MOD(ROW()-13,2)=0,IF(ISBLANK(OFFSET(#REF!,INT((ROW()-13)/2),0)),"",OFFSET(#REF!,INT((ROW()-13)/2),0)),IF(ISBLANK(OFFSET('9. METAS'!$W$20,INT((ROW()-14)/2),0)),"",OFFSET('9. METAS'!$W$20,INT((ROW()-14)/2),0)))</f>
        <v>1</v>
      </c>
      <c r="M112" s="210">
        <f ca="1">IF(MOD(ROW()-13,2)=0,IF(ISBLANK(OFFSET(#REF!,INT((ROW()-13)/2),0)),"",OFFSET(#REF!,INT((ROW()-13)/2),0)),IF(ISBLANK(OFFSET('9. METAS'!$X$20,INT((ROW()-14)/2),0)),"",OFFSET('9. METAS'!$X$20,INT((ROW()-14)/2),0)))</f>
        <v>1</v>
      </c>
      <c r="N112" s="1003"/>
      <c r="O112" s="1005"/>
      <c r="P112" s="1034"/>
    </row>
    <row r="113" spans="3:16">
      <c r="C113" s="1008" t="str">
        <f ca="1">IF(ISBLANK(OFFSET('5. Pp (3 años)'!$C$46,INT((ROW()-13)/2),0)),"",OFFSET('5. Pp (3 años)'!$C$46,INT((ROW()-13)/2),0))</f>
        <v>Actividad</v>
      </c>
      <c r="D113" s="983" t="str">
        <f ca="1">IF(ISBLANK(OFFSET('5. Pp (3 años)'!$D$46,INT((ROW()-13)/2),0)),"",OFFSET('5. Pp (3 años)'!$D$46,INT((ROW()-13)/2),0))</f>
        <v>3.1.1.1.10.3 Convocatoria y organización de actividades de participación dirigidas a niñas, niños y adolescentes.</v>
      </c>
      <c r="E113" s="983" t="str">
        <f ca="1">IF(ISBLANK(OFFSET('5. Pp (3 años)'!$E$46,INT((ROW()-13)/2),0)),"",OFFSET('5. Pp (3 años)'!$E$46,INT((ROW()-13)/2),0))</f>
        <v>PPA: Porcentaje de participación de NNA en actividades convocadas.</v>
      </c>
      <c r="F113" s="985" t="str">
        <f ca="1">IF(ISBLANK(OFFSET('5. Pp (3 años)'!$K$46,INT((ROW()-13)/2),0)),"",OFFSET('5. Pp (3 años)'!$K$46,INT((ROW()-13)/2),0))</f>
        <v>Ascendente</v>
      </c>
      <c r="G113" s="987" t="str">
        <f ca="1">IF(ISBLANK(OFFSET('5. Pp (3 años)'!$H$46,INT((ROW()-13)/2),0)),"",OFFSET('5. Pp (3 años)'!$H$46,INT((ROW()-13)/2),0))</f>
        <v>Trimestral</v>
      </c>
      <c r="H113" s="1027">
        <f ca="1">IF(ISBLANK(OFFSET('9. METAS'!$L$20,INT((ROW()-13)/2),0)),"",OFFSET('9. METAS'!$L$20,INT((ROW()-13)/2),0))</f>
        <v>3230</v>
      </c>
      <c r="I113" s="1029"/>
      <c r="J113" s="208" t="e">
        <f ca="1">IF(MOD(ROW()-13,2)=0,IF(ISBLANK(OFFSET(#REF!,INT((ROW()-13)/2),0)),"",OFFSET(#REF!,INT((ROW()-13)/2),0)),IF(ISBLANK(OFFSET('9. METAS'!$U$20,INT((ROW()-14)/2),0)),"",OFFSET('9. METAS'!$U$20,INT((ROW()-14)/2),0)))</f>
        <v>#REF!</v>
      </c>
      <c r="K113" s="209" t="e">
        <f ca="1">IF(MOD(ROW()-13,2)=0,IF(ISBLANK(OFFSET(#REF!,INT((ROW()-13)/2),0)),"",OFFSET(#REF!,INT((ROW()-13)/2),0)),IF(ISBLANK(OFFSET('9. METAS'!$V$20,INT((ROW()-14)/2),0)),"",OFFSET('9. METAS'!$V$20,INT((ROW()-14)/2),0)))</f>
        <v>#REF!</v>
      </c>
      <c r="L113" s="209" t="e">
        <f ca="1">IF(MOD(ROW()-13,2)=0,IF(ISBLANK(OFFSET(#REF!,INT((ROW()-13)/2),0)),"",OFFSET(#REF!,INT((ROW()-13)/2),0)),IF(ISBLANK(OFFSET('9. METAS'!$W$20,INT((ROW()-14)/2),0)),"",OFFSET('9. METAS'!$W$20,INT((ROW()-14)/2),0)))</f>
        <v>#REF!</v>
      </c>
      <c r="M113" s="210" t="e">
        <f ca="1">IF(MOD(ROW()-13,2)=0,IF(ISBLANK(OFFSET(#REF!,INT((ROW()-13)/2),0)),"",OFFSET(#REF!,INT((ROW()-13)/2),0)),IF(ISBLANK(OFFSET('9. METAS'!$X$20,INT((ROW()-14)/2),0)),"",OFFSET('9. METAS'!$X$20,INT((ROW()-14)/2),0)))</f>
        <v>#REF!</v>
      </c>
      <c r="N113" s="1002" t="str">
        <f t="shared" ref="N113" ca="1" si="96">IFERROR(J113/J114,"ND")</f>
        <v>ND</v>
      </c>
      <c r="O113" s="1004" t="str">
        <f t="shared" ref="O113" ca="1" si="97">IFERROR(((J113+K113+L113+M113)/H113),"ND")</f>
        <v>ND</v>
      </c>
      <c r="P113" s="1031"/>
    </row>
    <row r="114" spans="3:16">
      <c r="C114" s="981"/>
      <c r="D114" s="983"/>
      <c r="E114" s="983"/>
      <c r="F114" s="985"/>
      <c r="G114" s="987"/>
      <c r="H114" s="1027"/>
      <c r="I114" s="1033"/>
      <c r="J114" s="208">
        <f ca="1">IF(MOD(ROW()-13,2)=0,IF(ISBLANK(OFFSET(#REF!,INT((ROW()-13)/2),0)),"",OFFSET(#REF!,INT((ROW()-13)/2),0)),IF(ISBLANK(OFFSET('9. METAS'!$U$20,INT((ROW()-14)/2),0)),"",OFFSET('9. METAS'!$U$20,INT((ROW()-14)/2),0)))</f>
        <v>800</v>
      </c>
      <c r="K114" s="209">
        <f ca="1">IF(MOD(ROW()-13,2)=0,IF(ISBLANK(OFFSET(#REF!,INT((ROW()-13)/2),0)),"",OFFSET(#REF!,INT((ROW()-13)/2),0)),IF(ISBLANK(OFFSET('9. METAS'!$V$20,INT((ROW()-14)/2),0)),"",OFFSET('9. METAS'!$V$20,INT((ROW()-14)/2),0)))</f>
        <v>965</v>
      </c>
      <c r="L114" s="209">
        <f ca="1">IF(MOD(ROW()-13,2)=0,IF(ISBLANK(OFFSET(#REF!,INT((ROW()-13)/2),0)),"",OFFSET(#REF!,INT((ROW()-13)/2),0)),IF(ISBLANK(OFFSET('9. METAS'!$W$20,INT((ROW()-14)/2),0)),"",OFFSET('9. METAS'!$W$20,INT((ROW()-14)/2),0)))</f>
        <v>965</v>
      </c>
      <c r="M114" s="210">
        <f ca="1">IF(MOD(ROW()-13,2)=0,IF(ISBLANK(OFFSET(#REF!,INT((ROW()-13)/2),0)),"",OFFSET(#REF!,INT((ROW()-13)/2),0)),IF(ISBLANK(OFFSET('9. METAS'!$X$20,INT((ROW()-14)/2),0)),"",OFFSET('9. METAS'!$X$20,INT((ROW()-14)/2),0)))</f>
        <v>500</v>
      </c>
      <c r="N114" s="1003"/>
      <c r="O114" s="1005"/>
      <c r="P114" s="1034"/>
    </row>
    <row r="115" spans="3:16">
      <c r="C115" s="1008" t="str">
        <f ca="1">IF(ISBLANK(OFFSET('5. Pp (3 años)'!$C$46,INT((ROW()-13)/2),0)),"",OFFSET('5. Pp (3 años)'!$C$46,INT((ROW()-13)/2),0))</f>
        <v>Actividad</v>
      </c>
      <c r="D115" s="983" t="str">
        <f ca="1">IF(ISBLANK(OFFSET('5. Pp (3 años)'!$D$46,INT((ROW()-13)/2),0)),"",OFFSET('5. Pp (3 años)'!$D$46,INT((ROW()-13)/2),0))</f>
        <v>3.1.1.1.10.4 Difusión digital y realización de campañas en redes sociales sobre los derechos de NNA.</v>
      </c>
      <c r="E115" s="983" t="str">
        <f ca="1">IF(ISBLANK(OFFSET('5. Pp (3 años)'!$E$46,INT((ROW()-13)/2),0)),"",OFFSET('5. Pp (3 años)'!$E$46,INT((ROW()-13)/2),0))</f>
        <v>PDR: Porcentaje de campañas realizadas conforme a la planeación.</v>
      </c>
      <c r="F115" s="985" t="str">
        <f ca="1">IF(ISBLANK(OFFSET('5. Pp (3 años)'!$K$46,INT((ROW()-13)/2),0)),"",OFFSET('5. Pp (3 años)'!$K$46,INT((ROW()-13)/2),0))</f>
        <v>Ascendente</v>
      </c>
      <c r="G115" s="987" t="str">
        <f ca="1">IF(ISBLANK(OFFSET('5. Pp (3 años)'!$H$46,INT((ROW()-13)/2),0)),"",OFFSET('5. Pp (3 años)'!$H$46,INT((ROW()-13)/2),0))</f>
        <v>Trimestral</v>
      </c>
      <c r="H115" s="1027">
        <f ca="1">IF(ISBLANK(OFFSET('9. METAS'!$L$20,INT((ROW()-13)/2),0)),"",OFFSET('9. METAS'!$L$20,INT((ROW()-13)/2),0))</f>
        <v>24</v>
      </c>
      <c r="I115" s="1029"/>
      <c r="J115" s="208" t="e">
        <f ca="1">IF(MOD(ROW()-13,2)=0,IF(ISBLANK(OFFSET(#REF!,INT((ROW()-13)/2),0)),"",OFFSET(#REF!,INT((ROW()-13)/2),0)),IF(ISBLANK(OFFSET('9. METAS'!$U$20,INT((ROW()-14)/2),0)),"",OFFSET('9. METAS'!$U$20,INT((ROW()-14)/2),0)))</f>
        <v>#REF!</v>
      </c>
      <c r="K115" s="209" t="e">
        <f ca="1">IF(MOD(ROW()-13,2)=0,IF(ISBLANK(OFFSET(#REF!,INT((ROW()-13)/2),0)),"",OFFSET(#REF!,INT((ROW()-13)/2),0)),IF(ISBLANK(OFFSET('9. METAS'!$V$20,INT((ROW()-14)/2),0)),"",OFFSET('9. METAS'!$V$20,INT((ROW()-14)/2),0)))</f>
        <v>#REF!</v>
      </c>
      <c r="L115" s="209" t="e">
        <f ca="1">IF(MOD(ROW()-13,2)=0,IF(ISBLANK(OFFSET(#REF!,INT((ROW()-13)/2),0)),"",OFFSET(#REF!,INT((ROW()-13)/2),0)),IF(ISBLANK(OFFSET('9. METAS'!$W$20,INT((ROW()-14)/2),0)),"",OFFSET('9. METAS'!$W$20,INT((ROW()-14)/2),0)))</f>
        <v>#REF!</v>
      </c>
      <c r="M115" s="210" t="e">
        <f ca="1">IF(MOD(ROW()-13,2)=0,IF(ISBLANK(OFFSET(#REF!,INT((ROW()-13)/2),0)),"",OFFSET(#REF!,INT((ROW()-13)/2),0)),IF(ISBLANK(OFFSET('9. METAS'!$X$20,INT((ROW()-14)/2),0)),"",OFFSET('9. METAS'!$X$20,INT((ROW()-14)/2),0)))</f>
        <v>#REF!</v>
      </c>
      <c r="N115" s="1002" t="str">
        <f t="shared" ref="N115" ca="1" si="98">IFERROR(J115/J116,"ND")</f>
        <v>ND</v>
      </c>
      <c r="O115" s="1004" t="str">
        <f t="shared" ref="O115" ca="1" si="99">IFERROR(((J115+K115+L115+M115)/H115),"ND")</f>
        <v>ND</v>
      </c>
      <c r="P115" s="1031"/>
    </row>
    <row r="116" spans="3:16">
      <c r="C116" s="981"/>
      <c r="D116" s="983"/>
      <c r="E116" s="983"/>
      <c r="F116" s="985"/>
      <c r="G116" s="987"/>
      <c r="H116" s="1027"/>
      <c r="I116" s="1033"/>
      <c r="J116" s="208">
        <f ca="1">IF(MOD(ROW()-13,2)=0,IF(ISBLANK(OFFSET(#REF!,INT((ROW()-13)/2),0)),"",OFFSET(#REF!,INT((ROW()-13)/2),0)),IF(ISBLANK(OFFSET('9. METAS'!$U$20,INT((ROW()-14)/2),0)),"",OFFSET('9. METAS'!$U$20,INT((ROW()-14)/2),0)))</f>
        <v>6</v>
      </c>
      <c r="K116" s="209">
        <f ca="1">IF(MOD(ROW()-13,2)=0,IF(ISBLANK(OFFSET(#REF!,INT((ROW()-13)/2),0)),"",OFFSET(#REF!,INT((ROW()-13)/2),0)),IF(ISBLANK(OFFSET('9. METAS'!$V$20,INT((ROW()-14)/2),0)),"",OFFSET('9. METAS'!$V$20,INT((ROW()-14)/2),0)))</f>
        <v>6</v>
      </c>
      <c r="L116" s="209">
        <f ca="1">IF(MOD(ROW()-13,2)=0,IF(ISBLANK(OFFSET(#REF!,INT((ROW()-13)/2),0)),"",OFFSET(#REF!,INT((ROW()-13)/2),0)),IF(ISBLANK(OFFSET('9. METAS'!$W$20,INT((ROW()-14)/2),0)),"",OFFSET('9. METAS'!$W$20,INT((ROW()-14)/2),0)))</f>
        <v>6</v>
      </c>
      <c r="M116" s="210">
        <f ca="1">IF(MOD(ROW()-13,2)=0,IF(ISBLANK(OFFSET(#REF!,INT((ROW()-13)/2),0)),"",OFFSET(#REF!,INT((ROW()-13)/2),0)),IF(ISBLANK(OFFSET('9. METAS'!$X$20,INT((ROW()-14)/2),0)),"",OFFSET('9. METAS'!$X$20,INT((ROW()-14)/2),0)))</f>
        <v>6</v>
      </c>
      <c r="N116" s="1003"/>
      <c r="O116" s="1005"/>
      <c r="P116" s="1034"/>
    </row>
    <row r="117" spans="3:16">
      <c r="C117" s="1008" t="str">
        <f ca="1">IF(ISBLANK(OFFSET('5. Pp (3 años)'!$C$46,INT((ROW()-13)/2),0)),"",OFFSET('5. Pp (3 años)'!$C$46,INT((ROW()-13)/2),0))</f>
        <v>Componente</v>
      </c>
      <c r="D117" s="983" t="str">
        <f ca="1">IF(ISBLANK(OFFSET('5. Pp (3 años)'!$D$46,INT((ROW()-13)/2),0)),"",OFFSET('5. Pp (3 años)'!$D$46,INT((ROW()-13)/2),0))</f>
        <v>3.1.1.1.11 Proyectos de estructuración vial revisados interinstitucionalmente.</v>
      </c>
      <c r="E117" s="983" t="str">
        <f ca="1">IF(ISBLANK(OFFSET('5. Pp (3 años)'!$E$46,INT((ROW()-13)/2),0)),"",OFFSET('5. Pp (3 años)'!$E$46,INT((ROW()-13)/2),0))</f>
        <v>PREV: Porcentaje de proyectos de estructuración vial revisados</v>
      </c>
      <c r="F117" s="985" t="str">
        <f ca="1">IF(ISBLANK(OFFSET('5. Pp (3 años)'!$K$46,INT((ROW()-13)/2),0)),"",OFFSET('5. Pp (3 años)'!$K$46,INT((ROW()-13)/2),0))</f>
        <v>Ascendente</v>
      </c>
      <c r="G117" s="987" t="str">
        <f ca="1">IF(ISBLANK(OFFSET('5. Pp (3 años)'!$H$46,INT((ROW()-13)/2),0)),"",OFFSET('5. Pp (3 años)'!$H$46,INT((ROW()-13)/2),0))</f>
        <v>Trimestral</v>
      </c>
      <c r="H117" s="1027">
        <f ca="1">IF(ISBLANK(OFFSET('9. METAS'!$L$20,INT((ROW()-13)/2),0)),"",OFFSET('9. METAS'!$L$20,INT((ROW()-13)/2),0))</f>
        <v>20</v>
      </c>
      <c r="I117" s="1029"/>
      <c r="J117" s="208" t="e">
        <f ca="1">IF(MOD(ROW()-13,2)=0,IF(ISBLANK(OFFSET(#REF!,INT((ROW()-13)/2),0)),"",OFFSET(#REF!,INT((ROW()-13)/2),0)),IF(ISBLANK(OFFSET('9. METAS'!$U$20,INT((ROW()-14)/2),0)),"",OFFSET('9. METAS'!$U$20,INT((ROW()-14)/2),0)))</f>
        <v>#REF!</v>
      </c>
      <c r="K117" s="209" t="e">
        <f ca="1">IF(MOD(ROW()-13,2)=0,IF(ISBLANK(OFFSET(#REF!,INT((ROW()-13)/2),0)),"",OFFSET(#REF!,INT((ROW()-13)/2),0)),IF(ISBLANK(OFFSET('9. METAS'!$V$20,INT((ROW()-14)/2),0)),"",OFFSET('9. METAS'!$V$20,INT((ROW()-14)/2),0)))</f>
        <v>#REF!</v>
      </c>
      <c r="L117" s="209" t="e">
        <f ca="1">IF(MOD(ROW()-13,2)=0,IF(ISBLANK(OFFSET(#REF!,INT((ROW()-13)/2),0)),"",OFFSET(#REF!,INT((ROW()-13)/2),0)),IF(ISBLANK(OFFSET('9. METAS'!$W$20,INT((ROW()-14)/2),0)),"",OFFSET('9. METAS'!$W$20,INT((ROW()-14)/2),0)))</f>
        <v>#REF!</v>
      </c>
      <c r="M117" s="210" t="e">
        <f ca="1">IF(MOD(ROW()-13,2)=0,IF(ISBLANK(OFFSET(#REF!,INT((ROW()-13)/2),0)),"",OFFSET(#REF!,INT((ROW()-13)/2),0)),IF(ISBLANK(OFFSET('9. METAS'!$X$20,INT((ROW()-14)/2),0)),"",OFFSET('9. METAS'!$X$20,INT((ROW()-14)/2),0)))</f>
        <v>#REF!</v>
      </c>
      <c r="N117" s="1002" t="str">
        <f t="shared" ref="N117" ca="1" si="100">IFERROR(J117/J118,"ND")</f>
        <v>ND</v>
      </c>
      <c r="O117" s="1004" t="str">
        <f t="shared" ref="O117" ca="1" si="101">IFERROR(((J117+K117+L117+M117)/H117),"ND")</f>
        <v>ND</v>
      </c>
      <c r="P117" s="1031"/>
    </row>
    <row r="118" spans="3:16">
      <c r="C118" s="981"/>
      <c r="D118" s="983"/>
      <c r="E118" s="983"/>
      <c r="F118" s="985"/>
      <c r="G118" s="987"/>
      <c r="H118" s="1027"/>
      <c r="I118" s="1033"/>
      <c r="J118" s="208">
        <f ca="1">IF(MOD(ROW()-13,2)=0,IF(ISBLANK(OFFSET(#REF!,INT((ROW()-13)/2),0)),"",OFFSET(#REF!,INT((ROW()-13)/2),0)),IF(ISBLANK(OFFSET('9. METAS'!$U$20,INT((ROW()-14)/2),0)),"",OFFSET('9. METAS'!$U$20,INT((ROW()-14)/2),0)))</f>
        <v>5</v>
      </c>
      <c r="K118" s="209">
        <f ca="1">IF(MOD(ROW()-13,2)=0,IF(ISBLANK(OFFSET(#REF!,INT((ROW()-13)/2),0)),"",OFFSET(#REF!,INT((ROW()-13)/2),0)),IF(ISBLANK(OFFSET('9. METAS'!$V$20,INT((ROW()-14)/2),0)),"",OFFSET('9. METAS'!$V$20,INT((ROW()-14)/2),0)))</f>
        <v>10</v>
      </c>
      <c r="L118" s="209">
        <f ca="1">IF(MOD(ROW()-13,2)=0,IF(ISBLANK(OFFSET(#REF!,INT((ROW()-13)/2),0)),"",OFFSET(#REF!,INT((ROW()-13)/2),0)),IF(ISBLANK(OFFSET('9. METAS'!$W$20,INT((ROW()-14)/2),0)),"",OFFSET('9. METAS'!$W$20,INT((ROW()-14)/2),0)))</f>
        <v>3</v>
      </c>
      <c r="M118" s="210">
        <f ca="1">IF(MOD(ROW()-13,2)=0,IF(ISBLANK(OFFSET(#REF!,INT((ROW()-13)/2),0)),"",OFFSET(#REF!,INT((ROW()-13)/2),0)),IF(ISBLANK(OFFSET('9. METAS'!$X$20,INT((ROW()-14)/2),0)),"",OFFSET('9. METAS'!$X$20,INT((ROW()-14)/2),0)))</f>
        <v>2</v>
      </c>
      <c r="N118" s="1003"/>
      <c r="O118" s="1005"/>
      <c r="P118" s="1034"/>
    </row>
    <row r="119" spans="3:16">
      <c r="C119" s="1008" t="str">
        <f ca="1">IF(ISBLANK(OFFSET('5. Pp (3 años)'!$C$46,INT((ROW()-13)/2),0)),"",OFFSET('5. Pp (3 años)'!$C$46,INT((ROW()-13)/2),0))</f>
        <v>Actividad</v>
      </c>
      <c r="D119" s="983" t="str">
        <f ca="1">IF(ISBLANK(OFFSET('5. Pp (3 años)'!$D$46,INT((ROW()-13)/2),0)),"",OFFSET('5. Pp (3 años)'!$D$46,INT((ROW()-13)/2),0))</f>
        <v>3.1.1.1.11.1 Instalación de señalización vial horizontal y vertical en la infraestructura urbana.</v>
      </c>
      <c r="E119" s="983" t="str">
        <f ca="1">IF(ISBLANK(OFFSET('5. Pp (3 años)'!$E$46,INT((ROW()-13)/2),0)),"",OFFSET('5. Pp (3 años)'!$E$46,INT((ROW()-13)/2),0))</f>
        <v>PSHV: Porcentaje de señalización vial horizontal y vertical instalada</v>
      </c>
      <c r="F119" s="985" t="str">
        <f ca="1">IF(ISBLANK(OFFSET('5. Pp (3 años)'!$K$46,INT((ROW()-13)/2),0)),"",OFFSET('5. Pp (3 años)'!$K$46,INT((ROW()-13)/2),0))</f>
        <v>Ascendente</v>
      </c>
      <c r="G119" s="987" t="str">
        <f ca="1">IF(ISBLANK(OFFSET('5. Pp (3 años)'!$H$46,INT((ROW()-13)/2),0)),"",OFFSET('5. Pp (3 años)'!$H$46,INT((ROW()-13)/2),0))</f>
        <v>Trimestral</v>
      </c>
      <c r="H119" s="1027">
        <f ca="1">IF(ISBLANK(OFFSET('9. METAS'!$L$20,INT((ROW()-13)/2),0)),"",OFFSET('9. METAS'!$L$20,INT((ROW()-13)/2),0))</f>
        <v>120</v>
      </c>
      <c r="I119" s="1029"/>
      <c r="J119" s="208" t="e">
        <f ca="1">IF(MOD(ROW()-13,2)=0,IF(ISBLANK(OFFSET(#REF!,INT((ROW()-13)/2),0)),"",OFFSET(#REF!,INT((ROW()-13)/2),0)),IF(ISBLANK(OFFSET('9. METAS'!$U$20,INT((ROW()-14)/2),0)),"",OFFSET('9. METAS'!$U$20,INT((ROW()-14)/2),0)))</f>
        <v>#REF!</v>
      </c>
      <c r="K119" s="209" t="e">
        <f ca="1">IF(MOD(ROW()-13,2)=0,IF(ISBLANK(OFFSET(#REF!,INT((ROW()-13)/2),0)),"",OFFSET(#REF!,INT((ROW()-13)/2),0)),IF(ISBLANK(OFFSET('9. METAS'!$V$20,INT((ROW()-14)/2),0)),"",OFFSET('9. METAS'!$V$20,INT((ROW()-14)/2),0)))</f>
        <v>#REF!</v>
      </c>
      <c r="L119" s="209" t="e">
        <f ca="1">IF(MOD(ROW()-13,2)=0,IF(ISBLANK(OFFSET(#REF!,INT((ROW()-13)/2),0)),"",OFFSET(#REF!,INT((ROW()-13)/2),0)),IF(ISBLANK(OFFSET('9. METAS'!$W$20,INT((ROW()-14)/2),0)),"",OFFSET('9. METAS'!$W$20,INT((ROW()-14)/2),0)))</f>
        <v>#REF!</v>
      </c>
      <c r="M119" s="210" t="e">
        <f ca="1">IF(MOD(ROW()-13,2)=0,IF(ISBLANK(OFFSET(#REF!,INT((ROW()-13)/2),0)),"",OFFSET(#REF!,INT((ROW()-13)/2),0)),IF(ISBLANK(OFFSET('9. METAS'!$X$20,INT((ROW()-14)/2),0)),"",OFFSET('9. METAS'!$X$20,INT((ROW()-14)/2),0)))</f>
        <v>#REF!</v>
      </c>
      <c r="N119" s="1002" t="str">
        <f t="shared" ref="N119" ca="1" si="102">IFERROR(J119/J120,"ND")</f>
        <v>ND</v>
      </c>
      <c r="O119" s="1004" t="str">
        <f t="shared" ref="O119" ca="1" si="103">IFERROR(((J119+K119+L119+M119)/H119),"ND")</f>
        <v>ND</v>
      </c>
      <c r="P119" s="1031"/>
    </row>
    <row r="120" spans="3:16">
      <c r="C120" s="981"/>
      <c r="D120" s="983"/>
      <c r="E120" s="983"/>
      <c r="F120" s="985"/>
      <c r="G120" s="987"/>
      <c r="H120" s="1027"/>
      <c r="I120" s="1033"/>
      <c r="J120" s="208">
        <f ca="1">IF(MOD(ROW()-13,2)=0,IF(ISBLANK(OFFSET(#REF!,INT((ROW()-13)/2),0)),"",OFFSET(#REF!,INT((ROW()-13)/2),0)),IF(ISBLANK(OFFSET('9. METAS'!$U$20,INT((ROW()-14)/2),0)),"",OFFSET('9. METAS'!$U$20,INT((ROW()-14)/2),0)))</f>
        <v>30</v>
      </c>
      <c r="K120" s="209">
        <f ca="1">IF(MOD(ROW()-13,2)=0,IF(ISBLANK(OFFSET(#REF!,INT((ROW()-13)/2),0)),"",OFFSET(#REF!,INT((ROW()-13)/2),0)),IF(ISBLANK(OFFSET('9. METAS'!$V$20,INT((ROW()-14)/2),0)),"",OFFSET('9. METAS'!$V$20,INT((ROW()-14)/2),0)))</f>
        <v>30</v>
      </c>
      <c r="L120" s="209">
        <f ca="1">IF(MOD(ROW()-13,2)=0,IF(ISBLANK(OFFSET(#REF!,INT((ROW()-13)/2),0)),"",OFFSET(#REF!,INT((ROW()-13)/2),0)),IF(ISBLANK(OFFSET('9. METAS'!$W$20,INT((ROW()-14)/2),0)),"",OFFSET('9. METAS'!$W$20,INT((ROW()-14)/2),0)))</f>
        <v>30</v>
      </c>
      <c r="M120" s="210">
        <f ca="1">IF(MOD(ROW()-13,2)=0,IF(ISBLANK(OFFSET(#REF!,INT((ROW()-13)/2),0)),"",OFFSET(#REF!,INT((ROW()-13)/2),0)),IF(ISBLANK(OFFSET('9. METAS'!$X$20,INT((ROW()-14)/2),0)),"",OFFSET('9. METAS'!$X$20,INT((ROW()-14)/2),0)))</f>
        <v>30</v>
      </c>
      <c r="N120" s="1003"/>
      <c r="O120" s="1005"/>
      <c r="P120" s="1034"/>
    </row>
    <row r="121" spans="3:16">
      <c r="C121" s="1008" t="str">
        <f ca="1">IF(ISBLANK(OFFSET('5. Pp (3 años)'!$C$46,INT((ROW()-13)/2),0)),"",OFFSET('5. Pp (3 años)'!$C$46,INT((ROW()-13)/2),0))</f>
        <v>Actividad</v>
      </c>
      <c r="D121" s="983" t="str">
        <f ca="1">IF(ISBLANK(OFFSET('5. Pp (3 años)'!$D$46,INT((ROW()-13)/2),0)),"",OFFSET('5. Pp (3 años)'!$D$46,INT((ROW()-13)/2),0))</f>
        <v>3.1.1.1.11.2. Elaboración de propuestas de Seguridad Vial y de Movilidad Urbana.</v>
      </c>
      <c r="E121" s="983" t="str">
        <f ca="1">IF(ISBLANK(OFFSET('5. Pp (3 años)'!$E$46,INT((ROW()-13)/2),0)),"",OFFSET('5. Pp (3 años)'!$E$46,INT((ROW()-13)/2),0))</f>
        <v>PASMG: Porcentaje de anuencias de seguridad vial y movilidad urbana gestionadas</v>
      </c>
      <c r="F121" s="985" t="str">
        <f ca="1">IF(ISBLANK(OFFSET('5. Pp (3 años)'!$K$46,INT((ROW()-13)/2),0)),"",OFFSET('5. Pp (3 años)'!$K$46,INT((ROW()-13)/2),0))</f>
        <v>Ascendente</v>
      </c>
      <c r="G121" s="987" t="str">
        <f ca="1">IF(ISBLANK(OFFSET('5. Pp (3 años)'!$H$46,INT((ROW()-13)/2),0)),"",OFFSET('5. Pp (3 años)'!$H$46,INT((ROW()-13)/2),0))</f>
        <v>Trimestral</v>
      </c>
      <c r="H121" s="1027">
        <f ca="1">IF(ISBLANK(OFFSET('9. METAS'!$L$20,INT((ROW()-13)/2),0)),"",OFFSET('9. METAS'!$L$20,INT((ROW()-13)/2),0))</f>
        <v>60</v>
      </c>
      <c r="I121" s="1029"/>
      <c r="J121" s="208" t="e">
        <f ca="1">IF(MOD(ROW()-13,2)=0,IF(ISBLANK(OFFSET(#REF!,INT((ROW()-13)/2),0)),"",OFFSET(#REF!,INT((ROW()-13)/2),0)),IF(ISBLANK(OFFSET('9. METAS'!$U$20,INT((ROW()-14)/2),0)),"",OFFSET('9. METAS'!$U$20,INT((ROW()-14)/2),0)))</f>
        <v>#REF!</v>
      </c>
      <c r="K121" s="209" t="e">
        <f ca="1">IF(MOD(ROW()-13,2)=0,IF(ISBLANK(OFFSET(#REF!,INT((ROW()-13)/2),0)),"",OFFSET(#REF!,INT((ROW()-13)/2),0)),IF(ISBLANK(OFFSET('9. METAS'!$V$20,INT((ROW()-14)/2),0)),"",OFFSET('9. METAS'!$V$20,INT((ROW()-14)/2),0)))</f>
        <v>#REF!</v>
      </c>
      <c r="L121" s="209" t="e">
        <f ca="1">IF(MOD(ROW()-13,2)=0,IF(ISBLANK(OFFSET(#REF!,INT((ROW()-13)/2),0)),"",OFFSET(#REF!,INT((ROW()-13)/2),0)),IF(ISBLANK(OFFSET('9. METAS'!$W$20,INT((ROW()-14)/2),0)),"",OFFSET('9. METAS'!$W$20,INT((ROW()-14)/2),0)))</f>
        <v>#REF!</v>
      </c>
      <c r="M121" s="210" t="e">
        <f ca="1">IF(MOD(ROW()-13,2)=0,IF(ISBLANK(OFFSET(#REF!,INT((ROW()-13)/2),0)),"",OFFSET(#REF!,INT((ROW()-13)/2),0)),IF(ISBLANK(OFFSET('9. METAS'!$X$20,INT((ROW()-14)/2),0)),"",OFFSET('9. METAS'!$X$20,INT((ROW()-14)/2),0)))</f>
        <v>#REF!</v>
      </c>
      <c r="N121" s="1002" t="str">
        <f t="shared" ref="N121" ca="1" si="104">IFERROR(J121/J122,"ND")</f>
        <v>ND</v>
      </c>
      <c r="O121" s="1004" t="str">
        <f t="shared" ref="O121" ca="1" si="105">IFERROR(((J121+K121+L121+M121)/H121),"ND")</f>
        <v>ND</v>
      </c>
      <c r="P121" s="1031"/>
    </row>
    <row r="122" spans="3:16">
      <c r="C122" s="981"/>
      <c r="D122" s="983"/>
      <c r="E122" s="983"/>
      <c r="F122" s="985"/>
      <c r="G122" s="987"/>
      <c r="H122" s="1027"/>
      <c r="I122" s="1033"/>
      <c r="J122" s="208">
        <f ca="1">IF(MOD(ROW()-13,2)=0,IF(ISBLANK(OFFSET(#REF!,INT((ROW()-13)/2),0)),"",OFFSET(#REF!,INT((ROW()-13)/2),0)),IF(ISBLANK(OFFSET('9. METAS'!$U$20,INT((ROW()-14)/2),0)),"",OFFSET('9. METAS'!$U$20,INT((ROW()-14)/2),0)))</f>
        <v>15</v>
      </c>
      <c r="K122" s="209">
        <f ca="1">IF(MOD(ROW()-13,2)=0,IF(ISBLANK(OFFSET(#REF!,INT((ROW()-13)/2),0)),"",OFFSET(#REF!,INT((ROW()-13)/2),0)),IF(ISBLANK(OFFSET('9. METAS'!$V$20,INT((ROW()-14)/2),0)),"",OFFSET('9. METAS'!$V$20,INT((ROW()-14)/2),0)))</f>
        <v>15</v>
      </c>
      <c r="L122" s="209">
        <f ca="1">IF(MOD(ROW()-13,2)=0,IF(ISBLANK(OFFSET(#REF!,INT((ROW()-13)/2),0)),"",OFFSET(#REF!,INT((ROW()-13)/2),0)),IF(ISBLANK(OFFSET('9. METAS'!$W$20,INT((ROW()-14)/2),0)),"",OFFSET('9. METAS'!$W$20,INT((ROW()-14)/2),0)))</f>
        <v>15</v>
      </c>
      <c r="M122" s="210">
        <f ca="1">IF(MOD(ROW()-13,2)=0,IF(ISBLANK(OFFSET(#REF!,INT((ROW()-13)/2),0)),"",OFFSET(#REF!,INT((ROW()-13)/2),0)),IF(ISBLANK(OFFSET('9. METAS'!$X$20,INT((ROW()-14)/2),0)),"",OFFSET('9. METAS'!$X$20,INT((ROW()-14)/2),0)))</f>
        <v>15</v>
      </c>
      <c r="N122" s="1003"/>
      <c r="O122" s="1005"/>
      <c r="P122" s="1034"/>
    </row>
    <row r="123" spans="3:16">
      <c r="C123" s="1008" t="str">
        <f ca="1">IF(ISBLANK(OFFSET('5. Pp (3 años)'!$C$46,INT((ROW()-13)/2),0)),"",OFFSET('5. Pp (3 años)'!$C$46,INT((ROW()-13)/2),0))</f>
        <v>Actividad</v>
      </c>
      <c r="D123" s="983" t="str">
        <f ca="1">IF(ISBLANK(OFFSET('5. Pp (3 años)'!$D$46,INT((ROW()-13)/2),0)),"",OFFSET('5. Pp (3 años)'!$D$46,INT((ROW()-13)/2),0))</f>
        <v>3.1.1.1.11.3 Supervisión del funcionamiento de la red semafórica en la infraestructura vial.</v>
      </c>
      <c r="E123" s="983" t="str">
        <f ca="1">IF(ISBLANK(OFFSET('5. Pp (3 años)'!$E$46,INT((ROW()-13)/2),0)),"",OFFSET('5. Pp (3 años)'!$E$46,INT((ROW()-13)/2),0))</f>
        <v>PSRS: Porcentaje de supervisiones realizadas a la red semafórica</v>
      </c>
      <c r="F123" s="985" t="str">
        <f ca="1">IF(ISBLANK(OFFSET('5. Pp (3 años)'!$K$46,INT((ROW()-13)/2),0)),"",OFFSET('5. Pp (3 años)'!$K$46,INT((ROW()-13)/2),0))</f>
        <v>Ascendente</v>
      </c>
      <c r="G123" s="987" t="str">
        <f ca="1">IF(ISBLANK(OFFSET('5. Pp (3 años)'!$H$46,INT((ROW()-13)/2),0)),"",OFFSET('5. Pp (3 años)'!$H$46,INT((ROW()-13)/2),0))</f>
        <v>Trimestral</v>
      </c>
      <c r="H123" s="1027">
        <f ca="1">IF(ISBLANK(OFFSET('9. METAS'!$L$20,INT((ROW()-13)/2),0)),"",OFFSET('9. METAS'!$L$20,INT((ROW()-13)/2),0))</f>
        <v>120</v>
      </c>
      <c r="I123" s="1029"/>
      <c r="J123" s="208" t="e">
        <f ca="1">IF(MOD(ROW()-13,2)=0,IF(ISBLANK(OFFSET(#REF!,INT((ROW()-13)/2),0)),"",OFFSET(#REF!,INT((ROW()-13)/2),0)),IF(ISBLANK(OFFSET('9. METAS'!$U$20,INT((ROW()-14)/2),0)),"",OFFSET('9. METAS'!$U$20,INT((ROW()-14)/2),0)))</f>
        <v>#REF!</v>
      </c>
      <c r="K123" s="209" t="e">
        <f ca="1">IF(MOD(ROW()-13,2)=0,IF(ISBLANK(OFFSET(#REF!,INT((ROW()-13)/2),0)),"",OFFSET(#REF!,INT((ROW()-13)/2),0)),IF(ISBLANK(OFFSET('9. METAS'!$V$20,INT((ROW()-14)/2),0)),"",OFFSET('9. METAS'!$V$20,INT((ROW()-14)/2),0)))</f>
        <v>#REF!</v>
      </c>
      <c r="L123" s="209" t="e">
        <f ca="1">IF(MOD(ROW()-13,2)=0,IF(ISBLANK(OFFSET(#REF!,INT((ROW()-13)/2),0)),"",OFFSET(#REF!,INT((ROW()-13)/2),0)),IF(ISBLANK(OFFSET('9. METAS'!$W$20,INT((ROW()-14)/2),0)),"",OFFSET('9. METAS'!$W$20,INT((ROW()-14)/2),0)))</f>
        <v>#REF!</v>
      </c>
      <c r="M123" s="210" t="e">
        <f ca="1">IF(MOD(ROW()-13,2)=0,IF(ISBLANK(OFFSET(#REF!,INT((ROW()-13)/2),0)),"",OFFSET(#REF!,INT((ROW()-13)/2),0)),IF(ISBLANK(OFFSET('9. METAS'!$X$20,INT((ROW()-14)/2),0)),"",OFFSET('9. METAS'!$X$20,INT((ROW()-14)/2),0)))</f>
        <v>#REF!</v>
      </c>
      <c r="N123" s="1002" t="str">
        <f t="shared" ref="N123" ca="1" si="106">IFERROR(J123/J124,"ND")</f>
        <v>ND</v>
      </c>
      <c r="O123" s="1004" t="str">
        <f t="shared" ref="O123" ca="1" si="107">IFERROR(((J123+K123+L123+M123)/H123),"ND")</f>
        <v>ND</v>
      </c>
      <c r="P123" s="1031"/>
    </row>
    <row r="124" spans="3:16">
      <c r="C124" s="981"/>
      <c r="D124" s="983"/>
      <c r="E124" s="983"/>
      <c r="F124" s="985"/>
      <c r="G124" s="987"/>
      <c r="H124" s="1027"/>
      <c r="I124" s="1033"/>
      <c r="J124" s="208">
        <f ca="1">IF(MOD(ROW()-13,2)=0,IF(ISBLANK(OFFSET(#REF!,INT((ROW()-13)/2),0)),"",OFFSET(#REF!,INT((ROW()-13)/2),0)),IF(ISBLANK(OFFSET('9. METAS'!$U$20,INT((ROW()-14)/2),0)),"",OFFSET('9. METAS'!$U$20,INT((ROW()-14)/2),0)))</f>
        <v>30</v>
      </c>
      <c r="K124" s="209">
        <f ca="1">IF(MOD(ROW()-13,2)=0,IF(ISBLANK(OFFSET(#REF!,INT((ROW()-13)/2),0)),"",OFFSET(#REF!,INT((ROW()-13)/2),0)),IF(ISBLANK(OFFSET('9. METAS'!$V$20,INT((ROW()-14)/2),0)),"",OFFSET('9. METAS'!$V$20,INT((ROW()-14)/2),0)))</f>
        <v>30</v>
      </c>
      <c r="L124" s="209">
        <f ca="1">IF(MOD(ROW()-13,2)=0,IF(ISBLANK(OFFSET(#REF!,INT((ROW()-13)/2),0)),"",OFFSET(#REF!,INT((ROW()-13)/2),0)),IF(ISBLANK(OFFSET('9. METAS'!$W$20,INT((ROW()-14)/2),0)),"",OFFSET('9. METAS'!$W$20,INT((ROW()-14)/2),0)))</f>
        <v>30</v>
      </c>
      <c r="M124" s="210">
        <f ca="1">IF(MOD(ROW()-13,2)=0,IF(ISBLANK(OFFSET(#REF!,INT((ROW()-13)/2),0)),"",OFFSET(#REF!,INT((ROW()-13)/2),0)),IF(ISBLANK(OFFSET('9. METAS'!$X$20,INT((ROW()-14)/2),0)),"",OFFSET('9. METAS'!$X$20,INT((ROW()-14)/2),0)))</f>
        <v>30</v>
      </c>
      <c r="N124" s="1003"/>
      <c r="O124" s="1005"/>
      <c r="P124" s="1034"/>
    </row>
    <row r="125" spans="3:16">
      <c r="C125" s="1008" t="str">
        <f ca="1">IF(ISBLANK(OFFSET('5. Pp (3 años)'!$C$46,INT((ROW()-13)/2),0)),"",OFFSET('5. Pp (3 años)'!$C$46,INT((ROW()-13)/2),0))</f>
        <v>Componente</v>
      </c>
      <c r="D125" s="983" t="str">
        <f ca="1">IF(ISBLANK(OFFSET('5. Pp (3 años)'!$D$46,INT((ROW()-13)/2),0)),"",OFFSET('5. Pp (3 años)'!$D$46,INT((ROW()-13)/2),0))</f>
        <v>3.1.1.1.12 Atención de emergencias a la población, mediante acciones de prevención, auxilio y combate de incendios.</v>
      </c>
      <c r="E125" s="983" t="str">
        <f ca="1">IF(ISBLANK(OFFSET('5. Pp (3 años)'!$E$46,INT((ROW()-13)/2),0)),"",OFFSET('5. Pp (3 años)'!$E$46,INT((ROW()-13)/2),0))</f>
        <v>PPAE: Porcentaje de personas atendidas en emergencias.</v>
      </c>
      <c r="F125" s="985" t="str">
        <f ca="1">IF(ISBLANK(OFFSET('5. Pp (3 años)'!$K$46,INT((ROW()-13)/2),0)),"",OFFSET('5. Pp (3 años)'!$K$46,INT((ROW()-13)/2),0))</f>
        <v>Ascendente</v>
      </c>
      <c r="G125" s="987" t="str">
        <f ca="1">IF(ISBLANK(OFFSET('5. Pp (3 años)'!$H$46,INT((ROW()-13)/2),0)),"",OFFSET('5. Pp (3 años)'!$H$46,INT((ROW()-13)/2),0))</f>
        <v>Trimestral</v>
      </c>
      <c r="H125" s="1027">
        <f ca="1">IF(ISBLANK(OFFSET('9. METAS'!$L$20,INT((ROW()-13)/2),0)),"",OFFSET('9. METAS'!$L$20,INT((ROW()-13)/2),0))</f>
        <v>10000</v>
      </c>
      <c r="I125" s="1029"/>
      <c r="J125" s="208" t="e">
        <f ca="1">IF(MOD(ROW()-13,2)=0,IF(ISBLANK(OFFSET(#REF!,INT((ROW()-13)/2),0)),"",OFFSET(#REF!,INT((ROW()-13)/2),0)),IF(ISBLANK(OFFSET('9. METAS'!$U$20,INT((ROW()-14)/2),0)),"",OFFSET('9. METAS'!$U$20,INT((ROW()-14)/2),0)))</f>
        <v>#REF!</v>
      </c>
      <c r="K125" s="209" t="e">
        <f ca="1">IF(MOD(ROW()-13,2)=0,IF(ISBLANK(OFFSET(#REF!,INT((ROW()-13)/2),0)),"",OFFSET(#REF!,INT((ROW()-13)/2),0)),IF(ISBLANK(OFFSET('9. METAS'!$V$20,INT((ROW()-14)/2),0)),"",OFFSET('9. METAS'!$V$20,INT((ROW()-14)/2),0)))</f>
        <v>#REF!</v>
      </c>
      <c r="L125" s="209" t="e">
        <f ca="1">IF(MOD(ROW()-13,2)=0,IF(ISBLANK(OFFSET(#REF!,INT((ROW()-13)/2),0)),"",OFFSET(#REF!,INT((ROW()-13)/2),0)),IF(ISBLANK(OFFSET('9. METAS'!$W$20,INT((ROW()-14)/2),0)),"",OFFSET('9. METAS'!$W$20,INT((ROW()-14)/2),0)))</f>
        <v>#REF!</v>
      </c>
      <c r="M125" s="210" t="e">
        <f ca="1">IF(MOD(ROW()-13,2)=0,IF(ISBLANK(OFFSET(#REF!,INT((ROW()-13)/2),0)),"",OFFSET(#REF!,INT((ROW()-13)/2),0)),IF(ISBLANK(OFFSET('9. METAS'!$X$20,INT((ROW()-14)/2),0)),"",OFFSET('9. METAS'!$X$20,INT((ROW()-14)/2),0)))</f>
        <v>#REF!</v>
      </c>
      <c r="N125" s="1002" t="str">
        <f t="shared" ref="N125" ca="1" si="108">IFERROR(J125/J126,"ND")</f>
        <v>ND</v>
      </c>
      <c r="O125" s="1004" t="str">
        <f t="shared" ref="O125" ca="1" si="109">IFERROR(((J125+K125+L125+M125)/H125),"ND")</f>
        <v>ND</v>
      </c>
      <c r="P125" s="1031"/>
    </row>
    <row r="126" spans="3:16">
      <c r="C126" s="981"/>
      <c r="D126" s="983"/>
      <c r="E126" s="983"/>
      <c r="F126" s="985"/>
      <c r="G126" s="987"/>
      <c r="H126" s="1027"/>
      <c r="I126" s="1033"/>
      <c r="J126" s="208">
        <f ca="1">IF(MOD(ROW()-13,2)=0,IF(ISBLANK(OFFSET(#REF!,INT((ROW()-13)/2),0)),"",OFFSET(#REF!,INT((ROW()-13)/2),0)),IF(ISBLANK(OFFSET('9. METAS'!$U$20,INT((ROW()-14)/2),0)),"",OFFSET('9. METAS'!$U$20,INT((ROW()-14)/2),0)))</f>
        <v>2500</v>
      </c>
      <c r="K126" s="209">
        <f ca="1">IF(MOD(ROW()-13,2)=0,IF(ISBLANK(OFFSET(#REF!,INT((ROW()-13)/2),0)),"",OFFSET(#REF!,INT((ROW()-13)/2),0)),IF(ISBLANK(OFFSET('9. METAS'!$V$20,INT((ROW()-14)/2),0)),"",OFFSET('9. METAS'!$V$20,INT((ROW()-14)/2),0)))</f>
        <v>2500</v>
      </c>
      <c r="L126" s="209">
        <f ca="1">IF(MOD(ROW()-13,2)=0,IF(ISBLANK(OFFSET(#REF!,INT((ROW()-13)/2),0)),"",OFFSET(#REF!,INT((ROW()-13)/2),0)),IF(ISBLANK(OFFSET('9. METAS'!$W$20,INT((ROW()-14)/2),0)),"",OFFSET('9. METAS'!$W$20,INT((ROW()-14)/2),0)))</f>
        <v>2500</v>
      </c>
      <c r="M126" s="210">
        <f ca="1">IF(MOD(ROW()-13,2)=0,IF(ISBLANK(OFFSET(#REF!,INT((ROW()-13)/2),0)),"",OFFSET(#REF!,INT((ROW()-13)/2),0)),IF(ISBLANK(OFFSET('9. METAS'!$X$20,INT((ROW()-14)/2),0)),"",OFFSET('9. METAS'!$X$20,INT((ROW()-14)/2),0)))</f>
        <v>2500</v>
      </c>
      <c r="N126" s="1003"/>
      <c r="O126" s="1005"/>
      <c r="P126" s="1034"/>
    </row>
    <row r="127" spans="3:16">
      <c r="C127" s="1008" t="str">
        <f ca="1">IF(ISBLANK(OFFSET('5. Pp (3 años)'!$C$46,INT((ROW()-13)/2),0)),"",OFFSET('5. Pp (3 años)'!$C$46,INT((ROW()-13)/2),0))</f>
        <v>Actividad</v>
      </c>
      <c r="D127" s="983" t="str">
        <f ca="1">IF(ISBLANK(OFFSET('5. Pp (3 años)'!$D$46,INT((ROW()-13)/2),0)),"",OFFSET('5. Pp (3 años)'!$D$46,INT((ROW()-13)/2),0))</f>
        <v>3.1.1.1.12.1 Capacitación en prevención de riesgos al personal organizaciones del sector público y privado.</v>
      </c>
      <c r="E127" s="983" t="str">
        <f ca="1">IF(ISBLANK(OFFSET('5. Pp (3 años)'!$E$46,INT((ROW()-13)/2),0)),"",OFFSET('5. Pp (3 años)'!$E$46,INT((ROW()-13)/2),0))</f>
        <v>POPC: Porcentaje de personal de organizaciones públicas y privadas capacitadas.</v>
      </c>
      <c r="F127" s="985" t="str">
        <f ca="1">IF(ISBLANK(OFFSET('5. Pp (3 años)'!$K$46,INT((ROW()-13)/2),0)),"",OFFSET('5. Pp (3 años)'!$K$46,INT((ROW()-13)/2),0))</f>
        <v>Ascendente</v>
      </c>
      <c r="G127" s="987" t="str">
        <f ca="1">IF(ISBLANK(OFFSET('5. Pp (3 años)'!$H$46,INT((ROW()-13)/2),0)),"",OFFSET('5. Pp (3 años)'!$H$46,INT((ROW()-13)/2),0))</f>
        <v>Trimestral</v>
      </c>
      <c r="H127" s="1027">
        <f ca="1">IF(ISBLANK(OFFSET('9. METAS'!$L$20,INT((ROW()-13)/2),0)),"",OFFSET('9. METAS'!$L$20,INT((ROW()-13)/2),0))</f>
        <v>4000</v>
      </c>
      <c r="I127" s="1029"/>
      <c r="J127" s="208" t="e">
        <f ca="1">IF(MOD(ROW()-13,2)=0,IF(ISBLANK(OFFSET(#REF!,INT((ROW()-13)/2),0)),"",OFFSET(#REF!,INT((ROW()-13)/2),0)),IF(ISBLANK(OFFSET('9. METAS'!$U$20,INT((ROW()-14)/2),0)),"",OFFSET('9. METAS'!$U$20,INT((ROW()-14)/2),0)))</f>
        <v>#REF!</v>
      </c>
      <c r="K127" s="209" t="e">
        <f ca="1">IF(MOD(ROW()-13,2)=0,IF(ISBLANK(OFFSET(#REF!,INT((ROW()-13)/2),0)),"",OFFSET(#REF!,INT((ROW()-13)/2),0)),IF(ISBLANK(OFFSET('9. METAS'!$V$20,INT((ROW()-14)/2),0)),"",OFFSET('9. METAS'!$V$20,INT((ROW()-14)/2),0)))</f>
        <v>#REF!</v>
      </c>
      <c r="L127" s="209" t="e">
        <f ca="1">IF(MOD(ROW()-13,2)=0,IF(ISBLANK(OFFSET(#REF!,INT((ROW()-13)/2),0)),"",OFFSET(#REF!,INT((ROW()-13)/2),0)),IF(ISBLANK(OFFSET('9. METAS'!$W$20,INT((ROW()-14)/2),0)),"",OFFSET('9. METAS'!$W$20,INT((ROW()-14)/2),0)))</f>
        <v>#REF!</v>
      </c>
      <c r="M127" s="210" t="e">
        <f ca="1">IF(MOD(ROW()-13,2)=0,IF(ISBLANK(OFFSET(#REF!,INT((ROW()-13)/2),0)),"",OFFSET(#REF!,INT((ROW()-13)/2),0)),IF(ISBLANK(OFFSET('9. METAS'!$X$20,INT((ROW()-14)/2),0)),"",OFFSET('9. METAS'!$X$20,INT((ROW()-14)/2),0)))</f>
        <v>#REF!</v>
      </c>
      <c r="N127" s="1002" t="str">
        <f t="shared" ref="N127" ca="1" si="110">IFERROR(J127/J128,"ND")</f>
        <v>ND</v>
      </c>
      <c r="O127" s="1004" t="str">
        <f t="shared" ref="O127" ca="1" si="111">IFERROR(((J127+K127+L127+M127)/H127),"ND")</f>
        <v>ND</v>
      </c>
      <c r="P127" s="1031"/>
    </row>
    <row r="128" spans="3:16">
      <c r="C128" s="981"/>
      <c r="D128" s="983"/>
      <c r="E128" s="983"/>
      <c r="F128" s="985"/>
      <c r="G128" s="987"/>
      <c r="H128" s="1027"/>
      <c r="I128" s="1033"/>
      <c r="J128" s="208">
        <f ca="1">IF(MOD(ROW()-13,2)=0,IF(ISBLANK(OFFSET(#REF!,INT((ROW()-13)/2),0)),"",OFFSET(#REF!,INT((ROW()-13)/2),0)),IF(ISBLANK(OFFSET('9. METAS'!$U$20,INT((ROW()-14)/2),0)),"",OFFSET('9. METAS'!$U$20,INT((ROW()-14)/2),0)))</f>
        <v>1000</v>
      </c>
      <c r="K128" s="209">
        <f ca="1">IF(MOD(ROW()-13,2)=0,IF(ISBLANK(OFFSET(#REF!,INT((ROW()-13)/2),0)),"",OFFSET(#REF!,INT((ROW()-13)/2),0)),IF(ISBLANK(OFFSET('9. METAS'!$V$20,INT((ROW()-14)/2),0)),"",OFFSET('9. METAS'!$V$20,INT((ROW()-14)/2),0)))</f>
        <v>1000</v>
      </c>
      <c r="L128" s="209">
        <f ca="1">IF(MOD(ROW()-13,2)=0,IF(ISBLANK(OFFSET(#REF!,INT((ROW()-13)/2),0)),"",OFFSET(#REF!,INT((ROW()-13)/2),0)),IF(ISBLANK(OFFSET('9. METAS'!$W$20,INT((ROW()-14)/2),0)),"",OFFSET('9. METAS'!$W$20,INT((ROW()-14)/2),0)))</f>
        <v>1000</v>
      </c>
      <c r="M128" s="210">
        <f ca="1">IF(MOD(ROW()-13,2)=0,IF(ISBLANK(OFFSET(#REF!,INT((ROW()-13)/2),0)),"",OFFSET(#REF!,INT((ROW()-13)/2),0)),IF(ISBLANK(OFFSET('9. METAS'!$X$20,INT((ROW()-14)/2),0)),"",OFFSET('9. METAS'!$X$20,INT((ROW()-14)/2),0)))</f>
        <v>1000</v>
      </c>
      <c r="N128" s="1003"/>
      <c r="O128" s="1005"/>
      <c r="P128" s="1034"/>
    </row>
    <row r="129" spans="3:16">
      <c r="C129" s="1008" t="str">
        <f ca="1">IF(ISBLANK(OFFSET('5. Pp (3 años)'!$C$46,INT((ROW()-13)/2),0)),"",OFFSET('5. Pp (3 años)'!$C$46,INT((ROW()-13)/2),0))</f>
        <v>Actividad</v>
      </c>
      <c r="D129" s="983" t="str">
        <f ca="1">IF(ISBLANK(OFFSET('5. Pp (3 años)'!$D$46,INT((ROW()-13)/2),0)),"",OFFSET('5. Pp (3 años)'!$D$46,INT((ROW()-13)/2),0))</f>
        <v>3.1.1.1.12.2 Supervisión y prevención de riesgos en eventos masivos, espacios públicos y operativos especiales.</v>
      </c>
      <c r="E129" s="983" t="str">
        <f ca="1">IF(ISBLANK(OFFSET('5. Pp (3 años)'!$E$46,INT((ROW()-13)/2),0)),"",OFFSET('5. Pp (3 años)'!$E$46,INT((ROW()-13)/2),0))</f>
        <v>PSPR: Porcentaje de servicios de supervisión y prevención de riesgos realizados.</v>
      </c>
      <c r="F129" s="985" t="str">
        <f ca="1">IF(ISBLANK(OFFSET('5. Pp (3 años)'!$K$46,INT((ROW()-13)/2),0)),"",OFFSET('5. Pp (3 años)'!$K$46,INT((ROW()-13)/2),0))</f>
        <v>Ascendente</v>
      </c>
      <c r="G129" s="987" t="str">
        <f ca="1">IF(ISBLANK(OFFSET('5. Pp (3 años)'!$H$46,INT((ROW()-13)/2),0)),"",OFFSET('5. Pp (3 años)'!$H$46,INT((ROW()-13)/2),0))</f>
        <v>Trimestral</v>
      </c>
      <c r="H129" s="1027">
        <f ca="1">IF(ISBLANK(OFFSET('9. METAS'!$L$20,INT((ROW()-13)/2),0)),"",OFFSET('9. METAS'!$L$20,INT((ROW()-13)/2),0))</f>
        <v>2000</v>
      </c>
      <c r="I129" s="1029"/>
      <c r="J129" s="208" t="e">
        <f ca="1">IF(MOD(ROW()-13,2)=0,IF(ISBLANK(OFFSET(#REF!,INT((ROW()-13)/2),0)),"",OFFSET(#REF!,INT((ROW()-13)/2),0)),IF(ISBLANK(OFFSET('9. METAS'!$U$20,INT((ROW()-14)/2),0)),"",OFFSET('9. METAS'!$U$20,INT((ROW()-14)/2),0)))</f>
        <v>#REF!</v>
      </c>
      <c r="K129" s="209" t="e">
        <f ca="1">IF(MOD(ROW()-13,2)=0,IF(ISBLANK(OFFSET(#REF!,INT((ROW()-13)/2),0)),"",OFFSET(#REF!,INT((ROW()-13)/2),0)),IF(ISBLANK(OFFSET('9. METAS'!$V$20,INT((ROW()-14)/2),0)),"",OFFSET('9. METAS'!$V$20,INT((ROW()-14)/2),0)))</f>
        <v>#REF!</v>
      </c>
      <c r="L129" s="209" t="e">
        <f ca="1">IF(MOD(ROW()-13,2)=0,IF(ISBLANK(OFFSET(#REF!,INT((ROW()-13)/2),0)),"",OFFSET(#REF!,INT((ROW()-13)/2),0)),IF(ISBLANK(OFFSET('9. METAS'!$W$20,INT((ROW()-14)/2),0)),"",OFFSET('9. METAS'!$W$20,INT((ROW()-14)/2),0)))</f>
        <v>#REF!</v>
      </c>
      <c r="M129" s="210" t="e">
        <f ca="1">IF(MOD(ROW()-13,2)=0,IF(ISBLANK(OFFSET(#REF!,INT((ROW()-13)/2),0)),"",OFFSET(#REF!,INT((ROW()-13)/2),0)),IF(ISBLANK(OFFSET('9. METAS'!$X$20,INT((ROW()-14)/2),0)),"",OFFSET('9. METAS'!$X$20,INT((ROW()-14)/2),0)))</f>
        <v>#REF!</v>
      </c>
      <c r="N129" s="1002" t="str">
        <f t="shared" ref="N129" ca="1" si="112">IFERROR(J129/J130,"ND")</f>
        <v>ND</v>
      </c>
      <c r="O129" s="1004" t="str">
        <f t="shared" ref="O129" ca="1" si="113">IFERROR(((J129+K129+L129+M129)/H129),"ND")</f>
        <v>ND</v>
      </c>
      <c r="P129" s="1031"/>
    </row>
    <row r="130" spans="3:16">
      <c r="C130" s="981"/>
      <c r="D130" s="983"/>
      <c r="E130" s="983"/>
      <c r="F130" s="985"/>
      <c r="G130" s="987"/>
      <c r="H130" s="1027"/>
      <c r="I130" s="1033"/>
      <c r="J130" s="208">
        <f ca="1">IF(MOD(ROW()-13,2)=0,IF(ISBLANK(OFFSET(#REF!,INT((ROW()-13)/2),0)),"",OFFSET(#REF!,INT((ROW()-13)/2),0)),IF(ISBLANK(OFFSET('9. METAS'!$U$20,INT((ROW()-14)/2),0)),"",OFFSET('9. METAS'!$U$20,INT((ROW()-14)/2),0)))</f>
        <v>500</v>
      </c>
      <c r="K130" s="209">
        <f ca="1">IF(MOD(ROW()-13,2)=0,IF(ISBLANK(OFFSET(#REF!,INT((ROW()-13)/2),0)),"",OFFSET(#REF!,INT((ROW()-13)/2),0)),IF(ISBLANK(OFFSET('9. METAS'!$V$20,INT((ROW()-14)/2),0)),"",OFFSET('9. METAS'!$V$20,INT((ROW()-14)/2),0)))</f>
        <v>500</v>
      </c>
      <c r="L130" s="209">
        <f ca="1">IF(MOD(ROW()-13,2)=0,IF(ISBLANK(OFFSET(#REF!,INT((ROW()-13)/2),0)),"",OFFSET(#REF!,INT((ROW()-13)/2),0)),IF(ISBLANK(OFFSET('9. METAS'!$W$20,INT((ROW()-14)/2),0)),"",OFFSET('9. METAS'!$W$20,INT((ROW()-14)/2),0)))</f>
        <v>500</v>
      </c>
      <c r="M130" s="210">
        <f ca="1">IF(MOD(ROW()-13,2)=0,IF(ISBLANK(OFFSET(#REF!,INT((ROW()-13)/2),0)),"",OFFSET(#REF!,INT((ROW()-13)/2),0)),IF(ISBLANK(OFFSET('9. METAS'!$X$20,INT((ROW()-14)/2),0)),"",OFFSET('9. METAS'!$X$20,INT((ROW()-14)/2),0)))</f>
        <v>500</v>
      </c>
      <c r="N130" s="1003"/>
      <c r="O130" s="1005"/>
      <c r="P130" s="1034"/>
    </row>
    <row r="131" spans="3:16">
      <c r="C131" s="1008" t="str">
        <f ca="1">IF(ISBLANK(OFFSET('5. Pp (3 años)'!$C$46,INT((ROW()-13)/2),0)),"",OFFSET('5. Pp (3 años)'!$C$46,INT((ROW()-13)/2),0))</f>
        <v>Actividad</v>
      </c>
      <c r="D131" s="983" t="str">
        <f ca="1">IF(ISBLANK(OFFSET('5. Pp (3 años)'!$D$46,INT((ROW()-13)/2),0)),"",OFFSET('5. Pp (3 años)'!$D$46,INT((ROW()-13)/2),0))</f>
        <v>3.1.1.1.12.3 Capacitación en prevención de riesgos dirigida a niñas y niños.</v>
      </c>
      <c r="E131" s="983" t="str">
        <f ca="1">IF(ISBLANK(OFFSET('5. Pp (3 años)'!$E$46,INT((ROW()-13)/2),0)),"",OFFSET('5. Pp (3 años)'!$E$46,INT((ROW()-13)/2),0))</f>
        <v>PNNC: Porcentaje de niñas y niños capacitados.</v>
      </c>
      <c r="F131" s="985" t="str">
        <f ca="1">IF(ISBLANK(OFFSET('5. Pp (3 años)'!$K$46,INT((ROW()-13)/2),0)),"",OFFSET('5. Pp (3 años)'!$K$46,INT((ROW()-13)/2),0))</f>
        <v>Ascendente</v>
      </c>
      <c r="G131" s="987" t="str">
        <f ca="1">IF(ISBLANK(OFFSET('5. Pp (3 años)'!$H$46,INT((ROW()-13)/2),0)),"",OFFSET('5. Pp (3 años)'!$H$46,INT((ROW()-13)/2),0))</f>
        <v>Trimestral</v>
      </c>
      <c r="H131" s="1027">
        <f ca="1">IF(ISBLANK(OFFSET('9. METAS'!$L$20,INT((ROW()-13)/2),0)),"",OFFSET('9. METAS'!$L$20,INT((ROW()-13)/2),0))</f>
        <v>8000</v>
      </c>
      <c r="I131" s="1029"/>
      <c r="J131" s="208" t="e">
        <f ca="1">IF(MOD(ROW()-13,2)=0,IF(ISBLANK(OFFSET(#REF!,INT((ROW()-13)/2),0)),"",OFFSET(#REF!,INT((ROW()-13)/2),0)),IF(ISBLANK(OFFSET('9. METAS'!$U$20,INT((ROW()-14)/2),0)),"",OFFSET('9. METAS'!$U$20,INT((ROW()-14)/2),0)))</f>
        <v>#REF!</v>
      </c>
      <c r="K131" s="209" t="e">
        <f ca="1">IF(MOD(ROW()-13,2)=0,IF(ISBLANK(OFFSET(#REF!,INT((ROW()-13)/2),0)),"",OFFSET(#REF!,INT((ROW()-13)/2),0)),IF(ISBLANK(OFFSET('9. METAS'!$V$20,INT((ROW()-14)/2),0)),"",OFFSET('9. METAS'!$V$20,INT((ROW()-14)/2),0)))</f>
        <v>#REF!</v>
      </c>
      <c r="L131" s="209" t="e">
        <f ca="1">IF(MOD(ROW()-13,2)=0,IF(ISBLANK(OFFSET(#REF!,INT((ROW()-13)/2),0)),"",OFFSET(#REF!,INT((ROW()-13)/2),0)),IF(ISBLANK(OFFSET('9. METAS'!$W$20,INT((ROW()-14)/2),0)),"",OFFSET('9. METAS'!$W$20,INT((ROW()-14)/2),0)))</f>
        <v>#REF!</v>
      </c>
      <c r="M131" s="210" t="e">
        <f ca="1">IF(MOD(ROW()-13,2)=0,IF(ISBLANK(OFFSET(#REF!,INT((ROW()-13)/2),0)),"",OFFSET(#REF!,INT((ROW()-13)/2),0)),IF(ISBLANK(OFFSET('9. METAS'!$X$20,INT((ROW()-14)/2),0)),"",OFFSET('9. METAS'!$X$20,INT((ROW()-14)/2),0)))</f>
        <v>#REF!</v>
      </c>
      <c r="N131" s="1002" t="str">
        <f t="shared" ref="N131" ca="1" si="114">IFERROR(J131/J132,"ND")</f>
        <v>ND</v>
      </c>
      <c r="O131" s="1004" t="str">
        <f t="shared" ref="O131" ca="1" si="115">IFERROR(((J131+K131+L131+M131)/H131),"ND")</f>
        <v>ND</v>
      </c>
      <c r="P131" s="1031"/>
    </row>
    <row r="132" spans="3:16">
      <c r="C132" s="981"/>
      <c r="D132" s="983"/>
      <c r="E132" s="983"/>
      <c r="F132" s="985"/>
      <c r="G132" s="987"/>
      <c r="H132" s="1027"/>
      <c r="I132" s="1033"/>
      <c r="J132" s="208">
        <f ca="1">IF(MOD(ROW()-13,2)=0,IF(ISBLANK(OFFSET(#REF!,INT((ROW()-13)/2),0)),"",OFFSET(#REF!,INT((ROW()-13)/2),0)),IF(ISBLANK(OFFSET('9. METAS'!$U$20,INT((ROW()-14)/2),0)),"",OFFSET('9. METAS'!$U$20,INT((ROW()-14)/2),0)))</f>
        <v>2000</v>
      </c>
      <c r="K132" s="209">
        <f ca="1">IF(MOD(ROW()-13,2)=0,IF(ISBLANK(OFFSET(#REF!,INT((ROW()-13)/2),0)),"",OFFSET(#REF!,INT((ROW()-13)/2),0)),IF(ISBLANK(OFFSET('9. METAS'!$V$20,INT((ROW()-14)/2),0)),"",OFFSET('9. METAS'!$V$20,INT((ROW()-14)/2),0)))</f>
        <v>2000</v>
      </c>
      <c r="L132" s="209">
        <f ca="1">IF(MOD(ROW()-13,2)=0,IF(ISBLANK(OFFSET(#REF!,INT((ROW()-13)/2),0)),"",OFFSET(#REF!,INT((ROW()-13)/2),0)),IF(ISBLANK(OFFSET('9. METAS'!$W$20,INT((ROW()-14)/2),0)),"",OFFSET('9. METAS'!$W$20,INT((ROW()-14)/2),0)))</f>
        <v>2000</v>
      </c>
      <c r="M132" s="210">
        <f ca="1">IF(MOD(ROW()-13,2)=0,IF(ISBLANK(OFFSET(#REF!,INT((ROW()-13)/2),0)),"",OFFSET(#REF!,INT((ROW()-13)/2),0)),IF(ISBLANK(OFFSET('9. METAS'!$X$20,INT((ROW()-14)/2),0)),"",OFFSET('9. METAS'!$X$20,INT((ROW()-14)/2),0)))</f>
        <v>2000</v>
      </c>
      <c r="N132" s="1003"/>
      <c r="O132" s="1005"/>
      <c r="P132" s="1034"/>
    </row>
    <row r="133" spans="3:16">
      <c r="C133" s="1008" t="str">
        <f ca="1">IF(ISBLANK(OFFSET('5. Pp (3 años)'!$C$46,INT((ROW()-13)/2),0)),"",OFFSET('5. Pp (3 años)'!$C$46,INT((ROW()-13)/2),0))</f>
        <v>Actividad</v>
      </c>
      <c r="D133" s="983" t="str">
        <f ca="1">IF(ISBLANK(OFFSET('5. Pp (3 años)'!$D$46,INT((ROW()-13)/2),0)),"",OFFSET('5. Pp (3 años)'!$D$46,INT((ROW()-13)/2),0))</f>
        <v>3.1.1.1.12.4 Revisión de medidas de seguridad en establecimientos hoteleros, restauranteros y comerciales</v>
      </c>
      <c r="E133" s="983" t="str">
        <f ca="1">IF(ISBLANK(OFFSET('5. Pp (3 años)'!$E$46,INT((ROW()-13)/2),0)),"",OFFSET('5. Pp (3 años)'!$E$46,INT((ROW()-13)/2),0))</f>
        <v>PEMS: Porcentaje de establecimientos con medidas de seguridad revisados.</v>
      </c>
      <c r="F133" s="985" t="str">
        <f ca="1">IF(ISBLANK(OFFSET('5. Pp (3 años)'!$K$46,INT((ROW()-13)/2),0)),"",OFFSET('5. Pp (3 años)'!$K$46,INT((ROW()-13)/2),0))</f>
        <v>Ascendente</v>
      </c>
      <c r="G133" s="987" t="str">
        <f ca="1">IF(ISBLANK(OFFSET('5. Pp (3 años)'!$H$46,INT((ROW()-13)/2),0)),"",OFFSET('5. Pp (3 años)'!$H$46,INT((ROW()-13)/2),0))</f>
        <v>Trimestral</v>
      </c>
      <c r="H133" s="1027">
        <f ca="1">IF(ISBLANK(OFFSET('9. METAS'!$L$20,INT((ROW()-13)/2),0)),"",OFFSET('9. METAS'!$L$20,INT((ROW()-13)/2),0))</f>
        <v>80</v>
      </c>
      <c r="I133" s="1029"/>
      <c r="J133" s="208" t="e">
        <f ca="1">IF(MOD(ROW()-13,2)=0,IF(ISBLANK(OFFSET(#REF!,INT((ROW()-13)/2),0)),"",OFFSET(#REF!,INT((ROW()-13)/2),0)),IF(ISBLANK(OFFSET('9. METAS'!$U$20,INT((ROW()-14)/2),0)),"",OFFSET('9. METAS'!$U$20,INT((ROW()-14)/2),0)))</f>
        <v>#REF!</v>
      </c>
      <c r="K133" s="209" t="e">
        <f ca="1">IF(MOD(ROW()-13,2)=0,IF(ISBLANK(OFFSET(#REF!,INT((ROW()-13)/2),0)),"",OFFSET(#REF!,INT((ROW()-13)/2),0)),IF(ISBLANK(OFFSET('9. METAS'!$V$20,INT((ROW()-14)/2),0)),"",OFFSET('9. METAS'!$V$20,INT((ROW()-14)/2),0)))</f>
        <v>#REF!</v>
      </c>
      <c r="L133" s="209" t="e">
        <f ca="1">IF(MOD(ROW()-13,2)=0,IF(ISBLANK(OFFSET(#REF!,INT((ROW()-13)/2),0)),"",OFFSET(#REF!,INT((ROW()-13)/2),0)),IF(ISBLANK(OFFSET('9. METAS'!$W$20,INT((ROW()-14)/2),0)),"",OFFSET('9. METAS'!$W$20,INT((ROW()-14)/2),0)))</f>
        <v>#REF!</v>
      </c>
      <c r="M133" s="210" t="e">
        <f ca="1">IF(MOD(ROW()-13,2)=0,IF(ISBLANK(OFFSET(#REF!,INT((ROW()-13)/2),0)),"",OFFSET(#REF!,INT((ROW()-13)/2),0)),IF(ISBLANK(OFFSET('9. METAS'!$X$20,INT((ROW()-14)/2),0)),"",OFFSET('9. METAS'!$X$20,INT((ROW()-14)/2),0)))</f>
        <v>#REF!</v>
      </c>
      <c r="N133" s="1002" t="str">
        <f t="shared" ref="N133" ca="1" si="116">IFERROR(J133/J134,"ND")</f>
        <v>ND</v>
      </c>
      <c r="O133" s="1004" t="str">
        <f t="shared" ref="O133" ca="1" si="117">IFERROR(((J133+K133+L133+M133)/H133),"ND")</f>
        <v>ND</v>
      </c>
      <c r="P133" s="1031"/>
    </row>
    <row r="134" spans="3:16">
      <c r="C134" s="981"/>
      <c r="D134" s="983"/>
      <c r="E134" s="983"/>
      <c r="F134" s="985"/>
      <c r="G134" s="987"/>
      <c r="H134" s="1027"/>
      <c r="I134" s="1033"/>
      <c r="J134" s="208">
        <f ca="1">IF(MOD(ROW()-13,2)=0,IF(ISBLANK(OFFSET(#REF!,INT((ROW()-13)/2),0)),"",OFFSET(#REF!,INT((ROW()-13)/2),0)),IF(ISBLANK(OFFSET('9. METAS'!$U$20,INT((ROW()-14)/2),0)),"",OFFSET('9. METAS'!$U$20,INT((ROW()-14)/2),0)))</f>
        <v>20</v>
      </c>
      <c r="K134" s="209">
        <f ca="1">IF(MOD(ROW()-13,2)=0,IF(ISBLANK(OFFSET(#REF!,INT((ROW()-13)/2),0)),"",OFFSET(#REF!,INT((ROW()-13)/2),0)),IF(ISBLANK(OFFSET('9. METAS'!$V$20,INT((ROW()-14)/2),0)),"",OFFSET('9. METAS'!$V$20,INT((ROW()-14)/2),0)))</f>
        <v>20</v>
      </c>
      <c r="L134" s="209">
        <f ca="1">IF(MOD(ROW()-13,2)=0,IF(ISBLANK(OFFSET(#REF!,INT((ROW()-13)/2),0)),"",OFFSET(#REF!,INT((ROW()-13)/2),0)),IF(ISBLANK(OFFSET('9. METAS'!$W$20,INT((ROW()-14)/2),0)),"",OFFSET('9. METAS'!$W$20,INT((ROW()-14)/2),0)))</f>
        <v>20</v>
      </c>
      <c r="M134" s="210">
        <f ca="1">IF(MOD(ROW()-13,2)=0,IF(ISBLANK(OFFSET(#REF!,INT((ROW()-13)/2),0)),"",OFFSET(#REF!,INT((ROW()-13)/2),0)),IF(ISBLANK(OFFSET('9. METAS'!$X$20,INT((ROW()-14)/2),0)),"",OFFSET('9. METAS'!$X$20,INT((ROW()-14)/2),0)))</f>
        <v>20</v>
      </c>
      <c r="N134" s="1003"/>
      <c r="O134" s="1005"/>
      <c r="P134" s="1034"/>
    </row>
    <row r="135" spans="3:16">
      <c r="C135" s="1008" t="str">
        <f ca="1">IF(ISBLANK(OFFSET('5. Pp (3 años)'!$C$46,INT((ROW()-13)/2),0)),"",OFFSET('5. Pp (3 años)'!$C$46,INT((ROW()-13)/2),0))</f>
        <v>Actividad</v>
      </c>
      <c r="D135" s="983" t="str">
        <f ca="1">IF(ISBLANK(OFFSET('5. Pp (3 años)'!$D$46,INT((ROW()-13)/2),0)),"",OFFSET('5. Pp (3 años)'!$D$46,INT((ROW()-13)/2),0))</f>
        <v>3.1.1.1.12.5 Atención, coordinación y seguimiento de llamadas de auxilio en servicios de emergencia.</v>
      </c>
      <c r="E135" s="983" t="str">
        <f ca="1">IF(ISBLANK(OFFSET('5. Pp (3 años)'!$E$46,INT((ROW()-13)/2),0)),"",OFFSET('5. Pp (3 años)'!$E$46,INT((ROW()-13)/2),0))</f>
        <v>PLLA: Porcentaje de Llamadas de auxilio atendidas</v>
      </c>
      <c r="F135" s="985" t="str">
        <f ca="1">IF(ISBLANK(OFFSET('5. Pp (3 años)'!$K$46,INT((ROW()-13)/2),0)),"",OFFSET('5. Pp (3 años)'!$K$46,INT((ROW()-13)/2),0))</f>
        <v>Ascendente</v>
      </c>
      <c r="G135" s="987" t="str">
        <f ca="1">IF(ISBLANK(OFFSET('5. Pp (3 años)'!$H$46,INT((ROW()-13)/2),0)),"",OFFSET('5. Pp (3 años)'!$H$46,INT((ROW()-13)/2),0))</f>
        <v>Trimestral</v>
      </c>
      <c r="H135" s="1027">
        <f ca="1">IF(ISBLANK(OFFSET('9. METAS'!$L$20,INT((ROW()-13)/2),0)),"",OFFSET('9. METAS'!$L$20,INT((ROW()-13)/2),0))</f>
        <v>10000</v>
      </c>
      <c r="I135" s="1029"/>
      <c r="J135" s="208" t="e">
        <f ca="1">IF(MOD(ROW()-13,2)=0,IF(ISBLANK(OFFSET(#REF!,INT((ROW()-13)/2),0)),"",OFFSET(#REF!,INT((ROW()-13)/2),0)),IF(ISBLANK(OFFSET('9. METAS'!$U$20,INT((ROW()-14)/2),0)),"",OFFSET('9. METAS'!$U$20,INT((ROW()-14)/2),0)))</f>
        <v>#REF!</v>
      </c>
      <c r="K135" s="209" t="e">
        <f ca="1">IF(MOD(ROW()-13,2)=0,IF(ISBLANK(OFFSET(#REF!,INT((ROW()-13)/2),0)),"",OFFSET(#REF!,INT((ROW()-13)/2),0)),IF(ISBLANK(OFFSET('9. METAS'!$V$20,INT((ROW()-14)/2),0)),"",OFFSET('9. METAS'!$V$20,INT((ROW()-14)/2),0)))</f>
        <v>#REF!</v>
      </c>
      <c r="L135" s="209" t="e">
        <f ca="1">IF(MOD(ROW()-13,2)=0,IF(ISBLANK(OFFSET(#REF!,INT((ROW()-13)/2),0)),"",OFFSET(#REF!,INT((ROW()-13)/2),0)),IF(ISBLANK(OFFSET('9. METAS'!$W$20,INT((ROW()-14)/2),0)),"",OFFSET('9. METAS'!$W$20,INT((ROW()-14)/2),0)))</f>
        <v>#REF!</v>
      </c>
      <c r="M135" s="210" t="e">
        <f ca="1">IF(MOD(ROW()-13,2)=0,IF(ISBLANK(OFFSET(#REF!,INT((ROW()-13)/2),0)),"",OFFSET(#REF!,INT((ROW()-13)/2),0)),IF(ISBLANK(OFFSET('9. METAS'!$X$20,INT((ROW()-14)/2),0)),"",OFFSET('9. METAS'!$X$20,INT((ROW()-14)/2),0)))</f>
        <v>#REF!</v>
      </c>
      <c r="N135" s="1002" t="str">
        <f t="shared" ref="N135" ca="1" si="118">IFERROR(J135/J136,"ND")</f>
        <v>ND</v>
      </c>
      <c r="O135" s="1004" t="str">
        <f t="shared" ref="O135" ca="1" si="119">IFERROR(((J135+K135+L135+M135)/H135),"ND")</f>
        <v>ND</v>
      </c>
      <c r="P135" s="1031"/>
    </row>
    <row r="136" spans="3:16">
      <c r="C136" s="981"/>
      <c r="D136" s="983"/>
      <c r="E136" s="983"/>
      <c r="F136" s="985"/>
      <c r="G136" s="987"/>
      <c r="H136" s="1027"/>
      <c r="I136" s="1033"/>
      <c r="J136" s="208">
        <f ca="1">IF(MOD(ROW()-13,2)=0,IF(ISBLANK(OFFSET(#REF!,INT((ROW()-13)/2),0)),"",OFFSET(#REF!,INT((ROW()-13)/2),0)),IF(ISBLANK(OFFSET('9. METAS'!$U$20,INT((ROW()-14)/2),0)),"",OFFSET('9. METAS'!$U$20,INT((ROW()-14)/2),0)))</f>
        <v>2500</v>
      </c>
      <c r="K136" s="209">
        <f ca="1">IF(MOD(ROW()-13,2)=0,IF(ISBLANK(OFFSET(#REF!,INT((ROW()-13)/2),0)),"",OFFSET(#REF!,INT((ROW()-13)/2),0)),IF(ISBLANK(OFFSET('9. METAS'!$V$20,INT((ROW()-14)/2),0)),"",OFFSET('9. METAS'!$V$20,INT((ROW()-14)/2),0)))</f>
        <v>2500</v>
      </c>
      <c r="L136" s="209">
        <f ca="1">IF(MOD(ROW()-13,2)=0,IF(ISBLANK(OFFSET(#REF!,INT((ROW()-13)/2),0)),"",OFFSET(#REF!,INT((ROW()-13)/2),0)),IF(ISBLANK(OFFSET('9. METAS'!$W$20,INT((ROW()-14)/2),0)),"",OFFSET('9. METAS'!$W$20,INT((ROW()-14)/2),0)))</f>
        <v>2500</v>
      </c>
      <c r="M136" s="210">
        <f ca="1">IF(MOD(ROW()-13,2)=0,IF(ISBLANK(OFFSET(#REF!,INT((ROW()-13)/2),0)),"",OFFSET(#REF!,INT((ROW()-13)/2),0)),IF(ISBLANK(OFFSET('9. METAS'!$X$20,INT((ROW()-14)/2),0)),"",OFFSET('9. METAS'!$X$20,INT((ROW()-14)/2),0)))</f>
        <v>2500</v>
      </c>
      <c r="N136" s="1003"/>
      <c r="O136" s="1005"/>
      <c r="P136" s="1034"/>
    </row>
    <row r="137" spans="3:16">
      <c r="C137" s="1008" t="str">
        <f ca="1">IF(ISBLANK(OFFSET('5. Pp (3 años)'!$C$46,INT((ROW()-13)/2),0)),"",OFFSET('5. Pp (3 años)'!$C$46,INT((ROW()-13)/2),0))</f>
        <v>Actividad</v>
      </c>
      <c r="D137" s="983" t="str">
        <f ca="1">IF(ISBLANK(OFFSET('5. Pp (3 años)'!$D$46,INT((ROW()-13)/2),0)),"",OFFSET('5. Pp (3 años)'!$D$46,INT((ROW()-13)/2),0))</f>
        <v>3.1.1.1.12.6 Capacitación a elementos del H. Cuerpo de Bomberos, rescate, Emergencias Medicas y Desastres.</v>
      </c>
      <c r="E137" s="983" t="str">
        <f ca="1">IF(ISBLANK(OFFSET('5. Pp (3 años)'!$E$46,INT((ROW()-13)/2),0)),"",OFFSET('5. Pp (3 años)'!$E$46,INT((ROW()-13)/2),0))</f>
        <v>PHBC: Porcentaje de elementos del Honorable Cuerpo de Bomberos capacitados.</v>
      </c>
      <c r="F137" s="985" t="str">
        <f ca="1">IF(ISBLANK(OFFSET('5. Pp (3 años)'!$K$46,INT((ROW()-13)/2),0)),"",OFFSET('5. Pp (3 años)'!$K$46,INT((ROW()-13)/2),0))</f>
        <v>Ascendente</v>
      </c>
      <c r="G137" s="987" t="str">
        <f ca="1">IF(ISBLANK(OFFSET('5. Pp (3 años)'!$H$46,INT((ROW()-13)/2),0)),"",OFFSET('5. Pp (3 años)'!$H$46,INT((ROW()-13)/2),0))</f>
        <v>Trimestral</v>
      </c>
      <c r="H137" s="1027">
        <f ca="1">IF(ISBLANK(OFFSET('9. METAS'!$L$20,INT((ROW()-13)/2),0)),"",OFFSET('9. METAS'!$L$20,INT((ROW()-13)/2),0))</f>
        <v>160</v>
      </c>
      <c r="I137" s="1029"/>
      <c r="J137" s="208" t="e">
        <f ca="1">IF(MOD(ROW()-13,2)=0,IF(ISBLANK(OFFSET(#REF!,INT((ROW()-13)/2),0)),"",OFFSET(#REF!,INT((ROW()-13)/2),0)),IF(ISBLANK(OFFSET('9. METAS'!$U$20,INT((ROW()-14)/2),0)),"",OFFSET('9. METAS'!$U$20,INT((ROW()-14)/2),0)))</f>
        <v>#REF!</v>
      </c>
      <c r="K137" s="209" t="e">
        <f ca="1">IF(MOD(ROW()-13,2)=0,IF(ISBLANK(OFFSET(#REF!,INT((ROW()-13)/2),0)),"",OFFSET(#REF!,INT((ROW()-13)/2),0)),IF(ISBLANK(OFFSET('9. METAS'!$V$20,INT((ROW()-14)/2),0)),"",OFFSET('9. METAS'!$V$20,INT((ROW()-14)/2),0)))</f>
        <v>#REF!</v>
      </c>
      <c r="L137" s="209" t="e">
        <f ca="1">IF(MOD(ROW()-13,2)=0,IF(ISBLANK(OFFSET(#REF!,INT((ROW()-13)/2),0)),"",OFFSET(#REF!,INT((ROW()-13)/2),0)),IF(ISBLANK(OFFSET('9. METAS'!$W$20,INT((ROW()-14)/2),0)),"",OFFSET('9. METAS'!$W$20,INT((ROW()-14)/2),0)))</f>
        <v>#REF!</v>
      </c>
      <c r="M137" s="210" t="e">
        <f ca="1">IF(MOD(ROW()-13,2)=0,IF(ISBLANK(OFFSET(#REF!,INT((ROW()-13)/2),0)),"",OFFSET(#REF!,INT((ROW()-13)/2),0)),IF(ISBLANK(OFFSET('9. METAS'!$X$20,INT((ROW()-14)/2),0)),"",OFFSET('9. METAS'!$X$20,INT((ROW()-14)/2),0)))</f>
        <v>#REF!</v>
      </c>
      <c r="N137" s="1002" t="str">
        <f t="shared" ref="N137" ca="1" si="120">IFERROR(J137/J138,"ND")</f>
        <v>ND</v>
      </c>
      <c r="O137" s="1004" t="str">
        <f t="shared" ref="O137" ca="1" si="121">IFERROR(((J137+K137+L137+M137)/H137),"ND")</f>
        <v>ND</v>
      </c>
      <c r="P137" s="1031"/>
    </row>
    <row r="138" spans="3:16">
      <c r="C138" s="981"/>
      <c r="D138" s="983"/>
      <c r="E138" s="983"/>
      <c r="F138" s="985"/>
      <c r="G138" s="987"/>
      <c r="H138" s="1027"/>
      <c r="I138" s="1033"/>
      <c r="J138" s="208">
        <f ca="1">IF(MOD(ROW()-13,2)=0,IF(ISBLANK(OFFSET(#REF!,INT((ROW()-13)/2),0)),"",OFFSET(#REF!,INT((ROW()-13)/2),0)),IF(ISBLANK(OFFSET('9. METAS'!$U$20,INT((ROW()-14)/2),0)),"",OFFSET('9. METAS'!$U$20,INT((ROW()-14)/2),0)))</f>
        <v>40</v>
      </c>
      <c r="K138" s="209">
        <f ca="1">IF(MOD(ROW()-13,2)=0,IF(ISBLANK(OFFSET(#REF!,INT((ROW()-13)/2),0)),"",OFFSET(#REF!,INT((ROW()-13)/2),0)),IF(ISBLANK(OFFSET('9. METAS'!$V$20,INT((ROW()-14)/2),0)),"",OFFSET('9. METAS'!$V$20,INT((ROW()-14)/2),0)))</f>
        <v>40</v>
      </c>
      <c r="L138" s="209">
        <f ca="1">IF(MOD(ROW()-13,2)=0,IF(ISBLANK(OFFSET(#REF!,INT((ROW()-13)/2),0)),"",OFFSET(#REF!,INT((ROW()-13)/2),0)),IF(ISBLANK(OFFSET('9. METAS'!$W$20,INT((ROW()-14)/2),0)),"",OFFSET('9. METAS'!$W$20,INT((ROW()-14)/2),0)))</f>
        <v>40</v>
      </c>
      <c r="M138" s="210">
        <f ca="1">IF(MOD(ROW()-13,2)=0,IF(ISBLANK(OFFSET(#REF!,INT((ROW()-13)/2),0)),"",OFFSET(#REF!,INT((ROW()-13)/2),0)),IF(ISBLANK(OFFSET('9. METAS'!$X$20,INT((ROW()-14)/2),0)),"",OFFSET('9. METAS'!$X$20,INT((ROW()-14)/2),0)))</f>
        <v>40</v>
      </c>
      <c r="N138" s="1003"/>
      <c r="O138" s="1005"/>
      <c r="P138" s="1034"/>
    </row>
    <row r="139" spans="3:16">
      <c r="C139" s="1008" t="str">
        <f ca="1">IF(ISBLANK(OFFSET('5. Pp (3 años)'!$C$46,INT((ROW()-13)/2),0)),"",OFFSET('5. Pp (3 años)'!$C$46,INT((ROW()-13)/2),0))</f>
        <v>Actividad</v>
      </c>
      <c r="D139" s="983" t="str">
        <f ca="1">IF(ISBLANK(OFFSET('5. Pp (3 años)'!$D$46,INT((ROW()-13)/2),0)),"",OFFSET('5. Pp (3 años)'!$D$46,INT((ROW()-13)/2),0))</f>
        <v>3.1.1.1.12.7 Dotación de equipos de protección personal a elementos del H. Cuerpo de Bomberos, rescate, Emergencias Medicas y Desastres.</v>
      </c>
      <c r="E139" s="983" t="str">
        <f ca="1">IF(ISBLANK(OFFSET('5. Pp (3 años)'!$E$46,INT((ROW()-13)/2),0)),"",OFFSET('5. Pp (3 años)'!$E$46,INT((ROW()-13)/2),0))</f>
        <v>PEPP: Porcentaje de equipos de protección personal entregados.</v>
      </c>
      <c r="F139" s="985" t="str">
        <f ca="1">IF(ISBLANK(OFFSET('5. Pp (3 años)'!$K$46,INT((ROW()-13)/2),0)),"",OFFSET('5. Pp (3 años)'!$K$46,INT((ROW()-13)/2),0))</f>
        <v>Ascendente</v>
      </c>
      <c r="G139" s="987" t="str">
        <f ca="1">IF(ISBLANK(OFFSET('5. Pp (3 años)'!$H$46,INT((ROW()-13)/2),0)),"",OFFSET('5. Pp (3 años)'!$H$46,INT((ROW()-13)/2),0))</f>
        <v>Trimestral</v>
      </c>
      <c r="H139" s="1027">
        <f ca="1">IF(ISBLANK(OFFSET('9. METAS'!$L$20,INT((ROW()-13)/2),0)),"",OFFSET('9. METAS'!$L$20,INT((ROW()-13)/2),0))</f>
        <v>175</v>
      </c>
      <c r="I139" s="1029"/>
      <c r="J139" s="208" t="e">
        <f ca="1">IF(MOD(ROW()-13,2)=0,IF(ISBLANK(OFFSET(#REF!,INT((ROW()-13)/2),0)),"",OFFSET(#REF!,INT((ROW()-13)/2),0)),IF(ISBLANK(OFFSET('9. METAS'!$U$20,INT((ROW()-14)/2),0)),"",OFFSET('9. METAS'!$U$20,INT((ROW()-14)/2),0)))</f>
        <v>#REF!</v>
      </c>
      <c r="K139" s="209" t="e">
        <f ca="1">IF(MOD(ROW()-13,2)=0,IF(ISBLANK(OFFSET(#REF!,INT((ROW()-13)/2),0)),"",OFFSET(#REF!,INT((ROW()-13)/2),0)),IF(ISBLANK(OFFSET('9. METAS'!$V$20,INT((ROW()-14)/2),0)),"",OFFSET('9. METAS'!$V$20,INT((ROW()-14)/2),0)))</f>
        <v>#REF!</v>
      </c>
      <c r="L139" s="209" t="e">
        <f ca="1">IF(MOD(ROW()-13,2)=0,IF(ISBLANK(OFFSET(#REF!,INT((ROW()-13)/2),0)),"",OFFSET(#REF!,INT((ROW()-13)/2),0)),IF(ISBLANK(OFFSET('9. METAS'!$W$20,INT((ROW()-14)/2),0)),"",OFFSET('9. METAS'!$W$20,INT((ROW()-14)/2),0)))</f>
        <v>#REF!</v>
      </c>
      <c r="M139" s="210" t="e">
        <f ca="1">IF(MOD(ROW()-13,2)=0,IF(ISBLANK(OFFSET(#REF!,INT((ROW()-13)/2),0)),"",OFFSET(#REF!,INT((ROW()-13)/2),0)),IF(ISBLANK(OFFSET('9. METAS'!$X$20,INT((ROW()-14)/2),0)),"",OFFSET('9. METAS'!$X$20,INT((ROW()-14)/2),0)))</f>
        <v>#REF!</v>
      </c>
      <c r="N139" s="1002" t="str">
        <f t="shared" ref="N139" ca="1" si="122">IFERROR(J139/J140,"ND")</f>
        <v>ND</v>
      </c>
      <c r="O139" s="1004" t="str">
        <f t="shared" ref="O139" ca="1" si="123">IFERROR(((J139+K139+L139+M139)/H139),"ND")</f>
        <v>ND</v>
      </c>
      <c r="P139" s="1031"/>
    </row>
    <row r="140" spans="3:16">
      <c r="C140" s="981"/>
      <c r="D140" s="983"/>
      <c r="E140" s="983"/>
      <c r="F140" s="985"/>
      <c r="G140" s="987"/>
      <c r="H140" s="1027"/>
      <c r="I140" s="1033"/>
      <c r="J140" s="208">
        <f ca="1">IF(MOD(ROW()-13,2)=0,IF(ISBLANK(OFFSET(#REF!,INT((ROW()-13)/2),0)),"",OFFSET(#REF!,INT((ROW()-13)/2),0)),IF(ISBLANK(OFFSET('9. METAS'!$U$20,INT((ROW()-14)/2),0)),"",OFFSET('9. METAS'!$U$20,INT((ROW()-14)/2),0)))</f>
        <v>43</v>
      </c>
      <c r="K140" s="209">
        <f ca="1">IF(MOD(ROW()-13,2)=0,IF(ISBLANK(OFFSET(#REF!,INT((ROW()-13)/2),0)),"",OFFSET(#REF!,INT((ROW()-13)/2),0)),IF(ISBLANK(OFFSET('9. METAS'!$V$20,INT((ROW()-14)/2),0)),"",OFFSET('9. METAS'!$V$20,INT((ROW()-14)/2),0)))</f>
        <v>43</v>
      </c>
      <c r="L140" s="209">
        <f ca="1">IF(MOD(ROW()-13,2)=0,IF(ISBLANK(OFFSET(#REF!,INT((ROW()-13)/2),0)),"",OFFSET(#REF!,INT((ROW()-13)/2),0)),IF(ISBLANK(OFFSET('9. METAS'!$W$20,INT((ROW()-14)/2),0)),"",OFFSET('9. METAS'!$W$20,INT((ROW()-14)/2),0)))</f>
        <v>44</v>
      </c>
      <c r="M140" s="210">
        <f ca="1">IF(MOD(ROW()-13,2)=0,IF(ISBLANK(OFFSET(#REF!,INT((ROW()-13)/2),0)),"",OFFSET(#REF!,INT((ROW()-13)/2),0)),IF(ISBLANK(OFFSET('9. METAS'!$X$20,INT((ROW()-14)/2),0)),"",OFFSET('9. METAS'!$X$20,INT((ROW()-14)/2),0)))</f>
        <v>45</v>
      </c>
      <c r="N140" s="1003"/>
      <c r="O140" s="1005"/>
      <c r="P140" s="1034"/>
    </row>
    <row r="141" spans="3:16">
      <c r="C141" s="1008" t="str">
        <f ca="1">IF(ISBLANK(OFFSET('5. Pp (3 años)'!$C$46,INT((ROW()-13)/2),0)),"",OFFSET('5. Pp (3 años)'!$C$46,INT((ROW()-13)/2),0))</f>
        <v>Componente</v>
      </c>
      <c r="D141" s="983" t="str">
        <f ca="1">IF(ISBLANK(OFFSET('5. Pp (3 años)'!$D$46,INT((ROW()-13)/2),0)),"",OFFSET('5. Pp (3 años)'!$D$46,INT((ROW()-13)/2),0))</f>
        <v>3.1.1.1.13 Sesiones de cabildo para la aprobación de los temas y resoluciones del Ayuntamiento celebradas.</v>
      </c>
      <c r="E141" s="983" t="str">
        <f ca="1">IF(ISBLANK(OFFSET('5. Pp (3 años)'!$E$46,INT((ROW()-13)/2),0)),"",OFFSET('5. Pp (3 años)'!$E$46,INT((ROW()-13)/2),0))</f>
        <v>PSCC: Porcentaje de sesiones de cabildo celebradas.</v>
      </c>
      <c r="F141" s="985" t="str">
        <f ca="1">IF(ISBLANK(OFFSET('5. Pp (3 años)'!$K$46,INT((ROW()-13)/2),0)),"",OFFSET('5. Pp (3 años)'!$K$46,INT((ROW()-13)/2),0))</f>
        <v>Ascendente</v>
      </c>
      <c r="G141" s="987" t="str">
        <f ca="1">IF(ISBLANK(OFFSET('5. Pp (3 años)'!$H$46,INT((ROW()-13)/2),0)),"",OFFSET('5. Pp (3 años)'!$H$46,INT((ROW()-13)/2),0))</f>
        <v>Trimestral</v>
      </c>
      <c r="H141" s="1027">
        <f ca="1">IF(ISBLANK(OFFSET('9. METAS'!$L$20,INT((ROW()-13)/2),0)),"",OFFSET('9. METAS'!$L$20,INT((ROW()-13)/2),0))</f>
        <v>42</v>
      </c>
      <c r="I141" s="1029"/>
      <c r="J141" s="208" t="e">
        <f ca="1">IF(MOD(ROW()-13,2)=0,IF(ISBLANK(OFFSET(#REF!,INT((ROW()-13)/2),0)),"",OFFSET(#REF!,INT((ROW()-13)/2),0)),IF(ISBLANK(OFFSET('9. METAS'!$U$20,INT((ROW()-14)/2),0)),"",OFFSET('9. METAS'!$U$20,INT((ROW()-14)/2),0)))</f>
        <v>#REF!</v>
      </c>
      <c r="K141" s="209" t="e">
        <f ca="1">IF(MOD(ROW()-13,2)=0,IF(ISBLANK(OFFSET(#REF!,INT((ROW()-13)/2),0)),"",OFFSET(#REF!,INT((ROW()-13)/2),0)),IF(ISBLANK(OFFSET('9. METAS'!$V$20,INT((ROW()-14)/2),0)),"",OFFSET('9. METAS'!$V$20,INT((ROW()-14)/2),0)))</f>
        <v>#REF!</v>
      </c>
      <c r="L141" s="209" t="e">
        <f ca="1">IF(MOD(ROW()-13,2)=0,IF(ISBLANK(OFFSET(#REF!,INT((ROW()-13)/2),0)),"",OFFSET(#REF!,INT((ROW()-13)/2),0)),IF(ISBLANK(OFFSET('9. METAS'!$W$20,INT((ROW()-14)/2),0)),"",OFFSET('9. METAS'!$W$20,INT((ROW()-14)/2),0)))</f>
        <v>#REF!</v>
      </c>
      <c r="M141" s="210" t="e">
        <f ca="1">IF(MOD(ROW()-13,2)=0,IF(ISBLANK(OFFSET(#REF!,INT((ROW()-13)/2),0)),"",OFFSET(#REF!,INT((ROW()-13)/2),0)),IF(ISBLANK(OFFSET('9. METAS'!$X$20,INT((ROW()-14)/2),0)),"",OFFSET('9. METAS'!$X$20,INT((ROW()-14)/2),0)))</f>
        <v>#REF!</v>
      </c>
      <c r="N141" s="1002" t="str">
        <f t="shared" ref="N141" ca="1" si="124">IFERROR(J141/J142,"ND")</f>
        <v>ND</v>
      </c>
      <c r="O141" s="1004" t="str">
        <f t="shared" ref="O141" ca="1" si="125">IFERROR(((J141+K141+L141+M141)/H141),"ND")</f>
        <v>ND</v>
      </c>
      <c r="P141" s="1031"/>
    </row>
    <row r="142" spans="3:16">
      <c r="C142" s="981"/>
      <c r="D142" s="983"/>
      <c r="E142" s="983"/>
      <c r="F142" s="985"/>
      <c r="G142" s="987"/>
      <c r="H142" s="1027"/>
      <c r="I142" s="1033"/>
      <c r="J142" s="208">
        <f ca="1">IF(MOD(ROW()-13,2)=0,IF(ISBLANK(OFFSET(#REF!,INT((ROW()-13)/2),0)),"",OFFSET(#REF!,INT((ROW()-13)/2),0)),IF(ISBLANK(OFFSET('9. METAS'!$U$20,INT((ROW()-14)/2),0)),"",OFFSET('9. METAS'!$U$20,INT((ROW()-14)/2),0)))</f>
        <v>10</v>
      </c>
      <c r="K142" s="209">
        <f ca="1">IF(MOD(ROW()-13,2)=0,IF(ISBLANK(OFFSET(#REF!,INT((ROW()-13)/2),0)),"",OFFSET(#REF!,INT((ROW()-13)/2),0)),IF(ISBLANK(OFFSET('9. METAS'!$V$20,INT((ROW()-14)/2),0)),"",OFFSET('9. METAS'!$V$20,INT((ROW()-14)/2),0)))</f>
        <v>10</v>
      </c>
      <c r="L142" s="209">
        <f ca="1">IF(MOD(ROW()-13,2)=0,IF(ISBLANK(OFFSET(#REF!,INT((ROW()-13)/2),0)),"",OFFSET(#REF!,INT((ROW()-13)/2),0)),IF(ISBLANK(OFFSET('9. METAS'!$W$20,INT((ROW()-14)/2),0)),"",OFFSET('9. METAS'!$W$20,INT((ROW()-14)/2),0)))</f>
        <v>11</v>
      </c>
      <c r="M142" s="210">
        <f ca="1">IF(MOD(ROW()-13,2)=0,IF(ISBLANK(OFFSET(#REF!,INT((ROW()-13)/2),0)),"",OFFSET(#REF!,INT((ROW()-13)/2),0)),IF(ISBLANK(OFFSET('9. METAS'!$X$20,INT((ROW()-14)/2),0)),"",OFFSET('9. METAS'!$X$20,INT((ROW()-14)/2),0)))</f>
        <v>11</v>
      </c>
      <c r="N142" s="1003"/>
      <c r="O142" s="1005"/>
      <c r="P142" s="1034"/>
    </row>
    <row r="143" spans="3:16">
      <c r="C143" s="1008" t="str">
        <f ca="1">IF(ISBLANK(OFFSET('5. Pp (3 años)'!$C$46,INT((ROW()-13)/2),0)),"",OFFSET('5. Pp (3 años)'!$C$46,INT((ROW()-13)/2),0))</f>
        <v>Actividad</v>
      </c>
      <c r="D143" s="983" t="str">
        <f ca="1">IF(ISBLANK(OFFSET('5. Pp (3 años)'!$D$46,INT((ROW()-13)/2),0)),"",OFFSET('5. Pp (3 años)'!$D$46,INT((ROW()-13)/2),0))</f>
        <v>3.1.1.1.13.1 Verificación de la asistencia de quienes presiden las Regidurias del H. Ayuntamiento de Benito Juárez.</v>
      </c>
      <c r="E143" s="983" t="str">
        <f ca="1">IF(ISBLANK(OFFSET('5. Pp (3 años)'!$E$46,INT((ROW()-13)/2),0)),"",OFFSET('5. Pp (3 años)'!$E$46,INT((ROW()-13)/2),0))</f>
        <v xml:space="preserve">PRAS: Porcentaje de asistencias a sesiones verificadas. </v>
      </c>
      <c r="F143" s="985" t="str">
        <f ca="1">IF(ISBLANK(OFFSET('5. Pp (3 años)'!$K$46,INT((ROW()-13)/2),0)),"",OFFSET('5. Pp (3 años)'!$K$46,INT((ROW()-13)/2),0))</f>
        <v>Ascendente</v>
      </c>
      <c r="G143" s="987" t="str">
        <f ca="1">IF(ISBLANK(OFFSET('5. Pp (3 años)'!$H$46,INT((ROW()-13)/2),0)),"",OFFSET('5. Pp (3 años)'!$H$46,INT((ROW()-13)/2),0))</f>
        <v>Trimestral</v>
      </c>
      <c r="H143" s="1027">
        <f ca="1">IF(ISBLANK(OFFSET('9. METAS'!$L$20,INT((ROW()-13)/2),0)),"",OFFSET('9. METAS'!$L$20,INT((ROW()-13)/2),0))</f>
        <v>400</v>
      </c>
      <c r="I143" s="1029"/>
      <c r="J143" s="208" t="e">
        <f ca="1">IF(MOD(ROW()-13,2)=0,IF(ISBLANK(OFFSET(#REF!,INT((ROW()-13)/2),0)),"",OFFSET(#REF!,INT((ROW()-13)/2),0)),IF(ISBLANK(OFFSET('9. METAS'!$U$20,INT((ROW()-14)/2),0)),"",OFFSET('9. METAS'!$U$20,INT((ROW()-14)/2),0)))</f>
        <v>#REF!</v>
      </c>
      <c r="K143" s="209" t="e">
        <f ca="1">IF(MOD(ROW()-13,2)=0,IF(ISBLANK(OFFSET(#REF!,INT((ROW()-13)/2),0)),"",OFFSET(#REF!,INT((ROW()-13)/2),0)),IF(ISBLANK(OFFSET('9. METAS'!$V$20,INT((ROW()-14)/2),0)),"",OFFSET('9. METAS'!$V$20,INT((ROW()-14)/2),0)))</f>
        <v>#REF!</v>
      </c>
      <c r="L143" s="209" t="e">
        <f ca="1">IF(MOD(ROW()-13,2)=0,IF(ISBLANK(OFFSET(#REF!,INT((ROW()-13)/2),0)),"",OFFSET(#REF!,INT((ROW()-13)/2),0)),IF(ISBLANK(OFFSET('9. METAS'!$W$20,INT((ROW()-14)/2),0)),"",OFFSET('9. METAS'!$W$20,INT((ROW()-14)/2),0)))</f>
        <v>#REF!</v>
      </c>
      <c r="M143" s="210" t="e">
        <f ca="1">IF(MOD(ROW()-13,2)=0,IF(ISBLANK(OFFSET(#REF!,INT((ROW()-13)/2),0)),"",OFFSET(#REF!,INT((ROW()-13)/2),0)),IF(ISBLANK(OFFSET('9. METAS'!$X$20,INT((ROW()-14)/2),0)),"",OFFSET('9. METAS'!$X$20,INT((ROW()-14)/2),0)))</f>
        <v>#REF!</v>
      </c>
      <c r="N143" s="1002" t="str">
        <f t="shared" ref="N143" ca="1" si="126">IFERROR(J143/J144,"ND")</f>
        <v>ND</v>
      </c>
      <c r="O143" s="1004" t="str">
        <f t="shared" ref="O143" ca="1" si="127">IFERROR(((J143+K143+L143+M143)/H143),"ND")</f>
        <v>ND</v>
      </c>
      <c r="P143" s="1031"/>
    </row>
    <row r="144" spans="3:16">
      <c r="C144" s="981"/>
      <c r="D144" s="983"/>
      <c r="E144" s="983"/>
      <c r="F144" s="985"/>
      <c r="G144" s="987"/>
      <c r="H144" s="1027"/>
      <c r="I144" s="1033"/>
      <c r="J144" s="208">
        <f ca="1">IF(MOD(ROW()-13,2)=0,IF(ISBLANK(OFFSET(#REF!,INT((ROW()-13)/2),0)),"",OFFSET(#REF!,INT((ROW()-13)/2),0)),IF(ISBLANK(OFFSET('9. METAS'!$U$20,INT((ROW()-14)/2),0)),"",OFFSET('9. METAS'!$U$20,INT((ROW()-14)/2),0)))</f>
        <v>100</v>
      </c>
      <c r="K144" s="209">
        <f ca="1">IF(MOD(ROW()-13,2)=0,IF(ISBLANK(OFFSET(#REF!,INT((ROW()-13)/2),0)),"",OFFSET(#REF!,INT((ROW()-13)/2),0)),IF(ISBLANK(OFFSET('9. METAS'!$V$20,INT((ROW()-14)/2),0)),"",OFFSET('9. METAS'!$V$20,INT((ROW()-14)/2),0)))</f>
        <v>100</v>
      </c>
      <c r="L144" s="209">
        <f ca="1">IF(MOD(ROW()-13,2)=0,IF(ISBLANK(OFFSET(#REF!,INT((ROW()-13)/2),0)),"",OFFSET(#REF!,INT((ROW()-13)/2),0)),IF(ISBLANK(OFFSET('9. METAS'!$W$20,INT((ROW()-14)/2),0)),"",OFFSET('9. METAS'!$W$20,INT((ROW()-14)/2),0)))</f>
        <v>100</v>
      </c>
      <c r="M144" s="210">
        <f ca="1">IF(MOD(ROW()-13,2)=0,IF(ISBLANK(OFFSET(#REF!,INT((ROW()-13)/2),0)),"",OFFSET(#REF!,INT((ROW()-13)/2),0)),IF(ISBLANK(OFFSET('9. METAS'!$X$20,INT((ROW()-14)/2),0)),"",OFFSET('9. METAS'!$X$20,INT((ROW()-14)/2),0)))</f>
        <v>100</v>
      </c>
      <c r="N144" s="1003"/>
      <c r="O144" s="1005"/>
      <c r="P144" s="1034"/>
    </row>
    <row r="145" spans="3:16">
      <c r="C145" s="1008" t="str">
        <f ca="1">IF(ISBLANK(OFFSET('5. Pp (3 años)'!$C$46,INT((ROW()-13)/2),0)),"",OFFSET('5. Pp (3 años)'!$C$46,INT((ROW()-13)/2),0))</f>
        <v>Actividad</v>
      </c>
      <c r="D145" s="983" t="str">
        <f ca="1">IF(ISBLANK(OFFSET('5. Pp (3 años)'!$D$46,INT((ROW()-13)/2),0)),"",OFFSET('5. Pp (3 años)'!$D$46,INT((ROW()-13)/2),0))</f>
        <v>3.1.1.1.13.2 Elaboración y encuadernación de las actas de cabildo.</v>
      </c>
      <c r="E145" s="983" t="str">
        <f ca="1">IF(ISBLANK(OFFSET('5. Pp (3 años)'!$E$46,INT((ROW()-13)/2),0)),"",OFFSET('5. Pp (3 años)'!$E$46,INT((ROW()-13)/2),0))</f>
        <v xml:space="preserve">PACE: Porcentaje de actas de cabildo encuadernadas.  </v>
      </c>
      <c r="F145" s="985" t="str">
        <f ca="1">IF(ISBLANK(OFFSET('5. Pp (3 años)'!$K$46,INT((ROW()-13)/2),0)),"",OFFSET('5. Pp (3 años)'!$K$46,INT((ROW()-13)/2),0))</f>
        <v>Ascendente</v>
      </c>
      <c r="G145" s="987" t="str">
        <f ca="1">IF(ISBLANK(OFFSET('5. Pp (3 años)'!$H$46,INT((ROW()-13)/2),0)),"",OFFSET('5. Pp (3 años)'!$H$46,INT((ROW()-13)/2),0))</f>
        <v>Trimestral</v>
      </c>
      <c r="H145" s="1027">
        <f ca="1">IF(ISBLANK(OFFSET('9. METAS'!$L$20,INT((ROW()-13)/2),0)),"",OFFSET('9. METAS'!$L$20,INT((ROW()-13)/2),0))</f>
        <v>20</v>
      </c>
      <c r="I145" s="1029"/>
      <c r="J145" s="208" t="e">
        <f ca="1">IF(MOD(ROW()-13,2)=0,IF(ISBLANK(OFFSET(#REF!,INT((ROW()-13)/2),0)),"",OFFSET(#REF!,INT((ROW()-13)/2),0)),IF(ISBLANK(OFFSET('9. METAS'!$U$20,INT((ROW()-14)/2),0)),"",OFFSET('9. METAS'!$U$20,INT((ROW()-14)/2),0)))</f>
        <v>#REF!</v>
      </c>
      <c r="K145" s="209" t="e">
        <f ca="1">IF(MOD(ROW()-13,2)=0,IF(ISBLANK(OFFSET(#REF!,INT((ROW()-13)/2),0)),"",OFFSET(#REF!,INT((ROW()-13)/2),0)),IF(ISBLANK(OFFSET('9. METAS'!$V$20,INT((ROW()-14)/2),0)),"",OFFSET('9. METAS'!$V$20,INT((ROW()-14)/2),0)))</f>
        <v>#REF!</v>
      </c>
      <c r="L145" s="209" t="e">
        <f ca="1">IF(MOD(ROW()-13,2)=0,IF(ISBLANK(OFFSET(#REF!,INT((ROW()-13)/2),0)),"",OFFSET(#REF!,INT((ROW()-13)/2),0)),IF(ISBLANK(OFFSET('9. METAS'!$W$20,INT((ROW()-14)/2),0)),"",OFFSET('9. METAS'!$W$20,INT((ROW()-14)/2),0)))</f>
        <v>#REF!</v>
      </c>
      <c r="M145" s="210" t="e">
        <f ca="1">IF(MOD(ROW()-13,2)=0,IF(ISBLANK(OFFSET(#REF!,INT((ROW()-13)/2),0)),"",OFFSET(#REF!,INT((ROW()-13)/2),0)),IF(ISBLANK(OFFSET('9. METAS'!$X$20,INT((ROW()-14)/2),0)),"",OFFSET('9. METAS'!$X$20,INT((ROW()-14)/2),0)))</f>
        <v>#REF!</v>
      </c>
      <c r="N145" s="1002" t="str">
        <f t="shared" ref="N145" ca="1" si="128">IFERROR(J145/J146,"ND")</f>
        <v>ND</v>
      </c>
      <c r="O145" s="1004" t="str">
        <f t="shared" ref="O145" ca="1" si="129">IFERROR(((J145+K145+L145+M145)/H145),"ND")</f>
        <v>ND</v>
      </c>
      <c r="P145" s="1031"/>
    </row>
    <row r="146" spans="3:16">
      <c r="C146" s="981"/>
      <c r="D146" s="983"/>
      <c r="E146" s="983"/>
      <c r="F146" s="985"/>
      <c r="G146" s="987"/>
      <c r="H146" s="1027"/>
      <c r="I146" s="1033"/>
      <c r="J146" s="208">
        <f ca="1">IF(MOD(ROW()-13,2)=0,IF(ISBLANK(OFFSET(#REF!,INT((ROW()-13)/2),0)),"",OFFSET(#REF!,INT((ROW()-13)/2),0)),IF(ISBLANK(OFFSET('9. METAS'!$U$20,INT((ROW()-14)/2),0)),"",OFFSET('9. METAS'!$U$20,INT((ROW()-14)/2),0)))</f>
        <v>5</v>
      </c>
      <c r="K146" s="209">
        <f ca="1">IF(MOD(ROW()-13,2)=0,IF(ISBLANK(OFFSET(#REF!,INT((ROW()-13)/2),0)),"",OFFSET(#REF!,INT((ROW()-13)/2),0)),IF(ISBLANK(OFFSET('9. METAS'!$V$20,INT((ROW()-14)/2),0)),"",OFFSET('9. METAS'!$V$20,INT((ROW()-14)/2),0)))</f>
        <v>5</v>
      </c>
      <c r="L146" s="209">
        <f ca="1">IF(MOD(ROW()-13,2)=0,IF(ISBLANK(OFFSET(#REF!,INT((ROW()-13)/2),0)),"",OFFSET(#REF!,INT((ROW()-13)/2),0)),IF(ISBLANK(OFFSET('9. METAS'!$W$20,INT((ROW()-14)/2),0)),"",OFFSET('9. METAS'!$W$20,INT((ROW()-14)/2),0)))</f>
        <v>5</v>
      </c>
      <c r="M146" s="210">
        <f ca="1">IF(MOD(ROW()-13,2)=0,IF(ISBLANK(OFFSET(#REF!,INT((ROW()-13)/2),0)),"",OFFSET(#REF!,INT((ROW()-13)/2),0)),IF(ISBLANK(OFFSET('9. METAS'!$X$20,INT((ROW()-14)/2),0)),"",OFFSET('9. METAS'!$X$20,INT((ROW()-14)/2),0)))</f>
        <v>5</v>
      </c>
      <c r="N146" s="1003"/>
      <c r="O146" s="1005"/>
      <c r="P146" s="1034"/>
    </row>
    <row r="147" spans="3:16">
      <c r="C147" s="1008" t="str">
        <f ca="1">IF(ISBLANK(OFFSET('5. Pp (3 años)'!$C$46,INT((ROW()-13)/2),0)),"",OFFSET('5. Pp (3 años)'!$C$46,INT((ROW()-13)/2),0))</f>
        <v>Actividad</v>
      </c>
      <c r="D147" s="983" t="str">
        <f ca="1">IF(ISBLANK(OFFSET('5. Pp (3 años)'!$D$46,INT((ROW()-13)/2),0)),"",OFFSET('5. Pp (3 años)'!$D$46,INT((ROW()-13)/2),0))</f>
        <v>3.1.1.1.13.3 Publicación de los acuerdos en la Gaceta del ayuntamiento y en el Periódico Oficial del Estado.</v>
      </c>
      <c r="E147" s="983" t="str">
        <f ca="1">IF(ISBLANK(OFFSET('5. Pp (3 años)'!$E$46,INT((ROW()-13)/2),0)),"",OFFSET('5. Pp (3 años)'!$E$46,INT((ROW()-13)/2),0))</f>
        <v xml:space="preserve">PAP: Porcentaje de Acuerdos de Cabildo publicados. </v>
      </c>
      <c r="F147" s="985" t="str">
        <f ca="1">IF(ISBLANK(OFFSET('5. Pp (3 años)'!$K$46,INT((ROW()-13)/2),0)),"",OFFSET('5. Pp (3 años)'!$K$46,INT((ROW()-13)/2),0))</f>
        <v>Ascendente</v>
      </c>
      <c r="G147" s="987" t="str">
        <f ca="1">IF(ISBLANK(OFFSET('5. Pp (3 años)'!$H$46,INT((ROW()-13)/2),0)),"",OFFSET('5. Pp (3 años)'!$H$46,INT((ROW()-13)/2),0))</f>
        <v>Trimestral</v>
      </c>
      <c r="H147" s="1027">
        <f ca="1">IF(ISBLANK(OFFSET('9. METAS'!$L$20,INT((ROW()-13)/2),0)),"",OFFSET('9. METAS'!$L$20,INT((ROW()-13)/2),0))</f>
        <v>120</v>
      </c>
      <c r="I147" s="1029"/>
      <c r="J147" s="208" t="e">
        <f ca="1">IF(MOD(ROW()-13,2)=0,IF(ISBLANK(OFFSET(#REF!,INT((ROW()-13)/2),0)),"",OFFSET(#REF!,INT((ROW()-13)/2),0)),IF(ISBLANK(OFFSET('9. METAS'!$U$20,INT((ROW()-14)/2),0)),"",OFFSET('9. METAS'!$U$20,INT((ROW()-14)/2),0)))</f>
        <v>#REF!</v>
      </c>
      <c r="K147" s="209" t="e">
        <f ca="1">IF(MOD(ROW()-13,2)=0,IF(ISBLANK(OFFSET(#REF!,INT((ROW()-13)/2),0)),"",OFFSET(#REF!,INT((ROW()-13)/2),0)),IF(ISBLANK(OFFSET('9. METAS'!$V$20,INT((ROW()-14)/2),0)),"",OFFSET('9. METAS'!$V$20,INT((ROW()-14)/2),0)))</f>
        <v>#REF!</v>
      </c>
      <c r="L147" s="209" t="e">
        <f ca="1">IF(MOD(ROW()-13,2)=0,IF(ISBLANK(OFFSET(#REF!,INT((ROW()-13)/2),0)),"",OFFSET(#REF!,INT((ROW()-13)/2),0)),IF(ISBLANK(OFFSET('9. METAS'!$W$20,INT((ROW()-14)/2),0)),"",OFFSET('9. METAS'!$W$20,INT((ROW()-14)/2),0)))</f>
        <v>#REF!</v>
      </c>
      <c r="M147" s="210" t="e">
        <f ca="1">IF(MOD(ROW()-13,2)=0,IF(ISBLANK(OFFSET(#REF!,INT((ROW()-13)/2),0)),"",OFFSET(#REF!,INT((ROW()-13)/2),0)),IF(ISBLANK(OFFSET('9. METAS'!$X$20,INT((ROW()-14)/2),0)),"",OFFSET('9. METAS'!$X$20,INT((ROW()-14)/2),0)))</f>
        <v>#REF!</v>
      </c>
      <c r="N147" s="1002" t="str">
        <f t="shared" ref="N147" ca="1" si="130">IFERROR(J147/J148,"ND")</f>
        <v>ND</v>
      </c>
      <c r="O147" s="1004" t="str">
        <f t="shared" ref="O147" ca="1" si="131">IFERROR(((J147+K147+L147+M147)/H147),"ND")</f>
        <v>ND</v>
      </c>
      <c r="P147" s="1031"/>
    </row>
    <row r="148" spans="3:16">
      <c r="C148" s="981"/>
      <c r="D148" s="983"/>
      <c r="E148" s="983"/>
      <c r="F148" s="985"/>
      <c r="G148" s="987"/>
      <c r="H148" s="1027"/>
      <c r="I148" s="1033"/>
      <c r="J148" s="208">
        <f ca="1">IF(MOD(ROW()-13,2)=0,IF(ISBLANK(OFFSET(#REF!,INT((ROW()-13)/2),0)),"",OFFSET(#REF!,INT((ROW()-13)/2),0)),IF(ISBLANK(OFFSET('9. METAS'!$U$20,INT((ROW()-14)/2),0)),"",OFFSET('9. METAS'!$U$20,INT((ROW()-14)/2),0)))</f>
        <v>30</v>
      </c>
      <c r="K148" s="209">
        <f ca="1">IF(MOD(ROW()-13,2)=0,IF(ISBLANK(OFFSET(#REF!,INT((ROW()-13)/2),0)),"",OFFSET(#REF!,INT((ROW()-13)/2),0)),IF(ISBLANK(OFFSET('9. METAS'!$V$20,INT((ROW()-14)/2),0)),"",OFFSET('9. METAS'!$V$20,INT((ROW()-14)/2),0)))</f>
        <v>30</v>
      </c>
      <c r="L148" s="209">
        <f ca="1">IF(MOD(ROW()-13,2)=0,IF(ISBLANK(OFFSET(#REF!,INT((ROW()-13)/2),0)),"",OFFSET(#REF!,INT((ROW()-13)/2),0)),IF(ISBLANK(OFFSET('9. METAS'!$W$20,INT((ROW()-14)/2),0)),"",OFFSET('9. METAS'!$W$20,INT((ROW()-14)/2),0)))</f>
        <v>30</v>
      </c>
      <c r="M148" s="210">
        <f ca="1">IF(MOD(ROW()-13,2)=0,IF(ISBLANK(OFFSET(#REF!,INT((ROW()-13)/2),0)),"",OFFSET(#REF!,INT((ROW()-13)/2),0)),IF(ISBLANK(OFFSET('9. METAS'!$X$20,INT((ROW()-14)/2),0)),"",OFFSET('9. METAS'!$X$20,INT((ROW()-14)/2),0)))</f>
        <v>30</v>
      </c>
      <c r="N148" s="1003"/>
      <c r="O148" s="1005"/>
      <c r="P148" s="1034"/>
    </row>
    <row r="149" spans="3:16">
      <c r="C149" s="1008" t="str">
        <f ca="1">IF(ISBLANK(OFFSET('5. Pp (3 años)'!$C$46,INT((ROW()-13)/2),0)),"",OFFSET('5. Pp (3 años)'!$C$46,INT((ROW()-13)/2),0))</f>
        <v>Actividad</v>
      </c>
      <c r="D149" s="983" t="str">
        <f ca="1">IF(ISBLANK(OFFSET('5. Pp (3 años)'!$D$46,INT((ROW()-13)/2),0)),"",OFFSET('5. Pp (3 años)'!$D$46,INT((ROW()-13)/2),0))</f>
        <v xml:space="preserve">3.1.1.1.13.4 Realización de Precabildeos para dar a conocer los temas más relevantes según el Cabildo. </v>
      </c>
      <c r="E149" s="983" t="str">
        <f ca="1">IF(ISBLANK(OFFSET('5. Pp (3 años)'!$E$46,INT((ROW()-13)/2),0)),"",OFFSET('5. Pp (3 años)'!$E$46,INT((ROW()-13)/2),0))</f>
        <v xml:space="preserve">PPR: Porcentaje de precabildeos realizados </v>
      </c>
      <c r="F149" s="985" t="str">
        <f ca="1">IF(ISBLANK(OFFSET('5. Pp (3 años)'!$K$46,INT((ROW()-13)/2),0)),"",OFFSET('5. Pp (3 años)'!$K$46,INT((ROW()-13)/2),0))</f>
        <v>Ascendente</v>
      </c>
      <c r="G149" s="987" t="str">
        <f ca="1">IF(ISBLANK(OFFSET('5. Pp (3 años)'!$H$46,INT((ROW()-13)/2),0)),"",OFFSET('5. Pp (3 años)'!$H$46,INT((ROW()-13)/2),0))</f>
        <v>Trimestral</v>
      </c>
      <c r="H149" s="1027">
        <f ca="1">IF(ISBLANK(OFFSET('9. METAS'!$L$20,INT((ROW()-13)/2),0)),"",OFFSET('9. METAS'!$L$20,INT((ROW()-13)/2),0))</f>
        <v>42</v>
      </c>
      <c r="I149" s="1029"/>
      <c r="J149" s="208" t="e">
        <f ca="1">IF(MOD(ROW()-13,2)=0,IF(ISBLANK(OFFSET(#REF!,INT((ROW()-13)/2),0)),"",OFFSET(#REF!,INT((ROW()-13)/2),0)),IF(ISBLANK(OFFSET('9. METAS'!$U$20,INT((ROW()-14)/2),0)),"",OFFSET('9. METAS'!$U$20,INT((ROW()-14)/2),0)))</f>
        <v>#REF!</v>
      </c>
      <c r="K149" s="209" t="e">
        <f ca="1">IF(MOD(ROW()-13,2)=0,IF(ISBLANK(OFFSET(#REF!,INT((ROW()-13)/2),0)),"",OFFSET(#REF!,INT((ROW()-13)/2),0)),IF(ISBLANK(OFFSET('9. METAS'!$V$20,INT((ROW()-14)/2),0)),"",OFFSET('9. METAS'!$V$20,INT((ROW()-14)/2),0)))</f>
        <v>#REF!</v>
      </c>
      <c r="L149" s="209" t="e">
        <f ca="1">IF(MOD(ROW()-13,2)=0,IF(ISBLANK(OFFSET(#REF!,INT((ROW()-13)/2),0)),"",OFFSET(#REF!,INT((ROW()-13)/2),0)),IF(ISBLANK(OFFSET('9. METAS'!$W$20,INT((ROW()-14)/2),0)),"",OFFSET('9. METAS'!$W$20,INT((ROW()-14)/2),0)))</f>
        <v>#REF!</v>
      </c>
      <c r="M149" s="210" t="e">
        <f ca="1">IF(MOD(ROW()-13,2)=0,IF(ISBLANK(OFFSET(#REF!,INT((ROW()-13)/2),0)),"",OFFSET(#REF!,INT((ROW()-13)/2),0)),IF(ISBLANK(OFFSET('9. METAS'!$X$20,INT((ROW()-14)/2),0)),"",OFFSET('9. METAS'!$X$20,INT((ROW()-14)/2),0)))</f>
        <v>#REF!</v>
      </c>
      <c r="N149" s="1002" t="str">
        <f t="shared" ref="N149" ca="1" si="132">IFERROR(J149/J150,"ND")</f>
        <v>ND</v>
      </c>
      <c r="O149" s="1004" t="str">
        <f t="shared" ref="O149" ca="1" si="133">IFERROR(((J149+K149+L149+M149)/H149),"ND")</f>
        <v>ND</v>
      </c>
      <c r="P149" s="1031"/>
    </row>
    <row r="150" spans="3:16">
      <c r="C150" s="981"/>
      <c r="D150" s="983"/>
      <c r="E150" s="983"/>
      <c r="F150" s="985"/>
      <c r="G150" s="987"/>
      <c r="H150" s="1027"/>
      <c r="I150" s="1033"/>
      <c r="J150" s="208">
        <f ca="1">IF(MOD(ROW()-13,2)=0,IF(ISBLANK(OFFSET(#REF!,INT((ROW()-13)/2),0)),"",OFFSET(#REF!,INT((ROW()-13)/2),0)),IF(ISBLANK(OFFSET('9. METAS'!$U$20,INT((ROW()-14)/2),0)),"",OFFSET('9. METAS'!$U$20,INT((ROW()-14)/2),0)))</f>
        <v>10</v>
      </c>
      <c r="K150" s="209">
        <f ca="1">IF(MOD(ROW()-13,2)=0,IF(ISBLANK(OFFSET(#REF!,INT((ROW()-13)/2),0)),"",OFFSET(#REF!,INT((ROW()-13)/2),0)),IF(ISBLANK(OFFSET('9. METAS'!$V$20,INT((ROW()-14)/2),0)),"",OFFSET('9. METAS'!$V$20,INT((ROW()-14)/2),0)))</f>
        <v>10</v>
      </c>
      <c r="L150" s="209">
        <f ca="1">IF(MOD(ROW()-13,2)=0,IF(ISBLANK(OFFSET(#REF!,INT((ROW()-13)/2),0)),"",OFFSET(#REF!,INT((ROW()-13)/2),0)),IF(ISBLANK(OFFSET('9. METAS'!$W$20,INT((ROW()-14)/2),0)),"",OFFSET('9. METAS'!$W$20,INT((ROW()-14)/2),0)))</f>
        <v>11</v>
      </c>
      <c r="M150" s="210">
        <f ca="1">IF(MOD(ROW()-13,2)=0,IF(ISBLANK(OFFSET(#REF!,INT((ROW()-13)/2),0)),"",OFFSET(#REF!,INT((ROW()-13)/2),0)),IF(ISBLANK(OFFSET('9. METAS'!$X$20,INT((ROW()-14)/2),0)),"",OFFSET('9. METAS'!$X$20,INT((ROW()-14)/2),0)))</f>
        <v>11</v>
      </c>
      <c r="N150" s="1003"/>
      <c r="O150" s="1005"/>
      <c r="P150" s="1034"/>
    </row>
    <row r="151" spans="3:16">
      <c r="C151" s="1008" t="str">
        <f ca="1">IF(ISBLANK(OFFSET('5. Pp (3 años)'!$C$46,INT((ROW()-13)/2),0)),"",OFFSET('5. Pp (3 años)'!$C$46,INT((ROW()-13)/2),0))</f>
        <v>Actividad</v>
      </c>
      <c r="D151" s="983" t="str">
        <f ca="1">IF(ISBLANK(OFFSET('5. Pp (3 años)'!$D$46,INT((ROW()-13)/2),0)),"",OFFSET('5. Pp (3 años)'!$D$46,INT((ROW()-13)/2),0))</f>
        <v>3.1.1.1.13.5 Aprobación de los proyectos de acuerdos en las sesiones de Cabildo</v>
      </c>
      <c r="E151" s="983" t="str">
        <f ca="1">IF(ISBLANK(OFFSET('5. Pp (3 años)'!$E$46,INT((ROW()-13)/2),0)),"",OFFSET('5. Pp (3 años)'!$E$46,INT((ROW()-13)/2),0))</f>
        <v xml:space="preserve">PAA: Porcentaje de proyectos de acuerdos aprobados.   </v>
      </c>
      <c r="F151" s="985" t="str">
        <f ca="1">IF(ISBLANK(OFFSET('5. Pp (3 años)'!$K$46,INT((ROW()-13)/2),0)),"",OFFSET('5. Pp (3 años)'!$K$46,INT((ROW()-13)/2),0))</f>
        <v>Ascendente</v>
      </c>
      <c r="G151" s="987" t="str">
        <f ca="1">IF(ISBLANK(OFFSET('5. Pp (3 años)'!$H$46,INT((ROW()-13)/2),0)),"",OFFSET('5. Pp (3 años)'!$H$46,INT((ROW()-13)/2),0))</f>
        <v>Trimestral</v>
      </c>
      <c r="H151" s="1027">
        <f ca="1">IF(ISBLANK(OFFSET('9. METAS'!$L$20,INT((ROW()-13)/2),0)),"",OFFSET('9. METAS'!$L$20,INT((ROW()-13)/2),0))</f>
        <v>90</v>
      </c>
      <c r="I151" s="1029"/>
      <c r="J151" s="208" t="e">
        <f ca="1">IF(MOD(ROW()-13,2)=0,IF(ISBLANK(OFFSET(#REF!,INT((ROW()-13)/2),0)),"",OFFSET(#REF!,INT((ROW()-13)/2),0)),IF(ISBLANK(OFFSET('9. METAS'!$U$20,INT((ROW()-14)/2),0)),"",OFFSET('9. METAS'!$U$20,INT((ROW()-14)/2),0)))</f>
        <v>#REF!</v>
      </c>
      <c r="K151" s="209" t="e">
        <f ca="1">IF(MOD(ROW()-13,2)=0,IF(ISBLANK(OFFSET(#REF!,INT((ROW()-13)/2),0)),"",OFFSET(#REF!,INT((ROW()-13)/2),0)),IF(ISBLANK(OFFSET('9. METAS'!$V$20,INT((ROW()-14)/2),0)),"",OFFSET('9. METAS'!$V$20,INT((ROW()-14)/2),0)))</f>
        <v>#REF!</v>
      </c>
      <c r="L151" s="209" t="e">
        <f ca="1">IF(MOD(ROW()-13,2)=0,IF(ISBLANK(OFFSET(#REF!,INT((ROW()-13)/2),0)),"",OFFSET(#REF!,INT((ROW()-13)/2),0)),IF(ISBLANK(OFFSET('9. METAS'!$W$20,INT((ROW()-14)/2),0)),"",OFFSET('9. METAS'!$W$20,INT((ROW()-14)/2),0)))</f>
        <v>#REF!</v>
      </c>
      <c r="M151" s="210" t="e">
        <f ca="1">IF(MOD(ROW()-13,2)=0,IF(ISBLANK(OFFSET(#REF!,INT((ROW()-13)/2),0)),"",OFFSET(#REF!,INT((ROW()-13)/2),0)),IF(ISBLANK(OFFSET('9. METAS'!$X$20,INT((ROW()-14)/2),0)),"",OFFSET('9. METAS'!$X$20,INT((ROW()-14)/2),0)))</f>
        <v>#REF!</v>
      </c>
      <c r="N151" s="1002" t="str">
        <f t="shared" ref="N151" ca="1" si="134">IFERROR(J151/J152,"ND")</f>
        <v>ND</v>
      </c>
      <c r="O151" s="1004" t="str">
        <f t="shared" ref="O151" ca="1" si="135">IFERROR(((J151+K151+L151+M151)/H151),"ND")</f>
        <v>ND</v>
      </c>
      <c r="P151" s="1031"/>
    </row>
    <row r="152" spans="3:16">
      <c r="C152" s="981"/>
      <c r="D152" s="983"/>
      <c r="E152" s="983"/>
      <c r="F152" s="985"/>
      <c r="G152" s="987"/>
      <c r="H152" s="1027"/>
      <c r="I152" s="1033"/>
      <c r="J152" s="208">
        <f ca="1">IF(MOD(ROW()-13,2)=0,IF(ISBLANK(OFFSET(#REF!,INT((ROW()-13)/2),0)),"",OFFSET(#REF!,INT((ROW()-13)/2),0)),IF(ISBLANK(OFFSET('9. METAS'!$U$20,INT((ROW()-14)/2),0)),"",OFFSET('9. METAS'!$U$20,INT((ROW()-14)/2),0)))</f>
        <v>20</v>
      </c>
      <c r="K152" s="209">
        <f ca="1">IF(MOD(ROW()-13,2)=0,IF(ISBLANK(OFFSET(#REF!,INT((ROW()-13)/2),0)),"",OFFSET(#REF!,INT((ROW()-13)/2),0)),IF(ISBLANK(OFFSET('9. METAS'!$V$20,INT((ROW()-14)/2),0)),"",OFFSET('9. METAS'!$V$20,INT((ROW()-14)/2),0)))</f>
        <v>20</v>
      </c>
      <c r="L152" s="209">
        <f ca="1">IF(MOD(ROW()-13,2)=0,IF(ISBLANK(OFFSET(#REF!,INT((ROW()-13)/2),0)),"",OFFSET(#REF!,INT((ROW()-13)/2),0)),IF(ISBLANK(OFFSET('9. METAS'!$W$20,INT((ROW()-14)/2),0)),"",OFFSET('9. METAS'!$W$20,INT((ROW()-14)/2),0)))</f>
        <v>25</v>
      </c>
      <c r="M152" s="210">
        <f ca="1">IF(MOD(ROW()-13,2)=0,IF(ISBLANK(OFFSET(#REF!,INT((ROW()-13)/2),0)),"",OFFSET(#REF!,INT((ROW()-13)/2),0)),IF(ISBLANK(OFFSET('9. METAS'!$X$20,INT((ROW()-14)/2),0)),"",OFFSET('9. METAS'!$X$20,INT((ROW()-14)/2),0)))</f>
        <v>25</v>
      </c>
      <c r="N152" s="1003"/>
      <c r="O152" s="1005"/>
      <c r="P152" s="1034"/>
    </row>
    <row r="153" spans="3:16">
      <c r="C153" s="1008" t="str">
        <f ca="1">IF(ISBLANK(OFFSET('5. Pp (3 años)'!$C$46,INT((ROW()-13)/2),0)),"",OFFSET('5. Pp (3 años)'!$C$46,INT((ROW()-13)/2),0))</f>
        <v>Componente</v>
      </c>
      <c r="D153" s="983" t="str">
        <f ca="1">IF(ISBLANK(OFFSET('5. Pp (3 años)'!$D$46,INT((ROW()-13)/2),0)),"",OFFSET('5. Pp (3 años)'!$D$46,INT((ROW()-13)/2),0))</f>
        <v xml:space="preserve">3.1.1.1.14  Organizar, conservar y gestionar la documentacion oficial, generada por las unidades administrativas, transferidas al archivo Municipal realizadas
</v>
      </c>
      <c r="E153" s="983" t="str">
        <f ca="1">IF(ISBLANK(OFFSET('5. Pp (3 años)'!$E$46,INT((ROW()-13)/2),0)),"",OFFSET('5. Pp (3 años)'!$E$46,INT((ROW()-13)/2),0))</f>
        <v>PAMC: Porcentaje de Archivos Municipales en concentración.</v>
      </c>
      <c r="F153" s="985" t="str">
        <f ca="1">IF(ISBLANK(OFFSET('5. Pp (3 años)'!$K$46,INT((ROW()-13)/2),0)),"",OFFSET('5. Pp (3 años)'!$K$46,INT((ROW()-13)/2),0))</f>
        <v>Ascendente</v>
      </c>
      <c r="G153" s="987" t="str">
        <f ca="1">IF(ISBLANK(OFFSET('5. Pp (3 años)'!$H$46,INT((ROW()-13)/2),0)),"",OFFSET('5. Pp (3 años)'!$H$46,INT((ROW()-13)/2),0))</f>
        <v>Trimestral</v>
      </c>
      <c r="H153" s="1027">
        <f ca="1">IF(ISBLANK(OFFSET('9. METAS'!$L$20,INT((ROW()-13)/2),0)),"",OFFSET('9. METAS'!$L$20,INT((ROW()-13)/2),0))</f>
        <v>1500</v>
      </c>
      <c r="I153" s="1029"/>
      <c r="J153" s="208" t="e">
        <f ca="1">IF(MOD(ROW()-13,2)=0,IF(ISBLANK(OFFSET(#REF!,INT((ROW()-13)/2),0)),"",OFFSET(#REF!,INT((ROW()-13)/2),0)),IF(ISBLANK(OFFSET('9. METAS'!$U$20,INT((ROW()-14)/2),0)),"",OFFSET('9. METAS'!$U$20,INT((ROW()-14)/2),0)))</f>
        <v>#REF!</v>
      </c>
      <c r="K153" s="209" t="e">
        <f ca="1">IF(MOD(ROW()-13,2)=0,IF(ISBLANK(OFFSET(#REF!,INT((ROW()-13)/2),0)),"",OFFSET(#REF!,INT((ROW()-13)/2),0)),IF(ISBLANK(OFFSET('9. METAS'!$V$20,INT((ROW()-14)/2),0)),"",OFFSET('9. METAS'!$V$20,INT((ROW()-14)/2),0)))</f>
        <v>#REF!</v>
      </c>
      <c r="L153" s="209" t="e">
        <f ca="1">IF(MOD(ROW()-13,2)=0,IF(ISBLANK(OFFSET(#REF!,INT((ROW()-13)/2),0)),"",OFFSET(#REF!,INT((ROW()-13)/2),0)),IF(ISBLANK(OFFSET('9. METAS'!$W$20,INT((ROW()-14)/2),0)),"",OFFSET('9. METAS'!$W$20,INT((ROW()-14)/2),0)))</f>
        <v>#REF!</v>
      </c>
      <c r="M153" s="210" t="e">
        <f ca="1">IF(MOD(ROW()-13,2)=0,IF(ISBLANK(OFFSET(#REF!,INT((ROW()-13)/2),0)),"",OFFSET(#REF!,INT((ROW()-13)/2),0)),IF(ISBLANK(OFFSET('9. METAS'!$X$20,INT((ROW()-14)/2),0)),"",OFFSET('9. METAS'!$X$20,INT((ROW()-14)/2),0)))</f>
        <v>#REF!</v>
      </c>
      <c r="N153" s="1002" t="str">
        <f t="shared" ref="N153" ca="1" si="136">IFERROR(J153/J154,"ND")</f>
        <v>ND</v>
      </c>
      <c r="O153" s="1004" t="str">
        <f t="shared" ref="O153" ca="1" si="137">IFERROR(((J153+K153+L153+M153)/H153),"ND")</f>
        <v>ND</v>
      </c>
      <c r="P153" s="1031"/>
    </row>
    <row r="154" spans="3:16">
      <c r="C154" s="981"/>
      <c r="D154" s="983"/>
      <c r="E154" s="983"/>
      <c r="F154" s="985"/>
      <c r="G154" s="987"/>
      <c r="H154" s="1027"/>
      <c r="I154" s="1033"/>
      <c r="J154" s="208">
        <f ca="1">IF(MOD(ROW()-13,2)=0,IF(ISBLANK(OFFSET(#REF!,INT((ROW()-13)/2),0)),"",OFFSET(#REF!,INT((ROW()-13)/2),0)),IF(ISBLANK(OFFSET('9. METAS'!$U$20,INT((ROW()-14)/2),0)),"",OFFSET('9. METAS'!$U$20,INT((ROW()-14)/2),0)))</f>
        <v>375</v>
      </c>
      <c r="K154" s="209">
        <f ca="1">IF(MOD(ROW()-13,2)=0,IF(ISBLANK(OFFSET(#REF!,INT((ROW()-13)/2),0)),"",OFFSET(#REF!,INT((ROW()-13)/2),0)),IF(ISBLANK(OFFSET('9. METAS'!$V$20,INT((ROW()-14)/2),0)),"",OFFSET('9. METAS'!$V$20,INT((ROW()-14)/2),0)))</f>
        <v>375</v>
      </c>
      <c r="L154" s="209">
        <f ca="1">IF(MOD(ROW()-13,2)=0,IF(ISBLANK(OFFSET(#REF!,INT((ROW()-13)/2),0)),"",OFFSET(#REF!,INT((ROW()-13)/2),0)),IF(ISBLANK(OFFSET('9. METAS'!$W$20,INT((ROW()-14)/2),0)),"",OFFSET('9. METAS'!$W$20,INT((ROW()-14)/2),0)))</f>
        <v>375</v>
      </c>
      <c r="M154" s="210">
        <f ca="1">IF(MOD(ROW()-13,2)=0,IF(ISBLANK(OFFSET(#REF!,INT((ROW()-13)/2),0)),"",OFFSET(#REF!,INT((ROW()-13)/2),0)),IF(ISBLANK(OFFSET('9. METAS'!$X$20,INT((ROW()-14)/2),0)),"",OFFSET('9. METAS'!$X$20,INT((ROW()-14)/2),0)))</f>
        <v>375</v>
      </c>
      <c r="N154" s="1003"/>
      <c r="O154" s="1005"/>
      <c r="P154" s="1034"/>
    </row>
    <row r="155" spans="3:16">
      <c r="C155" s="1008" t="str">
        <f ca="1">IF(ISBLANK(OFFSET('5. Pp (3 años)'!$C$46,INT((ROW()-13)/2),0)),"",OFFSET('5. Pp (3 años)'!$C$46,INT((ROW()-13)/2),0))</f>
        <v>Actividad</v>
      </c>
      <c r="D155" s="983" t="str">
        <f ca="1">IF(ISBLANK(OFFSET('5. Pp (3 años)'!$D$46,INT((ROW()-13)/2),0)),"",OFFSET('5. Pp (3 años)'!$D$46,INT((ROW()-13)/2),0))</f>
        <v>3.1.1.1.14.1 Atención a las solicitudes de las Unidades Administrativas para bajas documentales de Archivo de Concentración.</v>
      </c>
      <c r="E155" s="983" t="str">
        <f ca="1">IF(ISBLANK(OFFSET('5. Pp (3 años)'!$E$46,INT((ROW()-13)/2),0)),"",OFFSET('5. Pp (3 años)'!$E$46,INT((ROW()-13)/2),0))</f>
        <v xml:space="preserve">PSBD: Porcentaje de solicitudes de bajas documentales atendidas. </v>
      </c>
      <c r="F155" s="985" t="str">
        <f ca="1">IF(ISBLANK(OFFSET('5. Pp (3 años)'!$K$46,INT((ROW()-13)/2),0)),"",OFFSET('5. Pp (3 años)'!$K$46,INT((ROW()-13)/2),0))</f>
        <v>Ascendente</v>
      </c>
      <c r="G155" s="987" t="str">
        <f ca="1">IF(ISBLANK(OFFSET('5. Pp (3 años)'!$H$46,INT((ROW()-13)/2),0)),"",OFFSET('5. Pp (3 años)'!$H$46,INT((ROW()-13)/2),0))</f>
        <v>Trimestral</v>
      </c>
      <c r="H155" s="1027">
        <f ca="1">IF(ISBLANK(OFFSET('9. METAS'!$L$20,INT((ROW()-13)/2),0)),"",OFFSET('9. METAS'!$L$20,INT((ROW()-13)/2),0))</f>
        <v>4</v>
      </c>
      <c r="I155" s="1029"/>
      <c r="J155" s="208" t="e">
        <f ca="1">IF(MOD(ROW()-13,2)=0,IF(ISBLANK(OFFSET(#REF!,INT((ROW()-13)/2),0)),"",OFFSET(#REF!,INT((ROW()-13)/2),0)),IF(ISBLANK(OFFSET('9. METAS'!$U$20,INT((ROW()-14)/2),0)),"",OFFSET('9. METAS'!$U$20,INT((ROW()-14)/2),0)))</f>
        <v>#REF!</v>
      </c>
      <c r="K155" s="209" t="e">
        <f ca="1">IF(MOD(ROW()-13,2)=0,IF(ISBLANK(OFFSET(#REF!,INT((ROW()-13)/2),0)),"",OFFSET(#REF!,INT((ROW()-13)/2),0)),IF(ISBLANK(OFFSET('9. METAS'!$V$20,INT((ROW()-14)/2),0)),"",OFFSET('9. METAS'!$V$20,INT((ROW()-14)/2),0)))</f>
        <v>#REF!</v>
      </c>
      <c r="L155" s="209" t="e">
        <f ca="1">IF(MOD(ROW()-13,2)=0,IF(ISBLANK(OFFSET(#REF!,INT((ROW()-13)/2),0)),"",OFFSET(#REF!,INT((ROW()-13)/2),0)),IF(ISBLANK(OFFSET('9. METAS'!$W$20,INT((ROW()-14)/2),0)),"",OFFSET('9. METAS'!$W$20,INT((ROW()-14)/2),0)))</f>
        <v>#REF!</v>
      </c>
      <c r="M155" s="210" t="e">
        <f ca="1">IF(MOD(ROW()-13,2)=0,IF(ISBLANK(OFFSET(#REF!,INT((ROW()-13)/2),0)),"",OFFSET(#REF!,INT((ROW()-13)/2),0)),IF(ISBLANK(OFFSET('9. METAS'!$X$20,INT((ROW()-14)/2),0)),"",OFFSET('9. METAS'!$X$20,INT((ROW()-14)/2),0)))</f>
        <v>#REF!</v>
      </c>
      <c r="N155" s="1002" t="str">
        <f t="shared" ref="N155" ca="1" si="138">IFERROR(J155/J156,"ND")</f>
        <v>ND</v>
      </c>
      <c r="O155" s="1004" t="str">
        <f t="shared" ref="O155" ca="1" si="139">IFERROR(((J155+K155+L155+M155)/H155),"ND")</f>
        <v>ND</v>
      </c>
      <c r="P155" s="1031"/>
    </row>
    <row r="156" spans="3:16">
      <c r="C156" s="981"/>
      <c r="D156" s="983"/>
      <c r="E156" s="983"/>
      <c r="F156" s="985"/>
      <c r="G156" s="987"/>
      <c r="H156" s="1027"/>
      <c r="I156" s="1033"/>
      <c r="J156" s="208">
        <f ca="1">IF(MOD(ROW()-13,2)=0,IF(ISBLANK(OFFSET(#REF!,INT((ROW()-13)/2),0)),"",OFFSET(#REF!,INT((ROW()-13)/2),0)),IF(ISBLANK(OFFSET('9. METAS'!$U$20,INT((ROW()-14)/2),0)),"",OFFSET('9. METAS'!$U$20,INT((ROW()-14)/2),0)))</f>
        <v>1</v>
      </c>
      <c r="K156" s="209">
        <f ca="1">IF(MOD(ROW()-13,2)=0,IF(ISBLANK(OFFSET(#REF!,INT((ROW()-13)/2),0)),"",OFFSET(#REF!,INT((ROW()-13)/2),0)),IF(ISBLANK(OFFSET('9. METAS'!$V$20,INT((ROW()-14)/2),0)),"",OFFSET('9. METAS'!$V$20,INT((ROW()-14)/2),0)))</f>
        <v>1</v>
      </c>
      <c r="L156" s="209">
        <f ca="1">IF(MOD(ROW()-13,2)=0,IF(ISBLANK(OFFSET(#REF!,INT((ROW()-13)/2),0)),"",OFFSET(#REF!,INT((ROW()-13)/2),0)),IF(ISBLANK(OFFSET('9. METAS'!$W$20,INT((ROW()-14)/2),0)),"",OFFSET('9. METAS'!$W$20,INT((ROW()-14)/2),0)))</f>
        <v>1</v>
      </c>
      <c r="M156" s="210">
        <f ca="1">IF(MOD(ROW()-13,2)=0,IF(ISBLANK(OFFSET(#REF!,INT((ROW()-13)/2),0)),"",OFFSET(#REF!,INT((ROW()-13)/2),0)),IF(ISBLANK(OFFSET('9. METAS'!$X$20,INT((ROW()-14)/2),0)),"",OFFSET('9. METAS'!$X$20,INT((ROW()-14)/2),0)))</f>
        <v>1</v>
      </c>
      <c r="N156" s="1003"/>
      <c r="O156" s="1005"/>
      <c r="P156" s="1034"/>
    </row>
    <row r="157" spans="3:16">
      <c r="C157" s="1008" t="str">
        <f ca="1">IF(ISBLANK(OFFSET('5. Pp (3 años)'!$C$46,INT((ROW()-13)/2),0)),"",OFFSET('5. Pp (3 años)'!$C$46,INT((ROW()-13)/2),0))</f>
        <v>Actividad</v>
      </c>
      <c r="D157" s="983" t="str">
        <f ca="1">IF(ISBLANK(OFFSET('5. Pp (3 años)'!$D$46,INT((ROW()-13)/2),0)),"",OFFSET('5. Pp (3 años)'!$D$46,INT((ROW()-13)/2),0))</f>
        <v>3.1.1.1.14.2 Solicitudes de transferencias primarias de los Archivos de Tramite de las Unidades Administrativas Municipales al Archivo de Concentración.</v>
      </c>
      <c r="E157" s="983" t="str">
        <f ca="1">IF(ISBLANK(OFFSET('5. Pp (3 años)'!$E$46,INT((ROW()-13)/2),0)),"",OFFSET('5. Pp (3 años)'!$E$46,INT((ROW()-13)/2),0))</f>
        <v xml:space="preserve">PTPA: Porcentaje de Transferencias Primarias aprobadas.  </v>
      </c>
      <c r="F157" s="985" t="str">
        <f ca="1">IF(ISBLANK(OFFSET('5. Pp (3 años)'!$K$46,INT((ROW()-13)/2),0)),"",OFFSET('5. Pp (3 años)'!$K$46,INT((ROW()-13)/2),0))</f>
        <v>Ascendente</v>
      </c>
      <c r="G157" s="987" t="str">
        <f ca="1">IF(ISBLANK(OFFSET('5. Pp (3 años)'!$H$46,INT((ROW()-13)/2),0)),"",OFFSET('5. Pp (3 años)'!$H$46,INT((ROW()-13)/2),0))</f>
        <v>Trimestral</v>
      </c>
      <c r="H157" s="1027">
        <f ca="1">IF(ISBLANK(OFFSET('9. METAS'!$L$20,INT((ROW()-13)/2),0)),"",OFFSET('9. METAS'!$L$20,INT((ROW()-13)/2),0))</f>
        <v>545</v>
      </c>
      <c r="I157" s="1029"/>
      <c r="J157" s="208" t="e">
        <f ca="1">IF(MOD(ROW()-13,2)=0,IF(ISBLANK(OFFSET(#REF!,INT((ROW()-13)/2),0)),"",OFFSET(#REF!,INT((ROW()-13)/2),0)),IF(ISBLANK(OFFSET('9. METAS'!$U$20,INT((ROW()-14)/2),0)),"",OFFSET('9. METAS'!$U$20,INT((ROW()-14)/2),0)))</f>
        <v>#REF!</v>
      </c>
      <c r="K157" s="209" t="e">
        <f ca="1">IF(MOD(ROW()-13,2)=0,IF(ISBLANK(OFFSET(#REF!,INT((ROW()-13)/2),0)),"",OFFSET(#REF!,INT((ROW()-13)/2),0)),IF(ISBLANK(OFFSET('9. METAS'!$V$20,INT((ROW()-14)/2),0)),"",OFFSET('9. METAS'!$V$20,INT((ROW()-14)/2),0)))</f>
        <v>#REF!</v>
      </c>
      <c r="L157" s="209" t="e">
        <f ca="1">IF(MOD(ROW()-13,2)=0,IF(ISBLANK(OFFSET(#REF!,INT((ROW()-13)/2),0)),"",OFFSET(#REF!,INT((ROW()-13)/2),0)),IF(ISBLANK(OFFSET('9. METAS'!$W$20,INT((ROW()-14)/2),0)),"",OFFSET('9. METAS'!$W$20,INT((ROW()-14)/2),0)))</f>
        <v>#REF!</v>
      </c>
      <c r="M157" s="210" t="e">
        <f ca="1">IF(MOD(ROW()-13,2)=0,IF(ISBLANK(OFFSET(#REF!,INT((ROW()-13)/2),0)),"",OFFSET(#REF!,INT((ROW()-13)/2),0)),IF(ISBLANK(OFFSET('9. METAS'!$X$20,INT((ROW()-14)/2),0)),"",OFFSET('9. METAS'!$X$20,INT((ROW()-14)/2),0)))</f>
        <v>#REF!</v>
      </c>
      <c r="N157" s="1002" t="str">
        <f t="shared" ref="N157" ca="1" si="140">IFERROR(J157/J158,"ND")</f>
        <v>ND</v>
      </c>
      <c r="O157" s="1004" t="str">
        <f t="shared" ref="O157" ca="1" si="141">IFERROR(((J157+K157+L157+M157)/H157),"ND")</f>
        <v>ND</v>
      </c>
      <c r="P157" s="1031"/>
    </row>
    <row r="158" spans="3:16">
      <c r="C158" s="981"/>
      <c r="D158" s="983"/>
      <c r="E158" s="983"/>
      <c r="F158" s="985"/>
      <c r="G158" s="987"/>
      <c r="H158" s="1027"/>
      <c r="I158" s="1033"/>
      <c r="J158" s="208">
        <f ca="1">IF(MOD(ROW()-13,2)=0,IF(ISBLANK(OFFSET(#REF!,INT((ROW()-13)/2),0)),"",OFFSET(#REF!,INT((ROW()-13)/2),0)),IF(ISBLANK(OFFSET('9. METAS'!$U$20,INT((ROW()-14)/2),0)),"",OFFSET('9. METAS'!$U$20,INT((ROW()-14)/2),0)))</f>
        <v>181</v>
      </c>
      <c r="K158" s="209">
        <f ca="1">IF(MOD(ROW()-13,2)=0,IF(ISBLANK(OFFSET(#REF!,INT((ROW()-13)/2),0)),"",OFFSET(#REF!,INT((ROW()-13)/2),0)),IF(ISBLANK(OFFSET('9. METAS'!$V$20,INT((ROW()-14)/2),0)),"",OFFSET('9. METAS'!$V$20,INT((ROW()-14)/2),0)))</f>
        <v>181</v>
      </c>
      <c r="L158" s="209">
        <f ca="1">IF(MOD(ROW()-13,2)=0,IF(ISBLANK(OFFSET(#REF!,INT((ROW()-13)/2),0)),"",OFFSET(#REF!,INT((ROW()-13)/2),0)),IF(ISBLANK(OFFSET('9. METAS'!$W$20,INT((ROW()-14)/2),0)),"",OFFSET('9. METAS'!$W$20,INT((ROW()-14)/2),0)))</f>
        <v>181</v>
      </c>
      <c r="M158" s="210">
        <f ca="1">IF(MOD(ROW()-13,2)=0,IF(ISBLANK(OFFSET(#REF!,INT((ROW()-13)/2),0)),"",OFFSET(#REF!,INT((ROW()-13)/2),0)),IF(ISBLANK(OFFSET('9. METAS'!$X$20,INT((ROW()-14)/2),0)),"",OFFSET('9. METAS'!$X$20,INT((ROW()-14)/2),0)))</f>
        <v>2</v>
      </c>
      <c r="N158" s="1003"/>
      <c r="O158" s="1005"/>
      <c r="P158" s="1034"/>
    </row>
    <row r="159" spans="3:16">
      <c r="C159" s="1008" t="str">
        <f ca="1">IF(ISBLANK(OFFSET('5. Pp (3 años)'!$C$46,INT((ROW()-13)/2),0)),"",OFFSET('5. Pp (3 años)'!$C$46,INT((ROW()-13)/2),0))</f>
        <v>Actividad</v>
      </c>
      <c r="D159" s="983" t="str">
        <f ca="1">IF(ISBLANK(OFFSET('5. Pp (3 años)'!$D$46,INT((ROW()-13)/2),0)),"",OFFSET('5. Pp (3 años)'!$D$46,INT((ROW()-13)/2),0))</f>
        <v>3.1.1.1.14.3 Elaboración de los Instrumentos para control y consulta del Archivo Municipal.</v>
      </c>
      <c r="E159" s="983" t="str">
        <f ca="1">IF(ISBLANK(OFFSET('5. Pp (3 años)'!$E$46,INT((ROW()-13)/2),0)),"",OFFSET('5. Pp (3 años)'!$E$46,INT((ROW()-13)/2),0))</f>
        <v xml:space="preserve">PICCE: Porcentaje de instrumentos de control y consulta elaborados </v>
      </c>
      <c r="F159" s="985" t="str">
        <f ca="1">IF(ISBLANK(OFFSET('5. Pp (3 años)'!$K$46,INT((ROW()-13)/2),0)),"",OFFSET('5. Pp (3 años)'!$K$46,INT((ROW()-13)/2),0))</f>
        <v>Ascendente</v>
      </c>
      <c r="G159" s="987" t="str">
        <f ca="1">IF(ISBLANK(OFFSET('5. Pp (3 años)'!$H$46,INT((ROW()-13)/2),0)),"",OFFSET('5. Pp (3 años)'!$H$46,INT((ROW()-13)/2),0))</f>
        <v>Trimestral</v>
      </c>
      <c r="H159" s="1027">
        <f ca="1">IF(ISBLANK(OFFSET('9. METAS'!$L$20,INT((ROW()-13)/2),0)),"",OFFSET('9. METAS'!$L$20,INT((ROW()-13)/2),0))</f>
        <v>600</v>
      </c>
      <c r="I159" s="1029"/>
      <c r="J159" s="208" t="e">
        <f ca="1">IF(MOD(ROW()-13,2)=0,IF(ISBLANK(OFFSET(#REF!,INT((ROW()-13)/2),0)),"",OFFSET(#REF!,INT((ROW()-13)/2),0)),IF(ISBLANK(OFFSET('9. METAS'!$U$20,INT((ROW()-14)/2),0)),"",OFFSET('9. METAS'!$U$20,INT((ROW()-14)/2),0)))</f>
        <v>#REF!</v>
      </c>
      <c r="K159" s="209" t="e">
        <f ca="1">IF(MOD(ROW()-13,2)=0,IF(ISBLANK(OFFSET(#REF!,INT((ROW()-13)/2),0)),"",OFFSET(#REF!,INT((ROW()-13)/2),0)),IF(ISBLANK(OFFSET('9. METAS'!$V$20,INT((ROW()-14)/2),0)),"",OFFSET('9. METAS'!$V$20,INT((ROW()-14)/2),0)))</f>
        <v>#REF!</v>
      </c>
      <c r="L159" s="209" t="e">
        <f ca="1">IF(MOD(ROW()-13,2)=0,IF(ISBLANK(OFFSET(#REF!,INT((ROW()-13)/2),0)),"",OFFSET(#REF!,INT((ROW()-13)/2),0)),IF(ISBLANK(OFFSET('9. METAS'!$W$20,INT((ROW()-14)/2),0)),"",OFFSET('9. METAS'!$W$20,INT((ROW()-14)/2),0)))</f>
        <v>#REF!</v>
      </c>
      <c r="M159" s="210" t="e">
        <f ca="1">IF(MOD(ROW()-13,2)=0,IF(ISBLANK(OFFSET(#REF!,INT((ROW()-13)/2),0)),"",OFFSET(#REF!,INT((ROW()-13)/2),0)),IF(ISBLANK(OFFSET('9. METAS'!$X$20,INT((ROW()-14)/2),0)),"",OFFSET('9. METAS'!$X$20,INT((ROW()-14)/2),0)))</f>
        <v>#REF!</v>
      </c>
      <c r="N159" s="1002" t="str">
        <f t="shared" ref="N159" ca="1" si="142">IFERROR(J159/J160,"ND")</f>
        <v>ND</v>
      </c>
      <c r="O159" s="1004" t="str">
        <f t="shared" ref="O159" ca="1" si="143">IFERROR(((J159+K159+L159+M159)/H159),"ND")</f>
        <v>ND</v>
      </c>
      <c r="P159" s="1031"/>
    </row>
    <row r="160" spans="3:16">
      <c r="C160" s="981"/>
      <c r="D160" s="983"/>
      <c r="E160" s="983"/>
      <c r="F160" s="985"/>
      <c r="G160" s="987"/>
      <c r="H160" s="1027"/>
      <c r="I160" s="1033"/>
      <c r="J160" s="208">
        <f ca="1">IF(MOD(ROW()-13,2)=0,IF(ISBLANK(OFFSET(#REF!,INT((ROW()-13)/2),0)),"",OFFSET(#REF!,INT((ROW()-13)/2),0)),IF(ISBLANK(OFFSET('9. METAS'!$U$20,INT((ROW()-14)/2),0)),"",OFFSET('9. METAS'!$U$20,INT((ROW()-14)/2),0)))</f>
        <v>150</v>
      </c>
      <c r="K160" s="209">
        <f ca="1">IF(MOD(ROW()-13,2)=0,IF(ISBLANK(OFFSET(#REF!,INT((ROW()-13)/2),0)),"",OFFSET(#REF!,INT((ROW()-13)/2),0)),IF(ISBLANK(OFFSET('9. METAS'!$V$20,INT((ROW()-14)/2),0)),"",OFFSET('9. METAS'!$V$20,INT((ROW()-14)/2),0)))</f>
        <v>150</v>
      </c>
      <c r="L160" s="209">
        <f ca="1">IF(MOD(ROW()-13,2)=0,IF(ISBLANK(OFFSET(#REF!,INT((ROW()-13)/2),0)),"",OFFSET(#REF!,INT((ROW()-13)/2),0)),IF(ISBLANK(OFFSET('9. METAS'!$W$20,INT((ROW()-14)/2),0)),"",OFFSET('9. METAS'!$W$20,INT((ROW()-14)/2),0)))</f>
        <v>150</v>
      </c>
      <c r="M160" s="210">
        <f ca="1">IF(MOD(ROW()-13,2)=0,IF(ISBLANK(OFFSET(#REF!,INT((ROW()-13)/2),0)),"",OFFSET(#REF!,INT((ROW()-13)/2),0)),IF(ISBLANK(OFFSET('9. METAS'!$X$20,INT((ROW()-14)/2),0)),"",OFFSET('9. METAS'!$X$20,INT((ROW()-14)/2),0)))</f>
        <v>150</v>
      </c>
      <c r="N160" s="1003"/>
      <c r="O160" s="1005"/>
      <c r="P160" s="1034"/>
    </row>
    <row r="161" spans="3:16">
      <c r="C161" s="1008" t="str">
        <f ca="1">IF(ISBLANK(OFFSET('5. Pp (3 años)'!$C$46,INT((ROW()-13)/2),0)),"",OFFSET('5. Pp (3 años)'!$C$46,INT((ROW()-13)/2),0))</f>
        <v>Actividad</v>
      </c>
      <c r="D161" s="983" t="str">
        <f ca="1">IF(ISBLANK(OFFSET('5. Pp (3 años)'!$D$46,INT((ROW()-13)/2),0)),"",OFFSET('5. Pp (3 años)'!$D$46,INT((ROW()-13)/2),0))</f>
        <v>3.1.1.1.14.4 Capacitaciónes desarrolladas a las unidades administravias en materia de gestión documental y administración de los archivos.</v>
      </c>
      <c r="E161" s="983" t="str">
        <f ca="1">IF(ISBLANK(OFFSET('5. Pp (3 años)'!$E$46,INT((ROW()-13)/2),0)),"",OFFSET('5. Pp (3 años)'!$E$46,INT((ROW()-13)/2),0))</f>
        <v>PAMAT: Porcentaje de capacitaciones en materia de archivo de tramite.</v>
      </c>
      <c r="F161" s="985" t="str">
        <f ca="1">IF(ISBLANK(OFFSET('5. Pp (3 años)'!$K$46,INT((ROW()-13)/2),0)),"",OFFSET('5. Pp (3 años)'!$K$46,INT((ROW()-13)/2),0))</f>
        <v>Ascendente</v>
      </c>
      <c r="G161" s="987" t="str">
        <f ca="1">IF(ISBLANK(OFFSET('5. Pp (3 años)'!$H$46,INT((ROW()-13)/2),0)),"",OFFSET('5. Pp (3 años)'!$H$46,INT((ROW()-13)/2),0))</f>
        <v>Trimestral</v>
      </c>
      <c r="H161" s="1027">
        <f ca="1">IF(ISBLANK(OFFSET('9. METAS'!$L$20,INT((ROW()-13)/2),0)),"",OFFSET('9. METAS'!$L$20,INT((ROW()-13)/2),0))</f>
        <v>200</v>
      </c>
      <c r="I161" s="1029"/>
      <c r="J161" s="208" t="e">
        <f ca="1">IF(MOD(ROW()-13,2)=0,IF(ISBLANK(OFFSET(#REF!,INT((ROW()-13)/2),0)),"",OFFSET(#REF!,INT((ROW()-13)/2),0)),IF(ISBLANK(OFFSET('9. METAS'!$U$20,INT((ROW()-14)/2),0)),"",OFFSET('9. METAS'!$U$20,INT((ROW()-14)/2),0)))</f>
        <v>#REF!</v>
      </c>
      <c r="K161" s="209" t="e">
        <f ca="1">IF(MOD(ROW()-13,2)=0,IF(ISBLANK(OFFSET(#REF!,INT((ROW()-13)/2),0)),"",OFFSET(#REF!,INT((ROW()-13)/2),0)),IF(ISBLANK(OFFSET('9. METAS'!$V$20,INT((ROW()-14)/2),0)),"",OFFSET('9. METAS'!$V$20,INT((ROW()-14)/2),0)))</f>
        <v>#REF!</v>
      </c>
      <c r="L161" s="209" t="e">
        <f ca="1">IF(MOD(ROW()-13,2)=0,IF(ISBLANK(OFFSET(#REF!,INT((ROW()-13)/2),0)),"",OFFSET(#REF!,INT((ROW()-13)/2),0)),IF(ISBLANK(OFFSET('9. METAS'!$W$20,INT((ROW()-14)/2),0)),"",OFFSET('9. METAS'!$W$20,INT((ROW()-14)/2),0)))</f>
        <v>#REF!</v>
      </c>
      <c r="M161" s="210" t="e">
        <f ca="1">IF(MOD(ROW()-13,2)=0,IF(ISBLANK(OFFSET(#REF!,INT((ROW()-13)/2),0)),"",OFFSET(#REF!,INT((ROW()-13)/2),0)),IF(ISBLANK(OFFSET('9. METAS'!$X$20,INT((ROW()-14)/2),0)),"",OFFSET('9. METAS'!$X$20,INT((ROW()-14)/2),0)))</f>
        <v>#REF!</v>
      </c>
      <c r="N161" s="1002" t="str">
        <f t="shared" ref="N161" ca="1" si="144">IFERROR(J161/J162,"ND")</f>
        <v>ND</v>
      </c>
      <c r="O161" s="1004" t="str">
        <f t="shared" ref="O161" ca="1" si="145">IFERROR(((J161+K161+L161+M161)/H161),"ND")</f>
        <v>ND</v>
      </c>
      <c r="P161" s="1031"/>
    </row>
    <row r="162" spans="3:16">
      <c r="C162" s="981"/>
      <c r="D162" s="983"/>
      <c r="E162" s="983"/>
      <c r="F162" s="985"/>
      <c r="G162" s="987"/>
      <c r="H162" s="1027"/>
      <c r="I162" s="1033"/>
      <c r="J162" s="208">
        <f ca="1">IF(MOD(ROW()-13,2)=0,IF(ISBLANK(OFFSET(#REF!,INT((ROW()-13)/2),0)),"",OFFSET(#REF!,INT((ROW()-13)/2),0)),IF(ISBLANK(OFFSET('9. METAS'!$U$20,INT((ROW()-14)/2),0)),"",OFFSET('9. METAS'!$U$20,INT((ROW()-14)/2),0)))</f>
        <v>50</v>
      </c>
      <c r="K162" s="209">
        <f ca="1">IF(MOD(ROW()-13,2)=0,IF(ISBLANK(OFFSET(#REF!,INT((ROW()-13)/2),0)),"",OFFSET(#REF!,INT((ROW()-13)/2),0)),IF(ISBLANK(OFFSET('9. METAS'!$V$20,INT((ROW()-14)/2),0)),"",OFFSET('9. METAS'!$V$20,INT((ROW()-14)/2),0)))</f>
        <v>50</v>
      </c>
      <c r="L162" s="209">
        <f ca="1">IF(MOD(ROW()-13,2)=0,IF(ISBLANK(OFFSET(#REF!,INT((ROW()-13)/2),0)),"",OFFSET(#REF!,INT((ROW()-13)/2),0)),IF(ISBLANK(OFFSET('9. METAS'!$W$20,INT((ROW()-14)/2),0)),"",OFFSET('9. METAS'!$W$20,INT((ROW()-14)/2),0)))</f>
        <v>50</v>
      </c>
      <c r="M162" s="210">
        <f ca="1">IF(MOD(ROW()-13,2)=0,IF(ISBLANK(OFFSET(#REF!,INT((ROW()-13)/2),0)),"",OFFSET(#REF!,INT((ROW()-13)/2),0)),IF(ISBLANK(OFFSET('9. METAS'!$X$20,INT((ROW()-14)/2),0)),"",OFFSET('9. METAS'!$X$20,INT((ROW()-14)/2),0)))</f>
        <v>50</v>
      </c>
      <c r="N162" s="1003"/>
      <c r="O162" s="1005"/>
      <c r="P162" s="1034"/>
    </row>
    <row r="163" spans="3:16">
      <c r="C163" s="1008" t="str">
        <f ca="1">IF(ISBLANK(OFFSET('5. Pp (3 años)'!$C$46,INT((ROW()-13)/2),0)),"",OFFSET('5. Pp (3 años)'!$C$46,INT((ROW()-13)/2),0))</f>
        <v>Actividad</v>
      </c>
      <c r="D163" s="983" t="str">
        <f ca="1">IF(ISBLANK(OFFSET('5. Pp (3 años)'!$D$46,INT((ROW()-13)/2),0)),"",OFFSET('5. Pp (3 años)'!$D$46,INT((ROW()-13)/2),0))</f>
        <v>3.1.1.1.14.5 Eliminación de Documentos de apoyo informativo.</v>
      </c>
      <c r="E163" s="983" t="str">
        <f ca="1">IF(ISBLANK(OFFSET('5. Pp (3 años)'!$E$46,INT((ROW()-13)/2),0)),"",OFFSET('5. Pp (3 años)'!$E$46,INT((ROW()-13)/2),0))</f>
        <v>PEDAI: Porcentaje de eliminación de Documentos de Apoyo informativo.</v>
      </c>
      <c r="F163" s="985" t="str">
        <f ca="1">IF(ISBLANK(OFFSET('5. Pp (3 años)'!$K$46,INT((ROW()-13)/2),0)),"",OFFSET('5. Pp (3 años)'!$K$46,INT((ROW()-13)/2),0))</f>
        <v>Ascendente</v>
      </c>
      <c r="G163" s="987" t="str">
        <f ca="1">IF(ISBLANK(OFFSET('5. Pp (3 años)'!$H$46,INT((ROW()-13)/2),0)),"",OFFSET('5. Pp (3 años)'!$H$46,INT((ROW()-13)/2),0))</f>
        <v>Trimestral</v>
      </c>
      <c r="H163" s="1027">
        <f ca="1">IF(ISBLANK(OFFSET('9. METAS'!$L$20,INT((ROW()-13)/2),0)),"",OFFSET('9. METAS'!$L$20,INT((ROW()-13)/2),0))</f>
        <v>40</v>
      </c>
      <c r="I163" s="1029"/>
      <c r="J163" s="208" t="e">
        <f ca="1">IF(MOD(ROW()-13,2)=0,IF(ISBLANK(OFFSET(#REF!,INT((ROW()-13)/2),0)),"",OFFSET(#REF!,INT((ROW()-13)/2),0)),IF(ISBLANK(OFFSET('9. METAS'!$U$20,INT((ROW()-14)/2),0)),"",OFFSET('9. METAS'!$U$20,INT((ROW()-14)/2),0)))</f>
        <v>#REF!</v>
      </c>
      <c r="K163" s="209" t="e">
        <f ca="1">IF(MOD(ROW()-13,2)=0,IF(ISBLANK(OFFSET(#REF!,INT((ROW()-13)/2),0)),"",OFFSET(#REF!,INT((ROW()-13)/2),0)),IF(ISBLANK(OFFSET('9. METAS'!$V$20,INT((ROW()-14)/2),0)),"",OFFSET('9. METAS'!$V$20,INT((ROW()-14)/2),0)))</f>
        <v>#REF!</v>
      </c>
      <c r="L163" s="209" t="e">
        <f ca="1">IF(MOD(ROW()-13,2)=0,IF(ISBLANK(OFFSET(#REF!,INT((ROW()-13)/2),0)),"",OFFSET(#REF!,INT((ROW()-13)/2),0)),IF(ISBLANK(OFFSET('9. METAS'!$W$20,INT((ROW()-14)/2),0)),"",OFFSET('9. METAS'!$W$20,INT((ROW()-14)/2),0)))</f>
        <v>#REF!</v>
      </c>
      <c r="M163" s="210" t="e">
        <f ca="1">IF(MOD(ROW()-13,2)=0,IF(ISBLANK(OFFSET(#REF!,INT((ROW()-13)/2),0)),"",OFFSET(#REF!,INT((ROW()-13)/2),0)),IF(ISBLANK(OFFSET('9. METAS'!$X$20,INT((ROW()-14)/2),0)),"",OFFSET('9. METAS'!$X$20,INT((ROW()-14)/2),0)))</f>
        <v>#REF!</v>
      </c>
      <c r="N163" s="1002" t="str">
        <f t="shared" ref="N163" ca="1" si="146">IFERROR(J163/J164,"ND")</f>
        <v>ND</v>
      </c>
      <c r="O163" s="1004" t="str">
        <f t="shared" ref="O163" ca="1" si="147">IFERROR(((J163+K163+L163+M163)/H163),"ND")</f>
        <v>ND</v>
      </c>
      <c r="P163" s="1031"/>
    </row>
    <row r="164" spans="3:16">
      <c r="C164" s="981"/>
      <c r="D164" s="983"/>
      <c r="E164" s="983"/>
      <c r="F164" s="985"/>
      <c r="G164" s="987"/>
      <c r="H164" s="1027"/>
      <c r="I164" s="1033"/>
      <c r="J164" s="208">
        <f ca="1">IF(MOD(ROW()-13,2)=0,IF(ISBLANK(OFFSET(#REF!,INT((ROW()-13)/2),0)),"",OFFSET(#REF!,INT((ROW()-13)/2),0)),IF(ISBLANK(OFFSET('9. METAS'!$U$20,INT((ROW()-14)/2),0)),"",OFFSET('9. METAS'!$U$20,INT((ROW()-14)/2),0)))</f>
        <v>10</v>
      </c>
      <c r="K164" s="209">
        <f ca="1">IF(MOD(ROW()-13,2)=0,IF(ISBLANK(OFFSET(#REF!,INT((ROW()-13)/2),0)),"",OFFSET(#REF!,INT((ROW()-13)/2),0)),IF(ISBLANK(OFFSET('9. METAS'!$V$20,INT((ROW()-14)/2),0)),"",OFFSET('9. METAS'!$V$20,INT((ROW()-14)/2),0)))</f>
        <v>10</v>
      </c>
      <c r="L164" s="209">
        <f ca="1">IF(MOD(ROW()-13,2)=0,IF(ISBLANK(OFFSET(#REF!,INT((ROW()-13)/2),0)),"",OFFSET(#REF!,INT((ROW()-13)/2),0)),IF(ISBLANK(OFFSET('9. METAS'!$W$20,INT((ROW()-14)/2),0)),"",OFFSET('9. METAS'!$W$20,INT((ROW()-14)/2),0)))</f>
        <v>10</v>
      </c>
      <c r="M164" s="210">
        <f ca="1">IF(MOD(ROW()-13,2)=0,IF(ISBLANK(OFFSET(#REF!,INT((ROW()-13)/2),0)),"",OFFSET(#REF!,INT((ROW()-13)/2),0)),IF(ISBLANK(OFFSET('9. METAS'!$X$20,INT((ROW()-14)/2),0)),"",OFFSET('9. METAS'!$X$20,INT((ROW()-14)/2),0)))</f>
        <v>10</v>
      </c>
      <c r="N164" s="1003"/>
      <c r="O164" s="1005"/>
      <c r="P164" s="1034"/>
    </row>
    <row r="165" spans="3:16">
      <c r="C165" s="1008" t="str">
        <f ca="1">IF(ISBLANK(OFFSET('5. Pp (3 años)'!$C$46,INT((ROW()-13)/2),0)),"",OFFSET('5. Pp (3 años)'!$C$46,INT((ROW()-13)/2),0))</f>
        <v>Actividad</v>
      </c>
      <c r="D165" s="983" t="str">
        <f ca="1">IF(ISBLANK(OFFSET('5. Pp (3 años)'!$D$46,INT((ROW()-13)/2),0)),"",OFFSET('5. Pp (3 años)'!$D$46,INT((ROW()-13)/2),0))</f>
        <v>3.1.1.1.14.6 Visitas agendadas a las unidades administrativas para el proceso de baja documental.</v>
      </c>
      <c r="E165" s="983" t="str">
        <f ca="1">IF(ISBLANK(OFFSET('5. Pp (3 años)'!$E$46,INT((ROW()-13)/2),0)),"",OFFSET('5. Pp (3 años)'!$E$46,INT((ROW()-13)/2),0))</f>
        <v>PVAUAPBD: Porcentaje de visitas agendadas a las unidades administrativas para el proceso de baja documental.</v>
      </c>
      <c r="F165" s="985" t="str">
        <f ca="1">IF(ISBLANK(OFFSET('5. Pp (3 años)'!$K$46,INT((ROW()-13)/2),0)),"",OFFSET('5. Pp (3 años)'!$K$46,INT((ROW()-13)/2),0))</f>
        <v>Ascendente</v>
      </c>
      <c r="G165" s="987" t="str">
        <f ca="1">IF(ISBLANK(OFFSET('5. Pp (3 años)'!$H$46,INT((ROW()-13)/2),0)),"",OFFSET('5. Pp (3 años)'!$H$46,INT((ROW()-13)/2),0))</f>
        <v>Trimestral</v>
      </c>
      <c r="H165" s="1027">
        <f ca="1">IF(ISBLANK(OFFSET('9. METAS'!$L$20,INT((ROW()-13)/2),0)),"",OFFSET('9. METAS'!$L$20,INT((ROW()-13)/2),0))</f>
        <v>5</v>
      </c>
      <c r="I165" s="1029"/>
      <c r="J165" s="208" t="e">
        <f ca="1">IF(MOD(ROW()-13,2)=0,IF(ISBLANK(OFFSET(#REF!,INT((ROW()-13)/2),0)),"",OFFSET(#REF!,INT((ROW()-13)/2),0)),IF(ISBLANK(OFFSET('9. METAS'!$U$20,INT((ROW()-14)/2),0)),"",OFFSET('9. METAS'!$U$20,INT((ROW()-14)/2),0)))</f>
        <v>#REF!</v>
      </c>
      <c r="K165" s="209" t="e">
        <f ca="1">IF(MOD(ROW()-13,2)=0,IF(ISBLANK(OFFSET(#REF!,INT((ROW()-13)/2),0)),"",OFFSET(#REF!,INT((ROW()-13)/2),0)),IF(ISBLANK(OFFSET('9. METAS'!$V$20,INT((ROW()-14)/2),0)),"",OFFSET('9. METAS'!$V$20,INT((ROW()-14)/2),0)))</f>
        <v>#REF!</v>
      </c>
      <c r="L165" s="209" t="e">
        <f ca="1">IF(MOD(ROW()-13,2)=0,IF(ISBLANK(OFFSET(#REF!,INT((ROW()-13)/2),0)),"",OFFSET(#REF!,INT((ROW()-13)/2),0)),IF(ISBLANK(OFFSET('9. METAS'!$W$20,INT((ROW()-14)/2),0)),"",OFFSET('9. METAS'!$W$20,INT((ROW()-14)/2),0)))</f>
        <v>#REF!</v>
      </c>
      <c r="M165" s="210" t="e">
        <f ca="1">IF(MOD(ROW()-13,2)=0,IF(ISBLANK(OFFSET(#REF!,INT((ROW()-13)/2),0)),"",OFFSET(#REF!,INT((ROW()-13)/2),0)),IF(ISBLANK(OFFSET('9. METAS'!$X$20,INT((ROW()-14)/2),0)),"",OFFSET('9. METAS'!$X$20,INT((ROW()-14)/2),0)))</f>
        <v>#REF!</v>
      </c>
      <c r="N165" s="1002" t="str">
        <f t="shared" ref="N165" ca="1" si="148">IFERROR(J165/J166,"ND")</f>
        <v>ND</v>
      </c>
      <c r="O165" s="1004" t="str">
        <f t="shared" ref="O165" ca="1" si="149">IFERROR(((J165+K165+L165+M165)/H165),"ND")</f>
        <v>ND</v>
      </c>
      <c r="P165" s="1031"/>
    </row>
    <row r="166" spans="3:16">
      <c r="C166" s="981"/>
      <c r="D166" s="983"/>
      <c r="E166" s="983"/>
      <c r="F166" s="985"/>
      <c r="G166" s="987"/>
      <c r="H166" s="1027"/>
      <c r="I166" s="1033"/>
      <c r="J166" s="208">
        <f ca="1">IF(MOD(ROW()-13,2)=0,IF(ISBLANK(OFFSET(#REF!,INT((ROW()-13)/2),0)),"",OFFSET(#REF!,INT((ROW()-13)/2),0)),IF(ISBLANK(OFFSET('9. METAS'!$U$20,INT((ROW()-14)/2),0)),"",OFFSET('9. METAS'!$U$20,INT((ROW()-14)/2),0)))</f>
        <v>1</v>
      </c>
      <c r="K166" s="209">
        <f ca="1">IF(MOD(ROW()-13,2)=0,IF(ISBLANK(OFFSET(#REF!,INT((ROW()-13)/2),0)),"",OFFSET(#REF!,INT((ROW()-13)/2),0)),IF(ISBLANK(OFFSET('9. METAS'!$V$20,INT((ROW()-14)/2),0)),"",OFFSET('9. METAS'!$V$20,INT((ROW()-14)/2),0)))</f>
        <v>2</v>
      </c>
      <c r="L166" s="209">
        <f ca="1">IF(MOD(ROW()-13,2)=0,IF(ISBLANK(OFFSET(#REF!,INT((ROW()-13)/2),0)),"",OFFSET(#REF!,INT((ROW()-13)/2),0)),IF(ISBLANK(OFFSET('9. METAS'!$W$20,INT((ROW()-14)/2),0)),"",OFFSET('9. METAS'!$W$20,INT((ROW()-14)/2),0)))</f>
        <v>1</v>
      </c>
      <c r="M166" s="210">
        <f ca="1">IF(MOD(ROW()-13,2)=0,IF(ISBLANK(OFFSET(#REF!,INT((ROW()-13)/2),0)),"",OFFSET(#REF!,INT((ROW()-13)/2),0)),IF(ISBLANK(OFFSET('9. METAS'!$X$20,INT((ROW()-14)/2),0)),"",OFFSET('9. METAS'!$X$20,INT((ROW()-14)/2),0)))</f>
        <v>1</v>
      </c>
      <c r="N166" s="1003"/>
      <c r="O166" s="1005"/>
      <c r="P166" s="1034"/>
    </row>
    <row r="167" spans="3:16">
      <c r="C167" s="1008" t="str">
        <f ca="1">IF(ISBLANK(OFFSET('5. Pp (3 años)'!$C$46,INT((ROW()-13)/2),0)),"",OFFSET('5. Pp (3 años)'!$C$46,INT((ROW()-13)/2),0))</f>
        <v>Actividad</v>
      </c>
      <c r="D167" s="983" t="str">
        <f ca="1">IF(ISBLANK(OFFSET('5. Pp (3 años)'!$D$46,INT((ROW()-13)/2),0)),"",OFFSET('5. Pp (3 años)'!$D$46,INT((ROW()-13)/2),0))</f>
        <v>3.1.1.1.14.7 Total de Bajas documentales concluidas (Actas de baja documental)</v>
      </c>
      <c r="E167" s="983" t="str">
        <f ca="1">IF(ISBLANK(OFFSET('5. Pp (3 años)'!$E$46,INT((ROW()-13)/2),0)),"",OFFSET('5. Pp (3 años)'!$E$46,INT((ROW()-13)/2),0))</f>
        <v>PTBDC: Porcentaje de Total de Bajas documentales concluidas (Actas de baja documental).</v>
      </c>
      <c r="F167" s="985" t="str">
        <f ca="1">IF(ISBLANK(OFFSET('5. Pp (3 años)'!$K$46,INT((ROW()-13)/2),0)),"",OFFSET('5. Pp (3 años)'!$K$46,INT((ROW()-13)/2),0))</f>
        <v>Ascendente</v>
      </c>
      <c r="G167" s="987" t="str">
        <f ca="1">IF(ISBLANK(OFFSET('5. Pp (3 años)'!$H$46,INT((ROW()-13)/2),0)),"",OFFSET('5. Pp (3 años)'!$H$46,INT((ROW()-13)/2),0))</f>
        <v>Trimestral</v>
      </c>
      <c r="H167" s="1027">
        <f ca="1">IF(ISBLANK(OFFSET('9. METAS'!$L$20,INT((ROW()-13)/2),0)),"",OFFSET('9. METAS'!$L$20,INT((ROW()-13)/2),0))</f>
        <v>120</v>
      </c>
      <c r="I167" s="1029"/>
      <c r="J167" s="208" t="e">
        <f ca="1">IF(MOD(ROW()-13,2)=0,IF(ISBLANK(OFFSET(#REF!,INT((ROW()-13)/2),0)),"",OFFSET(#REF!,INT((ROW()-13)/2),0)),IF(ISBLANK(OFFSET('9. METAS'!$U$20,INT((ROW()-14)/2),0)),"",OFFSET('9. METAS'!$U$20,INT((ROW()-14)/2),0)))</f>
        <v>#REF!</v>
      </c>
      <c r="K167" s="209" t="e">
        <f ca="1">IF(MOD(ROW()-13,2)=0,IF(ISBLANK(OFFSET(#REF!,INT((ROW()-13)/2),0)),"",OFFSET(#REF!,INT((ROW()-13)/2),0)),IF(ISBLANK(OFFSET('9. METAS'!$V$20,INT((ROW()-14)/2),0)),"",OFFSET('9. METAS'!$V$20,INT((ROW()-14)/2),0)))</f>
        <v>#REF!</v>
      </c>
      <c r="L167" s="209" t="e">
        <f ca="1">IF(MOD(ROW()-13,2)=0,IF(ISBLANK(OFFSET(#REF!,INT((ROW()-13)/2),0)),"",OFFSET(#REF!,INT((ROW()-13)/2),0)),IF(ISBLANK(OFFSET('9. METAS'!$W$20,INT((ROW()-14)/2),0)),"",OFFSET('9. METAS'!$W$20,INT((ROW()-14)/2),0)))</f>
        <v>#REF!</v>
      </c>
      <c r="M167" s="210" t="e">
        <f ca="1">IF(MOD(ROW()-13,2)=0,IF(ISBLANK(OFFSET(#REF!,INT((ROW()-13)/2),0)),"",OFFSET(#REF!,INT((ROW()-13)/2),0)),IF(ISBLANK(OFFSET('9. METAS'!$X$20,INT((ROW()-14)/2),0)),"",OFFSET('9. METAS'!$X$20,INT((ROW()-14)/2),0)))</f>
        <v>#REF!</v>
      </c>
      <c r="N167" s="1002" t="str">
        <f t="shared" ref="N167" ca="1" si="150">IFERROR(J167/J168,"ND")</f>
        <v>ND</v>
      </c>
      <c r="O167" s="1004" t="str">
        <f t="shared" ref="O167" ca="1" si="151">IFERROR(((J167+K167+L167+M167)/H167),"ND")</f>
        <v>ND</v>
      </c>
      <c r="P167" s="1031"/>
    </row>
    <row r="168" spans="3:16">
      <c r="C168" s="981"/>
      <c r="D168" s="983"/>
      <c r="E168" s="983"/>
      <c r="F168" s="985"/>
      <c r="G168" s="987"/>
      <c r="H168" s="1027"/>
      <c r="I168" s="1033"/>
      <c r="J168" s="208">
        <f ca="1">IF(MOD(ROW()-13,2)=0,IF(ISBLANK(OFFSET(#REF!,INT((ROW()-13)/2),0)),"",OFFSET(#REF!,INT((ROW()-13)/2),0)),IF(ISBLANK(OFFSET('9. METAS'!$U$20,INT((ROW()-14)/2),0)),"",OFFSET('9. METAS'!$U$20,INT((ROW()-14)/2),0)))</f>
        <v>30</v>
      </c>
      <c r="K168" s="209">
        <f ca="1">IF(MOD(ROW()-13,2)=0,IF(ISBLANK(OFFSET(#REF!,INT((ROW()-13)/2),0)),"",OFFSET(#REF!,INT((ROW()-13)/2),0)),IF(ISBLANK(OFFSET('9. METAS'!$V$20,INT((ROW()-14)/2),0)),"",OFFSET('9. METAS'!$V$20,INT((ROW()-14)/2),0)))</f>
        <v>30</v>
      </c>
      <c r="L168" s="209">
        <f ca="1">IF(MOD(ROW()-13,2)=0,IF(ISBLANK(OFFSET(#REF!,INT((ROW()-13)/2),0)),"",OFFSET(#REF!,INT((ROW()-13)/2),0)),IF(ISBLANK(OFFSET('9. METAS'!$W$20,INT((ROW()-14)/2),0)),"",OFFSET('9. METAS'!$W$20,INT((ROW()-14)/2),0)))</f>
        <v>30</v>
      </c>
      <c r="M168" s="210">
        <f ca="1">IF(MOD(ROW()-13,2)=0,IF(ISBLANK(OFFSET(#REF!,INT((ROW()-13)/2),0)),"",OFFSET(#REF!,INT((ROW()-13)/2),0)),IF(ISBLANK(OFFSET('9. METAS'!$X$20,INT((ROW()-14)/2),0)),"",OFFSET('9. METAS'!$X$20,INT((ROW()-14)/2),0)))</f>
        <v>30</v>
      </c>
      <c r="N168" s="1003"/>
      <c r="O168" s="1005"/>
      <c r="P168" s="1034"/>
    </row>
    <row r="169" spans="3:16">
      <c r="C169" s="1008" t="str">
        <f ca="1">IF(ISBLANK(OFFSET('5. Pp (3 años)'!$C$46,INT((ROW()-13)/2),0)),"",OFFSET('5. Pp (3 años)'!$C$46,INT((ROW()-13)/2),0))</f>
        <v>Actividad</v>
      </c>
      <c r="D169" s="983" t="str">
        <f ca="1">IF(ISBLANK(OFFSET('5. Pp (3 años)'!$D$46,INT((ROW()-13)/2),0)),"",OFFSET('5. Pp (3 años)'!$D$46,INT((ROW()-13)/2),0))</f>
        <v>3.1.1.1.14.8 Asesorias en materia de bajas documentales.</v>
      </c>
      <c r="E169" s="983" t="str">
        <f ca="1">IF(ISBLANK(OFFSET('5. Pp (3 años)'!$E$46,INT((ROW()-13)/2),0)),"",OFFSET('5. Pp (3 años)'!$E$46,INT((ROW()-13)/2),0))</f>
        <v>PAMBD: Porcentaje de Asesorias en materia de bajas documentales.</v>
      </c>
      <c r="F169" s="985" t="str">
        <f ca="1">IF(ISBLANK(OFFSET('5. Pp (3 años)'!$K$46,INT((ROW()-13)/2),0)),"",OFFSET('5. Pp (3 años)'!$K$46,INT((ROW()-13)/2),0))</f>
        <v>Ascendente</v>
      </c>
      <c r="G169" s="987" t="str">
        <f ca="1">IF(ISBLANK(OFFSET('5. Pp (3 años)'!$H$46,INT((ROW()-13)/2),0)),"",OFFSET('5. Pp (3 años)'!$H$46,INT((ROW()-13)/2),0))</f>
        <v>Trimestral</v>
      </c>
      <c r="H169" s="1027">
        <f ca="1">IF(ISBLANK(OFFSET('9. METAS'!$L$20,INT((ROW()-13)/2),0)),"",OFFSET('9. METAS'!$L$20,INT((ROW()-13)/2),0))</f>
        <v>120</v>
      </c>
      <c r="I169" s="1029"/>
      <c r="J169" s="208" t="e">
        <f ca="1">IF(MOD(ROW()-13,2)=0,IF(ISBLANK(OFFSET(#REF!,INT((ROW()-13)/2),0)),"",OFFSET(#REF!,INT((ROW()-13)/2),0)),IF(ISBLANK(OFFSET('9. METAS'!$U$20,INT((ROW()-14)/2),0)),"",OFFSET('9. METAS'!$U$20,INT((ROW()-14)/2),0)))</f>
        <v>#REF!</v>
      </c>
      <c r="K169" s="209" t="e">
        <f ca="1">IF(MOD(ROW()-13,2)=0,IF(ISBLANK(OFFSET(#REF!,INT((ROW()-13)/2),0)),"",OFFSET(#REF!,INT((ROW()-13)/2),0)),IF(ISBLANK(OFFSET('9. METAS'!$V$20,INT((ROW()-14)/2),0)),"",OFFSET('9. METAS'!$V$20,INT((ROW()-14)/2),0)))</f>
        <v>#REF!</v>
      </c>
      <c r="L169" s="209" t="e">
        <f ca="1">IF(MOD(ROW()-13,2)=0,IF(ISBLANK(OFFSET(#REF!,INT((ROW()-13)/2),0)),"",OFFSET(#REF!,INT((ROW()-13)/2),0)),IF(ISBLANK(OFFSET('9. METAS'!$W$20,INT((ROW()-14)/2),0)),"",OFFSET('9. METAS'!$W$20,INT((ROW()-14)/2),0)))</f>
        <v>#REF!</v>
      </c>
      <c r="M169" s="210" t="e">
        <f ca="1">IF(MOD(ROW()-13,2)=0,IF(ISBLANK(OFFSET(#REF!,INT((ROW()-13)/2),0)),"",OFFSET(#REF!,INT((ROW()-13)/2),0)),IF(ISBLANK(OFFSET('9. METAS'!$X$20,INT((ROW()-14)/2),0)),"",OFFSET('9. METAS'!$X$20,INT((ROW()-14)/2),0)))</f>
        <v>#REF!</v>
      </c>
      <c r="N169" s="1002" t="str">
        <f t="shared" ref="N169" ca="1" si="152">IFERROR(J169/J170,"ND")</f>
        <v>ND</v>
      </c>
      <c r="O169" s="1004" t="str">
        <f t="shared" ref="O169" ca="1" si="153">IFERROR(((J169+K169+L169+M169)/H169),"ND")</f>
        <v>ND</v>
      </c>
      <c r="P169" s="1031"/>
    </row>
    <row r="170" spans="3:16">
      <c r="C170" s="981"/>
      <c r="D170" s="983"/>
      <c r="E170" s="983"/>
      <c r="F170" s="985"/>
      <c r="G170" s="987"/>
      <c r="H170" s="1027"/>
      <c r="I170" s="1033"/>
      <c r="J170" s="208">
        <f ca="1">IF(MOD(ROW()-13,2)=0,IF(ISBLANK(OFFSET(#REF!,INT((ROW()-13)/2),0)),"",OFFSET(#REF!,INT((ROW()-13)/2),0)),IF(ISBLANK(OFFSET('9. METAS'!$U$20,INT((ROW()-14)/2),0)),"",OFFSET('9. METAS'!$U$20,INT((ROW()-14)/2),0)))</f>
        <v>30</v>
      </c>
      <c r="K170" s="209">
        <f ca="1">IF(MOD(ROW()-13,2)=0,IF(ISBLANK(OFFSET(#REF!,INT((ROW()-13)/2),0)),"",OFFSET(#REF!,INT((ROW()-13)/2),0)),IF(ISBLANK(OFFSET('9. METAS'!$V$20,INT((ROW()-14)/2),0)),"",OFFSET('9. METAS'!$V$20,INT((ROW()-14)/2),0)))</f>
        <v>30</v>
      </c>
      <c r="L170" s="209">
        <f ca="1">IF(MOD(ROW()-13,2)=0,IF(ISBLANK(OFFSET(#REF!,INT((ROW()-13)/2),0)),"",OFFSET(#REF!,INT((ROW()-13)/2),0)),IF(ISBLANK(OFFSET('9. METAS'!$W$20,INT((ROW()-14)/2),0)),"",OFFSET('9. METAS'!$W$20,INT((ROW()-14)/2),0)))</f>
        <v>30</v>
      </c>
      <c r="M170" s="210">
        <f ca="1">IF(MOD(ROW()-13,2)=0,IF(ISBLANK(OFFSET(#REF!,INT((ROW()-13)/2),0)),"",OFFSET(#REF!,INT((ROW()-13)/2),0)),IF(ISBLANK(OFFSET('9. METAS'!$X$20,INT((ROW()-14)/2),0)),"",OFFSET('9. METAS'!$X$20,INT((ROW()-14)/2),0)))</f>
        <v>30</v>
      </c>
      <c r="N170" s="1003"/>
      <c r="O170" s="1005"/>
      <c r="P170" s="1034"/>
    </row>
    <row r="171" spans="3:16">
      <c r="C171" s="1008" t="str">
        <f ca="1">IF(ISBLANK(OFFSET('5. Pp (3 años)'!$C$46,INT((ROW()-13)/2),0)),"",OFFSET('5. Pp (3 años)'!$C$46,INT((ROW()-13)/2),0))</f>
        <v>Actividad</v>
      </c>
      <c r="D171" s="983" t="str">
        <f ca="1">IF(ISBLANK(OFFSET('5. Pp (3 años)'!$D$46,INT((ROW()-13)/2),0)),"",OFFSET('5. Pp (3 años)'!$D$46,INT((ROW()-13)/2),0))</f>
        <v>3.1.1.1.14.9 Exposición y actividades historicas en eventos.</v>
      </c>
      <c r="E171" s="983" t="str">
        <f ca="1">IF(ISBLANK(OFFSET('5. Pp (3 años)'!$E$46,INT((ROW()-13)/2),0)),"",OFFSET('5. Pp (3 años)'!$E$46,INT((ROW()-13)/2),0))</f>
        <v>PAMBD: Porcentaje de Exposiciónes y actividades historicas en eventos.</v>
      </c>
      <c r="F171" s="985" t="str">
        <f ca="1">IF(ISBLANK(OFFSET('5. Pp (3 años)'!$K$46,INT((ROW()-13)/2),0)),"",OFFSET('5. Pp (3 años)'!$K$46,INT((ROW()-13)/2),0))</f>
        <v>Ascendente</v>
      </c>
      <c r="G171" s="987" t="str">
        <f ca="1">IF(ISBLANK(OFFSET('5. Pp (3 años)'!$H$46,INT((ROW()-13)/2),0)),"",OFFSET('5. Pp (3 años)'!$H$46,INT((ROW()-13)/2),0))</f>
        <v>Trimestral</v>
      </c>
      <c r="H171" s="1027">
        <f ca="1">IF(ISBLANK(OFFSET('9. METAS'!$L$20,INT((ROW()-13)/2),0)),"",OFFSET('9. METAS'!$L$20,INT((ROW()-13)/2),0))</f>
        <v>200</v>
      </c>
      <c r="I171" s="1029"/>
      <c r="J171" s="208" t="e">
        <f ca="1">IF(MOD(ROW()-13,2)=0,IF(ISBLANK(OFFSET(#REF!,INT((ROW()-13)/2),0)),"",OFFSET(#REF!,INT((ROW()-13)/2),0)),IF(ISBLANK(OFFSET('9. METAS'!$U$20,INT((ROW()-14)/2),0)),"",OFFSET('9. METAS'!$U$20,INT((ROW()-14)/2),0)))</f>
        <v>#REF!</v>
      </c>
      <c r="K171" s="209" t="e">
        <f ca="1">IF(MOD(ROW()-13,2)=0,IF(ISBLANK(OFFSET(#REF!,INT((ROW()-13)/2),0)),"",OFFSET(#REF!,INT((ROW()-13)/2),0)),IF(ISBLANK(OFFSET('9. METAS'!$V$20,INT((ROW()-14)/2),0)),"",OFFSET('9. METAS'!$V$20,INT((ROW()-14)/2),0)))</f>
        <v>#REF!</v>
      </c>
      <c r="L171" s="209" t="e">
        <f ca="1">IF(MOD(ROW()-13,2)=0,IF(ISBLANK(OFFSET(#REF!,INT((ROW()-13)/2),0)),"",OFFSET(#REF!,INT((ROW()-13)/2),0)),IF(ISBLANK(OFFSET('9. METAS'!$W$20,INT((ROW()-14)/2),0)),"",OFFSET('9. METAS'!$W$20,INT((ROW()-14)/2),0)))</f>
        <v>#REF!</v>
      </c>
      <c r="M171" s="210" t="e">
        <f ca="1">IF(MOD(ROW()-13,2)=0,IF(ISBLANK(OFFSET(#REF!,INT((ROW()-13)/2),0)),"",OFFSET(#REF!,INT((ROW()-13)/2),0)),IF(ISBLANK(OFFSET('9. METAS'!$X$20,INT((ROW()-14)/2),0)),"",OFFSET('9. METAS'!$X$20,INT((ROW()-14)/2),0)))</f>
        <v>#REF!</v>
      </c>
      <c r="N171" s="1002" t="str">
        <f t="shared" ref="N171" ca="1" si="154">IFERROR(J171/J172,"ND")</f>
        <v>ND</v>
      </c>
      <c r="O171" s="1004" t="str">
        <f t="shared" ref="O171" ca="1" si="155">IFERROR(((J171+K171+L171+M171)/H171),"ND")</f>
        <v>ND</v>
      </c>
      <c r="P171" s="1031"/>
    </row>
    <row r="172" spans="3:16">
      <c r="C172" s="981"/>
      <c r="D172" s="983"/>
      <c r="E172" s="983"/>
      <c r="F172" s="985"/>
      <c r="G172" s="987"/>
      <c r="H172" s="1027"/>
      <c r="I172" s="1033"/>
      <c r="J172" s="208">
        <f ca="1">IF(MOD(ROW()-13,2)=0,IF(ISBLANK(OFFSET(#REF!,INT((ROW()-13)/2),0)),"",OFFSET(#REF!,INT((ROW()-13)/2),0)),IF(ISBLANK(OFFSET('9. METAS'!$U$20,INT((ROW()-14)/2),0)),"",OFFSET('9. METAS'!$U$20,INT((ROW()-14)/2),0)))</f>
        <v>50</v>
      </c>
      <c r="K172" s="209">
        <f ca="1">IF(MOD(ROW()-13,2)=0,IF(ISBLANK(OFFSET(#REF!,INT((ROW()-13)/2),0)),"",OFFSET(#REF!,INT((ROW()-13)/2),0)),IF(ISBLANK(OFFSET('9. METAS'!$V$20,INT((ROW()-14)/2),0)),"",OFFSET('9. METAS'!$V$20,INT((ROW()-14)/2),0)))</f>
        <v>50</v>
      </c>
      <c r="L172" s="209">
        <f ca="1">IF(MOD(ROW()-13,2)=0,IF(ISBLANK(OFFSET(#REF!,INT((ROW()-13)/2),0)),"",OFFSET(#REF!,INT((ROW()-13)/2),0)),IF(ISBLANK(OFFSET('9. METAS'!$W$20,INT((ROW()-14)/2),0)),"",OFFSET('9. METAS'!$W$20,INT((ROW()-14)/2),0)))</f>
        <v>50</v>
      </c>
      <c r="M172" s="210">
        <f ca="1">IF(MOD(ROW()-13,2)=0,IF(ISBLANK(OFFSET(#REF!,INT((ROW()-13)/2),0)),"",OFFSET(#REF!,INT((ROW()-13)/2),0)),IF(ISBLANK(OFFSET('9. METAS'!$X$20,INT((ROW()-14)/2),0)),"",OFFSET('9. METAS'!$X$20,INT((ROW()-14)/2),0)))</f>
        <v>50</v>
      </c>
      <c r="N172" s="1003"/>
      <c r="O172" s="1005"/>
      <c r="P172" s="1034"/>
    </row>
    <row r="173" spans="3:16">
      <c r="C173" s="1008" t="str">
        <f ca="1">IF(ISBLANK(OFFSET('5. Pp (3 años)'!$C$46,INT((ROW()-13)/2),0)),"",OFFSET('5. Pp (3 años)'!$C$46,INT((ROW()-13)/2),0))</f>
        <v>Actividad</v>
      </c>
      <c r="D173" s="983" t="str">
        <f ca="1">IF(ISBLANK(OFFSET('5. Pp (3 años)'!$D$46,INT((ROW()-13)/2),0)),"",OFFSET('5. Pp (3 años)'!$D$46,INT((ROW()-13)/2),0))</f>
        <v>3.1.1.1.14.10 Visitas guidas a escuelas públicas.</v>
      </c>
      <c r="E173" s="983" t="str">
        <f ca="1">IF(ISBLANK(OFFSET('5. Pp (3 años)'!$E$46,INT((ROW()-13)/2),0)),"",OFFSET('5. Pp (3 años)'!$E$46,INT((ROW()-13)/2),0))</f>
        <v>PVGEP: Porcentaje de Visitas de Guidas a Escuelas Públicas.</v>
      </c>
      <c r="F173" s="985" t="str">
        <f ca="1">IF(ISBLANK(OFFSET('5. Pp (3 años)'!$K$46,INT((ROW()-13)/2),0)),"",OFFSET('5. Pp (3 años)'!$K$46,INT((ROW()-13)/2),0))</f>
        <v>Ascedente</v>
      </c>
      <c r="G173" s="987" t="str">
        <f ca="1">IF(ISBLANK(OFFSET('5. Pp (3 años)'!$H$46,INT((ROW()-13)/2),0)),"",OFFSET('5. Pp (3 años)'!$H$46,INT((ROW()-13)/2),0))</f>
        <v>Trimestral</v>
      </c>
      <c r="H173" s="1027">
        <f ca="1">IF(ISBLANK(OFFSET('9. METAS'!$L$20,INT((ROW()-13)/2),0)),"",OFFSET('9. METAS'!$L$20,INT((ROW()-13)/2),0))</f>
        <v>120</v>
      </c>
      <c r="I173" s="1029"/>
      <c r="J173" s="208" t="e">
        <f ca="1">IF(MOD(ROW()-13,2)=0,IF(ISBLANK(OFFSET(#REF!,INT((ROW()-13)/2),0)),"",OFFSET(#REF!,INT((ROW()-13)/2),0)),IF(ISBLANK(OFFSET('9. METAS'!$U$20,INT((ROW()-14)/2),0)),"",OFFSET('9. METAS'!$U$20,INT((ROW()-14)/2),0)))</f>
        <v>#REF!</v>
      </c>
      <c r="K173" s="209" t="e">
        <f ca="1">IF(MOD(ROW()-13,2)=0,IF(ISBLANK(OFFSET(#REF!,INT((ROW()-13)/2),0)),"",OFFSET(#REF!,INT((ROW()-13)/2),0)),IF(ISBLANK(OFFSET('9. METAS'!$V$20,INT((ROW()-14)/2),0)),"",OFFSET('9. METAS'!$V$20,INT((ROW()-14)/2),0)))</f>
        <v>#REF!</v>
      </c>
      <c r="L173" s="209" t="e">
        <f ca="1">IF(MOD(ROW()-13,2)=0,IF(ISBLANK(OFFSET(#REF!,INT((ROW()-13)/2),0)),"",OFFSET(#REF!,INT((ROW()-13)/2),0)),IF(ISBLANK(OFFSET('9. METAS'!$W$20,INT((ROW()-14)/2),0)),"",OFFSET('9. METAS'!$W$20,INT((ROW()-14)/2),0)))</f>
        <v>#REF!</v>
      </c>
      <c r="M173" s="210" t="e">
        <f ca="1">IF(MOD(ROW()-13,2)=0,IF(ISBLANK(OFFSET(#REF!,INT((ROW()-13)/2),0)),"",OFFSET(#REF!,INT((ROW()-13)/2),0)),IF(ISBLANK(OFFSET('9. METAS'!$X$20,INT((ROW()-14)/2),0)),"",OFFSET('9. METAS'!$X$20,INT((ROW()-14)/2),0)))</f>
        <v>#REF!</v>
      </c>
      <c r="N173" s="1002" t="str">
        <f t="shared" ref="N173" ca="1" si="156">IFERROR(J173/J174,"ND")</f>
        <v>ND</v>
      </c>
      <c r="O173" s="1004" t="str">
        <f t="shared" ref="O173" ca="1" si="157">IFERROR(((J173+K173+L173+M173)/H173),"ND")</f>
        <v>ND</v>
      </c>
      <c r="P173" s="1031"/>
    </row>
    <row r="174" spans="3:16">
      <c r="C174" s="981"/>
      <c r="D174" s="983"/>
      <c r="E174" s="983"/>
      <c r="F174" s="985"/>
      <c r="G174" s="987"/>
      <c r="H174" s="1027"/>
      <c r="I174" s="1033"/>
      <c r="J174" s="208">
        <f ca="1">IF(MOD(ROW()-13,2)=0,IF(ISBLANK(OFFSET(#REF!,INT((ROW()-13)/2),0)),"",OFFSET(#REF!,INT((ROW()-13)/2),0)),IF(ISBLANK(OFFSET('9. METAS'!$U$20,INT((ROW()-14)/2),0)),"",OFFSET('9. METAS'!$U$20,INT((ROW()-14)/2),0)))</f>
        <v>30</v>
      </c>
      <c r="K174" s="209">
        <f ca="1">IF(MOD(ROW()-13,2)=0,IF(ISBLANK(OFFSET(#REF!,INT((ROW()-13)/2),0)),"",OFFSET(#REF!,INT((ROW()-13)/2),0)),IF(ISBLANK(OFFSET('9. METAS'!$V$20,INT((ROW()-14)/2),0)),"",OFFSET('9. METAS'!$V$20,INT((ROW()-14)/2),0)))</f>
        <v>30</v>
      </c>
      <c r="L174" s="209">
        <f ca="1">IF(MOD(ROW()-13,2)=0,IF(ISBLANK(OFFSET(#REF!,INT((ROW()-13)/2),0)),"",OFFSET(#REF!,INT((ROW()-13)/2),0)),IF(ISBLANK(OFFSET('9. METAS'!$W$20,INT((ROW()-14)/2),0)),"",OFFSET('9. METAS'!$W$20,INT((ROW()-14)/2),0)))</f>
        <v>30</v>
      </c>
      <c r="M174" s="210">
        <f ca="1">IF(MOD(ROW()-13,2)=0,IF(ISBLANK(OFFSET(#REF!,INT((ROW()-13)/2),0)),"",OFFSET(#REF!,INT((ROW()-13)/2),0)),IF(ISBLANK(OFFSET('9. METAS'!$X$20,INT((ROW()-14)/2),0)),"",OFFSET('9. METAS'!$X$20,INT((ROW()-14)/2),0)))</f>
        <v>30</v>
      </c>
      <c r="N174" s="1003"/>
      <c r="O174" s="1005"/>
      <c r="P174" s="1034"/>
    </row>
    <row r="175" spans="3:16">
      <c r="C175" s="1008" t="str">
        <f ca="1">IF(ISBLANK(OFFSET('5. Pp (3 años)'!$C$46,INT((ROW()-13)/2),0)),"",OFFSET('5. Pp (3 años)'!$C$46,INT((ROW()-13)/2),0))</f>
        <v>Actividad</v>
      </c>
      <c r="D175" s="983" t="str">
        <f ca="1">IF(ISBLANK(OFFSET('5. Pp (3 años)'!$D$46,INT((ROW()-13)/2),0)),"",OFFSET('5. Pp (3 años)'!$D$46,INT((ROW()-13)/2),0))</f>
        <v>3.1.1.1.14.11 Servicios de Prestamo y Consulta al Público</v>
      </c>
      <c r="E175" s="983" t="str">
        <f ca="1">IF(ISBLANK(OFFSET('5. Pp (3 años)'!$E$46,INT((ROW()-13)/2),0)),"",OFFSET('5. Pp (3 años)'!$E$46,INT((ROW()-13)/2),0))</f>
        <v>PVGEP: Porcentaje de Servicios de Prestamo y Consulta al Público.</v>
      </c>
      <c r="F175" s="985" t="str">
        <f ca="1">IF(ISBLANK(OFFSET('5. Pp (3 años)'!$K$46,INT((ROW()-13)/2),0)),"",OFFSET('5. Pp (3 años)'!$K$46,INT((ROW()-13)/2),0))</f>
        <v>Ascedente</v>
      </c>
      <c r="G175" s="987" t="str">
        <f ca="1">IF(ISBLANK(OFFSET('5. Pp (3 años)'!$H$46,INT((ROW()-13)/2),0)),"",OFFSET('5. Pp (3 años)'!$H$46,INT((ROW()-13)/2),0))</f>
        <v>Trimestral</v>
      </c>
      <c r="H175" s="1027">
        <f ca="1">IF(ISBLANK(OFFSET('9. METAS'!$L$20,INT((ROW()-13)/2),0)),"",OFFSET('9. METAS'!$L$20,INT((ROW()-13)/2),0))</f>
        <v>15</v>
      </c>
      <c r="I175" s="1029"/>
      <c r="J175" s="208" t="e">
        <f ca="1">IF(MOD(ROW()-13,2)=0,IF(ISBLANK(OFFSET(#REF!,INT((ROW()-13)/2),0)),"",OFFSET(#REF!,INT((ROW()-13)/2),0)),IF(ISBLANK(OFFSET('9. METAS'!$U$20,INT((ROW()-14)/2),0)),"",OFFSET('9. METAS'!$U$20,INT((ROW()-14)/2),0)))</f>
        <v>#REF!</v>
      </c>
      <c r="K175" s="209" t="e">
        <f ca="1">IF(MOD(ROW()-13,2)=0,IF(ISBLANK(OFFSET(#REF!,INT((ROW()-13)/2),0)),"",OFFSET(#REF!,INT((ROW()-13)/2),0)),IF(ISBLANK(OFFSET('9. METAS'!$V$20,INT((ROW()-14)/2),0)),"",OFFSET('9. METAS'!$V$20,INT((ROW()-14)/2),0)))</f>
        <v>#REF!</v>
      </c>
      <c r="L175" s="209" t="e">
        <f ca="1">IF(MOD(ROW()-13,2)=0,IF(ISBLANK(OFFSET(#REF!,INT((ROW()-13)/2),0)),"",OFFSET(#REF!,INT((ROW()-13)/2),0)),IF(ISBLANK(OFFSET('9. METAS'!$W$20,INT((ROW()-14)/2),0)),"",OFFSET('9. METAS'!$W$20,INT((ROW()-14)/2),0)))</f>
        <v>#REF!</v>
      </c>
      <c r="M175" s="210" t="e">
        <f ca="1">IF(MOD(ROW()-13,2)=0,IF(ISBLANK(OFFSET(#REF!,INT((ROW()-13)/2),0)),"",OFFSET(#REF!,INT((ROW()-13)/2),0)),IF(ISBLANK(OFFSET('9. METAS'!$X$20,INT((ROW()-14)/2),0)),"",OFFSET('9. METAS'!$X$20,INT((ROW()-14)/2),0)))</f>
        <v>#REF!</v>
      </c>
      <c r="N175" s="1002" t="str">
        <f t="shared" ref="N175" ca="1" si="158">IFERROR(J175/J176,"ND")</f>
        <v>ND</v>
      </c>
      <c r="O175" s="1004" t="str">
        <f t="shared" ref="O175" ca="1" si="159">IFERROR(((J175+K175+L175+M175)/H175),"ND")</f>
        <v>ND</v>
      </c>
      <c r="P175" s="1031"/>
    </row>
    <row r="176" spans="3:16">
      <c r="C176" s="981"/>
      <c r="D176" s="983"/>
      <c r="E176" s="983"/>
      <c r="F176" s="985"/>
      <c r="G176" s="987"/>
      <c r="H176" s="1027"/>
      <c r="I176" s="1033"/>
      <c r="J176" s="208">
        <f ca="1">IF(MOD(ROW()-13,2)=0,IF(ISBLANK(OFFSET(#REF!,INT((ROW()-13)/2),0)),"",OFFSET(#REF!,INT((ROW()-13)/2),0)),IF(ISBLANK(OFFSET('9. METAS'!$U$20,INT((ROW()-14)/2),0)),"",OFFSET('9. METAS'!$U$20,INT((ROW()-14)/2),0)))</f>
        <v>1</v>
      </c>
      <c r="K176" s="209">
        <f ca="1">IF(MOD(ROW()-13,2)=0,IF(ISBLANK(OFFSET(#REF!,INT((ROW()-13)/2),0)),"",OFFSET(#REF!,INT((ROW()-13)/2),0)),IF(ISBLANK(OFFSET('9. METAS'!$V$20,INT((ROW()-14)/2),0)),"",OFFSET('9. METAS'!$V$20,INT((ROW()-14)/2),0)))</f>
        <v>2</v>
      </c>
      <c r="L176" s="209">
        <f ca="1">IF(MOD(ROW()-13,2)=0,IF(ISBLANK(OFFSET(#REF!,INT((ROW()-13)/2),0)),"",OFFSET(#REF!,INT((ROW()-13)/2),0)),IF(ISBLANK(OFFSET('9. METAS'!$W$20,INT((ROW()-14)/2),0)),"",OFFSET('9. METAS'!$W$20,INT((ROW()-14)/2),0)))</f>
        <v>1</v>
      </c>
      <c r="M176" s="210">
        <f ca="1">IF(MOD(ROW()-13,2)=0,IF(ISBLANK(OFFSET(#REF!,INT((ROW()-13)/2),0)),"",OFFSET(#REF!,INT((ROW()-13)/2),0)),IF(ISBLANK(OFFSET('9. METAS'!$X$20,INT((ROW()-14)/2),0)),"",OFFSET('9. METAS'!$X$20,INT((ROW()-14)/2),0)))</f>
        <v>1</v>
      </c>
      <c r="N176" s="1003"/>
      <c r="O176" s="1005"/>
      <c r="P176" s="1034"/>
    </row>
    <row r="177" spans="3:16">
      <c r="C177" s="1008" t="str">
        <f ca="1">IF(ISBLANK(OFFSET('5. Pp (3 años)'!$C$46,INT((ROW()-13)/2),0)),"",OFFSET('5. Pp (3 años)'!$C$46,INT((ROW()-13)/2),0))</f>
        <v>Actividad</v>
      </c>
      <c r="D177" s="983" t="str">
        <f ca="1">IF(ISBLANK(OFFSET('5. Pp (3 años)'!$D$46,INT((ROW()-13)/2),0)),"",OFFSET('5. Pp (3 años)'!$D$46,INT((ROW()-13)/2),0))</f>
        <v>3.1.1.1.14.12 Impartición de asesorias a las Unidades Administrativas en materia de Archivo de trámite.</v>
      </c>
      <c r="E177" s="983" t="str">
        <f ca="1">IF(ISBLANK(OFFSET('5. Pp (3 años)'!$E$46,INT((ROW()-13)/2),0)),"",OFFSET('5. Pp (3 años)'!$E$46,INT((ROW()-13)/2),0))</f>
        <v xml:space="preserve">PCAI: Porcentaje de las capacitaciones en materia de archivo impartidas. </v>
      </c>
      <c r="F177" s="985" t="str">
        <f ca="1">IF(ISBLANK(OFFSET('5. Pp (3 años)'!$K$46,INT((ROW()-13)/2),0)),"",OFFSET('5. Pp (3 años)'!$K$46,INT((ROW()-13)/2),0))</f>
        <v>Ascendente</v>
      </c>
      <c r="G177" s="987" t="str">
        <f ca="1">IF(ISBLANK(OFFSET('5. Pp (3 años)'!$H$46,INT((ROW()-13)/2),0)),"",OFFSET('5. Pp (3 años)'!$H$46,INT((ROW()-13)/2),0))</f>
        <v>Trimestral</v>
      </c>
      <c r="H177" s="1027">
        <f ca="1">IF(ISBLANK(OFFSET('9. METAS'!$L$20,INT((ROW()-13)/2),0)),"",OFFSET('9. METAS'!$L$20,INT((ROW()-13)/2),0))</f>
        <v>12</v>
      </c>
      <c r="I177" s="1029"/>
      <c r="J177" s="208" t="e">
        <f ca="1">IF(MOD(ROW()-13,2)=0,IF(ISBLANK(OFFSET(#REF!,INT((ROW()-13)/2),0)),"",OFFSET(#REF!,INT((ROW()-13)/2),0)),IF(ISBLANK(OFFSET('9. METAS'!$U$20,INT((ROW()-14)/2),0)),"",OFFSET('9. METAS'!$U$20,INT((ROW()-14)/2),0)))</f>
        <v>#REF!</v>
      </c>
      <c r="K177" s="209" t="e">
        <f ca="1">IF(MOD(ROW()-13,2)=0,IF(ISBLANK(OFFSET(#REF!,INT((ROW()-13)/2),0)),"",OFFSET(#REF!,INT((ROW()-13)/2),0)),IF(ISBLANK(OFFSET('9. METAS'!$V$20,INT((ROW()-14)/2),0)),"",OFFSET('9. METAS'!$V$20,INT((ROW()-14)/2),0)))</f>
        <v>#REF!</v>
      </c>
      <c r="L177" s="209" t="e">
        <f ca="1">IF(MOD(ROW()-13,2)=0,IF(ISBLANK(OFFSET(#REF!,INT((ROW()-13)/2),0)),"",OFFSET(#REF!,INT((ROW()-13)/2),0)),IF(ISBLANK(OFFSET('9. METAS'!$W$20,INT((ROW()-14)/2),0)),"",OFFSET('9. METAS'!$W$20,INT((ROW()-14)/2),0)))</f>
        <v>#REF!</v>
      </c>
      <c r="M177" s="210" t="e">
        <f ca="1">IF(MOD(ROW()-13,2)=0,IF(ISBLANK(OFFSET(#REF!,INT((ROW()-13)/2),0)),"",OFFSET(#REF!,INT((ROW()-13)/2),0)),IF(ISBLANK(OFFSET('9. METAS'!$X$20,INT((ROW()-14)/2),0)),"",OFFSET('9. METAS'!$X$20,INT((ROW()-14)/2),0)))</f>
        <v>#REF!</v>
      </c>
      <c r="N177" s="1002" t="str">
        <f t="shared" ref="N177" ca="1" si="160">IFERROR(J177/J178,"ND")</f>
        <v>ND</v>
      </c>
      <c r="O177" s="1004" t="str">
        <f t="shared" ref="O177" ca="1" si="161">IFERROR(((J177+K177+L177+M177)/H177),"ND")</f>
        <v>ND</v>
      </c>
      <c r="P177" s="1031"/>
    </row>
    <row r="178" spans="3:16">
      <c r="C178" s="981"/>
      <c r="D178" s="983"/>
      <c r="E178" s="983"/>
      <c r="F178" s="985"/>
      <c r="G178" s="987"/>
      <c r="H178" s="1027"/>
      <c r="I178" s="1033"/>
      <c r="J178" s="208">
        <f ca="1">IF(MOD(ROW()-13,2)=0,IF(ISBLANK(OFFSET(#REF!,INT((ROW()-13)/2),0)),"",OFFSET(#REF!,INT((ROW()-13)/2),0)),IF(ISBLANK(OFFSET('9. METAS'!$U$20,INT((ROW()-14)/2),0)),"",OFFSET('9. METAS'!$U$20,INT((ROW()-14)/2),0)))</f>
        <v>3</v>
      </c>
      <c r="K178" s="209">
        <f ca="1">IF(MOD(ROW()-13,2)=0,IF(ISBLANK(OFFSET(#REF!,INT((ROW()-13)/2),0)),"",OFFSET(#REF!,INT((ROW()-13)/2),0)),IF(ISBLANK(OFFSET('9. METAS'!$V$20,INT((ROW()-14)/2),0)),"",OFFSET('9. METAS'!$V$20,INT((ROW()-14)/2),0)))</f>
        <v>3</v>
      </c>
      <c r="L178" s="209">
        <f ca="1">IF(MOD(ROW()-13,2)=0,IF(ISBLANK(OFFSET(#REF!,INT((ROW()-13)/2),0)),"",OFFSET(#REF!,INT((ROW()-13)/2),0)),IF(ISBLANK(OFFSET('9. METAS'!$W$20,INT((ROW()-14)/2),0)),"",OFFSET('9. METAS'!$W$20,INT((ROW()-14)/2),0)))</f>
        <v>3</v>
      </c>
      <c r="M178" s="210">
        <f ca="1">IF(MOD(ROW()-13,2)=0,IF(ISBLANK(OFFSET(#REF!,INT((ROW()-13)/2),0)),"",OFFSET(#REF!,INT((ROW()-13)/2),0)),IF(ISBLANK(OFFSET('9. METAS'!$X$20,INT((ROW()-14)/2),0)),"",OFFSET('9. METAS'!$X$20,INT((ROW()-14)/2),0)))</f>
        <v>3</v>
      </c>
      <c r="N178" s="1003"/>
      <c r="O178" s="1005"/>
      <c r="P178" s="1034"/>
    </row>
    <row r="179" spans="3:16">
      <c r="C179" s="1008" t="str">
        <f ca="1">IF(ISBLANK(OFFSET('5. Pp (3 años)'!$C$46,INT((ROW()-13)/2),0)),"",OFFSET('5. Pp (3 años)'!$C$46,INT((ROW()-13)/2),0))</f>
        <v>Actividad</v>
      </c>
      <c r="D179" s="983" t="str">
        <f ca="1">IF(ISBLANK(OFFSET('5. Pp (3 años)'!$D$46,INT((ROW()-13)/2),0)),"",OFFSET('5. Pp (3 años)'!$D$46,INT((ROW()-13)/2),0))</f>
        <v>3.1.1.1.14.13 Sesiones del Grupo Interdisciplinario</v>
      </c>
      <c r="E179" s="983" t="str">
        <f ca="1">IF(ISBLANK(OFFSET('5. Pp (3 años)'!$E$46,INT((ROW()-13)/2),0)),"",OFFSET('5. Pp (3 años)'!$E$46,INT((ROW()-13)/2),0))</f>
        <v xml:space="preserve">PSGI: Porcentaje de sesiones del grupo interdisciplinario, extraordinarias y ordinarias.  </v>
      </c>
      <c r="F179" s="985" t="str">
        <f ca="1">IF(ISBLANK(OFFSET('5. Pp (3 años)'!$K$46,INT((ROW()-13)/2),0)),"",OFFSET('5. Pp (3 años)'!$K$46,INT((ROW()-13)/2),0))</f>
        <v xml:space="preserve">Ascendente </v>
      </c>
      <c r="G179" s="987" t="str">
        <f ca="1">IF(ISBLANK(OFFSET('5. Pp (3 años)'!$H$46,INT((ROW()-13)/2),0)),"",OFFSET('5. Pp (3 años)'!$H$46,INT((ROW()-13)/2),0))</f>
        <v>trimestral</v>
      </c>
      <c r="H179" s="1027">
        <f ca="1">IF(ISBLANK(OFFSET('9. METAS'!$L$20,INT((ROW()-13)/2),0)),"",OFFSET('9. METAS'!$L$20,INT((ROW()-13)/2),0))</f>
        <v>10</v>
      </c>
      <c r="I179" s="1029"/>
      <c r="J179" s="208" t="e">
        <f ca="1">IF(MOD(ROW()-13,2)=0,IF(ISBLANK(OFFSET(#REF!,INT((ROW()-13)/2),0)),"",OFFSET(#REF!,INT((ROW()-13)/2),0)),IF(ISBLANK(OFFSET('9. METAS'!$U$20,INT((ROW()-14)/2),0)),"",OFFSET('9. METAS'!$U$20,INT((ROW()-14)/2),0)))</f>
        <v>#REF!</v>
      </c>
      <c r="K179" s="209" t="e">
        <f ca="1">IF(MOD(ROW()-13,2)=0,IF(ISBLANK(OFFSET(#REF!,INT((ROW()-13)/2),0)),"",OFFSET(#REF!,INT((ROW()-13)/2),0)),IF(ISBLANK(OFFSET('9. METAS'!$V$20,INT((ROW()-14)/2),0)),"",OFFSET('9. METAS'!$V$20,INT((ROW()-14)/2),0)))</f>
        <v>#REF!</v>
      </c>
      <c r="L179" s="209" t="e">
        <f ca="1">IF(MOD(ROW()-13,2)=0,IF(ISBLANK(OFFSET(#REF!,INT((ROW()-13)/2),0)),"",OFFSET(#REF!,INT((ROW()-13)/2),0)),IF(ISBLANK(OFFSET('9. METAS'!$W$20,INT((ROW()-14)/2),0)),"",OFFSET('9. METAS'!$W$20,INT((ROW()-14)/2),0)))</f>
        <v>#REF!</v>
      </c>
      <c r="M179" s="210" t="e">
        <f ca="1">IF(MOD(ROW()-13,2)=0,IF(ISBLANK(OFFSET(#REF!,INT((ROW()-13)/2),0)),"",OFFSET(#REF!,INT((ROW()-13)/2),0)),IF(ISBLANK(OFFSET('9. METAS'!$X$20,INT((ROW()-14)/2),0)),"",OFFSET('9. METAS'!$X$20,INT((ROW()-14)/2),0)))</f>
        <v>#REF!</v>
      </c>
      <c r="N179" s="1002" t="str">
        <f t="shared" ref="N179" ca="1" si="162">IFERROR(J179/J180,"ND")</f>
        <v>ND</v>
      </c>
      <c r="O179" s="1004" t="str">
        <f t="shared" ref="O179" ca="1" si="163">IFERROR(((J179+K179+L179+M179)/H179),"ND")</f>
        <v>ND</v>
      </c>
      <c r="P179" s="1031"/>
    </row>
    <row r="180" spans="3:16">
      <c r="C180" s="981"/>
      <c r="D180" s="983"/>
      <c r="E180" s="983"/>
      <c r="F180" s="985"/>
      <c r="G180" s="987"/>
      <c r="H180" s="1027"/>
      <c r="I180" s="1033"/>
      <c r="J180" s="208">
        <f ca="1">IF(MOD(ROW()-13,2)=0,IF(ISBLANK(OFFSET(#REF!,INT((ROW()-13)/2),0)),"",OFFSET(#REF!,INT((ROW()-13)/2),0)),IF(ISBLANK(OFFSET('9. METAS'!$U$20,INT((ROW()-14)/2),0)),"",OFFSET('9. METAS'!$U$20,INT((ROW()-14)/2),0)))</f>
        <v>2</v>
      </c>
      <c r="K180" s="209">
        <f ca="1">IF(MOD(ROW()-13,2)=0,IF(ISBLANK(OFFSET(#REF!,INT((ROW()-13)/2),0)),"",OFFSET(#REF!,INT((ROW()-13)/2),0)),IF(ISBLANK(OFFSET('9. METAS'!$V$20,INT((ROW()-14)/2),0)),"",OFFSET('9. METAS'!$V$20,INT((ROW()-14)/2),0)))</f>
        <v>3</v>
      </c>
      <c r="L180" s="209">
        <f ca="1">IF(MOD(ROW()-13,2)=0,IF(ISBLANK(OFFSET(#REF!,INT((ROW()-13)/2),0)),"",OFFSET(#REF!,INT((ROW()-13)/2),0)),IF(ISBLANK(OFFSET('9. METAS'!$W$20,INT((ROW()-14)/2),0)),"",OFFSET('9. METAS'!$W$20,INT((ROW()-14)/2),0)))</f>
        <v>2</v>
      </c>
      <c r="M180" s="210">
        <f ca="1">IF(MOD(ROW()-13,2)=0,IF(ISBLANK(OFFSET(#REF!,INT((ROW()-13)/2),0)),"",OFFSET(#REF!,INT((ROW()-13)/2),0)),IF(ISBLANK(OFFSET('9. METAS'!$X$20,INT((ROW()-14)/2),0)),"",OFFSET('9. METAS'!$X$20,INT((ROW()-14)/2),0)))</f>
        <v>3</v>
      </c>
      <c r="N180" s="1003"/>
      <c r="O180" s="1005"/>
      <c r="P180" s="1034"/>
    </row>
    <row r="181" spans="3:16">
      <c r="C181" s="1008" t="str">
        <f ca="1">IF(ISBLANK(OFFSET('5. Pp (3 años)'!$C$46,INT((ROW()-13)/2),0)),"",OFFSET('5. Pp (3 años)'!$C$46,INT((ROW()-13)/2),0))</f>
        <v>Componente</v>
      </c>
      <c r="D181" s="983" t="str">
        <f ca="1">IF(ISBLANK(OFFSET('5. Pp (3 años)'!$D$46,INT((ROW()-13)/2),0)),"",OFFSET('5. Pp (3 años)'!$D$46,INT((ROW()-13)/2),0))</f>
        <v>3.1.1.1.15 Acciones realizadas para mitigar los riesgos y proteger a la población y establecimientos comerciales con medidas de seguridad.</v>
      </c>
      <c r="E181" s="983" t="str">
        <f ca="1">IF(ISBLANK(OFFSET('5. Pp (3 años)'!$E$46,INT((ROW()-13)/2),0)),"",OFFSET('5. Pp (3 años)'!$E$46,INT((ROW()-13)/2),0))</f>
        <v>PARPMR: Porcentaje de acciones realizadas para la mitigación de los riesgos</v>
      </c>
      <c r="F181" s="985" t="str">
        <f ca="1">IF(ISBLANK(OFFSET('5. Pp (3 años)'!$K$46,INT((ROW()-13)/2),0)),"",OFFSET('5. Pp (3 años)'!$K$46,INT((ROW()-13)/2),0))</f>
        <v>Ascendente</v>
      </c>
      <c r="G181" s="987" t="str">
        <f ca="1">IF(ISBLANK(OFFSET('5. Pp (3 años)'!$H$46,INT((ROW()-13)/2),0)),"",OFFSET('5. Pp (3 años)'!$H$46,INT((ROW()-13)/2),0))</f>
        <v>Trimestral</v>
      </c>
      <c r="H181" s="1027">
        <f ca="1">IF(ISBLANK(OFFSET('9. METAS'!$L$20,INT((ROW()-13)/2),0)),"",OFFSET('9. METAS'!$L$20,INT((ROW()-13)/2),0))</f>
        <v>1208163</v>
      </c>
      <c r="I181" s="1029"/>
      <c r="J181" s="208" t="e">
        <f ca="1">IF(MOD(ROW()-13,2)=0,IF(ISBLANK(OFFSET(#REF!,INT((ROW()-13)/2),0)),"",OFFSET(#REF!,INT((ROW()-13)/2),0)),IF(ISBLANK(OFFSET('9. METAS'!$U$20,INT((ROW()-14)/2),0)),"",OFFSET('9. METAS'!$U$20,INT((ROW()-14)/2),0)))</f>
        <v>#REF!</v>
      </c>
      <c r="K181" s="209" t="e">
        <f ca="1">IF(MOD(ROW()-13,2)=0,IF(ISBLANK(OFFSET(#REF!,INT((ROW()-13)/2),0)),"",OFFSET(#REF!,INT((ROW()-13)/2),0)),IF(ISBLANK(OFFSET('9. METAS'!$V$20,INT((ROW()-14)/2),0)),"",OFFSET('9. METAS'!$V$20,INT((ROW()-14)/2),0)))</f>
        <v>#REF!</v>
      </c>
      <c r="L181" s="209" t="e">
        <f ca="1">IF(MOD(ROW()-13,2)=0,IF(ISBLANK(OFFSET(#REF!,INT((ROW()-13)/2),0)),"",OFFSET(#REF!,INT((ROW()-13)/2),0)),IF(ISBLANK(OFFSET('9. METAS'!$W$20,INT((ROW()-14)/2),0)),"",OFFSET('9. METAS'!$W$20,INT((ROW()-14)/2),0)))</f>
        <v>#REF!</v>
      </c>
      <c r="M181" s="210" t="e">
        <f ca="1">IF(MOD(ROW()-13,2)=0,IF(ISBLANK(OFFSET(#REF!,INT((ROW()-13)/2),0)),"",OFFSET(#REF!,INT((ROW()-13)/2),0)),IF(ISBLANK(OFFSET('9. METAS'!$X$20,INT((ROW()-14)/2),0)),"",OFFSET('9. METAS'!$X$20,INT((ROW()-14)/2),0)))</f>
        <v>#REF!</v>
      </c>
      <c r="N181" s="1002" t="str">
        <f t="shared" ref="N181" ca="1" si="164">IFERROR(J181/J182,"ND")</f>
        <v>ND</v>
      </c>
      <c r="O181" s="1004" t="str">
        <f t="shared" ref="O181" ca="1" si="165">IFERROR(((J181+K181+L181+M181)/H181),"ND")</f>
        <v>ND</v>
      </c>
      <c r="P181" s="1031"/>
    </row>
    <row r="182" spans="3:16">
      <c r="C182" s="981"/>
      <c r="D182" s="983"/>
      <c r="E182" s="983"/>
      <c r="F182" s="985"/>
      <c r="G182" s="987"/>
      <c r="H182" s="1027"/>
      <c r="I182" s="1033"/>
      <c r="J182" s="208">
        <f ca="1">IF(MOD(ROW()-13,2)=0,IF(ISBLANK(OFFSET(#REF!,INT((ROW()-13)/2),0)),"",OFFSET(#REF!,INT((ROW()-13)/2),0)),IF(ISBLANK(OFFSET('9. METAS'!$U$20,INT((ROW()-14)/2),0)),"",OFFSET('9. METAS'!$U$20,INT((ROW()-14)/2),0)))</f>
        <v>304784</v>
      </c>
      <c r="K182" s="209">
        <f ca="1">IF(MOD(ROW()-13,2)=0,IF(ISBLANK(OFFSET(#REF!,INT((ROW()-13)/2),0)),"",OFFSET(#REF!,INT((ROW()-13)/2),0)),IF(ISBLANK(OFFSET('9. METAS'!$V$20,INT((ROW()-14)/2),0)),"",OFFSET('9. METAS'!$V$20,INT((ROW()-14)/2),0)))</f>
        <v>301564</v>
      </c>
      <c r="L182" s="209">
        <f ca="1">IF(MOD(ROW()-13,2)=0,IF(ISBLANK(OFFSET(#REF!,INT((ROW()-13)/2),0)),"",OFFSET(#REF!,INT((ROW()-13)/2),0)),IF(ISBLANK(OFFSET('9. METAS'!$W$20,INT((ROW()-14)/2),0)),"",OFFSET('9. METAS'!$W$20,INT((ROW()-14)/2),0)))</f>
        <v>300392</v>
      </c>
      <c r="M182" s="210">
        <f ca="1">IF(MOD(ROW()-13,2)=0,IF(ISBLANK(OFFSET(#REF!,INT((ROW()-13)/2),0)),"",OFFSET(#REF!,INT((ROW()-13)/2),0)),IF(ISBLANK(OFFSET('9. METAS'!$X$20,INT((ROW()-14)/2),0)),"",OFFSET('9. METAS'!$X$20,INT((ROW()-14)/2),0)))</f>
        <v>301423</v>
      </c>
      <c r="N182" s="1003"/>
      <c r="O182" s="1005"/>
      <c r="P182" s="1034"/>
    </row>
    <row r="183" spans="3:16">
      <c r="C183" s="1008" t="str">
        <f ca="1">IF(ISBLANK(OFFSET('5. Pp (3 años)'!$C$46,INT((ROW()-13)/2),0)),"",OFFSET('5. Pp (3 años)'!$C$46,INT((ROW()-13)/2),0))</f>
        <v>Actividad</v>
      </c>
      <c r="D183" s="983" t="str">
        <f ca="1">IF(ISBLANK(OFFSET('5. Pp (3 años)'!$D$46,INT((ROW()-13)/2),0)),"",OFFSET('5. Pp (3 años)'!$D$46,INT((ROW()-13)/2),0))</f>
        <v>3.1.1.1.15.1 Difusión en los medios de comunicación las prevenciones y alertas de siniestros por efectos naturales y humanos.</v>
      </c>
      <c r="E183" s="983" t="str">
        <f ca="1">IF(ISBLANK(OFFSET('5. Pp (3 años)'!$E$46,INT((ROW()-13)/2),0)),"",OFFSET('5. Pp (3 años)'!$E$46,INT((ROW()-13)/2),0))</f>
        <v>PSD: Porcentaje de spots difundidos por medio de redes sociales.</v>
      </c>
      <c r="F183" s="985" t="str">
        <f ca="1">IF(ISBLANK(OFFSET('5. Pp (3 años)'!$K$46,INT((ROW()-13)/2),0)),"",OFFSET('5. Pp (3 años)'!$K$46,INT((ROW()-13)/2),0))</f>
        <v>Ascendente</v>
      </c>
      <c r="G183" s="987" t="str">
        <f ca="1">IF(ISBLANK(OFFSET('5. Pp (3 años)'!$H$46,INT((ROW()-13)/2),0)),"",OFFSET('5. Pp (3 años)'!$H$46,INT((ROW()-13)/2),0))</f>
        <v>Trimestral</v>
      </c>
      <c r="H183" s="1027">
        <f ca="1">IF(ISBLANK(OFFSET('9. METAS'!$L$20,INT((ROW()-13)/2),0)),"",OFFSET('9. METAS'!$L$20,INT((ROW()-13)/2),0))</f>
        <v>5280</v>
      </c>
      <c r="I183" s="1029"/>
      <c r="J183" s="208" t="e">
        <f ca="1">IF(MOD(ROW()-13,2)=0,IF(ISBLANK(OFFSET(#REF!,INT((ROW()-13)/2),0)),"",OFFSET(#REF!,INT((ROW()-13)/2),0)),IF(ISBLANK(OFFSET('9. METAS'!$U$20,INT((ROW()-14)/2),0)),"",OFFSET('9. METAS'!$U$20,INT((ROW()-14)/2),0)))</f>
        <v>#REF!</v>
      </c>
      <c r="K183" s="209" t="e">
        <f ca="1">IF(MOD(ROW()-13,2)=0,IF(ISBLANK(OFFSET(#REF!,INT((ROW()-13)/2),0)),"",OFFSET(#REF!,INT((ROW()-13)/2),0)),IF(ISBLANK(OFFSET('9. METAS'!$V$20,INT((ROW()-14)/2),0)),"",OFFSET('9. METAS'!$V$20,INT((ROW()-14)/2),0)))</f>
        <v>#REF!</v>
      </c>
      <c r="L183" s="209" t="e">
        <f ca="1">IF(MOD(ROW()-13,2)=0,IF(ISBLANK(OFFSET(#REF!,INT((ROW()-13)/2),0)),"",OFFSET(#REF!,INT((ROW()-13)/2),0)),IF(ISBLANK(OFFSET('9. METAS'!$W$20,INT((ROW()-14)/2),0)),"",OFFSET('9. METAS'!$W$20,INT((ROW()-14)/2),0)))</f>
        <v>#REF!</v>
      </c>
      <c r="M183" s="210" t="e">
        <f ca="1">IF(MOD(ROW()-13,2)=0,IF(ISBLANK(OFFSET(#REF!,INT((ROW()-13)/2),0)),"",OFFSET(#REF!,INT((ROW()-13)/2),0)),IF(ISBLANK(OFFSET('9. METAS'!$X$20,INT((ROW()-14)/2),0)),"",OFFSET('9. METAS'!$X$20,INT((ROW()-14)/2),0)))</f>
        <v>#REF!</v>
      </c>
      <c r="N183" s="1002" t="str">
        <f t="shared" ref="N183" ca="1" si="166">IFERROR(J183/J184,"ND")</f>
        <v>ND</v>
      </c>
      <c r="O183" s="1004" t="str">
        <f t="shared" ref="O183" ca="1" si="167">IFERROR(((J183+K183+L183+M183)/H183),"ND")</f>
        <v>ND</v>
      </c>
      <c r="P183" s="1031"/>
    </row>
    <row r="184" spans="3:16">
      <c r="C184" s="981"/>
      <c r="D184" s="983"/>
      <c r="E184" s="983"/>
      <c r="F184" s="985"/>
      <c r="G184" s="987"/>
      <c r="H184" s="1027"/>
      <c r="I184" s="1033"/>
      <c r="J184" s="208">
        <f ca="1">IF(MOD(ROW()-13,2)=0,IF(ISBLANK(OFFSET(#REF!,INT((ROW()-13)/2),0)),"",OFFSET(#REF!,INT((ROW()-13)/2),0)),IF(ISBLANK(OFFSET('9. METAS'!$U$20,INT((ROW()-14)/2),0)),"",OFFSET('9. METAS'!$U$20,INT((ROW()-14)/2),0)))</f>
        <v>1316</v>
      </c>
      <c r="K184" s="209">
        <f ca="1">IF(MOD(ROW()-13,2)=0,IF(ISBLANK(OFFSET(#REF!,INT((ROW()-13)/2),0)),"",OFFSET(#REF!,INT((ROW()-13)/2),0)),IF(ISBLANK(OFFSET('9. METAS'!$V$20,INT((ROW()-14)/2),0)),"",OFFSET('9. METAS'!$V$20,INT((ROW()-14)/2),0)))</f>
        <v>1323</v>
      </c>
      <c r="L184" s="209">
        <f ca="1">IF(MOD(ROW()-13,2)=0,IF(ISBLANK(OFFSET(#REF!,INT((ROW()-13)/2),0)),"",OFFSET(#REF!,INT((ROW()-13)/2),0)),IF(ISBLANK(OFFSET('9. METAS'!$W$20,INT((ROW()-14)/2),0)),"",OFFSET('9. METAS'!$W$20,INT((ROW()-14)/2),0)))</f>
        <v>1318</v>
      </c>
      <c r="M184" s="210">
        <f ca="1">IF(MOD(ROW()-13,2)=0,IF(ISBLANK(OFFSET(#REF!,INT((ROW()-13)/2),0)),"",OFFSET(#REF!,INT((ROW()-13)/2),0)),IF(ISBLANK(OFFSET('9. METAS'!$X$20,INT((ROW()-14)/2),0)),"",OFFSET('9. METAS'!$X$20,INT((ROW()-14)/2),0)))</f>
        <v>1323</v>
      </c>
      <c r="N184" s="1003"/>
      <c r="O184" s="1005"/>
      <c r="P184" s="1034"/>
    </row>
    <row r="185" spans="3:16">
      <c r="C185" s="1008" t="str">
        <f ca="1">IF(ISBLANK(OFFSET('5. Pp (3 años)'!$C$46,INT((ROW()-13)/2),0)),"",OFFSET('5. Pp (3 años)'!$C$46,INT((ROW()-13)/2),0))</f>
        <v>Actividad</v>
      </c>
      <c r="D185" s="983" t="str">
        <f ca="1">IF(ISBLANK(OFFSET('5. Pp (3 años)'!$D$46,INT((ROW()-13)/2),0)),"",OFFSET('5. Pp (3 años)'!$D$46,INT((ROW()-13)/2),0))</f>
        <v xml:space="preserve">3.1.1.1.15.2 Capacitación a la población de diferentes sectores en materia de Protección Civil. </v>
      </c>
      <c r="E185" s="983" t="str">
        <f ca="1">IF(ISBLANK(OFFSET('5. Pp (3 años)'!$E$46,INT((ROW()-13)/2),0)),"",OFFSET('5. Pp (3 años)'!$E$46,INT((ROW()-13)/2),0))</f>
        <v>PPC: Porcentaje de personas capacitadas.</v>
      </c>
      <c r="F185" s="985" t="str">
        <f ca="1">IF(ISBLANK(OFFSET('5. Pp (3 años)'!$K$46,INT((ROW()-13)/2),0)),"",OFFSET('5. Pp (3 años)'!$K$46,INT((ROW()-13)/2),0))</f>
        <v>Ascendente</v>
      </c>
      <c r="G185" s="987" t="str">
        <f ca="1">IF(ISBLANK(OFFSET('5. Pp (3 años)'!$H$46,INT((ROW()-13)/2),0)),"",OFFSET('5. Pp (3 años)'!$H$46,INT((ROW()-13)/2),0))</f>
        <v>Trimestral</v>
      </c>
      <c r="H185" s="1027">
        <f ca="1">IF(ISBLANK(OFFSET('9. METAS'!$L$20,INT((ROW()-13)/2),0)),"",OFFSET('9. METAS'!$L$20,INT((ROW()-13)/2),0))</f>
        <v>2950</v>
      </c>
      <c r="I185" s="1029"/>
      <c r="J185" s="208" t="e">
        <f ca="1">IF(MOD(ROW()-13,2)=0,IF(ISBLANK(OFFSET(#REF!,INT((ROW()-13)/2),0)),"",OFFSET(#REF!,INT((ROW()-13)/2),0)),IF(ISBLANK(OFFSET('9. METAS'!$U$20,INT((ROW()-14)/2),0)),"",OFFSET('9. METAS'!$U$20,INT((ROW()-14)/2),0)))</f>
        <v>#REF!</v>
      </c>
      <c r="K185" s="209" t="e">
        <f ca="1">IF(MOD(ROW()-13,2)=0,IF(ISBLANK(OFFSET(#REF!,INT((ROW()-13)/2),0)),"",OFFSET(#REF!,INT((ROW()-13)/2),0)),IF(ISBLANK(OFFSET('9. METAS'!$V$20,INT((ROW()-14)/2),0)),"",OFFSET('9. METAS'!$V$20,INT((ROW()-14)/2),0)))</f>
        <v>#REF!</v>
      </c>
      <c r="L185" s="209" t="e">
        <f ca="1">IF(MOD(ROW()-13,2)=0,IF(ISBLANK(OFFSET(#REF!,INT((ROW()-13)/2),0)),"",OFFSET(#REF!,INT((ROW()-13)/2),0)),IF(ISBLANK(OFFSET('9. METAS'!$W$20,INT((ROW()-14)/2),0)),"",OFFSET('9. METAS'!$W$20,INT((ROW()-14)/2),0)))</f>
        <v>#REF!</v>
      </c>
      <c r="M185" s="210" t="e">
        <f ca="1">IF(MOD(ROW()-13,2)=0,IF(ISBLANK(OFFSET(#REF!,INT((ROW()-13)/2),0)),"",OFFSET(#REF!,INT((ROW()-13)/2),0)),IF(ISBLANK(OFFSET('9. METAS'!$X$20,INT((ROW()-14)/2),0)),"",OFFSET('9. METAS'!$X$20,INT((ROW()-14)/2),0)))</f>
        <v>#REF!</v>
      </c>
      <c r="N185" s="1002" t="str">
        <f t="shared" ref="N185" ca="1" si="168">IFERROR(J185/J186,"ND")</f>
        <v>ND</v>
      </c>
      <c r="O185" s="1004" t="str">
        <f t="shared" ref="O185" ca="1" si="169">IFERROR(((J185+K185+L185+M185)/H185),"ND")</f>
        <v>ND</v>
      </c>
      <c r="P185" s="1031"/>
    </row>
    <row r="186" spans="3:16">
      <c r="C186" s="981"/>
      <c r="D186" s="983"/>
      <c r="E186" s="983"/>
      <c r="F186" s="985"/>
      <c r="G186" s="987"/>
      <c r="H186" s="1027"/>
      <c r="I186" s="1033"/>
      <c r="J186" s="208">
        <f ca="1">IF(MOD(ROW()-13,2)=0,IF(ISBLANK(OFFSET(#REF!,INT((ROW()-13)/2),0)),"",OFFSET(#REF!,INT((ROW()-13)/2),0)),IF(ISBLANK(OFFSET('9. METAS'!$U$20,INT((ROW()-14)/2),0)),"",OFFSET('9. METAS'!$U$20,INT((ROW()-14)/2),0)))</f>
        <v>736</v>
      </c>
      <c r="K186" s="209">
        <f ca="1">IF(MOD(ROW()-13,2)=0,IF(ISBLANK(OFFSET(#REF!,INT((ROW()-13)/2),0)),"",OFFSET(#REF!,INT((ROW()-13)/2),0)),IF(ISBLANK(OFFSET('9. METAS'!$V$20,INT((ROW()-14)/2),0)),"",OFFSET('9. METAS'!$V$20,INT((ROW()-14)/2),0)))</f>
        <v>738</v>
      </c>
      <c r="L186" s="209">
        <f ca="1">IF(MOD(ROW()-13,2)=0,IF(ISBLANK(OFFSET(#REF!,INT((ROW()-13)/2),0)),"",OFFSET(#REF!,INT((ROW()-13)/2),0)),IF(ISBLANK(OFFSET('9. METAS'!$W$20,INT((ROW()-14)/2),0)),"",OFFSET('9. METAS'!$W$20,INT((ROW()-14)/2),0)))</f>
        <v>739</v>
      </c>
      <c r="M186" s="210">
        <f ca="1">IF(MOD(ROW()-13,2)=0,IF(ISBLANK(OFFSET(#REF!,INT((ROW()-13)/2),0)),"",OFFSET(#REF!,INT((ROW()-13)/2),0)),IF(ISBLANK(OFFSET('9. METAS'!$X$20,INT((ROW()-14)/2),0)),"",OFFSET('9. METAS'!$X$20,INT((ROW()-14)/2),0)))</f>
        <v>737</v>
      </c>
      <c r="N186" s="1003"/>
      <c r="O186" s="1005"/>
      <c r="P186" s="1034"/>
    </row>
    <row r="187" spans="3:16">
      <c r="C187" s="1008" t="str">
        <f ca="1">IF(ISBLANK(OFFSET('5. Pp (3 años)'!$C$46,INT((ROW()-13)/2),0)),"",OFFSET('5. Pp (3 años)'!$C$46,INT((ROW()-13)/2),0))</f>
        <v>Actividad</v>
      </c>
      <c r="D187" s="983" t="str">
        <f ca="1">IF(ISBLANK(OFFSET('5. Pp (3 años)'!$D$46,INT((ROW()-13)/2),0)),"",OFFSET('5. Pp (3 años)'!$D$46,INT((ROW()-13)/2),0))</f>
        <v>3.1.1.1.15.3 Evaluación de guardavidas en materia de seguridad acuática.</v>
      </c>
      <c r="E187" s="983" t="str">
        <f ca="1">IF(ISBLANK(OFFSET('5. Pp (3 años)'!$E$46,INT((ROW()-13)/2),0)),"",OFFSET('5. Pp (3 años)'!$E$46,INT((ROW()-13)/2),0))</f>
        <v>PGE: Porcentaje de Guardavidas Evaluados</v>
      </c>
      <c r="F187" s="985" t="str">
        <f ca="1">IF(ISBLANK(OFFSET('5. Pp (3 años)'!$K$46,INT((ROW()-13)/2),0)),"",OFFSET('5. Pp (3 años)'!$K$46,INT((ROW()-13)/2),0))</f>
        <v>Ascendente</v>
      </c>
      <c r="G187" s="987" t="str">
        <f ca="1">IF(ISBLANK(OFFSET('5. Pp (3 años)'!$H$46,INT((ROW()-13)/2),0)),"",OFFSET('5. Pp (3 años)'!$H$46,INT((ROW()-13)/2),0))</f>
        <v>Trimestral</v>
      </c>
      <c r="H187" s="1027">
        <f ca="1">IF(ISBLANK(OFFSET('9. METAS'!$L$20,INT((ROW()-13)/2),0)),"",OFFSET('9. METAS'!$L$20,INT((ROW()-13)/2),0))</f>
        <v>230</v>
      </c>
      <c r="I187" s="1029"/>
      <c r="J187" s="208" t="e">
        <f ca="1">IF(MOD(ROW()-13,2)=0,IF(ISBLANK(OFFSET(#REF!,INT((ROW()-13)/2),0)),"",OFFSET(#REF!,INT((ROW()-13)/2),0)),IF(ISBLANK(OFFSET('9. METAS'!$U$20,INT((ROW()-14)/2),0)),"",OFFSET('9. METAS'!$U$20,INT((ROW()-14)/2),0)))</f>
        <v>#REF!</v>
      </c>
      <c r="K187" s="209" t="e">
        <f ca="1">IF(MOD(ROW()-13,2)=0,IF(ISBLANK(OFFSET(#REF!,INT((ROW()-13)/2),0)),"",OFFSET(#REF!,INT((ROW()-13)/2),0)),IF(ISBLANK(OFFSET('9. METAS'!$V$20,INT((ROW()-14)/2),0)),"",OFFSET('9. METAS'!$V$20,INT((ROW()-14)/2),0)))</f>
        <v>#REF!</v>
      </c>
      <c r="L187" s="209" t="e">
        <f ca="1">IF(MOD(ROW()-13,2)=0,IF(ISBLANK(OFFSET(#REF!,INT((ROW()-13)/2),0)),"",OFFSET(#REF!,INT((ROW()-13)/2),0)),IF(ISBLANK(OFFSET('9. METAS'!$W$20,INT((ROW()-14)/2),0)),"",OFFSET('9. METAS'!$W$20,INT((ROW()-14)/2),0)))</f>
        <v>#REF!</v>
      </c>
      <c r="M187" s="210" t="e">
        <f ca="1">IF(MOD(ROW()-13,2)=0,IF(ISBLANK(OFFSET(#REF!,INT((ROW()-13)/2),0)),"",OFFSET(#REF!,INT((ROW()-13)/2),0)),IF(ISBLANK(OFFSET('9. METAS'!$X$20,INT((ROW()-14)/2),0)),"",OFFSET('9. METAS'!$X$20,INT((ROW()-14)/2),0)))</f>
        <v>#REF!</v>
      </c>
      <c r="N187" s="1002" t="str">
        <f t="shared" ref="N187" ca="1" si="170">IFERROR(J187/J188,"ND")</f>
        <v>ND</v>
      </c>
      <c r="O187" s="1004" t="str">
        <f t="shared" ref="O187" ca="1" si="171">IFERROR(((J187+K187+L187+M187)/H187),"ND")</f>
        <v>ND</v>
      </c>
      <c r="P187" s="1031"/>
    </row>
    <row r="188" spans="3:16">
      <c r="C188" s="981"/>
      <c r="D188" s="983"/>
      <c r="E188" s="983"/>
      <c r="F188" s="985"/>
      <c r="G188" s="987"/>
      <c r="H188" s="1027"/>
      <c r="I188" s="1033"/>
      <c r="J188" s="208">
        <f ca="1">IF(MOD(ROW()-13,2)=0,IF(ISBLANK(OFFSET(#REF!,INT((ROW()-13)/2),0)),"",OFFSET(#REF!,INT((ROW()-13)/2),0)),IF(ISBLANK(OFFSET('9. METAS'!$U$20,INT((ROW()-14)/2),0)),"",OFFSET('9. METAS'!$U$20,INT((ROW()-14)/2),0)))</f>
        <v>5</v>
      </c>
      <c r="K188" s="209">
        <f ca="1">IF(MOD(ROW()-13,2)=0,IF(ISBLANK(OFFSET(#REF!,INT((ROW()-13)/2),0)),"",OFFSET(#REF!,INT((ROW()-13)/2),0)),IF(ISBLANK(OFFSET('9. METAS'!$V$20,INT((ROW()-14)/2),0)),"",OFFSET('9. METAS'!$V$20,INT((ROW()-14)/2),0)))</f>
        <v>100</v>
      </c>
      <c r="L188" s="209">
        <f ca="1">IF(MOD(ROW()-13,2)=0,IF(ISBLANK(OFFSET(#REF!,INT((ROW()-13)/2),0)),"",OFFSET(#REF!,INT((ROW()-13)/2),0)),IF(ISBLANK(OFFSET('9. METAS'!$W$20,INT((ROW()-14)/2),0)),"",OFFSET('9. METAS'!$W$20,INT((ROW()-14)/2),0)))</f>
        <v>50</v>
      </c>
      <c r="M188" s="210">
        <f ca="1">IF(MOD(ROW()-13,2)=0,IF(ISBLANK(OFFSET(#REF!,INT((ROW()-13)/2),0)),"",OFFSET(#REF!,INT((ROW()-13)/2),0)),IF(ISBLANK(OFFSET('9. METAS'!$X$20,INT((ROW()-14)/2),0)),"",OFFSET('9. METAS'!$X$20,INT((ROW()-14)/2),0)))</f>
        <v>75</v>
      </c>
      <c r="N188" s="1003"/>
      <c r="O188" s="1005"/>
      <c r="P188" s="1034"/>
    </row>
    <row r="189" spans="3:16">
      <c r="C189" s="1008" t="str">
        <f ca="1">IF(ISBLANK(OFFSET('5. Pp (3 años)'!$C$46,INT((ROW()-13)/2),0)),"",OFFSET('5. Pp (3 años)'!$C$46,INT((ROW()-13)/2),0))</f>
        <v>Actividad</v>
      </c>
      <c r="D189" s="983" t="str">
        <f ca="1">IF(ISBLANK(OFFSET('5. Pp (3 años)'!$D$46,INT((ROW()-13)/2),0)),"",OFFSET('5. Pp (3 años)'!$D$46,INT((ROW()-13)/2),0))</f>
        <v>3.1.1.1.15.4 Elaboración de Dictámenes Aprobatorios (anuencias) a comercios de bajo, mediano y alto riesgo.</v>
      </c>
      <c r="E189" s="983" t="str">
        <f ca="1">IF(ISBLANK(OFFSET('5. Pp (3 años)'!$E$46,INT((ROW()-13)/2),0)),"",OFFSET('5. Pp (3 años)'!$E$46,INT((ROW()-13)/2),0))</f>
        <v>PDAE: Porcentaje de dictámenes aprobatorios entregados  de bajo, mediano y alto riesgo.</v>
      </c>
      <c r="F189" s="985" t="str">
        <f ca="1">IF(ISBLANK(OFFSET('5. Pp (3 años)'!$K$46,INT((ROW()-13)/2),0)),"",OFFSET('5. Pp (3 años)'!$K$46,INT((ROW()-13)/2),0))</f>
        <v>Ascendente</v>
      </c>
      <c r="G189" s="987" t="str">
        <f ca="1">IF(ISBLANK(OFFSET('5. Pp (3 años)'!$H$46,INT((ROW()-13)/2),0)),"",OFFSET('5. Pp (3 años)'!$H$46,INT((ROW()-13)/2),0))</f>
        <v>Trimestral</v>
      </c>
      <c r="H189" s="1027">
        <f ca="1">IF(ISBLANK(OFFSET('9. METAS'!$L$20,INT((ROW()-13)/2),0)),"",OFFSET('9. METAS'!$L$20,INT((ROW()-13)/2),0))</f>
        <v>22840</v>
      </c>
      <c r="I189" s="1029"/>
      <c r="J189" s="208" t="e">
        <f ca="1">IF(MOD(ROW()-13,2)=0,IF(ISBLANK(OFFSET(#REF!,INT((ROW()-13)/2),0)),"",OFFSET(#REF!,INT((ROW()-13)/2),0)),IF(ISBLANK(OFFSET('9. METAS'!$U$20,INT((ROW()-14)/2),0)),"",OFFSET('9. METAS'!$U$20,INT((ROW()-14)/2),0)))</f>
        <v>#REF!</v>
      </c>
      <c r="K189" s="209" t="e">
        <f ca="1">IF(MOD(ROW()-13,2)=0,IF(ISBLANK(OFFSET(#REF!,INT((ROW()-13)/2),0)),"",OFFSET(#REF!,INT((ROW()-13)/2),0)),IF(ISBLANK(OFFSET('9. METAS'!$V$20,INT((ROW()-14)/2),0)),"",OFFSET('9. METAS'!$V$20,INT((ROW()-14)/2),0)))</f>
        <v>#REF!</v>
      </c>
      <c r="L189" s="209" t="e">
        <f ca="1">IF(MOD(ROW()-13,2)=0,IF(ISBLANK(OFFSET(#REF!,INT((ROW()-13)/2),0)),"",OFFSET(#REF!,INT((ROW()-13)/2),0)),IF(ISBLANK(OFFSET('9. METAS'!$W$20,INT((ROW()-14)/2),0)),"",OFFSET('9. METAS'!$W$20,INT((ROW()-14)/2),0)))</f>
        <v>#REF!</v>
      </c>
      <c r="M189" s="210" t="e">
        <f ca="1">IF(MOD(ROW()-13,2)=0,IF(ISBLANK(OFFSET(#REF!,INT((ROW()-13)/2),0)),"",OFFSET(#REF!,INT((ROW()-13)/2),0)),IF(ISBLANK(OFFSET('9. METAS'!$X$20,INT((ROW()-14)/2),0)),"",OFFSET('9. METAS'!$X$20,INT((ROW()-14)/2),0)))</f>
        <v>#REF!</v>
      </c>
      <c r="N189" s="1002" t="str">
        <f t="shared" ref="N189" ca="1" si="172">IFERROR(J189/J190,"ND")</f>
        <v>ND</v>
      </c>
      <c r="O189" s="1004" t="str">
        <f t="shared" ref="O189" ca="1" si="173">IFERROR(((J189+K189+L189+M189)/H189),"ND")</f>
        <v>ND</v>
      </c>
      <c r="P189" s="1031"/>
    </row>
    <row r="190" spans="3:16">
      <c r="C190" s="981"/>
      <c r="D190" s="983"/>
      <c r="E190" s="983"/>
      <c r="F190" s="985"/>
      <c r="G190" s="987"/>
      <c r="H190" s="1027"/>
      <c r="I190" s="1033"/>
      <c r="J190" s="208">
        <f ca="1">IF(MOD(ROW()-13,2)=0,IF(ISBLANK(OFFSET(#REF!,INT((ROW()-13)/2),0)),"",OFFSET(#REF!,INT((ROW()-13)/2),0)),IF(ISBLANK(OFFSET('9. METAS'!$U$20,INT((ROW()-14)/2),0)),"",OFFSET('9. METAS'!$U$20,INT((ROW()-14)/2),0)))</f>
        <v>8833</v>
      </c>
      <c r="K190" s="209">
        <f ca="1">IF(MOD(ROW()-13,2)=0,IF(ISBLANK(OFFSET(#REF!,INT((ROW()-13)/2),0)),"",OFFSET(#REF!,INT((ROW()-13)/2),0)),IF(ISBLANK(OFFSET('9. METAS'!$V$20,INT((ROW()-14)/2),0)),"",OFFSET('9. METAS'!$V$20,INT((ROW()-14)/2),0)))</f>
        <v>4785</v>
      </c>
      <c r="L190" s="209">
        <f ca="1">IF(MOD(ROW()-13,2)=0,IF(ISBLANK(OFFSET(#REF!,INT((ROW()-13)/2),0)),"",OFFSET(#REF!,INT((ROW()-13)/2),0)),IF(ISBLANK(OFFSET('9. METAS'!$W$20,INT((ROW()-14)/2),0)),"",OFFSET('9. METAS'!$W$20,INT((ROW()-14)/2),0)))</f>
        <v>4029</v>
      </c>
      <c r="M190" s="210">
        <f ca="1">IF(MOD(ROW()-13,2)=0,IF(ISBLANK(OFFSET(#REF!,INT((ROW()-13)/2),0)),"",OFFSET(#REF!,INT((ROW()-13)/2),0)),IF(ISBLANK(OFFSET('9. METAS'!$X$20,INT((ROW()-14)/2),0)),"",OFFSET('9. METAS'!$X$20,INT((ROW()-14)/2),0)))</f>
        <v>5193</v>
      </c>
      <c r="N190" s="1003"/>
      <c r="O190" s="1005"/>
      <c r="P190" s="1034"/>
    </row>
    <row r="191" spans="3:16">
      <c r="C191" s="1008" t="str">
        <f ca="1">IF(ISBLANK(OFFSET('5. Pp (3 años)'!$C$46,INT((ROW()-13)/2),0)),"",OFFSET('5. Pp (3 años)'!$C$46,INT((ROW()-13)/2),0))</f>
        <v>Actividad</v>
      </c>
      <c r="D191" s="983" t="str">
        <f ca="1">IF(ISBLANK(OFFSET('5. Pp (3 años)'!$D$46,INT((ROW()-13)/2),0)),"",OFFSET('5. Pp (3 años)'!$D$46,INT((ROW()-13)/2),0))</f>
        <v>3.1.1.1.15.5 Evaluación de Programas Internos de Protección Civil.</v>
      </c>
      <c r="E191" s="983" t="str">
        <f ca="1">IF(ISBLANK(OFFSET('5. Pp (3 años)'!$E$46,INT((ROW()-13)/2),0)),"",OFFSET('5. Pp (3 años)'!$E$46,INT((ROW()-13)/2),0))</f>
        <v>PPIE: Porcentaje de programas internos evaluados de los diversos locales comerciales.</v>
      </c>
      <c r="F191" s="985" t="str">
        <f ca="1">IF(ISBLANK(OFFSET('5. Pp (3 años)'!$K$46,INT((ROW()-13)/2),0)),"",OFFSET('5. Pp (3 años)'!$K$46,INT((ROW()-13)/2),0))</f>
        <v>Ascendente</v>
      </c>
      <c r="G191" s="987" t="str">
        <f ca="1">IF(ISBLANK(OFFSET('5. Pp (3 años)'!$H$46,INT((ROW()-13)/2),0)),"",OFFSET('5. Pp (3 años)'!$H$46,INT((ROW()-13)/2),0))</f>
        <v>Trimestral</v>
      </c>
      <c r="H191" s="1027">
        <f ca="1">IF(ISBLANK(OFFSET('9. METAS'!$L$20,INT((ROW()-13)/2),0)),"",OFFSET('9. METAS'!$L$20,INT((ROW()-13)/2),0))</f>
        <v>7392</v>
      </c>
      <c r="I191" s="1029"/>
      <c r="J191" s="208" t="e">
        <f ca="1">IF(MOD(ROW()-13,2)=0,IF(ISBLANK(OFFSET(#REF!,INT((ROW()-13)/2),0)),"",OFFSET(#REF!,INT((ROW()-13)/2),0)),IF(ISBLANK(OFFSET('9. METAS'!$U$20,INT((ROW()-14)/2),0)),"",OFFSET('9. METAS'!$U$20,INT((ROW()-14)/2),0)))</f>
        <v>#REF!</v>
      </c>
      <c r="K191" s="209" t="e">
        <f ca="1">IF(MOD(ROW()-13,2)=0,IF(ISBLANK(OFFSET(#REF!,INT((ROW()-13)/2),0)),"",OFFSET(#REF!,INT((ROW()-13)/2),0)),IF(ISBLANK(OFFSET('9. METAS'!$V$20,INT((ROW()-14)/2),0)),"",OFFSET('9. METAS'!$V$20,INT((ROW()-14)/2),0)))</f>
        <v>#REF!</v>
      </c>
      <c r="L191" s="209" t="e">
        <f ca="1">IF(MOD(ROW()-13,2)=0,IF(ISBLANK(OFFSET(#REF!,INT((ROW()-13)/2),0)),"",OFFSET(#REF!,INT((ROW()-13)/2),0)),IF(ISBLANK(OFFSET('9. METAS'!$W$20,INT((ROW()-14)/2),0)),"",OFFSET('9. METAS'!$W$20,INT((ROW()-14)/2),0)))</f>
        <v>#REF!</v>
      </c>
      <c r="M191" s="210" t="e">
        <f ca="1">IF(MOD(ROW()-13,2)=0,IF(ISBLANK(OFFSET(#REF!,INT((ROW()-13)/2),0)),"",OFFSET(#REF!,INT((ROW()-13)/2),0)),IF(ISBLANK(OFFSET('9. METAS'!$X$20,INT((ROW()-14)/2),0)),"",OFFSET('9. METAS'!$X$20,INT((ROW()-14)/2),0)))</f>
        <v>#REF!</v>
      </c>
      <c r="N191" s="1002" t="str">
        <f t="shared" ref="N191" ca="1" si="174">IFERROR(J191/J192,"ND")</f>
        <v>ND</v>
      </c>
      <c r="O191" s="1004" t="str">
        <f t="shared" ref="O191" ca="1" si="175">IFERROR(((J191+K191+L191+M191)/H191),"ND")</f>
        <v>ND</v>
      </c>
      <c r="P191" s="1031"/>
    </row>
    <row r="192" spans="3:16">
      <c r="C192" s="981"/>
      <c r="D192" s="983"/>
      <c r="E192" s="983"/>
      <c r="F192" s="985"/>
      <c r="G192" s="987"/>
      <c r="H192" s="1027"/>
      <c r="I192" s="1033"/>
      <c r="J192" s="208">
        <f ca="1">IF(MOD(ROW()-13,2)=0,IF(ISBLANK(OFFSET(#REF!,INT((ROW()-13)/2),0)),"",OFFSET(#REF!,INT((ROW()-13)/2),0)),IF(ISBLANK(OFFSET('9. METAS'!$U$20,INT((ROW()-14)/2),0)),"",OFFSET('9. METAS'!$U$20,INT((ROW()-14)/2),0)))</f>
        <v>1648</v>
      </c>
      <c r="K192" s="209">
        <f ca="1">IF(MOD(ROW()-13,2)=0,IF(ISBLANK(OFFSET(#REF!,INT((ROW()-13)/2),0)),"",OFFSET(#REF!,INT((ROW()-13)/2),0)),IF(ISBLANK(OFFSET('9. METAS'!$V$20,INT((ROW()-14)/2),0)),"",OFFSET('9. METAS'!$V$20,INT((ROW()-14)/2),0)))</f>
        <v>1948</v>
      </c>
      <c r="L192" s="209">
        <f ca="1">IF(MOD(ROW()-13,2)=0,IF(ISBLANK(OFFSET(#REF!,INT((ROW()-13)/2),0)),"",OFFSET(#REF!,INT((ROW()-13)/2),0)),IF(ISBLANK(OFFSET('9. METAS'!$W$20,INT((ROW()-14)/2),0)),"",OFFSET('9. METAS'!$W$20,INT((ROW()-14)/2),0)))</f>
        <v>1948</v>
      </c>
      <c r="M192" s="210">
        <f ca="1">IF(MOD(ROW()-13,2)=0,IF(ISBLANK(OFFSET(#REF!,INT((ROW()-13)/2),0)),"",OFFSET(#REF!,INT((ROW()-13)/2),0)),IF(ISBLANK(OFFSET('9. METAS'!$X$20,INT((ROW()-14)/2),0)),"",OFFSET('9. METAS'!$X$20,INT((ROW()-14)/2),0)))</f>
        <v>1848</v>
      </c>
      <c r="N192" s="1003"/>
      <c r="O192" s="1005"/>
      <c r="P192" s="1034"/>
    </row>
    <row r="193" spans="3:16">
      <c r="C193" s="1008" t="str">
        <f ca="1">IF(ISBLANK(OFFSET('5. Pp (3 años)'!$C$46,INT((ROW()-13)/2),0)),"",OFFSET('5. Pp (3 años)'!$C$46,INT((ROW()-13)/2),0))</f>
        <v>Actividad</v>
      </c>
      <c r="D193" s="983" t="str">
        <f ca="1">IF(ISBLANK(OFFSET('5. Pp (3 años)'!$D$46,INT((ROW()-13)/2),0)),"",OFFSET('5. Pp (3 años)'!$D$46,INT((ROW()-13)/2),0))</f>
        <v>3.1.1.1.15.6 Elaboración de inspecciones a comercios de mediano y alto riesgo.</v>
      </c>
      <c r="E193" s="983" t="str">
        <f ca="1">IF(ISBLANK(OFFSET('5. Pp (3 años)'!$E$46,INT((ROW()-13)/2),0)),"",OFFSET('5. Pp (3 años)'!$E$46,INT((ROW()-13)/2),0))</f>
        <v xml:space="preserve">PIRC: Porcentaje de inspecciones realizadas a comercios de mediano y alto riesgo. </v>
      </c>
      <c r="F193" s="985" t="str">
        <f ca="1">IF(ISBLANK(OFFSET('5. Pp (3 años)'!$K$46,INT((ROW()-13)/2),0)),"",OFFSET('5. Pp (3 años)'!$K$46,INT((ROW()-13)/2),0))</f>
        <v>Ascendente</v>
      </c>
      <c r="G193" s="987" t="str">
        <f ca="1">IF(ISBLANK(OFFSET('5. Pp (3 años)'!$H$46,INT((ROW()-13)/2),0)),"",OFFSET('5. Pp (3 años)'!$H$46,INT((ROW()-13)/2),0))</f>
        <v>Trimestral</v>
      </c>
      <c r="H193" s="1027">
        <f ca="1">IF(ISBLANK(OFFSET('9. METAS'!$L$20,INT((ROW()-13)/2),0)),"",OFFSET('9. METAS'!$L$20,INT((ROW()-13)/2),0))</f>
        <v>4070</v>
      </c>
      <c r="I193" s="1029"/>
      <c r="J193" s="208" t="e">
        <f ca="1">IF(MOD(ROW()-13,2)=0,IF(ISBLANK(OFFSET(#REF!,INT((ROW()-13)/2),0)),"",OFFSET(#REF!,INT((ROW()-13)/2),0)),IF(ISBLANK(OFFSET('9. METAS'!$U$20,INT((ROW()-14)/2),0)),"",OFFSET('9. METAS'!$U$20,INT((ROW()-14)/2),0)))</f>
        <v>#REF!</v>
      </c>
      <c r="K193" s="209" t="e">
        <f ca="1">IF(MOD(ROW()-13,2)=0,IF(ISBLANK(OFFSET(#REF!,INT((ROW()-13)/2),0)),"",OFFSET(#REF!,INT((ROW()-13)/2),0)),IF(ISBLANK(OFFSET('9. METAS'!$V$20,INT((ROW()-14)/2),0)),"",OFFSET('9. METAS'!$V$20,INT((ROW()-14)/2),0)))</f>
        <v>#REF!</v>
      </c>
      <c r="L193" s="209" t="e">
        <f ca="1">IF(MOD(ROW()-13,2)=0,IF(ISBLANK(OFFSET(#REF!,INT((ROW()-13)/2),0)),"",OFFSET(#REF!,INT((ROW()-13)/2),0)),IF(ISBLANK(OFFSET('9. METAS'!$W$20,INT((ROW()-14)/2),0)),"",OFFSET('9. METAS'!$W$20,INT((ROW()-14)/2),0)))</f>
        <v>#REF!</v>
      </c>
      <c r="M193" s="210" t="e">
        <f ca="1">IF(MOD(ROW()-13,2)=0,IF(ISBLANK(OFFSET(#REF!,INT((ROW()-13)/2),0)),"",OFFSET(#REF!,INT((ROW()-13)/2),0)),IF(ISBLANK(OFFSET('9. METAS'!$X$20,INT((ROW()-14)/2),0)),"",OFFSET('9. METAS'!$X$20,INT((ROW()-14)/2),0)))</f>
        <v>#REF!</v>
      </c>
      <c r="N193" s="1002" t="str">
        <f t="shared" ref="N193" ca="1" si="176">IFERROR(J193/J194,"ND")</f>
        <v>ND</v>
      </c>
      <c r="O193" s="1004" t="str">
        <f t="shared" ref="O193" ca="1" si="177">IFERROR(((J193+K193+L193+M193)/H193),"ND")</f>
        <v>ND</v>
      </c>
      <c r="P193" s="1031"/>
    </row>
    <row r="194" spans="3:16">
      <c r="C194" s="981"/>
      <c r="D194" s="983"/>
      <c r="E194" s="983"/>
      <c r="F194" s="985"/>
      <c r="G194" s="987"/>
      <c r="H194" s="1027"/>
      <c r="I194" s="1033"/>
      <c r="J194" s="208">
        <f ca="1">IF(MOD(ROW()-13,2)=0,IF(ISBLANK(OFFSET(#REF!,INT((ROW()-13)/2),0)),"",OFFSET(#REF!,INT((ROW()-13)/2),0)),IF(ISBLANK(OFFSET('9. METAS'!$U$20,INT((ROW()-14)/2),0)),"",OFFSET('9. METAS'!$U$20,INT((ROW()-14)/2),0)))</f>
        <v>1100</v>
      </c>
      <c r="K194" s="209">
        <f ca="1">IF(MOD(ROW()-13,2)=0,IF(ISBLANK(OFFSET(#REF!,INT((ROW()-13)/2),0)),"",OFFSET(#REF!,INT((ROW()-13)/2),0)),IF(ISBLANK(OFFSET('9. METAS'!$V$20,INT((ROW()-14)/2),0)),"",OFFSET('9. METAS'!$V$20,INT((ROW()-14)/2),0)))</f>
        <v>990</v>
      </c>
      <c r="L194" s="209">
        <f ca="1">IF(MOD(ROW()-13,2)=0,IF(ISBLANK(OFFSET(#REF!,INT((ROW()-13)/2),0)),"",OFFSET(#REF!,INT((ROW()-13)/2),0)),IF(ISBLANK(OFFSET('9. METAS'!$W$20,INT((ROW()-14)/2),0)),"",OFFSET('9. METAS'!$W$20,INT((ROW()-14)/2),0)))</f>
        <v>990</v>
      </c>
      <c r="M194" s="210">
        <f ca="1">IF(MOD(ROW()-13,2)=0,IF(ISBLANK(OFFSET(#REF!,INT((ROW()-13)/2),0)),"",OFFSET(#REF!,INT((ROW()-13)/2),0)),IF(ISBLANK(OFFSET('9. METAS'!$X$20,INT((ROW()-14)/2),0)),"",OFFSET('9. METAS'!$X$20,INT((ROW()-14)/2),0)))</f>
        <v>990</v>
      </c>
      <c r="N194" s="1003"/>
      <c r="O194" s="1005"/>
      <c r="P194" s="1034"/>
    </row>
    <row r="195" spans="3:16">
      <c r="C195" s="1008" t="str">
        <f ca="1">IF(ISBLANK(OFFSET('5. Pp (3 años)'!$C$46,INT((ROW()-13)/2),0)),"",OFFSET('5. Pp (3 años)'!$C$46,INT((ROW()-13)/2),0))</f>
        <v>Actividad</v>
      </c>
      <c r="D195" s="983" t="str">
        <f ca="1">IF(ISBLANK(OFFSET('5. Pp (3 años)'!$D$46,INT((ROW()-13)/2),0)),"",OFFSET('5. Pp (3 años)'!$D$46,INT((ROW()-13)/2),0))</f>
        <v>3.1.1.1.15.7 Evaluación de simulacros en ámbito privado y público.</v>
      </c>
      <c r="E195" s="983" t="str">
        <f ca="1">IF(ISBLANK(OFFSET('5. Pp (3 años)'!$E$46,INT((ROW()-13)/2),0)),"",OFFSET('5. Pp (3 años)'!$E$46,INT((ROW()-13)/2),0))</f>
        <v>PSPPE: Porcentaje de simulacros públicos y provados evaluados.</v>
      </c>
      <c r="F195" s="985" t="str">
        <f ca="1">IF(ISBLANK(OFFSET('5. Pp (3 años)'!$K$46,INT((ROW()-13)/2),0)),"",OFFSET('5. Pp (3 años)'!$K$46,INT((ROW()-13)/2),0))</f>
        <v>Ascendente</v>
      </c>
      <c r="G195" s="987" t="str">
        <f ca="1">IF(ISBLANK(OFFSET('5. Pp (3 años)'!$H$46,INT((ROW()-13)/2),0)),"",OFFSET('5. Pp (3 años)'!$H$46,INT((ROW()-13)/2),0))</f>
        <v>Trimestral</v>
      </c>
      <c r="H195" s="1027">
        <f ca="1">IF(ISBLANK(OFFSET('9. METAS'!$L$20,INT((ROW()-13)/2),0)),"",OFFSET('9. METAS'!$L$20,INT((ROW()-13)/2),0))</f>
        <v>5467</v>
      </c>
      <c r="I195" s="1029"/>
      <c r="J195" s="208" t="e">
        <f ca="1">IF(MOD(ROW()-13,2)=0,IF(ISBLANK(OFFSET(#REF!,INT((ROW()-13)/2),0)),"",OFFSET(#REF!,INT((ROW()-13)/2),0)),IF(ISBLANK(OFFSET('9. METAS'!$U$20,INT((ROW()-14)/2),0)),"",OFFSET('9. METAS'!$U$20,INT((ROW()-14)/2),0)))</f>
        <v>#REF!</v>
      </c>
      <c r="K195" s="209" t="e">
        <f ca="1">IF(MOD(ROW()-13,2)=0,IF(ISBLANK(OFFSET(#REF!,INT((ROW()-13)/2),0)),"",OFFSET(#REF!,INT((ROW()-13)/2),0)),IF(ISBLANK(OFFSET('9. METAS'!$V$20,INT((ROW()-14)/2),0)),"",OFFSET('9. METAS'!$V$20,INT((ROW()-14)/2),0)))</f>
        <v>#REF!</v>
      </c>
      <c r="L195" s="209" t="e">
        <f ca="1">IF(MOD(ROW()-13,2)=0,IF(ISBLANK(OFFSET(#REF!,INT((ROW()-13)/2),0)),"",OFFSET(#REF!,INT((ROW()-13)/2),0)),IF(ISBLANK(OFFSET('9. METAS'!$W$20,INT((ROW()-14)/2),0)),"",OFFSET('9. METAS'!$W$20,INT((ROW()-14)/2),0)))</f>
        <v>#REF!</v>
      </c>
      <c r="M195" s="210" t="e">
        <f ca="1">IF(MOD(ROW()-13,2)=0,IF(ISBLANK(OFFSET(#REF!,INT((ROW()-13)/2),0)),"",OFFSET(#REF!,INT((ROW()-13)/2),0)),IF(ISBLANK(OFFSET('9. METAS'!$X$20,INT((ROW()-14)/2),0)),"",OFFSET('9. METAS'!$X$20,INT((ROW()-14)/2),0)))</f>
        <v>#REF!</v>
      </c>
      <c r="N195" s="1002" t="str">
        <f t="shared" ref="N195" ca="1" si="178">IFERROR(J195/J196,"ND")</f>
        <v>ND</v>
      </c>
      <c r="O195" s="1004" t="str">
        <f t="shared" ref="O195" ca="1" si="179">IFERROR(((J195+K195+L195+M195)/H195),"ND")</f>
        <v>ND</v>
      </c>
      <c r="P195" s="1031"/>
    </row>
    <row r="196" spans="3:16">
      <c r="C196" s="981"/>
      <c r="D196" s="983"/>
      <c r="E196" s="983"/>
      <c r="F196" s="985"/>
      <c r="G196" s="987"/>
      <c r="H196" s="1027"/>
      <c r="I196" s="1033"/>
      <c r="J196" s="208">
        <f ca="1">IF(MOD(ROW()-13,2)=0,IF(ISBLANK(OFFSET(#REF!,INT((ROW()-13)/2),0)),"",OFFSET(#REF!,INT((ROW()-13)/2),0)),IF(ISBLANK(OFFSET('9. METAS'!$U$20,INT((ROW()-14)/2),0)),"",OFFSET('9. METAS'!$U$20,INT((ROW()-14)/2),0)))</f>
        <v>1266</v>
      </c>
      <c r="K196" s="209">
        <f ca="1">IF(MOD(ROW()-13,2)=0,IF(ISBLANK(OFFSET(#REF!,INT((ROW()-13)/2),0)),"",OFFSET(#REF!,INT((ROW()-13)/2),0)),IF(ISBLANK(OFFSET('9. METAS'!$V$20,INT((ROW()-14)/2),0)),"",OFFSET('9. METAS'!$V$20,INT((ROW()-14)/2),0)))</f>
        <v>1496</v>
      </c>
      <c r="L196" s="209">
        <f ca="1">IF(MOD(ROW()-13,2)=0,IF(ISBLANK(OFFSET(#REF!,INT((ROW()-13)/2),0)),"",OFFSET(#REF!,INT((ROW()-13)/2),0)),IF(ISBLANK(OFFSET('9. METAS'!$W$20,INT((ROW()-14)/2),0)),"",OFFSET('9. METAS'!$W$20,INT((ROW()-14)/2),0)))</f>
        <v>1338</v>
      </c>
      <c r="M196" s="210">
        <f ca="1">IF(MOD(ROW()-13,2)=0,IF(ISBLANK(OFFSET(#REF!,INT((ROW()-13)/2),0)),"",OFFSET(#REF!,INT((ROW()-13)/2),0)),IF(ISBLANK(OFFSET('9. METAS'!$X$20,INT((ROW()-14)/2),0)),"",OFFSET('9. METAS'!$X$20,INT((ROW()-14)/2),0)))</f>
        <v>1367</v>
      </c>
      <c r="N196" s="1003"/>
      <c r="O196" s="1005"/>
      <c r="P196" s="1034"/>
    </row>
    <row r="197" spans="3:16">
      <c r="C197" s="1008" t="str">
        <f ca="1">IF(ISBLANK(OFFSET('5. Pp (3 años)'!$C$46,INT((ROW()-13)/2),0)),"",OFFSET('5. Pp (3 años)'!$C$46,INT((ROW()-13)/2),0))</f>
        <v>Actividad</v>
      </c>
      <c r="D197" s="983" t="str">
        <f ca="1">IF(ISBLANK(OFFSET('5. Pp (3 años)'!$D$46,INT((ROW()-13)/2),0)),"",OFFSET('5. Pp (3 años)'!$D$46,INT((ROW()-13)/2),0))</f>
        <v>3.1.1.1.15.8 Registro de prestadores de servicios autorizados en materia de Protección Civil</v>
      </c>
      <c r="E197" s="983" t="str">
        <f ca="1">IF(ISBLANK(OFFSET('5. Pp (3 años)'!$E$46,INT((ROW()-13)/2),0)),"",OFFSET('5. Pp (3 años)'!$E$46,INT((ROW()-13)/2),0))</f>
        <v xml:space="preserve">PPSA: Porcentaje de prestadores de servicio autorizados </v>
      </c>
      <c r="F197" s="985" t="str">
        <f ca="1">IF(ISBLANK(OFFSET('5. Pp (3 años)'!$K$46,INT((ROW()-13)/2),0)),"",OFFSET('5. Pp (3 años)'!$K$46,INT((ROW()-13)/2),0))</f>
        <v>Ascendente</v>
      </c>
      <c r="G197" s="987" t="str">
        <f ca="1">IF(ISBLANK(OFFSET('5. Pp (3 años)'!$H$46,INT((ROW()-13)/2),0)),"",OFFSET('5. Pp (3 años)'!$H$46,INT((ROW()-13)/2),0))</f>
        <v>Trimestral</v>
      </c>
      <c r="H197" s="1027">
        <f ca="1">IF(ISBLANK(OFFSET('9. METAS'!$L$20,INT((ROW()-13)/2),0)),"",OFFSET('9. METAS'!$L$20,INT((ROW()-13)/2),0))</f>
        <v>199</v>
      </c>
      <c r="I197" s="1029"/>
      <c r="J197" s="208" t="e">
        <f ca="1">IF(MOD(ROW()-13,2)=0,IF(ISBLANK(OFFSET(#REF!,INT((ROW()-13)/2),0)),"",OFFSET(#REF!,INT((ROW()-13)/2),0)),IF(ISBLANK(OFFSET('9. METAS'!$U$20,INT((ROW()-14)/2),0)),"",OFFSET('9. METAS'!$U$20,INT((ROW()-14)/2),0)))</f>
        <v>#REF!</v>
      </c>
      <c r="K197" s="209" t="e">
        <f ca="1">IF(MOD(ROW()-13,2)=0,IF(ISBLANK(OFFSET(#REF!,INT((ROW()-13)/2),0)),"",OFFSET(#REF!,INT((ROW()-13)/2),0)),IF(ISBLANK(OFFSET('9. METAS'!$V$20,INT((ROW()-14)/2),0)),"",OFFSET('9. METAS'!$V$20,INT((ROW()-14)/2),0)))</f>
        <v>#REF!</v>
      </c>
      <c r="L197" s="209" t="e">
        <f ca="1">IF(MOD(ROW()-13,2)=0,IF(ISBLANK(OFFSET(#REF!,INT((ROW()-13)/2),0)),"",OFFSET(#REF!,INT((ROW()-13)/2),0)),IF(ISBLANK(OFFSET('9. METAS'!$W$20,INT((ROW()-14)/2),0)),"",OFFSET('9. METAS'!$W$20,INT((ROW()-14)/2),0)))</f>
        <v>#REF!</v>
      </c>
      <c r="M197" s="210" t="e">
        <f ca="1">IF(MOD(ROW()-13,2)=0,IF(ISBLANK(OFFSET(#REF!,INT((ROW()-13)/2),0)),"",OFFSET(#REF!,INT((ROW()-13)/2),0)),IF(ISBLANK(OFFSET('9. METAS'!$X$20,INT((ROW()-14)/2),0)),"",OFFSET('9. METAS'!$X$20,INT((ROW()-14)/2),0)))</f>
        <v>#REF!</v>
      </c>
      <c r="N197" s="1002" t="str">
        <f t="shared" ref="N197" ca="1" si="180">IFERROR(J197/J198,"ND")</f>
        <v>ND</v>
      </c>
      <c r="O197" s="1004" t="str">
        <f t="shared" ref="O197" ca="1" si="181">IFERROR(((J197+K197+L197+M197)/H197),"ND")</f>
        <v>ND</v>
      </c>
      <c r="P197" s="1031"/>
    </row>
    <row r="198" spans="3:16">
      <c r="C198" s="981"/>
      <c r="D198" s="983"/>
      <c r="E198" s="983"/>
      <c r="F198" s="985"/>
      <c r="G198" s="987"/>
      <c r="H198" s="1027"/>
      <c r="I198" s="1033"/>
      <c r="J198" s="208">
        <f ca="1">IF(MOD(ROW()-13,2)=0,IF(ISBLANK(OFFSET(#REF!,INT((ROW()-13)/2),0)),"",OFFSET(#REF!,INT((ROW()-13)/2),0)),IF(ISBLANK(OFFSET('9. METAS'!$U$20,INT((ROW()-14)/2),0)),"",OFFSET('9. METAS'!$U$20,INT((ROW()-14)/2),0)))</f>
        <v>174</v>
      </c>
      <c r="K198" s="209">
        <f ca="1">IF(MOD(ROW()-13,2)=0,IF(ISBLANK(OFFSET(#REF!,INT((ROW()-13)/2),0)),"",OFFSET(#REF!,INT((ROW()-13)/2),0)),IF(ISBLANK(OFFSET('9. METAS'!$V$20,INT((ROW()-14)/2),0)),"",OFFSET('9. METAS'!$V$20,INT((ROW()-14)/2),0)))</f>
        <v>25</v>
      </c>
      <c r="L198" s="209">
        <f ca="1">IF(MOD(ROW()-13,2)=0,IF(ISBLANK(OFFSET(#REF!,INT((ROW()-13)/2),0)),"",OFFSET(#REF!,INT((ROW()-13)/2),0)),IF(ISBLANK(OFFSET('9. METAS'!$W$20,INT((ROW()-14)/2),0)),"",OFFSET('9. METAS'!$W$20,INT((ROW()-14)/2),0)))</f>
        <v>0</v>
      </c>
      <c r="M198" s="210">
        <f ca="1">IF(MOD(ROW()-13,2)=0,IF(ISBLANK(OFFSET(#REF!,INT((ROW()-13)/2),0)),"",OFFSET(#REF!,INT((ROW()-13)/2),0)),IF(ISBLANK(OFFSET('9. METAS'!$X$20,INT((ROW()-14)/2),0)),"",OFFSET('9. METAS'!$X$20,INT((ROW()-14)/2),0)))</f>
        <v>0</v>
      </c>
      <c r="N198" s="1003"/>
      <c r="O198" s="1005"/>
      <c r="P198" s="1034"/>
    </row>
    <row r="199" spans="3:16">
      <c r="C199" s="1008" t="str">
        <f ca="1">IF(ISBLANK(OFFSET('5. Pp (3 años)'!$C$46,INT((ROW()-13)/2),0)),"",OFFSET('5. Pp (3 años)'!$C$46,INT((ROW()-13)/2),0))</f>
        <v>Actividad</v>
      </c>
      <c r="D199" s="983" t="str">
        <f ca="1">IF(ISBLANK(OFFSET('5. Pp (3 años)'!$D$46,INT((ROW()-13)/2),0)),"",OFFSET('5. Pp (3 años)'!$D$46,INT((ROW()-13)/2),0))</f>
        <v xml:space="preserve">3.1.1.1.15.9 Atención de reportes de  emergencias en materia de gestión integral de riesgos y de protección civil. </v>
      </c>
      <c r="E199" s="983" t="str">
        <f ca="1">IF(ISBLANK(OFFSET('5. Pp (3 años)'!$E$46,INT((ROW()-13)/2),0)),"",OFFSET('5. Pp (3 años)'!$E$46,INT((ROW()-13)/2),0))</f>
        <v>PREA: Porcentaje de reportes de emergencia atendidos.</v>
      </c>
      <c r="F199" s="985" t="str">
        <f ca="1">IF(ISBLANK(OFFSET('5. Pp (3 años)'!$K$46,INT((ROW()-13)/2),0)),"",OFFSET('5. Pp (3 años)'!$K$46,INT((ROW()-13)/2),0))</f>
        <v>Ascendente</v>
      </c>
      <c r="G199" s="987" t="str">
        <f ca="1">IF(ISBLANK(OFFSET('5. Pp (3 años)'!$H$46,INT((ROW()-13)/2),0)),"",OFFSET('5. Pp (3 años)'!$H$46,INT((ROW()-13)/2),0))</f>
        <v>Trimestral</v>
      </c>
      <c r="H199" s="1027">
        <f ca="1">IF(ISBLANK(OFFSET('9. METAS'!$L$20,INT((ROW()-13)/2),0)),"",OFFSET('9. METAS'!$L$20,INT((ROW()-13)/2),0))</f>
        <v>638</v>
      </c>
      <c r="I199" s="1029"/>
      <c r="J199" s="208" t="e">
        <f ca="1">IF(MOD(ROW()-13,2)=0,IF(ISBLANK(OFFSET(#REF!,INT((ROW()-13)/2),0)),"",OFFSET(#REF!,INT((ROW()-13)/2),0)),IF(ISBLANK(OFFSET('9. METAS'!$U$20,INT((ROW()-14)/2),0)),"",OFFSET('9. METAS'!$U$20,INT((ROW()-14)/2),0)))</f>
        <v>#REF!</v>
      </c>
      <c r="K199" s="209" t="e">
        <f ca="1">IF(MOD(ROW()-13,2)=0,IF(ISBLANK(OFFSET(#REF!,INT((ROW()-13)/2),0)),"",OFFSET(#REF!,INT((ROW()-13)/2),0)),IF(ISBLANK(OFFSET('9. METAS'!$V$20,INT((ROW()-14)/2),0)),"",OFFSET('9. METAS'!$V$20,INT((ROW()-14)/2),0)))</f>
        <v>#REF!</v>
      </c>
      <c r="L199" s="209" t="e">
        <f ca="1">IF(MOD(ROW()-13,2)=0,IF(ISBLANK(OFFSET(#REF!,INT((ROW()-13)/2),0)),"",OFFSET(#REF!,INT((ROW()-13)/2),0)),IF(ISBLANK(OFFSET('9. METAS'!$W$20,INT((ROW()-14)/2),0)),"",OFFSET('9. METAS'!$W$20,INT((ROW()-14)/2),0)))</f>
        <v>#REF!</v>
      </c>
      <c r="M199" s="210" t="e">
        <f ca="1">IF(MOD(ROW()-13,2)=0,IF(ISBLANK(OFFSET(#REF!,INT((ROW()-13)/2),0)),"",OFFSET(#REF!,INT((ROW()-13)/2),0)),IF(ISBLANK(OFFSET('9. METAS'!$X$20,INT((ROW()-14)/2),0)),"",OFFSET('9. METAS'!$X$20,INT((ROW()-14)/2),0)))</f>
        <v>#REF!</v>
      </c>
      <c r="N199" s="1002" t="str">
        <f t="shared" ref="N199" ca="1" si="182">IFERROR(J199/J200,"ND")</f>
        <v>ND</v>
      </c>
      <c r="O199" s="1004" t="str">
        <f t="shared" ref="O199" ca="1" si="183">IFERROR(((J199+K199+L199+M199)/H199),"ND")</f>
        <v>ND</v>
      </c>
      <c r="P199" s="1031"/>
    </row>
    <row r="200" spans="3:16">
      <c r="C200" s="981"/>
      <c r="D200" s="983"/>
      <c r="E200" s="983"/>
      <c r="F200" s="985"/>
      <c r="G200" s="987"/>
      <c r="H200" s="1027"/>
      <c r="I200" s="1033"/>
      <c r="J200" s="208">
        <f ca="1">IF(MOD(ROW()-13,2)=0,IF(ISBLANK(OFFSET(#REF!,INT((ROW()-13)/2),0)),"",OFFSET(#REF!,INT((ROW()-13)/2),0)),IF(ISBLANK(OFFSET('9. METAS'!$U$20,INT((ROW()-14)/2),0)),"",OFFSET('9. METAS'!$U$20,INT((ROW()-14)/2),0)))</f>
        <v>126</v>
      </c>
      <c r="K200" s="209">
        <f ca="1">IF(MOD(ROW()-13,2)=0,IF(ISBLANK(OFFSET(#REF!,INT((ROW()-13)/2),0)),"",OFFSET(#REF!,INT((ROW()-13)/2),0)),IF(ISBLANK(OFFSET('9. METAS'!$V$20,INT((ROW()-14)/2),0)),"",OFFSET('9. METAS'!$V$20,INT((ROW()-14)/2),0)))</f>
        <v>157</v>
      </c>
      <c r="L200" s="209">
        <f ca="1">IF(MOD(ROW()-13,2)=0,IF(ISBLANK(OFFSET(#REF!,INT((ROW()-13)/2),0)),"",OFFSET(#REF!,INT((ROW()-13)/2),0)),IF(ISBLANK(OFFSET('9. METAS'!$W$20,INT((ROW()-14)/2),0)),"",OFFSET('9. METAS'!$W$20,INT((ROW()-14)/2),0)))</f>
        <v>188</v>
      </c>
      <c r="M200" s="210">
        <f ca="1">IF(MOD(ROW()-13,2)=0,IF(ISBLANK(OFFSET(#REF!,INT((ROW()-13)/2),0)),"",OFFSET(#REF!,INT((ROW()-13)/2),0)),IF(ISBLANK(OFFSET('9. METAS'!$X$20,INT((ROW()-14)/2),0)),"",OFFSET('9. METAS'!$X$20,INT((ROW()-14)/2),0)))</f>
        <v>167</v>
      </c>
      <c r="N200" s="1003"/>
      <c r="O200" s="1005"/>
      <c r="P200" s="1034"/>
    </row>
    <row r="201" spans="3:16">
      <c r="C201" s="1008" t="str">
        <f ca="1">IF(ISBLANK(OFFSET('5. Pp (3 años)'!$C$46,INT((ROW()-13)/2),0)),"",OFFSET('5. Pp (3 años)'!$C$46,INT((ROW()-13)/2),0))</f>
        <v>Actividad</v>
      </c>
      <c r="D201" s="983" t="str">
        <f ca="1">IF(ISBLANK(OFFSET('5. Pp (3 años)'!$D$46,INT((ROW()-13)/2),0)),"",OFFSET('5. Pp (3 años)'!$D$46,INT((ROW()-13)/2),0))</f>
        <v>3.1.1.1.15.10 Atención médica prehospitalaria a personas ocasionadas por incidencias reportadas.</v>
      </c>
      <c r="E201" s="983" t="str">
        <f ca="1">IF(ISBLANK(OFFSET('5. Pp (3 años)'!$E$46,INT((ROW()-13)/2),0)),"",OFFSET('5. Pp (3 años)'!$E$46,INT((ROW()-13)/2),0))</f>
        <v>PPAM: Porcentaja de personas con atención médica</v>
      </c>
      <c r="F201" s="985" t="str">
        <f ca="1">IF(ISBLANK(OFFSET('5. Pp (3 años)'!$K$46,INT((ROW()-13)/2),0)),"",OFFSET('5. Pp (3 años)'!$K$46,INT((ROW()-13)/2),0))</f>
        <v>Ascendente</v>
      </c>
      <c r="G201" s="987" t="str">
        <f ca="1">IF(ISBLANK(OFFSET('5. Pp (3 años)'!$H$46,INT((ROW()-13)/2),0)),"",OFFSET('5. Pp (3 años)'!$H$46,INT((ROW()-13)/2),0))</f>
        <v>Trimestral</v>
      </c>
      <c r="H201" s="1027">
        <f ca="1">IF(ISBLANK(OFFSET('9. METAS'!$L$20,INT((ROW()-13)/2),0)),"",OFFSET('9. METAS'!$L$20,INT((ROW()-13)/2),0))</f>
        <v>1135</v>
      </c>
      <c r="I201" s="1029"/>
      <c r="J201" s="208" t="e">
        <f ca="1">IF(MOD(ROW()-13,2)=0,IF(ISBLANK(OFFSET(#REF!,INT((ROW()-13)/2),0)),"",OFFSET(#REF!,INT((ROW()-13)/2),0)),IF(ISBLANK(OFFSET('9. METAS'!$U$20,INT((ROW()-14)/2),0)),"",OFFSET('9. METAS'!$U$20,INT((ROW()-14)/2),0)))</f>
        <v>#REF!</v>
      </c>
      <c r="K201" s="209" t="e">
        <f ca="1">IF(MOD(ROW()-13,2)=0,IF(ISBLANK(OFFSET(#REF!,INT((ROW()-13)/2),0)),"",OFFSET(#REF!,INT((ROW()-13)/2),0)),IF(ISBLANK(OFFSET('9. METAS'!$V$20,INT((ROW()-14)/2),0)),"",OFFSET('9. METAS'!$V$20,INT((ROW()-14)/2),0)))</f>
        <v>#REF!</v>
      </c>
      <c r="L201" s="209" t="e">
        <f ca="1">IF(MOD(ROW()-13,2)=0,IF(ISBLANK(OFFSET(#REF!,INT((ROW()-13)/2),0)),"",OFFSET(#REF!,INT((ROW()-13)/2),0)),IF(ISBLANK(OFFSET('9. METAS'!$W$20,INT((ROW()-14)/2),0)),"",OFFSET('9. METAS'!$W$20,INT((ROW()-14)/2),0)))</f>
        <v>#REF!</v>
      </c>
      <c r="M201" s="210" t="e">
        <f ca="1">IF(MOD(ROW()-13,2)=0,IF(ISBLANK(OFFSET(#REF!,INT((ROW()-13)/2),0)),"",OFFSET(#REF!,INT((ROW()-13)/2),0)),IF(ISBLANK(OFFSET('9. METAS'!$X$20,INT((ROW()-14)/2),0)),"",OFFSET('9. METAS'!$X$20,INT((ROW()-14)/2),0)))</f>
        <v>#REF!</v>
      </c>
      <c r="N201" s="1002" t="str">
        <f t="shared" ref="N201" ca="1" si="184">IFERROR(J201/J202,"ND")</f>
        <v>ND</v>
      </c>
      <c r="O201" s="1004" t="str">
        <f t="shared" ref="O201" ca="1" si="185">IFERROR(((J201+K201+L201+M201)/H201),"ND")</f>
        <v>ND</v>
      </c>
      <c r="P201" s="1031"/>
    </row>
    <row r="202" spans="3:16">
      <c r="C202" s="981"/>
      <c r="D202" s="983"/>
      <c r="E202" s="983"/>
      <c r="F202" s="985"/>
      <c r="G202" s="987"/>
      <c r="H202" s="1027"/>
      <c r="I202" s="1033"/>
      <c r="J202" s="208">
        <f ca="1">IF(MOD(ROW()-13,2)=0,IF(ISBLANK(OFFSET(#REF!,INT((ROW()-13)/2),0)),"",OFFSET(#REF!,INT((ROW()-13)/2),0)),IF(ISBLANK(OFFSET('9. METAS'!$U$20,INT((ROW()-14)/2),0)),"",OFFSET('9. METAS'!$U$20,INT((ROW()-14)/2),0)))</f>
        <v>289</v>
      </c>
      <c r="K202" s="209">
        <f ca="1">IF(MOD(ROW()-13,2)=0,IF(ISBLANK(OFFSET(#REF!,INT((ROW()-13)/2),0)),"",OFFSET(#REF!,INT((ROW()-13)/2),0)),IF(ISBLANK(OFFSET('9. METAS'!$V$20,INT((ROW()-14)/2),0)),"",OFFSET('9. METAS'!$V$20,INT((ROW()-14)/2),0)))</f>
        <v>265</v>
      </c>
      <c r="L202" s="209">
        <f ca="1">IF(MOD(ROW()-13,2)=0,IF(ISBLANK(OFFSET(#REF!,INT((ROW()-13)/2),0)),"",OFFSET(#REF!,INT((ROW()-13)/2),0)),IF(ISBLANK(OFFSET('9. METAS'!$W$20,INT((ROW()-14)/2),0)),"",OFFSET('9. METAS'!$W$20,INT((ROW()-14)/2),0)))</f>
        <v>286</v>
      </c>
      <c r="M202" s="210">
        <f ca="1">IF(MOD(ROW()-13,2)=0,IF(ISBLANK(OFFSET(#REF!,INT((ROW()-13)/2),0)),"",OFFSET(#REF!,INT((ROW()-13)/2),0)),IF(ISBLANK(OFFSET('9. METAS'!$X$20,INT((ROW()-14)/2),0)),"",OFFSET('9. METAS'!$X$20,INT((ROW()-14)/2),0)))</f>
        <v>295</v>
      </c>
      <c r="N202" s="1003"/>
      <c r="O202" s="1005"/>
      <c r="P202" s="1034"/>
    </row>
    <row r="203" spans="3:16">
      <c r="C203" s="1008" t="str">
        <f ca="1">IF(ISBLANK(OFFSET('5. Pp (3 años)'!$C$46,INT((ROW()-13)/2),0)),"",OFFSET('5. Pp (3 años)'!$C$46,INT((ROW()-13)/2),0))</f>
        <v>Actividad</v>
      </c>
      <c r="D203" s="983" t="str">
        <f ca="1">IF(ISBLANK(OFFSET('5. Pp (3 años)'!$D$46,INT((ROW()-13)/2),0)),"",OFFSET('5. Pp (3 años)'!$D$46,INT((ROW()-13)/2),0))</f>
        <v>3.1.1.1.15.11 Supervisión  y atención a eventos públicos y privado de cualquier índole.</v>
      </c>
      <c r="E203" s="983" t="str">
        <f ca="1">IF(ISBLANK(OFFSET('5. Pp (3 años)'!$E$46,INT((ROW()-13)/2),0)),"",OFFSET('5. Pp (3 años)'!$E$46,INT((ROW()-13)/2),0))</f>
        <v>PEPPS: Porcentaje de eventos públicos y privados supervisados.</v>
      </c>
      <c r="F203" s="985" t="str">
        <f ca="1">IF(ISBLANK(OFFSET('5. Pp (3 años)'!$K$46,INT((ROW()-13)/2),0)),"",OFFSET('5. Pp (3 años)'!$K$46,INT((ROW()-13)/2),0))</f>
        <v>Ascendente</v>
      </c>
      <c r="G203" s="987" t="str">
        <f ca="1">IF(ISBLANK(OFFSET('5. Pp (3 años)'!$H$46,INT((ROW()-13)/2),0)),"",OFFSET('5. Pp (3 años)'!$H$46,INT((ROW()-13)/2),0))</f>
        <v>Trimestral</v>
      </c>
      <c r="H203" s="1027">
        <f ca="1">IF(ISBLANK(OFFSET('9. METAS'!$L$20,INT((ROW()-13)/2),0)),"",OFFSET('9. METAS'!$L$20,INT((ROW()-13)/2),0))</f>
        <v>550</v>
      </c>
      <c r="I203" s="1029"/>
      <c r="J203" s="208" t="e">
        <f ca="1">IF(MOD(ROW()-13,2)=0,IF(ISBLANK(OFFSET(#REF!,INT((ROW()-13)/2),0)),"",OFFSET(#REF!,INT((ROW()-13)/2),0)),IF(ISBLANK(OFFSET('9. METAS'!$U$20,INT((ROW()-14)/2),0)),"",OFFSET('9. METAS'!$U$20,INT((ROW()-14)/2),0)))</f>
        <v>#REF!</v>
      </c>
      <c r="K203" s="209" t="e">
        <f ca="1">IF(MOD(ROW()-13,2)=0,IF(ISBLANK(OFFSET(#REF!,INT((ROW()-13)/2),0)),"",OFFSET(#REF!,INT((ROW()-13)/2),0)),IF(ISBLANK(OFFSET('9. METAS'!$V$20,INT((ROW()-14)/2),0)),"",OFFSET('9. METAS'!$V$20,INT((ROW()-14)/2),0)))</f>
        <v>#REF!</v>
      </c>
      <c r="L203" s="209" t="e">
        <f ca="1">IF(MOD(ROW()-13,2)=0,IF(ISBLANK(OFFSET(#REF!,INT((ROW()-13)/2),0)),"",OFFSET(#REF!,INT((ROW()-13)/2),0)),IF(ISBLANK(OFFSET('9. METAS'!$W$20,INT((ROW()-14)/2),0)),"",OFFSET('9. METAS'!$W$20,INT((ROW()-14)/2),0)))</f>
        <v>#REF!</v>
      </c>
      <c r="M203" s="210" t="e">
        <f ca="1">IF(MOD(ROW()-13,2)=0,IF(ISBLANK(OFFSET(#REF!,INT((ROW()-13)/2),0)),"",OFFSET(#REF!,INT((ROW()-13)/2),0)),IF(ISBLANK(OFFSET('9. METAS'!$X$20,INT((ROW()-14)/2),0)),"",OFFSET('9. METAS'!$X$20,INT((ROW()-14)/2),0)))</f>
        <v>#REF!</v>
      </c>
      <c r="N203" s="1002" t="str">
        <f t="shared" ref="N203" ca="1" si="186">IFERROR(J203/J204,"ND")</f>
        <v>ND</v>
      </c>
      <c r="O203" s="1004" t="str">
        <f t="shared" ref="O203" ca="1" si="187">IFERROR(((J203+K203+L203+M203)/H203),"ND")</f>
        <v>ND</v>
      </c>
      <c r="P203" s="1031"/>
    </row>
    <row r="204" spans="3:16">
      <c r="C204" s="981"/>
      <c r="D204" s="983"/>
      <c r="E204" s="983"/>
      <c r="F204" s="985"/>
      <c r="G204" s="987"/>
      <c r="H204" s="1027"/>
      <c r="I204" s="1033"/>
      <c r="J204" s="208">
        <f ca="1">IF(MOD(ROW()-13,2)=0,IF(ISBLANK(OFFSET(#REF!,INT((ROW()-13)/2),0)),"",OFFSET(#REF!,INT((ROW()-13)/2),0)),IF(ISBLANK(OFFSET('9. METAS'!$U$20,INT((ROW()-14)/2),0)),"",OFFSET('9. METAS'!$U$20,INT((ROW()-14)/2),0)))</f>
        <v>127</v>
      </c>
      <c r="K204" s="209">
        <f ca="1">IF(MOD(ROW()-13,2)=0,IF(ISBLANK(OFFSET(#REF!,INT((ROW()-13)/2),0)),"",OFFSET(#REF!,INT((ROW()-13)/2),0)),IF(ISBLANK(OFFSET('9. METAS'!$V$20,INT((ROW()-14)/2),0)),"",OFFSET('9. METAS'!$V$20,INT((ROW()-14)/2),0)))</f>
        <v>139</v>
      </c>
      <c r="L204" s="209">
        <f ca="1">IF(MOD(ROW()-13,2)=0,IF(ISBLANK(OFFSET(#REF!,INT((ROW()-13)/2),0)),"",OFFSET(#REF!,INT((ROW()-13)/2),0)),IF(ISBLANK(OFFSET('9. METAS'!$W$20,INT((ROW()-14)/2),0)),"",OFFSET('9. METAS'!$W$20,INT((ROW()-14)/2),0)))</f>
        <v>139</v>
      </c>
      <c r="M204" s="210">
        <f ca="1">IF(MOD(ROW()-13,2)=0,IF(ISBLANK(OFFSET(#REF!,INT((ROW()-13)/2),0)),"",OFFSET(#REF!,INT((ROW()-13)/2),0)),IF(ISBLANK(OFFSET('9. METAS'!$X$20,INT((ROW()-14)/2),0)),"",OFFSET('9. METAS'!$X$20,INT((ROW()-14)/2),0)))</f>
        <v>145</v>
      </c>
      <c r="N204" s="1003"/>
      <c r="O204" s="1005"/>
      <c r="P204" s="1034"/>
    </row>
    <row r="205" spans="3:16">
      <c r="C205" s="1008" t="str">
        <f ca="1">IF(ISBLANK(OFFSET('5. Pp (3 años)'!$C$46,INT((ROW()-13)/2),0)),"",OFFSET('5. Pp (3 años)'!$C$46,INT((ROW()-13)/2),0))</f>
        <v>Actividad</v>
      </c>
      <c r="D205" s="983" t="str">
        <f ca="1">IF(ISBLANK(OFFSET('5. Pp (3 años)'!$D$46,INT((ROW()-13)/2),0)),"",OFFSET('5. Pp (3 años)'!$D$46,INT((ROW()-13)/2),0))</f>
        <v>3.1.1.1.15.12 Verificación de refugios temporale con motivo de la temporada de Fenómenos Hidrometeorológicos.</v>
      </c>
      <c r="E205" s="983" t="str">
        <f ca="1">IF(ISBLANK(OFFSET('5. Pp (3 años)'!$E$46,INT((ROW()-13)/2),0)),"",OFFSET('5. Pp (3 años)'!$E$46,INT((ROW()-13)/2),0))</f>
        <v>PRTV: Porcentaje  de refugios temporales verificados</v>
      </c>
      <c r="F205" s="985" t="str">
        <f ca="1">IF(ISBLANK(OFFSET('5. Pp (3 años)'!$K$46,INT((ROW()-13)/2),0)),"",OFFSET('5. Pp (3 años)'!$K$46,INT((ROW()-13)/2),0))</f>
        <v>Ascendente</v>
      </c>
      <c r="G205" s="987" t="str">
        <f ca="1">IF(ISBLANK(OFFSET('5. Pp (3 años)'!$H$46,INT((ROW()-13)/2),0)),"",OFFSET('5. Pp (3 años)'!$H$46,INT((ROW()-13)/2),0))</f>
        <v>Trimestral</v>
      </c>
      <c r="H205" s="1027">
        <f ca="1">IF(ISBLANK(OFFSET('9. METAS'!$L$20,INT((ROW()-13)/2),0)),"",OFFSET('9. METAS'!$L$20,INT((ROW()-13)/2),0))</f>
        <v>230</v>
      </c>
      <c r="I205" s="1029"/>
      <c r="J205" s="208" t="e">
        <f ca="1">IF(MOD(ROW()-13,2)=0,IF(ISBLANK(OFFSET(#REF!,INT((ROW()-13)/2),0)),"",OFFSET(#REF!,INT((ROW()-13)/2),0)),IF(ISBLANK(OFFSET('9. METAS'!$U$20,INT((ROW()-14)/2),0)),"",OFFSET('9. METAS'!$U$20,INT((ROW()-14)/2),0)))</f>
        <v>#REF!</v>
      </c>
      <c r="K205" s="209" t="e">
        <f ca="1">IF(MOD(ROW()-13,2)=0,IF(ISBLANK(OFFSET(#REF!,INT((ROW()-13)/2),0)),"",OFFSET(#REF!,INT((ROW()-13)/2),0)),IF(ISBLANK(OFFSET('9. METAS'!$V$20,INT((ROW()-14)/2),0)),"",OFFSET('9. METAS'!$V$20,INT((ROW()-14)/2),0)))</f>
        <v>#REF!</v>
      </c>
      <c r="L205" s="209" t="e">
        <f ca="1">IF(MOD(ROW()-13,2)=0,IF(ISBLANK(OFFSET(#REF!,INT((ROW()-13)/2),0)),"",OFFSET(#REF!,INT((ROW()-13)/2),0)),IF(ISBLANK(OFFSET('9. METAS'!$W$20,INT((ROW()-14)/2),0)),"",OFFSET('9. METAS'!$W$20,INT((ROW()-14)/2),0)))</f>
        <v>#REF!</v>
      </c>
      <c r="M205" s="210" t="e">
        <f ca="1">IF(MOD(ROW()-13,2)=0,IF(ISBLANK(OFFSET(#REF!,INT((ROW()-13)/2),0)),"",OFFSET(#REF!,INT((ROW()-13)/2),0)),IF(ISBLANK(OFFSET('9. METAS'!$X$20,INT((ROW()-14)/2),0)),"",OFFSET('9. METAS'!$X$20,INT((ROW()-14)/2),0)))</f>
        <v>#REF!</v>
      </c>
      <c r="N205" s="1002" t="str">
        <f t="shared" ref="N205" ca="1" si="188">IFERROR(J205/J206,"ND")</f>
        <v>ND</v>
      </c>
      <c r="O205" s="1004" t="str">
        <f t="shared" ref="O205" ca="1" si="189">IFERROR(((J205+K205+L205+M205)/H205),"ND")</f>
        <v>ND</v>
      </c>
      <c r="P205" s="1031"/>
    </row>
    <row r="206" spans="3:16">
      <c r="C206" s="981"/>
      <c r="D206" s="983"/>
      <c r="E206" s="983"/>
      <c r="F206" s="985"/>
      <c r="G206" s="987"/>
      <c r="H206" s="1027"/>
      <c r="I206" s="1033"/>
      <c r="J206" s="208">
        <f ca="1">IF(MOD(ROW()-13,2)=0,IF(ISBLANK(OFFSET(#REF!,INT((ROW()-13)/2),0)),"",OFFSET(#REF!,INT((ROW()-13)/2),0)),IF(ISBLANK(OFFSET('9. METAS'!$U$20,INT((ROW()-14)/2),0)),"",OFFSET('9. METAS'!$U$20,INT((ROW()-14)/2),0)))</f>
        <v>0</v>
      </c>
      <c r="K206" s="209">
        <f ca="1">IF(MOD(ROW()-13,2)=0,IF(ISBLANK(OFFSET(#REF!,INT((ROW()-13)/2),0)),"",OFFSET(#REF!,INT((ROW()-13)/2),0)),IF(ISBLANK(OFFSET('9. METAS'!$V$20,INT((ROW()-14)/2),0)),"",OFFSET('9. METAS'!$V$20,INT((ROW()-14)/2),0)))</f>
        <v>145</v>
      </c>
      <c r="L206" s="209">
        <f ca="1">IF(MOD(ROW()-13,2)=0,IF(ISBLANK(OFFSET(#REF!,INT((ROW()-13)/2),0)),"",OFFSET(#REF!,INT((ROW()-13)/2),0)),IF(ISBLANK(OFFSET('9. METAS'!$W$20,INT((ROW()-14)/2),0)),"",OFFSET('9. METAS'!$W$20,INT((ROW()-14)/2),0)))</f>
        <v>85</v>
      </c>
      <c r="M206" s="210">
        <f ca="1">IF(MOD(ROW()-13,2)=0,IF(ISBLANK(OFFSET(#REF!,INT((ROW()-13)/2),0)),"",OFFSET(#REF!,INT((ROW()-13)/2),0)),IF(ISBLANK(OFFSET('9. METAS'!$X$20,INT((ROW()-14)/2),0)),"",OFFSET('9. METAS'!$X$20,INT((ROW()-14)/2),0)))</f>
        <v>0</v>
      </c>
      <c r="N206" s="1003"/>
      <c r="O206" s="1005"/>
      <c r="P206" s="1034"/>
    </row>
    <row r="207" spans="3:16">
      <c r="C207" s="1008" t="str">
        <f ca="1">IF(ISBLANK(OFFSET('5. Pp (3 años)'!$C$46,INT((ROW()-13)/2),0)),"",OFFSET('5. Pp (3 años)'!$C$46,INT((ROW()-13)/2),0))</f>
        <v>Actividad</v>
      </c>
      <c r="D207" s="983" t="str">
        <f ca="1">IF(ISBLANK(OFFSET('5. Pp (3 años)'!$D$46,INT((ROW()-13)/2),0)),"",OFFSET('5. Pp (3 años)'!$D$46,INT((ROW()-13)/2),0))</f>
        <v>3.1.1.1.15.13 Implementación de operativos con motivo a los diversos fenómenos naturales y antrópicos</v>
      </c>
      <c r="E207" s="983" t="str">
        <f ca="1">IF(ISBLANK(OFFSET('5. Pp (3 años)'!$E$46,INT((ROW()-13)/2),0)),"",OFFSET('5. Pp (3 años)'!$E$46,INT((ROW()-13)/2),0))</f>
        <v>POI: Porcentaje de operativos implementados.</v>
      </c>
      <c r="F207" s="985" t="str">
        <f ca="1">IF(ISBLANK(OFFSET('5. Pp (3 años)'!$K$46,INT((ROW()-13)/2),0)),"",OFFSET('5. Pp (3 años)'!$K$46,INT((ROW()-13)/2),0))</f>
        <v>Ascendente</v>
      </c>
      <c r="G207" s="987" t="str">
        <f ca="1">IF(ISBLANK(OFFSET('5. Pp (3 años)'!$H$46,INT((ROW()-13)/2),0)),"",OFFSET('5. Pp (3 años)'!$H$46,INT((ROW()-13)/2),0))</f>
        <v>Trimestral</v>
      </c>
      <c r="H207" s="1027">
        <f ca="1">IF(ISBLANK(OFFSET('9. METAS'!$L$20,INT((ROW()-13)/2),0)),"",OFFSET('9. METAS'!$L$20,INT((ROW()-13)/2),0))</f>
        <v>26</v>
      </c>
      <c r="I207" s="1029"/>
      <c r="J207" s="208" t="e">
        <f ca="1">IF(MOD(ROW()-13,2)=0,IF(ISBLANK(OFFSET(#REF!,INT((ROW()-13)/2),0)),"",OFFSET(#REF!,INT((ROW()-13)/2),0)),IF(ISBLANK(OFFSET('9. METAS'!$U$20,INT((ROW()-14)/2),0)),"",OFFSET('9. METAS'!$U$20,INT((ROW()-14)/2),0)))</f>
        <v>#REF!</v>
      </c>
      <c r="K207" s="209" t="e">
        <f ca="1">IF(MOD(ROW()-13,2)=0,IF(ISBLANK(OFFSET(#REF!,INT((ROW()-13)/2),0)),"",OFFSET(#REF!,INT((ROW()-13)/2),0)),IF(ISBLANK(OFFSET('9. METAS'!$V$20,INT((ROW()-14)/2),0)),"",OFFSET('9. METAS'!$V$20,INT((ROW()-14)/2),0)))</f>
        <v>#REF!</v>
      </c>
      <c r="L207" s="209" t="e">
        <f ca="1">IF(MOD(ROW()-13,2)=0,IF(ISBLANK(OFFSET(#REF!,INT((ROW()-13)/2),0)),"",OFFSET(#REF!,INT((ROW()-13)/2),0)),IF(ISBLANK(OFFSET('9. METAS'!$W$20,INT((ROW()-14)/2),0)),"",OFFSET('9. METAS'!$W$20,INT((ROW()-14)/2),0)))</f>
        <v>#REF!</v>
      </c>
      <c r="M207" s="210" t="e">
        <f ca="1">IF(MOD(ROW()-13,2)=0,IF(ISBLANK(OFFSET(#REF!,INT((ROW()-13)/2),0)),"",OFFSET(#REF!,INT((ROW()-13)/2),0)),IF(ISBLANK(OFFSET('9. METAS'!$X$20,INT((ROW()-14)/2),0)),"",OFFSET('9. METAS'!$X$20,INT((ROW()-14)/2),0)))</f>
        <v>#REF!</v>
      </c>
      <c r="N207" s="1002" t="str">
        <f t="shared" ref="N207" ca="1" si="190">IFERROR(J207/J208,"ND")</f>
        <v>ND</v>
      </c>
      <c r="O207" s="1004" t="str">
        <f t="shared" ref="O207" ca="1" si="191">IFERROR(((J207+K207+L207+M207)/H207),"ND")</f>
        <v>ND</v>
      </c>
      <c r="P207" s="1031"/>
    </row>
    <row r="208" spans="3:16">
      <c r="C208" s="981"/>
      <c r="D208" s="983"/>
      <c r="E208" s="983"/>
      <c r="F208" s="985"/>
      <c r="G208" s="987"/>
      <c r="H208" s="1027"/>
      <c r="I208" s="1033"/>
      <c r="J208" s="208">
        <f ca="1">IF(MOD(ROW()-13,2)=0,IF(ISBLANK(OFFSET(#REF!,INT((ROW()-13)/2),0)),"",OFFSET(#REF!,INT((ROW()-13)/2),0)),IF(ISBLANK(OFFSET('9. METAS'!$U$20,INT((ROW()-14)/2),0)),"",OFFSET('9. METAS'!$U$20,INT((ROW()-14)/2),0)))</f>
        <v>4</v>
      </c>
      <c r="K208" s="209">
        <f ca="1">IF(MOD(ROW()-13,2)=0,IF(ISBLANK(OFFSET(#REF!,INT((ROW()-13)/2),0)),"",OFFSET(#REF!,INT((ROW()-13)/2),0)),IF(ISBLANK(OFFSET('9. METAS'!$V$20,INT((ROW()-14)/2),0)),"",OFFSET('9. METAS'!$V$20,INT((ROW()-14)/2),0)))</f>
        <v>7</v>
      </c>
      <c r="L208" s="209">
        <f ca="1">IF(MOD(ROW()-13,2)=0,IF(ISBLANK(OFFSET(#REF!,INT((ROW()-13)/2),0)),"",OFFSET(#REF!,INT((ROW()-13)/2),0)),IF(ISBLANK(OFFSET('9. METAS'!$W$20,INT((ROW()-14)/2),0)),"",OFFSET('9. METAS'!$W$20,INT((ROW()-14)/2),0)))</f>
        <v>7</v>
      </c>
      <c r="M208" s="210">
        <f ca="1">IF(MOD(ROW()-13,2)=0,IF(ISBLANK(OFFSET(#REF!,INT((ROW()-13)/2),0)),"",OFFSET(#REF!,INT((ROW()-13)/2),0)),IF(ISBLANK(OFFSET('9. METAS'!$X$20,INT((ROW()-14)/2),0)),"",OFFSET('9. METAS'!$X$20,INT((ROW()-14)/2),0)))</f>
        <v>8</v>
      </c>
      <c r="N208" s="1003"/>
      <c r="O208" s="1005"/>
      <c r="P208" s="1034"/>
    </row>
    <row r="209" spans="3:16">
      <c r="C209" s="1008" t="str">
        <f ca="1">IF(ISBLANK(OFFSET('5. Pp (3 años)'!$C$46,INT((ROW()-13)/2),0)),"",OFFSET('5. Pp (3 años)'!$C$46,INT((ROW()-13)/2),0))</f>
        <v>Actividad</v>
      </c>
      <c r="D209" s="983" t="str">
        <f ca="1">IF(ISBLANK(OFFSET('5. Pp (3 años)'!$D$46,INT((ROW()-13)/2),0)),"",OFFSET('5. Pp (3 años)'!$D$46,INT((ROW()-13)/2),0))</f>
        <v>3.1.1.1.15.14 Implementación de salvamentos, rescates y primeros auxilios en playas, cenotes y lagunas en el municipio.</v>
      </c>
      <c r="E209" s="983" t="str">
        <f ca="1">IF(ISBLANK(OFFSET('5. Pp (3 años)'!$E$46,INT((ROW()-13)/2),0)),"",OFFSET('5. Pp (3 años)'!$E$46,INT((ROW()-13)/2),0))</f>
        <v xml:space="preserve">PSRPI: Porcentaje de salvamentos, rescates y primeros auxilios implementados en las playas, cenotes y lagunas. </v>
      </c>
      <c r="F209" s="985" t="str">
        <f ca="1">IF(ISBLANK(OFFSET('5. Pp (3 años)'!$K$46,INT((ROW()-13)/2),0)),"",OFFSET('5. Pp (3 años)'!$K$46,INT((ROW()-13)/2),0))</f>
        <v>Ascendnete</v>
      </c>
      <c r="G209" s="987" t="str">
        <f ca="1">IF(ISBLANK(OFFSET('5. Pp (3 años)'!$H$46,INT((ROW()-13)/2),0)),"",OFFSET('5. Pp (3 años)'!$H$46,INT((ROW()-13)/2),0))</f>
        <v>Trimestral</v>
      </c>
      <c r="H209" s="1027">
        <f ca="1">IF(ISBLANK(OFFSET('9. METAS'!$L$20,INT((ROW()-13)/2),0)),"",OFFSET('9. METAS'!$L$20,INT((ROW()-13)/2),0))</f>
        <v>227</v>
      </c>
      <c r="I209" s="1029"/>
      <c r="J209" s="208" t="e">
        <f ca="1">IF(MOD(ROW()-13,2)=0,IF(ISBLANK(OFFSET(#REF!,INT((ROW()-13)/2),0)),"",OFFSET(#REF!,INT((ROW()-13)/2),0)),IF(ISBLANK(OFFSET('9. METAS'!$U$20,INT((ROW()-14)/2),0)),"",OFFSET('9. METAS'!$U$20,INT((ROW()-14)/2),0)))</f>
        <v>#REF!</v>
      </c>
      <c r="K209" s="209" t="e">
        <f ca="1">IF(MOD(ROW()-13,2)=0,IF(ISBLANK(OFFSET(#REF!,INT((ROW()-13)/2),0)),"",OFFSET(#REF!,INT((ROW()-13)/2),0)),IF(ISBLANK(OFFSET('9. METAS'!$V$20,INT((ROW()-14)/2),0)),"",OFFSET('9. METAS'!$V$20,INT((ROW()-14)/2),0)))</f>
        <v>#REF!</v>
      </c>
      <c r="L209" s="209" t="e">
        <f ca="1">IF(MOD(ROW()-13,2)=0,IF(ISBLANK(OFFSET(#REF!,INT((ROW()-13)/2),0)),"",OFFSET(#REF!,INT((ROW()-13)/2),0)),IF(ISBLANK(OFFSET('9. METAS'!$W$20,INT((ROW()-14)/2),0)),"",OFFSET('9. METAS'!$W$20,INT((ROW()-14)/2),0)))</f>
        <v>#REF!</v>
      </c>
      <c r="M209" s="210" t="e">
        <f ca="1">IF(MOD(ROW()-13,2)=0,IF(ISBLANK(OFFSET(#REF!,INT((ROW()-13)/2),0)),"",OFFSET(#REF!,INT((ROW()-13)/2),0)),IF(ISBLANK(OFFSET('9. METAS'!$X$20,INT((ROW()-14)/2),0)),"",OFFSET('9. METAS'!$X$20,INT((ROW()-14)/2),0)))</f>
        <v>#REF!</v>
      </c>
      <c r="N209" s="1002" t="str">
        <f t="shared" ref="N209" ca="1" si="192">IFERROR(J209/J210,"ND")</f>
        <v>ND</v>
      </c>
      <c r="O209" s="1004" t="str">
        <f t="shared" ref="O209" ca="1" si="193">IFERROR(((J209+K209+L209+M209)/H209),"ND")</f>
        <v>ND</v>
      </c>
      <c r="P209" s="1031"/>
    </row>
    <row r="210" spans="3:16">
      <c r="C210" s="981"/>
      <c r="D210" s="983"/>
      <c r="E210" s="983"/>
      <c r="F210" s="985"/>
      <c r="G210" s="987"/>
      <c r="H210" s="1027"/>
      <c r="I210" s="1033"/>
      <c r="J210" s="208">
        <f ca="1">IF(MOD(ROW()-13,2)=0,IF(ISBLANK(OFFSET(#REF!,INT((ROW()-13)/2),0)),"",OFFSET(#REF!,INT((ROW()-13)/2),0)),IF(ISBLANK(OFFSET('9. METAS'!$U$20,INT((ROW()-14)/2),0)),"",OFFSET('9. METAS'!$U$20,INT((ROW()-14)/2),0)))</f>
        <v>47</v>
      </c>
      <c r="K210" s="209">
        <f ca="1">IF(MOD(ROW()-13,2)=0,IF(ISBLANK(OFFSET(#REF!,INT((ROW()-13)/2),0)),"",OFFSET(#REF!,INT((ROW()-13)/2),0)),IF(ISBLANK(OFFSET('9. METAS'!$V$20,INT((ROW()-14)/2),0)),"",OFFSET('9. METAS'!$V$20,INT((ROW()-14)/2),0)))</f>
        <v>65</v>
      </c>
      <c r="L210" s="209">
        <f ca="1">IF(MOD(ROW()-13,2)=0,IF(ISBLANK(OFFSET(#REF!,INT((ROW()-13)/2),0)),"",OFFSET(#REF!,INT((ROW()-13)/2),0)),IF(ISBLANK(OFFSET('9. METAS'!$W$20,INT((ROW()-14)/2),0)),"",OFFSET('9. METAS'!$W$20,INT((ROW()-14)/2),0)))</f>
        <v>48</v>
      </c>
      <c r="M210" s="210">
        <f ca="1">IF(MOD(ROW()-13,2)=0,IF(ISBLANK(OFFSET(#REF!,INT((ROW()-13)/2),0)),"",OFFSET(#REF!,INT((ROW()-13)/2),0)),IF(ISBLANK(OFFSET('9. METAS'!$X$20,INT((ROW()-14)/2),0)),"",OFFSET('9. METAS'!$X$20,INT((ROW()-14)/2),0)))</f>
        <v>67</v>
      </c>
      <c r="N210" s="1003"/>
      <c r="O210" s="1005"/>
      <c r="P210" s="1034"/>
    </row>
    <row r="211" spans="3:16">
      <c r="C211" s="1008" t="str">
        <f ca="1">IF(ISBLANK(OFFSET('5. Pp (3 años)'!$C$46,INT((ROW()-13)/2),0)),"",OFFSET('5. Pp (3 años)'!$C$46,INT((ROW()-13)/2),0))</f>
        <v>Actividad</v>
      </c>
      <c r="D211" s="983" t="str">
        <f ca="1">IF(ISBLANK(OFFSET('5. Pp (3 años)'!$D$46,INT((ROW()-13)/2),0)),"",OFFSET('5. Pp (3 años)'!$D$46,INT((ROW()-13)/2),0))</f>
        <v>3.1.1.1.15.15 Ejecución de acciones preventivas de manera permanente en las diversas playas, en beneficio a la ciudadanía.</v>
      </c>
      <c r="E211" s="983" t="str">
        <f ca="1">IF(ISBLANK(OFFSET('5. Pp (3 años)'!$E$46,INT((ROW()-13)/2),0)),"",OFFSET('5. Pp (3 años)'!$E$46,INT((ROW()-13)/2),0))</f>
        <v>PAPB: Porcentaje acciones preventivas brindadas a la población benitojuarense y vacacionistas.</v>
      </c>
      <c r="F211" s="985" t="str">
        <f ca="1">IF(ISBLANK(OFFSET('5. Pp (3 años)'!$K$46,INT((ROW()-13)/2),0)),"",OFFSET('5. Pp (3 años)'!$K$46,INT((ROW()-13)/2),0))</f>
        <v>Ascendente</v>
      </c>
      <c r="G211" s="987" t="str">
        <f ca="1">IF(ISBLANK(OFFSET('5. Pp (3 años)'!$H$46,INT((ROW()-13)/2),0)),"",OFFSET('5. Pp (3 años)'!$H$46,INT((ROW()-13)/2),0))</f>
        <v>Trimestral</v>
      </c>
      <c r="H211" s="1027">
        <f ca="1">IF(ISBLANK(OFFSET('9. METAS'!$L$20,INT((ROW()-13)/2),0)),"",OFFSET('9. METAS'!$L$20,INT((ROW()-13)/2),0))</f>
        <v>1158840</v>
      </c>
      <c r="I211" s="1029"/>
      <c r="J211" s="208" t="e">
        <f ca="1">IF(MOD(ROW()-13,2)=0,IF(ISBLANK(OFFSET(#REF!,INT((ROW()-13)/2),0)),"",OFFSET(#REF!,INT((ROW()-13)/2),0)),IF(ISBLANK(OFFSET('9. METAS'!$U$20,INT((ROW()-14)/2),0)),"",OFFSET('9. METAS'!$U$20,INT((ROW()-14)/2),0)))</f>
        <v>#REF!</v>
      </c>
      <c r="K211" s="209" t="e">
        <f ca="1">IF(MOD(ROW()-13,2)=0,IF(ISBLANK(OFFSET(#REF!,INT((ROW()-13)/2),0)),"",OFFSET(#REF!,INT((ROW()-13)/2),0)),IF(ISBLANK(OFFSET('9. METAS'!$V$20,INT((ROW()-14)/2),0)),"",OFFSET('9. METAS'!$V$20,INT((ROW()-14)/2),0)))</f>
        <v>#REF!</v>
      </c>
      <c r="L211" s="209" t="e">
        <f ca="1">IF(MOD(ROW()-13,2)=0,IF(ISBLANK(OFFSET(#REF!,INT((ROW()-13)/2),0)),"",OFFSET(#REF!,INT((ROW()-13)/2),0)),IF(ISBLANK(OFFSET('9. METAS'!$W$20,INT((ROW()-14)/2),0)),"",OFFSET('9. METAS'!$W$20,INT((ROW()-14)/2),0)))</f>
        <v>#REF!</v>
      </c>
      <c r="M211" s="210" t="e">
        <f ca="1">IF(MOD(ROW()-13,2)=0,IF(ISBLANK(OFFSET(#REF!,INT((ROW()-13)/2),0)),"",OFFSET(#REF!,INT((ROW()-13)/2),0)),IF(ISBLANK(OFFSET('9. METAS'!$X$20,INT((ROW()-14)/2),0)),"",OFFSET('9. METAS'!$X$20,INT((ROW()-14)/2),0)))</f>
        <v>#REF!</v>
      </c>
      <c r="N211" s="1002" t="str">
        <f t="shared" ref="N211" ca="1" si="194">IFERROR(J211/J212,"ND")</f>
        <v>ND</v>
      </c>
      <c r="O211" s="1004" t="str">
        <f t="shared" ref="O211" ca="1" si="195">IFERROR(((J211+K211+L211+M211)/H211),"ND")</f>
        <v>ND</v>
      </c>
      <c r="P211" s="1031"/>
    </row>
    <row r="212" spans="3:16">
      <c r="C212" s="981"/>
      <c r="D212" s="983"/>
      <c r="E212" s="983"/>
      <c r="F212" s="985"/>
      <c r="G212" s="987"/>
      <c r="H212" s="1027"/>
      <c r="I212" s="1033"/>
      <c r="J212" s="208">
        <f ca="1">IF(MOD(ROW()-13,2)=0,IF(ISBLANK(OFFSET(#REF!,INT((ROW()-13)/2),0)),"",OFFSET(#REF!,INT((ROW()-13)/2),0)),IF(ISBLANK(OFFSET('9. METAS'!$U$20,INT((ROW()-14)/2),0)),"",OFFSET('9. METAS'!$U$20,INT((ROW()-14)/2),0)))</f>
        <v>289700</v>
      </c>
      <c r="K212" s="209">
        <f ca="1">IF(MOD(ROW()-13,2)=0,IF(ISBLANK(OFFSET(#REF!,INT((ROW()-13)/2),0)),"",OFFSET(#REF!,INT((ROW()-13)/2),0)),IF(ISBLANK(OFFSET('9. METAS'!$V$20,INT((ROW()-14)/2),0)),"",OFFSET('9. METAS'!$V$20,INT((ROW()-14)/2),0)))</f>
        <v>289810</v>
      </c>
      <c r="L212" s="209">
        <f ca="1">IF(MOD(ROW()-13,2)=0,IF(ISBLANK(OFFSET(#REF!,INT((ROW()-13)/2),0)),"",OFFSET(#REF!,INT((ROW()-13)/2),0)),IF(ISBLANK(OFFSET('9. METAS'!$W$20,INT((ROW()-14)/2),0)),"",OFFSET('9. METAS'!$W$20,INT((ROW()-14)/2),0)))</f>
        <v>289650</v>
      </c>
      <c r="M212" s="210">
        <f ca="1">IF(MOD(ROW()-13,2)=0,IF(ISBLANK(OFFSET(#REF!,INT((ROW()-13)/2),0)),"",OFFSET(#REF!,INT((ROW()-13)/2),0)),IF(ISBLANK(OFFSET('9. METAS'!$X$20,INT((ROW()-14)/2),0)),"",OFFSET('9. METAS'!$X$20,INT((ROW()-14)/2),0)))</f>
        <v>289680</v>
      </c>
      <c r="N212" s="1003"/>
      <c r="O212" s="1005"/>
      <c r="P212" s="1034"/>
    </row>
    <row r="213" spans="3:16">
      <c r="C213" s="1008" t="str">
        <f ca="1">IF(ISBLANK(OFFSET('5. Pp (3 años)'!$C$46,INT((ROW()-13)/2),0)),"",OFFSET('5. Pp (3 años)'!$C$46,INT((ROW()-13)/2),0))</f>
        <v>Actividad</v>
      </c>
      <c r="D213" s="983" t="str">
        <f ca="1">IF(ISBLANK(OFFSET('5. Pp (3 años)'!$D$46,INT((ROW()-13)/2),0)),"",OFFSET('5. Pp (3 años)'!$D$46,INT((ROW()-13)/2),0))</f>
        <v>3.1.1.1.15.16 Atención a quejas ciudadanas en materia de protección civil.</v>
      </c>
      <c r="E213" s="983" t="str">
        <f ca="1">IF(ISBLANK(OFFSET('5. Pp (3 años)'!$E$46,INT((ROW()-13)/2),0)),"",OFFSET('5. Pp (3 años)'!$E$46,INT((ROW()-13)/2),0))</f>
        <v>PQCA: Porcentaje de quejas ciudadanas atendidas.</v>
      </c>
      <c r="F213" s="985" t="str">
        <f ca="1">IF(ISBLANK(OFFSET('5. Pp (3 años)'!$K$46,INT((ROW()-13)/2),0)),"",OFFSET('5. Pp (3 años)'!$K$46,INT((ROW()-13)/2),0))</f>
        <v>Descendente</v>
      </c>
      <c r="G213" s="987" t="str">
        <f ca="1">IF(ISBLANK(OFFSET('5. Pp (3 años)'!$H$46,INT((ROW()-13)/2),0)),"",OFFSET('5. Pp (3 años)'!$H$46,INT((ROW()-13)/2),0))</f>
        <v>Trimestral</v>
      </c>
      <c r="H213" s="1027">
        <f ca="1">IF(ISBLANK(OFFSET('9. METAS'!$L$20,INT((ROW()-13)/2),0)),"",OFFSET('9. METAS'!$L$20,INT((ROW()-13)/2),0))</f>
        <v>135</v>
      </c>
      <c r="I213" s="1029"/>
      <c r="J213" s="208" t="e">
        <f ca="1">IF(MOD(ROW()-13,2)=0,IF(ISBLANK(OFFSET(#REF!,INT((ROW()-13)/2),0)),"",OFFSET(#REF!,INT((ROW()-13)/2),0)),IF(ISBLANK(OFFSET('9. METAS'!$U$20,INT((ROW()-14)/2),0)),"",OFFSET('9. METAS'!$U$20,INT((ROW()-14)/2),0)))</f>
        <v>#REF!</v>
      </c>
      <c r="K213" s="209" t="e">
        <f ca="1">IF(MOD(ROW()-13,2)=0,IF(ISBLANK(OFFSET(#REF!,INT((ROW()-13)/2),0)),"",OFFSET(#REF!,INT((ROW()-13)/2),0)),IF(ISBLANK(OFFSET('9. METAS'!$V$20,INT((ROW()-14)/2),0)),"",OFFSET('9. METAS'!$V$20,INT((ROW()-14)/2),0)))</f>
        <v>#REF!</v>
      </c>
      <c r="L213" s="209" t="e">
        <f ca="1">IF(MOD(ROW()-13,2)=0,IF(ISBLANK(OFFSET(#REF!,INT((ROW()-13)/2),0)),"",OFFSET(#REF!,INT((ROW()-13)/2),0)),IF(ISBLANK(OFFSET('9. METAS'!$W$20,INT((ROW()-14)/2),0)),"",OFFSET('9. METAS'!$W$20,INT((ROW()-14)/2),0)))</f>
        <v>#REF!</v>
      </c>
      <c r="M213" s="210" t="e">
        <f ca="1">IF(MOD(ROW()-13,2)=0,IF(ISBLANK(OFFSET(#REF!,INT((ROW()-13)/2),0)),"",OFFSET(#REF!,INT((ROW()-13)/2),0)),IF(ISBLANK(OFFSET('9. METAS'!$X$20,INT((ROW()-14)/2),0)),"",OFFSET('9. METAS'!$X$20,INT((ROW()-14)/2),0)))</f>
        <v>#REF!</v>
      </c>
      <c r="N213" s="1002" t="str">
        <f t="shared" ref="N213" ca="1" si="196">IFERROR(J213/J214,"ND")</f>
        <v>ND</v>
      </c>
      <c r="O213" s="1004" t="str">
        <f t="shared" ref="O213" ca="1" si="197">IFERROR(((J213+K213+L213+M213)/H213),"ND")</f>
        <v>ND</v>
      </c>
      <c r="P213" s="1031"/>
    </row>
    <row r="214" spans="3:16">
      <c r="C214" s="981"/>
      <c r="D214" s="983"/>
      <c r="E214" s="983"/>
      <c r="F214" s="985"/>
      <c r="G214" s="987"/>
      <c r="H214" s="1027"/>
      <c r="I214" s="1033"/>
      <c r="J214" s="208">
        <f ca="1">IF(MOD(ROW()-13,2)=0,IF(ISBLANK(OFFSET(#REF!,INT((ROW()-13)/2),0)),"",OFFSET(#REF!,INT((ROW()-13)/2),0)),IF(ISBLANK(OFFSET('9. METAS'!$U$20,INT((ROW()-14)/2),0)),"",OFFSET('9. METAS'!$U$20,INT((ROW()-14)/2),0)))</f>
        <v>32</v>
      </c>
      <c r="K214" s="209">
        <f ca="1">IF(MOD(ROW()-13,2)=0,IF(ISBLANK(OFFSET(#REF!,INT((ROW()-13)/2),0)),"",OFFSET(#REF!,INT((ROW()-13)/2),0)),IF(ISBLANK(OFFSET('9. METAS'!$V$20,INT((ROW()-14)/2),0)),"",OFFSET('9. METAS'!$V$20,INT((ROW()-14)/2),0)))</f>
        <v>35</v>
      </c>
      <c r="L214" s="209">
        <f ca="1">IF(MOD(ROW()-13,2)=0,IF(ISBLANK(OFFSET(#REF!,INT((ROW()-13)/2),0)),"",OFFSET(#REF!,INT((ROW()-13)/2),0)),IF(ISBLANK(OFFSET('9. METAS'!$W$20,INT((ROW()-14)/2),0)),"",OFFSET('9. METAS'!$W$20,INT((ROW()-14)/2),0)))</f>
        <v>30</v>
      </c>
      <c r="M214" s="210">
        <f ca="1">IF(MOD(ROW()-13,2)=0,IF(ISBLANK(OFFSET(#REF!,INT((ROW()-13)/2),0)),"",OFFSET(#REF!,INT((ROW()-13)/2),0)),IF(ISBLANK(OFFSET('9. METAS'!$X$20,INT((ROW()-14)/2),0)),"",OFFSET('9. METAS'!$X$20,INT((ROW()-14)/2),0)))</f>
        <v>38</v>
      </c>
      <c r="N214" s="1003"/>
      <c r="O214" s="1005"/>
      <c r="P214" s="1034"/>
    </row>
    <row r="215" spans="3:16">
      <c r="C215" s="1008" t="str">
        <f ca="1">IF(ISBLANK(OFFSET('5. Pp (3 años)'!$C$46,INT((ROW()-13)/2),0)),"",OFFSET('5. Pp (3 años)'!$C$46,INT((ROW()-13)/2),0))</f>
        <v>Actividad</v>
      </c>
      <c r="D215" s="983" t="str">
        <f ca="1">IF(ISBLANK(OFFSET('5. Pp (3 años)'!$D$46,INT((ROW()-13)/2),0)),"",OFFSET('5. Pp (3 años)'!$D$46,INT((ROW()-13)/2),0))</f>
        <v>3.1.1.1.15.17 Integración de los diversos Comités Operativos Especializados en Materia de Protección Civil</v>
      </c>
      <c r="E215" s="983" t="str">
        <f ca="1">IF(ISBLANK(OFFSET('5. Pp (3 años)'!$E$46,INT((ROW()-13)/2),0)),"",OFFSET('5. Pp (3 años)'!$E$46,INT((ROW()-13)/2),0))</f>
        <v>PDCI: Porcentaje de los diversos comités integrados</v>
      </c>
      <c r="F215" s="985" t="str">
        <f ca="1">IF(ISBLANK(OFFSET('5. Pp (3 años)'!$K$46,INT((ROW()-13)/2),0)),"",OFFSET('5. Pp (3 años)'!$K$46,INT((ROW()-13)/2),0))</f>
        <v>Ascendente</v>
      </c>
      <c r="G215" s="987" t="str">
        <f ca="1">IF(ISBLANK(OFFSET('5. Pp (3 años)'!$H$46,INT((ROW()-13)/2),0)),"",OFFSET('5. Pp (3 años)'!$H$46,INT((ROW()-13)/2),0))</f>
        <v>Trimestral</v>
      </c>
      <c r="H215" s="1027">
        <f ca="1">IF(ISBLANK(OFFSET('9. METAS'!$L$20,INT((ROW()-13)/2),0)),"",OFFSET('9. METAS'!$L$20,INT((ROW()-13)/2),0))</f>
        <v>4</v>
      </c>
      <c r="I215" s="1029"/>
      <c r="J215" s="208" t="e">
        <f ca="1">IF(MOD(ROW()-13,2)=0,IF(ISBLANK(OFFSET(#REF!,INT((ROW()-13)/2),0)),"",OFFSET(#REF!,INT((ROW()-13)/2),0)),IF(ISBLANK(OFFSET('9. METAS'!$U$20,INT((ROW()-14)/2),0)),"",OFFSET('9. METAS'!$U$20,INT((ROW()-14)/2),0)))</f>
        <v>#REF!</v>
      </c>
      <c r="K215" s="209" t="e">
        <f ca="1">IF(MOD(ROW()-13,2)=0,IF(ISBLANK(OFFSET(#REF!,INT((ROW()-13)/2),0)),"",OFFSET(#REF!,INT((ROW()-13)/2),0)),IF(ISBLANK(OFFSET('9. METAS'!$V$20,INT((ROW()-14)/2),0)),"",OFFSET('9. METAS'!$V$20,INT((ROW()-14)/2),0)))</f>
        <v>#REF!</v>
      </c>
      <c r="L215" s="209" t="e">
        <f ca="1">IF(MOD(ROW()-13,2)=0,IF(ISBLANK(OFFSET(#REF!,INT((ROW()-13)/2),0)),"",OFFSET(#REF!,INT((ROW()-13)/2),0)),IF(ISBLANK(OFFSET('9. METAS'!$W$20,INT((ROW()-14)/2),0)),"",OFFSET('9. METAS'!$W$20,INT((ROW()-14)/2),0)))</f>
        <v>#REF!</v>
      </c>
      <c r="M215" s="210" t="e">
        <f ca="1">IF(MOD(ROW()-13,2)=0,IF(ISBLANK(OFFSET(#REF!,INT((ROW()-13)/2),0)),"",OFFSET(#REF!,INT((ROW()-13)/2),0)),IF(ISBLANK(OFFSET('9. METAS'!$X$20,INT((ROW()-14)/2),0)),"",OFFSET('9. METAS'!$X$20,INT((ROW()-14)/2),0)))</f>
        <v>#REF!</v>
      </c>
      <c r="N215" s="1002" t="str">
        <f t="shared" ref="N215" ca="1" si="198">IFERROR(J215/J216,"ND")</f>
        <v>ND</v>
      </c>
      <c r="O215" s="1004" t="str">
        <f t="shared" ref="O215" ca="1" si="199">IFERROR(((J215+K215+L215+M215)/H215),"ND")</f>
        <v>ND</v>
      </c>
      <c r="P215" s="1031"/>
    </row>
    <row r="216" spans="3:16">
      <c r="C216" s="981"/>
      <c r="D216" s="983"/>
      <c r="E216" s="983"/>
      <c r="F216" s="985"/>
      <c r="G216" s="987"/>
      <c r="H216" s="1027"/>
      <c r="I216" s="1033"/>
      <c r="J216" s="208">
        <f ca="1">IF(MOD(ROW()-13,2)=0,IF(ISBLANK(OFFSET(#REF!,INT((ROW()-13)/2),0)),"",OFFSET(#REF!,INT((ROW()-13)/2),0)),IF(ISBLANK(OFFSET('9. METAS'!$U$20,INT((ROW()-14)/2),0)),"",OFFSET('9. METAS'!$U$20,INT((ROW()-14)/2),0)))</f>
        <v>1</v>
      </c>
      <c r="K216" s="209">
        <f ca="1">IF(MOD(ROW()-13,2)=0,IF(ISBLANK(OFFSET(#REF!,INT((ROW()-13)/2),0)),"",OFFSET(#REF!,INT((ROW()-13)/2),0)),IF(ISBLANK(OFFSET('9. METAS'!$V$20,INT((ROW()-14)/2),0)),"",OFFSET('9. METAS'!$V$20,INT((ROW()-14)/2),0)))</f>
        <v>1</v>
      </c>
      <c r="L216" s="209">
        <f ca="1">IF(MOD(ROW()-13,2)=0,IF(ISBLANK(OFFSET(#REF!,INT((ROW()-13)/2),0)),"",OFFSET(#REF!,INT((ROW()-13)/2),0)),IF(ISBLANK(OFFSET('9. METAS'!$W$20,INT((ROW()-14)/2),0)),"",OFFSET('9. METAS'!$W$20,INT((ROW()-14)/2),0)))</f>
        <v>2</v>
      </c>
      <c r="M216" s="210">
        <f ca="1">IF(MOD(ROW()-13,2)=0,IF(ISBLANK(OFFSET(#REF!,INT((ROW()-13)/2),0)),"",OFFSET(#REF!,INT((ROW()-13)/2),0)),IF(ISBLANK(OFFSET('9. METAS'!$X$20,INT((ROW()-14)/2),0)),"",OFFSET('9. METAS'!$X$20,INT((ROW()-14)/2),0)))</f>
        <v>0</v>
      </c>
      <c r="N216" s="1003"/>
      <c r="O216" s="1005"/>
      <c r="P216" s="1034"/>
    </row>
    <row r="217" spans="3:16">
      <c r="C217" s="1008" t="str">
        <f ca="1">IF(ISBLANK(OFFSET('5. Pp (3 años)'!$C$46,INT((ROW()-13)/2),0)),"",OFFSET('5. Pp (3 años)'!$C$46,INT((ROW()-13)/2),0))</f>
        <v/>
      </c>
      <c r="D217" s="983" t="str">
        <f ca="1">IF(ISBLANK(OFFSET('5. Pp (3 años)'!$D$46,INT((ROW()-13)/2),0)),"",OFFSET('5. Pp (3 años)'!$D$46,INT((ROW()-13)/2),0))</f>
        <v/>
      </c>
      <c r="E217" s="983" t="str">
        <f ca="1">IF(ISBLANK(OFFSET('5. Pp (3 años)'!$E$46,INT((ROW()-13)/2),0)),"",OFFSET('5. Pp (3 años)'!$E$46,INT((ROW()-13)/2),0))</f>
        <v/>
      </c>
      <c r="F217" s="985" t="str">
        <f ca="1">IF(ISBLANK(OFFSET('5. Pp (3 años)'!$K$46,INT((ROW()-13)/2),0)),"",OFFSET('5. Pp (3 años)'!$K$46,INT((ROW()-13)/2),0))</f>
        <v/>
      </c>
      <c r="G217" s="987" t="str">
        <f ca="1">IF(ISBLANK(OFFSET('5. Pp (3 años)'!$H$46,INT((ROW()-13)/2),0)),"",OFFSET('5. Pp (3 años)'!$H$46,INT((ROW()-13)/2),0))</f>
        <v/>
      </c>
      <c r="H217" s="1027" t="str">
        <f ca="1">IF(ISBLANK(OFFSET('9. METAS'!$L$20,INT((ROW()-13)/2),0)),"",OFFSET('9. METAS'!$L$20,INT((ROW()-13)/2),0))</f>
        <v/>
      </c>
      <c r="I217" s="1029"/>
      <c r="J217" s="208" t="e">
        <f ca="1">IF(MOD(ROW()-13,2)=0,IF(ISBLANK(OFFSET(#REF!,INT((ROW()-13)/2),0)),"",OFFSET(#REF!,INT((ROW()-13)/2),0)),IF(ISBLANK(OFFSET('9. METAS'!$U$20,INT((ROW()-14)/2),0)),"",OFFSET('9. METAS'!$U$20,INT((ROW()-14)/2),0)))</f>
        <v>#REF!</v>
      </c>
      <c r="K217" s="209" t="e">
        <f ca="1">IF(MOD(ROW()-13,2)=0,IF(ISBLANK(OFFSET(#REF!,INT((ROW()-13)/2),0)),"",OFFSET(#REF!,INT((ROW()-13)/2),0)),IF(ISBLANK(OFFSET('9. METAS'!$V$20,INT((ROW()-14)/2),0)),"",OFFSET('9. METAS'!$V$20,INT((ROW()-14)/2),0)))</f>
        <v>#REF!</v>
      </c>
      <c r="L217" s="209" t="e">
        <f ca="1">IF(MOD(ROW()-13,2)=0,IF(ISBLANK(OFFSET(#REF!,INT((ROW()-13)/2),0)),"",OFFSET(#REF!,INT((ROW()-13)/2),0)),IF(ISBLANK(OFFSET('9. METAS'!$W$20,INT((ROW()-14)/2),0)),"",OFFSET('9. METAS'!$W$20,INT((ROW()-14)/2),0)))</f>
        <v>#REF!</v>
      </c>
      <c r="M217" s="210" t="e">
        <f ca="1">IF(MOD(ROW()-13,2)=0,IF(ISBLANK(OFFSET(#REF!,INT((ROW()-13)/2),0)),"",OFFSET(#REF!,INT((ROW()-13)/2),0)),IF(ISBLANK(OFFSET('9. METAS'!$X$20,INT((ROW()-14)/2),0)),"",OFFSET('9. METAS'!$X$20,INT((ROW()-14)/2),0)))</f>
        <v>#REF!</v>
      </c>
      <c r="N217" s="1002" t="str">
        <f t="shared" ref="N217" ca="1" si="200">IFERROR(J217/J218,"ND")</f>
        <v>ND</v>
      </c>
      <c r="O217" s="1004" t="str">
        <f t="shared" ref="O217" ca="1" si="201">IFERROR(((J217+K217+L217+M217)/H217),"ND")</f>
        <v>ND</v>
      </c>
      <c r="P217" s="1031"/>
    </row>
    <row r="218" spans="3:16">
      <c r="C218" s="981"/>
      <c r="D218" s="983"/>
      <c r="E218" s="983"/>
      <c r="F218" s="985"/>
      <c r="G218" s="987"/>
      <c r="H218" s="1027"/>
      <c r="I218" s="1033"/>
      <c r="J218" s="208" t="str">
        <f ca="1">IF(MOD(ROW()-13,2)=0,IF(ISBLANK(OFFSET(#REF!,INT((ROW()-13)/2),0)),"",OFFSET(#REF!,INT((ROW()-13)/2),0)),IF(ISBLANK(OFFSET('9. METAS'!$U$20,INT((ROW()-14)/2),0)),"",OFFSET('9. METAS'!$U$20,INT((ROW()-14)/2),0)))</f>
        <v/>
      </c>
      <c r="K218" s="209" t="str">
        <f ca="1">IF(MOD(ROW()-13,2)=0,IF(ISBLANK(OFFSET(#REF!,INT((ROW()-13)/2),0)),"",OFFSET(#REF!,INT((ROW()-13)/2),0)),IF(ISBLANK(OFFSET('9. METAS'!$V$20,INT((ROW()-14)/2),0)),"",OFFSET('9. METAS'!$V$20,INT((ROW()-14)/2),0)))</f>
        <v/>
      </c>
      <c r="L218" s="209" t="str">
        <f ca="1">IF(MOD(ROW()-13,2)=0,IF(ISBLANK(OFFSET(#REF!,INT((ROW()-13)/2),0)),"",OFFSET(#REF!,INT((ROW()-13)/2),0)),IF(ISBLANK(OFFSET('9. METAS'!$W$20,INT((ROW()-14)/2),0)),"",OFFSET('9. METAS'!$W$20,INT((ROW()-14)/2),0)))</f>
        <v/>
      </c>
      <c r="M218" s="210" t="str">
        <f ca="1">IF(MOD(ROW()-13,2)=0,IF(ISBLANK(OFFSET(#REF!,INT((ROW()-13)/2),0)),"",OFFSET(#REF!,INT((ROW()-13)/2),0)),IF(ISBLANK(OFFSET('9. METAS'!$X$20,INT((ROW()-14)/2),0)),"",OFFSET('9. METAS'!$X$20,INT((ROW()-14)/2),0)))</f>
        <v/>
      </c>
      <c r="N218" s="1003"/>
      <c r="O218" s="1005"/>
      <c r="P218" s="1034"/>
    </row>
    <row r="219" spans="3:16">
      <c r="C219" s="1008" t="str">
        <f ca="1">IF(ISBLANK(OFFSET('5. Pp (3 años)'!$C$46,INT((ROW()-13)/2),0)),"",OFFSET('5. Pp (3 años)'!$C$46,INT((ROW()-13)/2),0))</f>
        <v/>
      </c>
      <c r="D219" s="983" t="str">
        <f ca="1">IF(ISBLANK(OFFSET('5. Pp (3 años)'!$D$46,INT((ROW()-13)/2),0)),"",OFFSET('5. Pp (3 años)'!$D$46,INT((ROW()-13)/2),0))</f>
        <v/>
      </c>
      <c r="E219" s="983" t="str">
        <f ca="1">IF(ISBLANK(OFFSET('5. Pp (3 años)'!$E$46,INT((ROW()-13)/2),0)),"",OFFSET('5. Pp (3 años)'!$E$46,INT((ROW()-13)/2),0))</f>
        <v/>
      </c>
      <c r="F219" s="985" t="str">
        <f ca="1">IF(ISBLANK(OFFSET('5. Pp (3 años)'!$K$46,INT((ROW()-13)/2),0)),"",OFFSET('5. Pp (3 años)'!$K$46,INT((ROW()-13)/2),0))</f>
        <v/>
      </c>
      <c r="G219" s="987" t="str">
        <f ca="1">IF(ISBLANK(OFFSET('5. Pp (3 años)'!$H$46,INT((ROW()-13)/2),0)),"",OFFSET('5. Pp (3 años)'!$H$46,INT((ROW()-13)/2),0))</f>
        <v/>
      </c>
      <c r="H219" s="1027" t="str">
        <f ca="1">IF(ISBLANK(OFFSET('9. METAS'!$L$20,INT((ROW()-13)/2),0)),"",OFFSET('9. METAS'!$L$20,INT((ROW()-13)/2),0))</f>
        <v/>
      </c>
      <c r="I219" s="1029"/>
      <c r="J219" s="208" t="e">
        <f ca="1">IF(MOD(ROW()-13,2)=0,IF(ISBLANK(OFFSET(#REF!,INT((ROW()-13)/2),0)),"",OFFSET(#REF!,INT((ROW()-13)/2),0)),IF(ISBLANK(OFFSET('9. METAS'!$U$20,INT((ROW()-14)/2),0)),"",OFFSET('9. METAS'!$U$20,INT((ROW()-14)/2),0)))</f>
        <v>#REF!</v>
      </c>
      <c r="K219" s="209" t="e">
        <f ca="1">IF(MOD(ROW()-13,2)=0,IF(ISBLANK(OFFSET(#REF!,INT((ROW()-13)/2),0)),"",OFFSET(#REF!,INT((ROW()-13)/2),0)),IF(ISBLANK(OFFSET('9. METAS'!$V$20,INT((ROW()-14)/2),0)),"",OFFSET('9. METAS'!$V$20,INT((ROW()-14)/2),0)))</f>
        <v>#REF!</v>
      </c>
      <c r="L219" s="209" t="e">
        <f ca="1">IF(MOD(ROW()-13,2)=0,IF(ISBLANK(OFFSET(#REF!,INT((ROW()-13)/2),0)),"",OFFSET(#REF!,INT((ROW()-13)/2),0)),IF(ISBLANK(OFFSET('9. METAS'!$W$20,INT((ROW()-14)/2),0)),"",OFFSET('9. METAS'!$W$20,INT((ROW()-14)/2),0)))</f>
        <v>#REF!</v>
      </c>
      <c r="M219" s="210" t="e">
        <f ca="1">IF(MOD(ROW()-13,2)=0,IF(ISBLANK(OFFSET(#REF!,INT((ROW()-13)/2),0)),"",OFFSET(#REF!,INT((ROW()-13)/2),0)),IF(ISBLANK(OFFSET('9. METAS'!$X$20,INT((ROW()-14)/2),0)),"",OFFSET('9. METAS'!$X$20,INT((ROW()-14)/2),0)))</f>
        <v>#REF!</v>
      </c>
      <c r="N219" s="1002" t="str">
        <f t="shared" ref="N219" ca="1" si="202">IFERROR(J219/J220,"ND")</f>
        <v>ND</v>
      </c>
      <c r="O219" s="1004" t="str">
        <f t="shared" ref="O219" ca="1" si="203">IFERROR(((J219+K219+L219+M219)/H219),"ND")</f>
        <v>ND</v>
      </c>
      <c r="P219" s="1031"/>
    </row>
    <row r="220" spans="3:16">
      <c r="C220" s="981"/>
      <c r="D220" s="983"/>
      <c r="E220" s="983"/>
      <c r="F220" s="985"/>
      <c r="G220" s="987"/>
      <c r="H220" s="1027"/>
      <c r="I220" s="1033"/>
      <c r="J220" s="208" t="str">
        <f ca="1">IF(MOD(ROW()-13,2)=0,IF(ISBLANK(OFFSET(#REF!,INT((ROW()-13)/2),0)),"",OFFSET(#REF!,INT((ROW()-13)/2),0)),IF(ISBLANK(OFFSET('9. METAS'!$U$20,INT((ROW()-14)/2),0)),"",OFFSET('9. METAS'!$U$20,INT((ROW()-14)/2),0)))</f>
        <v/>
      </c>
      <c r="K220" s="209" t="str">
        <f ca="1">IF(MOD(ROW()-13,2)=0,IF(ISBLANK(OFFSET(#REF!,INT((ROW()-13)/2),0)),"",OFFSET(#REF!,INT((ROW()-13)/2),0)),IF(ISBLANK(OFFSET('9. METAS'!$V$20,INT((ROW()-14)/2),0)),"",OFFSET('9. METAS'!$V$20,INT((ROW()-14)/2),0)))</f>
        <v/>
      </c>
      <c r="L220" s="209" t="str">
        <f ca="1">IF(MOD(ROW()-13,2)=0,IF(ISBLANK(OFFSET(#REF!,INT((ROW()-13)/2),0)),"",OFFSET(#REF!,INT((ROW()-13)/2),0)),IF(ISBLANK(OFFSET('9. METAS'!$W$20,INT((ROW()-14)/2),0)),"",OFFSET('9. METAS'!$W$20,INT((ROW()-14)/2),0)))</f>
        <v/>
      </c>
      <c r="M220" s="210" t="str">
        <f ca="1">IF(MOD(ROW()-13,2)=0,IF(ISBLANK(OFFSET(#REF!,INT((ROW()-13)/2),0)),"",OFFSET(#REF!,INT((ROW()-13)/2),0)),IF(ISBLANK(OFFSET('9. METAS'!$X$20,INT((ROW()-14)/2),0)),"",OFFSET('9. METAS'!$X$20,INT((ROW()-14)/2),0)))</f>
        <v/>
      </c>
      <c r="N220" s="1003"/>
      <c r="O220" s="1005"/>
      <c r="P220" s="1034"/>
    </row>
    <row r="221" spans="3:16">
      <c r="C221" s="1008" t="str">
        <f ca="1">IF(ISBLANK(OFFSET('5. Pp (3 años)'!$C$46,INT((ROW()-13)/2),0)),"",OFFSET('5. Pp (3 años)'!$C$46,INT((ROW()-13)/2),0))</f>
        <v/>
      </c>
      <c r="D221" s="983" t="str">
        <f ca="1">IF(ISBLANK(OFFSET('5. Pp (3 años)'!$D$46,INT((ROW()-13)/2),0)),"",OFFSET('5. Pp (3 años)'!$D$46,INT((ROW()-13)/2),0))</f>
        <v/>
      </c>
      <c r="E221" s="983" t="str">
        <f ca="1">IF(ISBLANK(OFFSET('5. Pp (3 años)'!$E$46,INT((ROW()-13)/2),0)),"",OFFSET('5. Pp (3 años)'!$E$46,INT((ROW()-13)/2),0))</f>
        <v/>
      </c>
      <c r="F221" s="985" t="str">
        <f ca="1">IF(ISBLANK(OFFSET('5. Pp (3 años)'!$K$46,INT((ROW()-13)/2),0)),"",OFFSET('5. Pp (3 años)'!$K$46,INT((ROW()-13)/2),0))</f>
        <v/>
      </c>
      <c r="G221" s="987" t="str">
        <f ca="1">IF(ISBLANK(OFFSET('5. Pp (3 años)'!$H$46,INT((ROW()-13)/2),0)),"",OFFSET('5. Pp (3 años)'!$H$46,INT((ROW()-13)/2),0))</f>
        <v/>
      </c>
      <c r="H221" s="1027" t="str">
        <f ca="1">IF(ISBLANK(OFFSET('9. METAS'!$L$20,INT((ROW()-13)/2),0)),"",OFFSET('9. METAS'!$L$20,INT((ROW()-13)/2),0))</f>
        <v/>
      </c>
      <c r="I221" s="1029"/>
      <c r="J221" s="208" t="e">
        <f ca="1">IF(MOD(ROW()-13,2)=0,IF(ISBLANK(OFFSET(#REF!,INT((ROW()-13)/2),0)),"",OFFSET(#REF!,INT((ROW()-13)/2),0)),IF(ISBLANK(OFFSET('9. METAS'!$U$20,INT((ROW()-14)/2),0)),"",OFFSET('9. METAS'!$U$20,INT((ROW()-14)/2),0)))</f>
        <v>#REF!</v>
      </c>
      <c r="K221" s="209" t="e">
        <f ca="1">IF(MOD(ROW()-13,2)=0,IF(ISBLANK(OFFSET(#REF!,INT((ROW()-13)/2),0)),"",OFFSET(#REF!,INT((ROW()-13)/2),0)),IF(ISBLANK(OFFSET('9. METAS'!$V$20,INT((ROW()-14)/2),0)),"",OFFSET('9. METAS'!$V$20,INT((ROW()-14)/2),0)))</f>
        <v>#REF!</v>
      </c>
      <c r="L221" s="209" t="e">
        <f ca="1">IF(MOD(ROW()-13,2)=0,IF(ISBLANK(OFFSET(#REF!,INT((ROW()-13)/2),0)),"",OFFSET(#REF!,INT((ROW()-13)/2),0)),IF(ISBLANK(OFFSET('9. METAS'!$W$20,INT((ROW()-14)/2),0)),"",OFFSET('9. METAS'!$W$20,INT((ROW()-14)/2),0)))</f>
        <v>#REF!</v>
      </c>
      <c r="M221" s="210" t="e">
        <f ca="1">IF(MOD(ROW()-13,2)=0,IF(ISBLANK(OFFSET(#REF!,INT((ROW()-13)/2),0)),"",OFFSET(#REF!,INT((ROW()-13)/2),0)),IF(ISBLANK(OFFSET('9. METAS'!$X$20,INT((ROW()-14)/2),0)),"",OFFSET('9. METAS'!$X$20,INT((ROW()-14)/2),0)))</f>
        <v>#REF!</v>
      </c>
      <c r="N221" s="1002" t="str">
        <f t="shared" ref="N221" ca="1" si="204">IFERROR(J221/J222,"ND")</f>
        <v>ND</v>
      </c>
      <c r="O221" s="1004" t="str">
        <f t="shared" ref="O221" ca="1" si="205">IFERROR(((J221+K221+L221+M221)/H221),"ND")</f>
        <v>ND</v>
      </c>
      <c r="P221" s="1031"/>
    </row>
    <row r="222" spans="3:16">
      <c r="C222" s="981"/>
      <c r="D222" s="983"/>
      <c r="E222" s="983"/>
      <c r="F222" s="985"/>
      <c r="G222" s="987"/>
      <c r="H222" s="1027"/>
      <c r="I222" s="1033"/>
      <c r="J222" s="208" t="str">
        <f ca="1">IF(MOD(ROW()-13,2)=0,IF(ISBLANK(OFFSET(#REF!,INT((ROW()-13)/2),0)),"",OFFSET(#REF!,INT((ROW()-13)/2),0)),IF(ISBLANK(OFFSET('9. METAS'!$U$20,INT((ROW()-14)/2),0)),"",OFFSET('9. METAS'!$U$20,INT((ROW()-14)/2),0)))</f>
        <v/>
      </c>
      <c r="K222" s="209" t="str">
        <f ca="1">IF(MOD(ROW()-13,2)=0,IF(ISBLANK(OFFSET(#REF!,INT((ROW()-13)/2),0)),"",OFFSET(#REF!,INT((ROW()-13)/2),0)),IF(ISBLANK(OFFSET('9. METAS'!$V$20,INT((ROW()-14)/2),0)),"",OFFSET('9. METAS'!$V$20,INT((ROW()-14)/2),0)))</f>
        <v/>
      </c>
      <c r="L222" s="209" t="str">
        <f ca="1">IF(MOD(ROW()-13,2)=0,IF(ISBLANK(OFFSET(#REF!,INT((ROW()-13)/2),0)),"",OFFSET(#REF!,INT((ROW()-13)/2),0)),IF(ISBLANK(OFFSET('9. METAS'!$W$20,INT((ROW()-14)/2),0)),"",OFFSET('9. METAS'!$W$20,INT((ROW()-14)/2),0)))</f>
        <v/>
      </c>
      <c r="M222" s="210" t="str">
        <f ca="1">IF(MOD(ROW()-13,2)=0,IF(ISBLANK(OFFSET(#REF!,INT((ROW()-13)/2),0)),"",OFFSET(#REF!,INT((ROW()-13)/2),0)),IF(ISBLANK(OFFSET('9. METAS'!$X$20,INT((ROW()-14)/2),0)),"",OFFSET('9. METAS'!$X$20,INT((ROW()-14)/2),0)))</f>
        <v/>
      </c>
      <c r="N222" s="1003"/>
      <c r="O222" s="1005"/>
      <c r="P222" s="1034"/>
    </row>
    <row r="223" spans="3:16">
      <c r="C223" s="1008" t="str">
        <f ca="1">IF(ISBLANK(OFFSET('5. Pp (3 años)'!$C$46,INT((ROW()-13)/2),0)),"",OFFSET('5. Pp (3 años)'!$C$46,INT((ROW()-13)/2),0))</f>
        <v/>
      </c>
      <c r="D223" s="983" t="str">
        <f ca="1">IF(ISBLANK(OFFSET('5. Pp (3 años)'!$D$46,INT((ROW()-13)/2),0)),"",OFFSET('5. Pp (3 años)'!$D$46,INT((ROW()-13)/2),0))</f>
        <v/>
      </c>
      <c r="E223" s="983" t="str">
        <f ca="1">IF(ISBLANK(OFFSET('5. Pp (3 años)'!$E$46,INT((ROW()-13)/2),0)),"",OFFSET('5. Pp (3 años)'!$E$46,INT((ROW()-13)/2),0))</f>
        <v/>
      </c>
      <c r="F223" s="985" t="str">
        <f ca="1">IF(ISBLANK(OFFSET('5. Pp (3 años)'!$K$46,INT((ROW()-13)/2),0)),"",OFFSET('5. Pp (3 años)'!$K$46,INT((ROW()-13)/2),0))</f>
        <v/>
      </c>
      <c r="G223" s="987" t="str">
        <f ca="1">IF(ISBLANK(OFFSET('5. Pp (3 años)'!$H$46,INT((ROW()-13)/2),0)),"",OFFSET('5. Pp (3 años)'!$H$46,INT((ROW()-13)/2),0))</f>
        <v/>
      </c>
      <c r="H223" s="1027" t="str">
        <f ca="1">IF(ISBLANK(OFFSET('9. METAS'!$L$20,INT((ROW()-13)/2),0)),"",OFFSET('9. METAS'!$L$20,INT((ROW()-13)/2),0))</f>
        <v/>
      </c>
      <c r="I223" s="1029"/>
      <c r="J223" s="208" t="e">
        <f ca="1">IF(MOD(ROW()-13,2)=0,IF(ISBLANK(OFFSET(#REF!,INT((ROW()-13)/2),0)),"",OFFSET(#REF!,INT((ROW()-13)/2),0)),IF(ISBLANK(OFFSET('9. METAS'!$U$20,INT((ROW()-14)/2),0)),"",OFFSET('9. METAS'!$U$20,INT((ROW()-14)/2),0)))</f>
        <v>#REF!</v>
      </c>
      <c r="K223" s="209" t="e">
        <f ca="1">IF(MOD(ROW()-13,2)=0,IF(ISBLANK(OFFSET(#REF!,INT((ROW()-13)/2),0)),"",OFFSET(#REF!,INT((ROW()-13)/2),0)),IF(ISBLANK(OFFSET('9. METAS'!$V$20,INT((ROW()-14)/2),0)),"",OFFSET('9. METAS'!$V$20,INT((ROW()-14)/2),0)))</f>
        <v>#REF!</v>
      </c>
      <c r="L223" s="209" t="e">
        <f ca="1">IF(MOD(ROW()-13,2)=0,IF(ISBLANK(OFFSET(#REF!,INT((ROW()-13)/2),0)),"",OFFSET(#REF!,INT((ROW()-13)/2),0)),IF(ISBLANK(OFFSET('9. METAS'!$W$20,INT((ROW()-14)/2),0)),"",OFFSET('9. METAS'!$W$20,INT((ROW()-14)/2),0)))</f>
        <v>#REF!</v>
      </c>
      <c r="M223" s="210" t="e">
        <f ca="1">IF(MOD(ROW()-13,2)=0,IF(ISBLANK(OFFSET(#REF!,INT((ROW()-13)/2),0)),"",OFFSET(#REF!,INT((ROW()-13)/2),0)),IF(ISBLANK(OFFSET('9. METAS'!$X$20,INT((ROW()-14)/2),0)),"",OFFSET('9. METAS'!$X$20,INT((ROW()-14)/2),0)))</f>
        <v>#REF!</v>
      </c>
      <c r="N223" s="1002" t="str">
        <f t="shared" ref="N223" ca="1" si="206">IFERROR(J223/J224,"ND")</f>
        <v>ND</v>
      </c>
      <c r="O223" s="1004" t="str">
        <f t="shared" ref="O223" ca="1" si="207">IFERROR(((J223+K223+L223+M223)/H223),"ND")</f>
        <v>ND</v>
      </c>
      <c r="P223" s="1031"/>
    </row>
    <row r="224" spans="3:16">
      <c r="C224" s="981"/>
      <c r="D224" s="983"/>
      <c r="E224" s="983"/>
      <c r="F224" s="985"/>
      <c r="G224" s="987"/>
      <c r="H224" s="1027"/>
      <c r="I224" s="1033"/>
      <c r="J224" s="208" t="str">
        <f ca="1">IF(MOD(ROW()-13,2)=0,IF(ISBLANK(OFFSET(#REF!,INT((ROW()-13)/2),0)),"",OFFSET(#REF!,INT((ROW()-13)/2),0)),IF(ISBLANK(OFFSET('9. METAS'!$U$20,INT((ROW()-14)/2),0)),"",OFFSET('9. METAS'!$U$20,INT((ROW()-14)/2),0)))</f>
        <v/>
      </c>
      <c r="K224" s="209" t="str">
        <f ca="1">IF(MOD(ROW()-13,2)=0,IF(ISBLANK(OFFSET(#REF!,INT((ROW()-13)/2),0)),"",OFFSET(#REF!,INT((ROW()-13)/2),0)),IF(ISBLANK(OFFSET('9. METAS'!$V$20,INT((ROW()-14)/2),0)),"",OFFSET('9. METAS'!$V$20,INT((ROW()-14)/2),0)))</f>
        <v/>
      </c>
      <c r="L224" s="209" t="str">
        <f ca="1">IF(MOD(ROW()-13,2)=0,IF(ISBLANK(OFFSET(#REF!,INT((ROW()-13)/2),0)),"",OFFSET(#REF!,INT((ROW()-13)/2),0)),IF(ISBLANK(OFFSET('9. METAS'!$W$20,INT((ROW()-14)/2),0)),"",OFFSET('9. METAS'!$W$20,INT((ROW()-14)/2),0)))</f>
        <v/>
      </c>
      <c r="M224" s="210" t="str">
        <f ca="1">IF(MOD(ROW()-13,2)=0,IF(ISBLANK(OFFSET(#REF!,INT((ROW()-13)/2),0)),"",OFFSET(#REF!,INT((ROW()-13)/2),0)),IF(ISBLANK(OFFSET('9. METAS'!$X$20,INT((ROW()-14)/2),0)),"",OFFSET('9. METAS'!$X$20,INT((ROW()-14)/2),0)))</f>
        <v/>
      </c>
      <c r="N224" s="1003"/>
      <c r="O224" s="1005"/>
      <c r="P224" s="1034"/>
    </row>
    <row r="225" spans="3:16">
      <c r="C225" s="1008" t="str">
        <f ca="1">IF(ISBLANK(OFFSET('5. Pp (3 años)'!$C$46,INT((ROW()-13)/2),0)),"",OFFSET('5. Pp (3 años)'!$C$46,INT((ROW()-13)/2),0))</f>
        <v/>
      </c>
      <c r="D225" s="983" t="str">
        <f ca="1">IF(ISBLANK(OFFSET('5. Pp (3 años)'!$D$46,INT((ROW()-13)/2),0)),"",OFFSET('5. Pp (3 años)'!$D$46,INT((ROW()-13)/2),0))</f>
        <v/>
      </c>
      <c r="E225" s="983" t="str">
        <f ca="1">IF(ISBLANK(OFFSET('5. Pp (3 años)'!$E$46,INT((ROW()-13)/2),0)),"",OFFSET('5. Pp (3 años)'!$E$46,INT((ROW()-13)/2),0))</f>
        <v/>
      </c>
      <c r="F225" s="985" t="str">
        <f ca="1">IF(ISBLANK(OFFSET('5. Pp (3 años)'!$K$46,INT((ROW()-13)/2),0)),"",OFFSET('5. Pp (3 años)'!$K$46,INT((ROW()-13)/2),0))</f>
        <v/>
      </c>
      <c r="G225" s="987" t="str">
        <f ca="1">IF(ISBLANK(OFFSET('5. Pp (3 años)'!$H$46,INT((ROW()-13)/2),0)),"",OFFSET('5. Pp (3 años)'!$H$46,INT((ROW()-13)/2),0))</f>
        <v/>
      </c>
      <c r="H225" s="1027" t="str">
        <f ca="1">IF(ISBLANK(OFFSET('9. METAS'!$L$20,INT((ROW()-13)/2),0)),"",OFFSET('9. METAS'!$L$20,INT((ROW()-13)/2),0))</f>
        <v/>
      </c>
      <c r="I225" s="1029"/>
      <c r="J225" s="208" t="e">
        <f ca="1">IF(MOD(ROW()-13,2)=0,IF(ISBLANK(OFFSET(#REF!,INT((ROW()-13)/2),0)),"",OFFSET(#REF!,INT((ROW()-13)/2),0)),IF(ISBLANK(OFFSET('9. METAS'!$U$20,INT((ROW()-14)/2),0)),"",OFFSET('9. METAS'!$U$20,INT((ROW()-14)/2),0)))</f>
        <v>#REF!</v>
      </c>
      <c r="K225" s="209" t="e">
        <f ca="1">IF(MOD(ROW()-13,2)=0,IF(ISBLANK(OFFSET(#REF!,INT((ROW()-13)/2),0)),"",OFFSET(#REF!,INT((ROW()-13)/2),0)),IF(ISBLANK(OFFSET('9. METAS'!$V$20,INT((ROW()-14)/2),0)),"",OFFSET('9. METAS'!$V$20,INT((ROW()-14)/2),0)))</f>
        <v>#REF!</v>
      </c>
      <c r="L225" s="209" t="e">
        <f ca="1">IF(MOD(ROW()-13,2)=0,IF(ISBLANK(OFFSET(#REF!,INT((ROW()-13)/2),0)),"",OFFSET(#REF!,INT((ROW()-13)/2),0)),IF(ISBLANK(OFFSET('9. METAS'!$W$20,INT((ROW()-14)/2),0)),"",OFFSET('9. METAS'!$W$20,INT((ROW()-14)/2),0)))</f>
        <v>#REF!</v>
      </c>
      <c r="M225" s="210" t="e">
        <f ca="1">IF(MOD(ROW()-13,2)=0,IF(ISBLANK(OFFSET(#REF!,INT((ROW()-13)/2),0)),"",OFFSET(#REF!,INT((ROW()-13)/2),0)),IF(ISBLANK(OFFSET('9. METAS'!$X$20,INT((ROW()-14)/2),0)),"",OFFSET('9. METAS'!$X$20,INT((ROW()-14)/2),0)))</f>
        <v>#REF!</v>
      </c>
      <c r="N225" s="1002" t="str">
        <f t="shared" ref="N225" ca="1" si="208">IFERROR(J225/J226,"ND")</f>
        <v>ND</v>
      </c>
      <c r="O225" s="1004" t="str">
        <f t="shared" ref="O225" ca="1" si="209">IFERROR(((J225+K225+L225+M225)/H225),"ND")</f>
        <v>ND</v>
      </c>
      <c r="P225" s="1031"/>
    </row>
    <row r="226" spans="3:16">
      <c r="C226" s="981"/>
      <c r="D226" s="983"/>
      <c r="E226" s="983"/>
      <c r="F226" s="985"/>
      <c r="G226" s="987"/>
      <c r="H226" s="1027"/>
      <c r="I226" s="1033"/>
      <c r="J226" s="208" t="str">
        <f ca="1">IF(MOD(ROW()-13,2)=0,IF(ISBLANK(OFFSET(#REF!,INT((ROW()-13)/2),0)),"",OFFSET(#REF!,INT((ROW()-13)/2),0)),IF(ISBLANK(OFFSET('9. METAS'!$U$20,INT((ROW()-14)/2),0)),"",OFFSET('9. METAS'!$U$20,INT((ROW()-14)/2),0)))</f>
        <v/>
      </c>
      <c r="K226" s="209" t="str">
        <f ca="1">IF(MOD(ROW()-13,2)=0,IF(ISBLANK(OFFSET(#REF!,INT((ROW()-13)/2),0)),"",OFFSET(#REF!,INT((ROW()-13)/2),0)),IF(ISBLANK(OFFSET('9. METAS'!$V$20,INT((ROW()-14)/2),0)),"",OFFSET('9. METAS'!$V$20,INT((ROW()-14)/2),0)))</f>
        <v/>
      </c>
      <c r="L226" s="209" t="str">
        <f ca="1">IF(MOD(ROW()-13,2)=0,IF(ISBLANK(OFFSET(#REF!,INT((ROW()-13)/2),0)),"",OFFSET(#REF!,INT((ROW()-13)/2),0)),IF(ISBLANK(OFFSET('9. METAS'!$W$20,INT((ROW()-14)/2),0)),"",OFFSET('9. METAS'!$W$20,INT((ROW()-14)/2),0)))</f>
        <v/>
      </c>
      <c r="M226" s="210" t="str">
        <f ca="1">IF(MOD(ROW()-13,2)=0,IF(ISBLANK(OFFSET(#REF!,INT((ROW()-13)/2),0)),"",OFFSET(#REF!,INT((ROW()-13)/2),0)),IF(ISBLANK(OFFSET('9. METAS'!$X$20,INT((ROW()-14)/2),0)),"",OFFSET('9. METAS'!$X$20,INT((ROW()-14)/2),0)))</f>
        <v/>
      </c>
      <c r="N226" s="1003"/>
      <c r="O226" s="1005"/>
      <c r="P226" s="1034"/>
    </row>
    <row r="227" spans="3:16">
      <c r="C227" s="1008" t="str">
        <f ca="1">IF(ISBLANK(OFFSET('5. Pp (3 años)'!$C$46,INT((ROW()-13)/2),0)),"",OFFSET('5. Pp (3 años)'!$C$46,INT((ROW()-13)/2),0))</f>
        <v/>
      </c>
      <c r="D227" s="983" t="str">
        <f ca="1">IF(ISBLANK(OFFSET('5. Pp (3 años)'!$D$46,INT((ROW()-13)/2),0)),"",OFFSET('5. Pp (3 años)'!$D$46,INT((ROW()-13)/2),0))</f>
        <v/>
      </c>
      <c r="E227" s="983" t="str">
        <f ca="1">IF(ISBLANK(OFFSET('5. Pp (3 años)'!$E$46,INT((ROW()-13)/2),0)),"",OFFSET('5. Pp (3 años)'!$E$46,INT((ROW()-13)/2),0))</f>
        <v/>
      </c>
      <c r="F227" s="985" t="str">
        <f ca="1">IF(ISBLANK(OFFSET('5. Pp (3 años)'!$K$46,INT((ROW()-13)/2),0)),"",OFFSET('5. Pp (3 años)'!$K$46,INT((ROW()-13)/2),0))</f>
        <v/>
      </c>
      <c r="G227" s="987" t="str">
        <f ca="1">IF(ISBLANK(OFFSET('5. Pp (3 años)'!$H$46,INT((ROW()-13)/2),0)),"",OFFSET('5. Pp (3 años)'!$H$46,INT((ROW()-13)/2),0))</f>
        <v/>
      </c>
      <c r="H227" s="1027" t="str">
        <f ca="1">IF(ISBLANK(OFFSET('9. METAS'!$L$20,INT((ROW()-13)/2),0)),"",OFFSET('9. METAS'!$L$20,INT((ROW()-13)/2),0))</f>
        <v/>
      </c>
      <c r="I227" s="1029"/>
      <c r="J227" s="208" t="e">
        <f ca="1">IF(MOD(ROW()-13,2)=0,IF(ISBLANK(OFFSET(#REF!,INT((ROW()-13)/2),0)),"",OFFSET(#REF!,INT((ROW()-13)/2),0)),IF(ISBLANK(OFFSET('9. METAS'!$U$20,INT((ROW()-14)/2),0)),"",OFFSET('9. METAS'!$U$20,INT((ROW()-14)/2),0)))</f>
        <v>#REF!</v>
      </c>
      <c r="K227" s="209" t="e">
        <f ca="1">IF(MOD(ROW()-13,2)=0,IF(ISBLANK(OFFSET(#REF!,INT((ROW()-13)/2),0)),"",OFFSET(#REF!,INT((ROW()-13)/2),0)),IF(ISBLANK(OFFSET('9. METAS'!$V$20,INT((ROW()-14)/2),0)),"",OFFSET('9. METAS'!$V$20,INT((ROW()-14)/2),0)))</f>
        <v>#REF!</v>
      </c>
      <c r="L227" s="209" t="e">
        <f ca="1">IF(MOD(ROW()-13,2)=0,IF(ISBLANK(OFFSET(#REF!,INT((ROW()-13)/2),0)),"",OFFSET(#REF!,INT((ROW()-13)/2),0)),IF(ISBLANK(OFFSET('9. METAS'!$W$20,INT((ROW()-14)/2),0)),"",OFFSET('9. METAS'!$W$20,INT((ROW()-14)/2),0)))</f>
        <v>#REF!</v>
      </c>
      <c r="M227" s="210" t="e">
        <f ca="1">IF(MOD(ROW()-13,2)=0,IF(ISBLANK(OFFSET(#REF!,INT((ROW()-13)/2),0)),"",OFFSET(#REF!,INT((ROW()-13)/2),0)),IF(ISBLANK(OFFSET('9. METAS'!$X$20,INT((ROW()-14)/2),0)),"",OFFSET('9. METAS'!$X$20,INT((ROW()-14)/2),0)))</f>
        <v>#REF!</v>
      </c>
      <c r="N227" s="1002" t="str">
        <f t="shared" ref="N227" ca="1" si="210">IFERROR(J227/J228,"ND")</f>
        <v>ND</v>
      </c>
      <c r="O227" s="1004" t="str">
        <f t="shared" ref="O227" ca="1" si="211">IFERROR(((J227+K227+L227+M227)/H227),"ND")</f>
        <v>ND</v>
      </c>
      <c r="P227" s="1031"/>
    </row>
    <row r="228" spans="3:16">
      <c r="C228" s="981"/>
      <c r="D228" s="983"/>
      <c r="E228" s="983"/>
      <c r="F228" s="985"/>
      <c r="G228" s="987"/>
      <c r="H228" s="1027"/>
      <c r="I228" s="1033"/>
      <c r="J228" s="208" t="str">
        <f ca="1">IF(MOD(ROW()-13,2)=0,IF(ISBLANK(OFFSET(#REF!,INT((ROW()-13)/2),0)),"",OFFSET(#REF!,INT((ROW()-13)/2),0)),IF(ISBLANK(OFFSET('9. METAS'!$U$20,INT((ROW()-14)/2),0)),"",OFFSET('9. METAS'!$U$20,INT((ROW()-14)/2),0)))</f>
        <v/>
      </c>
      <c r="K228" s="209" t="str">
        <f ca="1">IF(MOD(ROW()-13,2)=0,IF(ISBLANK(OFFSET(#REF!,INT((ROW()-13)/2),0)),"",OFFSET(#REF!,INT((ROW()-13)/2),0)),IF(ISBLANK(OFFSET('9. METAS'!$V$20,INT((ROW()-14)/2),0)),"",OFFSET('9. METAS'!$V$20,INT((ROW()-14)/2),0)))</f>
        <v/>
      </c>
      <c r="L228" s="209" t="str">
        <f ca="1">IF(MOD(ROW()-13,2)=0,IF(ISBLANK(OFFSET(#REF!,INT((ROW()-13)/2),0)),"",OFFSET(#REF!,INT((ROW()-13)/2),0)),IF(ISBLANK(OFFSET('9. METAS'!$W$20,INT((ROW()-14)/2),0)),"",OFFSET('9. METAS'!$W$20,INT((ROW()-14)/2),0)))</f>
        <v/>
      </c>
      <c r="M228" s="210" t="str">
        <f ca="1">IF(MOD(ROW()-13,2)=0,IF(ISBLANK(OFFSET(#REF!,INT((ROW()-13)/2),0)),"",OFFSET(#REF!,INT((ROW()-13)/2),0)),IF(ISBLANK(OFFSET('9. METAS'!$X$20,INT((ROW()-14)/2),0)),"",OFFSET('9. METAS'!$X$20,INT((ROW()-14)/2),0)))</f>
        <v/>
      </c>
      <c r="N228" s="1003"/>
      <c r="O228" s="1005"/>
      <c r="P228" s="1034"/>
    </row>
    <row r="229" spans="3:16">
      <c r="C229" s="1008" t="str">
        <f ca="1">IF(ISBLANK(OFFSET('5. Pp (3 años)'!$C$46,INT((ROW()-13)/2),0)),"",OFFSET('5. Pp (3 años)'!$C$46,INT((ROW()-13)/2),0))</f>
        <v/>
      </c>
      <c r="D229" s="983" t="str">
        <f ca="1">IF(ISBLANK(OFFSET('5. Pp (3 años)'!$D$46,INT((ROW()-13)/2),0)),"",OFFSET('5. Pp (3 años)'!$D$46,INT((ROW()-13)/2),0))</f>
        <v/>
      </c>
      <c r="E229" s="983" t="str">
        <f ca="1">IF(ISBLANK(OFFSET('5. Pp (3 años)'!$E$46,INT((ROW()-13)/2),0)),"",OFFSET('5. Pp (3 años)'!$E$46,INT((ROW()-13)/2),0))</f>
        <v/>
      </c>
      <c r="F229" s="985" t="str">
        <f ca="1">IF(ISBLANK(OFFSET('5. Pp (3 años)'!$K$46,INT((ROW()-13)/2),0)),"",OFFSET('5. Pp (3 años)'!$K$46,INT((ROW()-13)/2),0))</f>
        <v/>
      </c>
      <c r="G229" s="987" t="str">
        <f ca="1">IF(ISBLANK(OFFSET('5. Pp (3 años)'!$H$46,INT((ROW()-13)/2),0)),"",OFFSET('5. Pp (3 años)'!$H$46,INT((ROW()-13)/2),0))</f>
        <v/>
      </c>
      <c r="H229" s="1027" t="str">
        <f ca="1">IF(ISBLANK(OFFSET('9. METAS'!$L$20,INT((ROW()-13)/2),0)),"",OFFSET('9. METAS'!$L$20,INT((ROW()-13)/2),0))</f>
        <v/>
      </c>
      <c r="I229" s="1029"/>
      <c r="J229" s="208" t="e">
        <f ca="1">IF(MOD(ROW()-13,2)=0,IF(ISBLANK(OFFSET(#REF!,INT((ROW()-13)/2),0)),"",OFFSET(#REF!,INT((ROW()-13)/2),0)),IF(ISBLANK(OFFSET('9. METAS'!$U$20,INT((ROW()-14)/2),0)),"",OFFSET('9. METAS'!$U$20,INT((ROW()-14)/2),0)))</f>
        <v>#REF!</v>
      </c>
      <c r="K229" s="209" t="e">
        <f ca="1">IF(MOD(ROW()-13,2)=0,IF(ISBLANK(OFFSET(#REF!,INT((ROW()-13)/2),0)),"",OFFSET(#REF!,INT((ROW()-13)/2),0)),IF(ISBLANK(OFFSET('9. METAS'!$V$20,INT((ROW()-14)/2),0)),"",OFFSET('9. METAS'!$V$20,INT((ROW()-14)/2),0)))</f>
        <v>#REF!</v>
      </c>
      <c r="L229" s="209" t="e">
        <f ca="1">IF(MOD(ROW()-13,2)=0,IF(ISBLANK(OFFSET(#REF!,INT((ROW()-13)/2),0)),"",OFFSET(#REF!,INT((ROW()-13)/2),0)),IF(ISBLANK(OFFSET('9. METAS'!$W$20,INT((ROW()-14)/2),0)),"",OFFSET('9. METAS'!$W$20,INT((ROW()-14)/2),0)))</f>
        <v>#REF!</v>
      </c>
      <c r="M229" s="210" t="e">
        <f ca="1">IF(MOD(ROW()-13,2)=0,IF(ISBLANK(OFFSET(#REF!,INT((ROW()-13)/2),0)),"",OFFSET(#REF!,INT((ROW()-13)/2),0)),IF(ISBLANK(OFFSET('9. METAS'!$X$20,INT((ROW()-14)/2),0)),"",OFFSET('9. METAS'!$X$20,INT((ROW()-14)/2),0)))</f>
        <v>#REF!</v>
      </c>
      <c r="N229" s="1002" t="str">
        <f t="shared" ref="N229" ca="1" si="212">IFERROR(J229/J230,"ND")</f>
        <v>ND</v>
      </c>
      <c r="O229" s="1004" t="str">
        <f t="shared" ref="O229" ca="1" si="213">IFERROR(((J229+K229+L229+M229)/H229),"ND")</f>
        <v>ND</v>
      </c>
      <c r="P229" s="1031"/>
    </row>
    <row r="230" spans="3:16">
      <c r="C230" s="981"/>
      <c r="D230" s="983"/>
      <c r="E230" s="983"/>
      <c r="F230" s="985"/>
      <c r="G230" s="987"/>
      <c r="H230" s="1027"/>
      <c r="I230" s="1033"/>
      <c r="J230" s="208" t="str">
        <f ca="1">IF(MOD(ROW()-13,2)=0,IF(ISBLANK(OFFSET(#REF!,INT((ROW()-13)/2),0)),"",OFFSET(#REF!,INT((ROW()-13)/2),0)),IF(ISBLANK(OFFSET('9. METAS'!$U$20,INT((ROW()-14)/2),0)),"",OFFSET('9. METAS'!$U$20,INT((ROW()-14)/2),0)))</f>
        <v/>
      </c>
      <c r="K230" s="209" t="str">
        <f ca="1">IF(MOD(ROW()-13,2)=0,IF(ISBLANK(OFFSET(#REF!,INT((ROW()-13)/2),0)),"",OFFSET(#REF!,INT((ROW()-13)/2),0)),IF(ISBLANK(OFFSET('9. METAS'!$V$20,INT((ROW()-14)/2),0)),"",OFFSET('9. METAS'!$V$20,INT((ROW()-14)/2),0)))</f>
        <v/>
      </c>
      <c r="L230" s="209" t="str">
        <f ca="1">IF(MOD(ROW()-13,2)=0,IF(ISBLANK(OFFSET(#REF!,INT((ROW()-13)/2),0)),"",OFFSET(#REF!,INT((ROW()-13)/2),0)),IF(ISBLANK(OFFSET('9. METAS'!$W$20,INT((ROW()-14)/2),0)),"",OFFSET('9. METAS'!$W$20,INT((ROW()-14)/2),0)))</f>
        <v/>
      </c>
      <c r="M230" s="210" t="str">
        <f ca="1">IF(MOD(ROW()-13,2)=0,IF(ISBLANK(OFFSET(#REF!,INT((ROW()-13)/2),0)),"",OFFSET(#REF!,INT((ROW()-13)/2),0)),IF(ISBLANK(OFFSET('9. METAS'!$X$20,INT((ROW()-14)/2),0)),"",OFFSET('9. METAS'!$X$20,INT((ROW()-14)/2),0)))</f>
        <v/>
      </c>
      <c r="N230" s="1003"/>
      <c r="O230" s="1005"/>
      <c r="P230" s="1034"/>
    </row>
    <row r="231" spans="3:16">
      <c r="C231" s="1008" t="str">
        <f ca="1">IF(ISBLANK(OFFSET('5. Pp (3 años)'!$C$46,INT((ROW()-13)/2),0)),"",OFFSET('5. Pp (3 años)'!$C$46,INT((ROW()-13)/2),0))</f>
        <v/>
      </c>
      <c r="D231" s="983" t="str">
        <f ca="1">IF(ISBLANK(OFFSET('5. Pp (3 años)'!$D$46,INT((ROW()-13)/2),0)),"",OFFSET('5. Pp (3 años)'!$D$46,INT((ROW()-13)/2),0))</f>
        <v/>
      </c>
      <c r="E231" s="983" t="str">
        <f ca="1">IF(ISBLANK(OFFSET('5. Pp (3 años)'!$E$46,INT((ROW()-13)/2),0)),"",OFFSET('5. Pp (3 años)'!$E$46,INT((ROW()-13)/2),0))</f>
        <v/>
      </c>
      <c r="F231" s="985" t="str">
        <f ca="1">IF(ISBLANK(OFFSET('5. Pp (3 años)'!$K$46,INT((ROW()-13)/2),0)),"",OFFSET('5. Pp (3 años)'!$K$46,INT((ROW()-13)/2),0))</f>
        <v/>
      </c>
      <c r="G231" s="987" t="str">
        <f ca="1">IF(ISBLANK(OFFSET('5. Pp (3 años)'!$H$46,INT((ROW()-13)/2),0)),"",OFFSET('5. Pp (3 años)'!$H$46,INT((ROW()-13)/2),0))</f>
        <v/>
      </c>
      <c r="H231" s="1027" t="str">
        <f ca="1">IF(ISBLANK(OFFSET('9. METAS'!$L$20,INT((ROW()-13)/2),0)),"",OFFSET('9. METAS'!$L$20,INT((ROW()-13)/2),0))</f>
        <v/>
      </c>
      <c r="I231" s="1029"/>
      <c r="J231" s="208" t="e">
        <f ca="1">IF(MOD(ROW()-13,2)=0,IF(ISBLANK(OFFSET(#REF!,INT((ROW()-13)/2),0)),"",OFFSET(#REF!,INT((ROW()-13)/2),0)),IF(ISBLANK(OFFSET('9. METAS'!$U$20,INT((ROW()-14)/2),0)),"",OFFSET('9. METAS'!$U$20,INT((ROW()-14)/2),0)))</f>
        <v>#REF!</v>
      </c>
      <c r="K231" s="209" t="e">
        <f ca="1">IF(MOD(ROW()-13,2)=0,IF(ISBLANK(OFFSET(#REF!,INT((ROW()-13)/2),0)),"",OFFSET(#REF!,INT((ROW()-13)/2),0)),IF(ISBLANK(OFFSET('9. METAS'!$V$20,INT((ROW()-14)/2),0)),"",OFFSET('9. METAS'!$V$20,INT((ROW()-14)/2),0)))</f>
        <v>#REF!</v>
      </c>
      <c r="L231" s="209" t="e">
        <f ca="1">IF(MOD(ROW()-13,2)=0,IF(ISBLANK(OFFSET(#REF!,INT((ROW()-13)/2),0)),"",OFFSET(#REF!,INT((ROW()-13)/2),0)),IF(ISBLANK(OFFSET('9. METAS'!$W$20,INT((ROW()-14)/2),0)),"",OFFSET('9. METAS'!$W$20,INT((ROW()-14)/2),0)))</f>
        <v>#REF!</v>
      </c>
      <c r="M231" s="210" t="e">
        <f ca="1">IF(MOD(ROW()-13,2)=0,IF(ISBLANK(OFFSET(#REF!,INT((ROW()-13)/2),0)),"",OFFSET(#REF!,INT((ROW()-13)/2),0)),IF(ISBLANK(OFFSET('9. METAS'!$X$20,INT((ROW()-14)/2),0)),"",OFFSET('9. METAS'!$X$20,INT((ROW()-14)/2),0)))</f>
        <v>#REF!</v>
      </c>
      <c r="N231" s="1002" t="str">
        <f t="shared" ref="N231" ca="1" si="214">IFERROR(J231/J232,"ND")</f>
        <v>ND</v>
      </c>
      <c r="O231" s="1004" t="str">
        <f t="shared" ref="O231" ca="1" si="215">IFERROR(((J231+K231+L231+M231)/H231),"ND")</f>
        <v>ND</v>
      </c>
      <c r="P231" s="1031"/>
    </row>
    <row r="232" spans="3:16">
      <c r="C232" s="981"/>
      <c r="D232" s="983"/>
      <c r="E232" s="983"/>
      <c r="F232" s="985"/>
      <c r="G232" s="987"/>
      <c r="H232" s="1027"/>
      <c r="I232" s="1033"/>
      <c r="J232" s="208" t="str">
        <f ca="1">IF(MOD(ROW()-13,2)=0,IF(ISBLANK(OFFSET(#REF!,INT((ROW()-13)/2),0)),"",OFFSET(#REF!,INT((ROW()-13)/2),0)),IF(ISBLANK(OFFSET('9. METAS'!$U$20,INT((ROW()-14)/2),0)),"",OFFSET('9. METAS'!$U$20,INT((ROW()-14)/2),0)))</f>
        <v/>
      </c>
      <c r="K232" s="209" t="str">
        <f ca="1">IF(MOD(ROW()-13,2)=0,IF(ISBLANK(OFFSET(#REF!,INT((ROW()-13)/2),0)),"",OFFSET(#REF!,INT((ROW()-13)/2),0)),IF(ISBLANK(OFFSET('9. METAS'!$V$20,INT((ROW()-14)/2),0)),"",OFFSET('9. METAS'!$V$20,INT((ROW()-14)/2),0)))</f>
        <v/>
      </c>
      <c r="L232" s="209" t="str">
        <f ca="1">IF(MOD(ROW()-13,2)=0,IF(ISBLANK(OFFSET(#REF!,INT((ROW()-13)/2),0)),"",OFFSET(#REF!,INT((ROW()-13)/2),0)),IF(ISBLANK(OFFSET('9. METAS'!$W$20,INT((ROW()-14)/2),0)),"",OFFSET('9. METAS'!$W$20,INT((ROW()-14)/2),0)))</f>
        <v/>
      </c>
      <c r="M232" s="210" t="str">
        <f ca="1">IF(MOD(ROW()-13,2)=0,IF(ISBLANK(OFFSET(#REF!,INT((ROW()-13)/2),0)),"",OFFSET(#REF!,INT((ROW()-13)/2),0)),IF(ISBLANK(OFFSET('9. METAS'!$X$20,INT((ROW()-14)/2),0)),"",OFFSET('9. METAS'!$X$20,INT((ROW()-14)/2),0)))</f>
        <v/>
      </c>
      <c r="N232" s="1003"/>
      <c r="O232" s="1005"/>
      <c r="P232" s="1034"/>
    </row>
    <row r="233" spans="3:16">
      <c r="C233" s="1008" t="str">
        <f ca="1">IF(ISBLANK(OFFSET('5. Pp (3 años)'!$C$46,INT((ROW()-13)/2),0)),"",OFFSET('5. Pp (3 años)'!$C$46,INT((ROW()-13)/2),0))</f>
        <v/>
      </c>
      <c r="D233" s="983" t="str">
        <f ca="1">IF(ISBLANK(OFFSET('5. Pp (3 años)'!$D$46,INT((ROW()-13)/2),0)),"",OFFSET('5. Pp (3 años)'!$D$46,INT((ROW()-13)/2),0))</f>
        <v/>
      </c>
      <c r="E233" s="983" t="str">
        <f ca="1">IF(ISBLANK(OFFSET('5. Pp (3 años)'!$E$46,INT((ROW()-13)/2),0)),"",OFFSET('5. Pp (3 años)'!$E$46,INT((ROW()-13)/2),0))</f>
        <v/>
      </c>
      <c r="F233" s="985" t="str">
        <f ca="1">IF(ISBLANK(OFFSET('5. Pp (3 años)'!$K$46,INT((ROW()-13)/2),0)),"",OFFSET('5. Pp (3 años)'!$K$46,INT((ROW()-13)/2),0))</f>
        <v/>
      </c>
      <c r="G233" s="987" t="str">
        <f ca="1">IF(ISBLANK(OFFSET('5. Pp (3 años)'!$H$46,INT((ROW()-13)/2),0)),"",OFFSET('5. Pp (3 años)'!$H$46,INT((ROW()-13)/2),0))</f>
        <v/>
      </c>
      <c r="H233" s="1027" t="str">
        <f ca="1">IF(ISBLANK(OFFSET('9. METAS'!$L$20,INT((ROW()-13)/2),0)),"",OFFSET('9. METAS'!$L$20,INT((ROW()-13)/2),0))</f>
        <v/>
      </c>
      <c r="I233" s="1029"/>
      <c r="J233" s="208" t="e">
        <f ca="1">IF(MOD(ROW()-13,2)=0,IF(ISBLANK(OFFSET(#REF!,INT((ROW()-13)/2),0)),"",OFFSET(#REF!,INT((ROW()-13)/2),0)),IF(ISBLANK(OFFSET('9. METAS'!$U$20,INT((ROW()-14)/2),0)),"",OFFSET('9. METAS'!$U$20,INT((ROW()-14)/2),0)))</f>
        <v>#REF!</v>
      </c>
      <c r="K233" s="209" t="e">
        <f ca="1">IF(MOD(ROW()-13,2)=0,IF(ISBLANK(OFFSET(#REF!,INT((ROW()-13)/2),0)),"",OFFSET(#REF!,INT((ROW()-13)/2),0)),IF(ISBLANK(OFFSET('9. METAS'!$V$20,INT((ROW()-14)/2),0)),"",OFFSET('9. METAS'!$V$20,INT((ROW()-14)/2),0)))</f>
        <v>#REF!</v>
      </c>
      <c r="L233" s="209" t="e">
        <f ca="1">IF(MOD(ROW()-13,2)=0,IF(ISBLANK(OFFSET(#REF!,INT((ROW()-13)/2),0)),"",OFFSET(#REF!,INT((ROW()-13)/2),0)),IF(ISBLANK(OFFSET('9. METAS'!$W$20,INT((ROW()-14)/2),0)),"",OFFSET('9. METAS'!$W$20,INT((ROW()-14)/2),0)))</f>
        <v>#REF!</v>
      </c>
      <c r="M233" s="210" t="e">
        <f ca="1">IF(MOD(ROW()-13,2)=0,IF(ISBLANK(OFFSET(#REF!,INT((ROW()-13)/2),0)),"",OFFSET(#REF!,INT((ROW()-13)/2),0)),IF(ISBLANK(OFFSET('9. METAS'!$X$20,INT((ROW()-14)/2),0)),"",OFFSET('9. METAS'!$X$20,INT((ROW()-14)/2),0)))</f>
        <v>#REF!</v>
      </c>
      <c r="N233" s="1002" t="str">
        <f t="shared" ref="N233" ca="1" si="216">IFERROR(J233/J234,"ND")</f>
        <v>ND</v>
      </c>
      <c r="O233" s="1004" t="str">
        <f t="shared" ref="O233" ca="1" si="217">IFERROR(((J233+K233+L233+M233)/H233),"ND")</f>
        <v>ND</v>
      </c>
      <c r="P233" s="1031"/>
    </row>
    <row r="234" spans="3:16">
      <c r="C234" s="981"/>
      <c r="D234" s="983"/>
      <c r="E234" s="983"/>
      <c r="F234" s="985"/>
      <c r="G234" s="987"/>
      <c r="H234" s="1027"/>
      <c r="I234" s="1033"/>
      <c r="J234" s="208" t="str">
        <f ca="1">IF(MOD(ROW()-13,2)=0,IF(ISBLANK(OFFSET(#REF!,INT((ROW()-13)/2),0)),"",OFFSET(#REF!,INT((ROW()-13)/2),0)),IF(ISBLANK(OFFSET('9. METAS'!$U$20,INT((ROW()-14)/2),0)),"",OFFSET('9. METAS'!$U$20,INT((ROW()-14)/2),0)))</f>
        <v/>
      </c>
      <c r="K234" s="209" t="str">
        <f ca="1">IF(MOD(ROW()-13,2)=0,IF(ISBLANK(OFFSET(#REF!,INT((ROW()-13)/2),0)),"",OFFSET(#REF!,INT((ROW()-13)/2),0)),IF(ISBLANK(OFFSET('9. METAS'!$V$20,INT((ROW()-14)/2),0)),"",OFFSET('9. METAS'!$V$20,INT((ROW()-14)/2),0)))</f>
        <v/>
      </c>
      <c r="L234" s="209" t="str">
        <f ca="1">IF(MOD(ROW()-13,2)=0,IF(ISBLANK(OFFSET(#REF!,INT((ROW()-13)/2),0)),"",OFFSET(#REF!,INT((ROW()-13)/2),0)),IF(ISBLANK(OFFSET('9. METAS'!$W$20,INT((ROW()-14)/2),0)),"",OFFSET('9. METAS'!$W$20,INT((ROW()-14)/2),0)))</f>
        <v/>
      </c>
      <c r="M234" s="210" t="str">
        <f ca="1">IF(MOD(ROW()-13,2)=0,IF(ISBLANK(OFFSET(#REF!,INT((ROW()-13)/2),0)),"",OFFSET(#REF!,INT((ROW()-13)/2),0)),IF(ISBLANK(OFFSET('9. METAS'!$X$20,INT((ROW()-14)/2),0)),"",OFFSET('9. METAS'!$X$20,INT((ROW()-14)/2),0)))</f>
        <v/>
      </c>
      <c r="N234" s="1003"/>
      <c r="O234" s="1005"/>
      <c r="P234" s="1034"/>
    </row>
    <row r="235" spans="3:16">
      <c r="C235" s="1008" t="str">
        <f ca="1">IF(ISBLANK(OFFSET('5. Pp (3 años)'!$C$46,INT((ROW()-13)/2),0)),"",OFFSET('5. Pp (3 años)'!$C$46,INT((ROW()-13)/2),0))</f>
        <v/>
      </c>
      <c r="D235" s="983" t="str">
        <f ca="1">IF(ISBLANK(OFFSET('5. Pp (3 años)'!$D$46,INT((ROW()-13)/2),0)),"",OFFSET('5. Pp (3 años)'!$D$46,INT((ROW()-13)/2),0))</f>
        <v/>
      </c>
      <c r="E235" s="983" t="str">
        <f ca="1">IF(ISBLANK(OFFSET('5. Pp (3 años)'!$E$46,INT((ROW()-13)/2),0)),"",OFFSET('5. Pp (3 años)'!$E$46,INT((ROW()-13)/2),0))</f>
        <v/>
      </c>
      <c r="F235" s="985" t="str">
        <f ca="1">IF(ISBLANK(OFFSET('5. Pp (3 años)'!$K$46,INT((ROW()-13)/2),0)),"",OFFSET('5. Pp (3 años)'!$K$46,INT((ROW()-13)/2),0))</f>
        <v/>
      </c>
      <c r="G235" s="987" t="str">
        <f ca="1">IF(ISBLANK(OFFSET('5. Pp (3 años)'!$H$46,INT((ROW()-13)/2),0)),"",OFFSET('5. Pp (3 años)'!$H$46,INT((ROW()-13)/2),0))</f>
        <v/>
      </c>
      <c r="H235" s="1027" t="str">
        <f ca="1">IF(ISBLANK(OFFSET('9. METAS'!$L$20,INT((ROW()-13)/2),0)),"",OFFSET('9. METAS'!$L$20,INT((ROW()-13)/2),0))</f>
        <v/>
      </c>
      <c r="I235" s="1029"/>
      <c r="J235" s="208" t="e">
        <f ca="1">IF(MOD(ROW()-13,2)=0,IF(ISBLANK(OFFSET(#REF!,INT((ROW()-13)/2),0)),"",OFFSET(#REF!,INT((ROW()-13)/2),0)),IF(ISBLANK(OFFSET('9. METAS'!$U$20,INT((ROW()-14)/2),0)),"",OFFSET('9. METAS'!$U$20,INT((ROW()-14)/2),0)))</f>
        <v>#REF!</v>
      </c>
      <c r="K235" s="209" t="e">
        <f ca="1">IF(MOD(ROW()-13,2)=0,IF(ISBLANK(OFFSET(#REF!,INT((ROW()-13)/2),0)),"",OFFSET(#REF!,INT((ROW()-13)/2),0)),IF(ISBLANK(OFFSET('9. METAS'!$V$20,INT((ROW()-14)/2),0)),"",OFFSET('9. METAS'!$V$20,INT((ROW()-14)/2),0)))</f>
        <v>#REF!</v>
      </c>
      <c r="L235" s="209" t="e">
        <f ca="1">IF(MOD(ROW()-13,2)=0,IF(ISBLANK(OFFSET(#REF!,INT((ROW()-13)/2),0)),"",OFFSET(#REF!,INT((ROW()-13)/2),0)),IF(ISBLANK(OFFSET('9. METAS'!$W$20,INT((ROW()-14)/2),0)),"",OFFSET('9. METAS'!$W$20,INT((ROW()-14)/2),0)))</f>
        <v>#REF!</v>
      </c>
      <c r="M235" s="210" t="e">
        <f ca="1">IF(MOD(ROW()-13,2)=0,IF(ISBLANK(OFFSET(#REF!,INT((ROW()-13)/2),0)),"",OFFSET(#REF!,INT((ROW()-13)/2),0)),IF(ISBLANK(OFFSET('9. METAS'!$X$20,INT((ROW()-14)/2),0)),"",OFFSET('9. METAS'!$X$20,INT((ROW()-14)/2),0)))</f>
        <v>#REF!</v>
      </c>
      <c r="N235" s="1002" t="str">
        <f t="shared" ref="N235" ca="1" si="218">IFERROR(J235/J236,"ND")</f>
        <v>ND</v>
      </c>
      <c r="O235" s="1004" t="str">
        <f t="shared" ref="O235" ca="1" si="219">IFERROR(((J235+K235+L235+M235)/H235),"ND")</f>
        <v>ND</v>
      </c>
      <c r="P235" s="1031"/>
    </row>
    <row r="236" spans="3:16">
      <c r="C236" s="981"/>
      <c r="D236" s="983"/>
      <c r="E236" s="983"/>
      <c r="F236" s="985"/>
      <c r="G236" s="987"/>
      <c r="H236" s="1027"/>
      <c r="I236" s="1033"/>
      <c r="J236" s="208" t="str">
        <f ca="1">IF(MOD(ROW()-13,2)=0,IF(ISBLANK(OFFSET(#REF!,INT((ROW()-13)/2),0)),"",OFFSET(#REF!,INT((ROW()-13)/2),0)),IF(ISBLANK(OFFSET('9. METAS'!$U$20,INT((ROW()-14)/2),0)),"",OFFSET('9. METAS'!$U$20,INT((ROW()-14)/2),0)))</f>
        <v/>
      </c>
      <c r="K236" s="209" t="str">
        <f ca="1">IF(MOD(ROW()-13,2)=0,IF(ISBLANK(OFFSET(#REF!,INT((ROW()-13)/2),0)),"",OFFSET(#REF!,INT((ROW()-13)/2),0)),IF(ISBLANK(OFFSET('9. METAS'!$V$20,INT((ROW()-14)/2),0)),"",OFFSET('9. METAS'!$V$20,INT((ROW()-14)/2),0)))</f>
        <v/>
      </c>
      <c r="L236" s="209" t="str">
        <f ca="1">IF(MOD(ROW()-13,2)=0,IF(ISBLANK(OFFSET(#REF!,INT((ROW()-13)/2),0)),"",OFFSET(#REF!,INT((ROW()-13)/2),0)),IF(ISBLANK(OFFSET('9. METAS'!$W$20,INT((ROW()-14)/2),0)),"",OFFSET('9. METAS'!$W$20,INT((ROW()-14)/2),0)))</f>
        <v/>
      </c>
      <c r="M236" s="210" t="str">
        <f ca="1">IF(MOD(ROW()-13,2)=0,IF(ISBLANK(OFFSET(#REF!,INT((ROW()-13)/2),0)),"",OFFSET(#REF!,INT((ROW()-13)/2),0)),IF(ISBLANK(OFFSET('9. METAS'!$X$20,INT((ROW()-14)/2),0)),"",OFFSET('9. METAS'!$X$20,INT((ROW()-14)/2),0)))</f>
        <v/>
      </c>
      <c r="N236" s="1003"/>
      <c r="O236" s="1005"/>
      <c r="P236" s="1034"/>
    </row>
    <row r="237" spans="3:16">
      <c r="C237" s="1008" t="str">
        <f ca="1">IF(ISBLANK(OFFSET('5. Pp (3 años)'!$C$46,INT((ROW()-13)/2),0)),"",OFFSET('5. Pp (3 años)'!$C$46,INT((ROW()-13)/2),0))</f>
        <v/>
      </c>
      <c r="D237" s="983" t="str">
        <f ca="1">IF(ISBLANK(OFFSET('5. Pp (3 años)'!$D$46,INT((ROW()-13)/2),0)),"",OFFSET('5. Pp (3 años)'!$D$46,INT((ROW()-13)/2),0))</f>
        <v/>
      </c>
      <c r="E237" s="983" t="str">
        <f ca="1">IF(ISBLANK(OFFSET('5. Pp (3 años)'!$E$46,INT((ROW()-13)/2),0)),"",OFFSET('5. Pp (3 años)'!$E$46,INT((ROW()-13)/2),0))</f>
        <v/>
      </c>
      <c r="F237" s="985" t="str">
        <f ca="1">IF(ISBLANK(OFFSET('5. Pp (3 años)'!$K$46,INT((ROW()-13)/2),0)),"",OFFSET('5. Pp (3 años)'!$K$46,INT((ROW()-13)/2),0))</f>
        <v/>
      </c>
      <c r="G237" s="987" t="str">
        <f ca="1">IF(ISBLANK(OFFSET('5. Pp (3 años)'!$H$46,INT((ROW()-13)/2),0)),"",OFFSET('5. Pp (3 años)'!$H$46,INT((ROW()-13)/2),0))</f>
        <v/>
      </c>
      <c r="H237" s="1027" t="str">
        <f ca="1">IF(ISBLANK(OFFSET('9. METAS'!$L$20,INT((ROW()-13)/2),0)),"",OFFSET('9. METAS'!$L$20,INT((ROW()-13)/2),0))</f>
        <v/>
      </c>
      <c r="I237" s="1029"/>
      <c r="J237" s="208" t="e">
        <f ca="1">IF(MOD(ROW()-13,2)=0,IF(ISBLANK(OFFSET(#REF!,INT((ROW()-13)/2),0)),"",OFFSET(#REF!,INT((ROW()-13)/2),0)),IF(ISBLANK(OFFSET('9. METAS'!$U$20,INT((ROW()-14)/2),0)),"",OFFSET('9. METAS'!$U$20,INT((ROW()-14)/2),0)))</f>
        <v>#REF!</v>
      </c>
      <c r="K237" s="209" t="e">
        <f ca="1">IF(MOD(ROW()-13,2)=0,IF(ISBLANK(OFFSET(#REF!,INT((ROW()-13)/2),0)),"",OFFSET(#REF!,INT((ROW()-13)/2),0)),IF(ISBLANK(OFFSET('9. METAS'!$V$20,INT((ROW()-14)/2),0)),"",OFFSET('9. METAS'!$V$20,INT((ROW()-14)/2),0)))</f>
        <v>#REF!</v>
      </c>
      <c r="L237" s="209" t="e">
        <f ca="1">IF(MOD(ROW()-13,2)=0,IF(ISBLANK(OFFSET(#REF!,INT((ROW()-13)/2),0)),"",OFFSET(#REF!,INT((ROW()-13)/2),0)),IF(ISBLANK(OFFSET('9. METAS'!$W$20,INT((ROW()-14)/2),0)),"",OFFSET('9. METAS'!$W$20,INT((ROW()-14)/2),0)))</f>
        <v>#REF!</v>
      </c>
      <c r="M237" s="210" t="e">
        <f ca="1">IF(MOD(ROW()-13,2)=0,IF(ISBLANK(OFFSET(#REF!,INT((ROW()-13)/2),0)),"",OFFSET(#REF!,INT((ROW()-13)/2),0)),IF(ISBLANK(OFFSET('9. METAS'!$X$20,INT((ROW()-14)/2),0)),"",OFFSET('9. METAS'!$X$20,INT((ROW()-14)/2),0)))</f>
        <v>#REF!</v>
      </c>
      <c r="N237" s="1002" t="str">
        <f t="shared" ref="N237" ca="1" si="220">IFERROR(J237/J238,"ND")</f>
        <v>ND</v>
      </c>
      <c r="O237" s="1004" t="str">
        <f t="shared" ref="O237" ca="1" si="221">IFERROR(((J237+K237+L237+M237)/H237),"ND")</f>
        <v>ND</v>
      </c>
      <c r="P237" s="1031"/>
    </row>
    <row r="238" spans="3:16">
      <c r="C238" s="981"/>
      <c r="D238" s="983"/>
      <c r="E238" s="983"/>
      <c r="F238" s="985"/>
      <c r="G238" s="987"/>
      <c r="H238" s="1027"/>
      <c r="I238" s="1033"/>
      <c r="J238" s="208" t="str">
        <f ca="1">IF(MOD(ROW()-13,2)=0,IF(ISBLANK(OFFSET(#REF!,INT((ROW()-13)/2),0)),"",OFFSET(#REF!,INT((ROW()-13)/2),0)),IF(ISBLANK(OFFSET('9. METAS'!$U$20,INT((ROW()-14)/2),0)),"",OFFSET('9. METAS'!$U$20,INT((ROW()-14)/2),0)))</f>
        <v/>
      </c>
      <c r="K238" s="209" t="str">
        <f ca="1">IF(MOD(ROW()-13,2)=0,IF(ISBLANK(OFFSET(#REF!,INT((ROW()-13)/2),0)),"",OFFSET(#REF!,INT((ROW()-13)/2),0)),IF(ISBLANK(OFFSET('9. METAS'!$V$20,INT((ROW()-14)/2),0)),"",OFFSET('9. METAS'!$V$20,INT((ROW()-14)/2),0)))</f>
        <v/>
      </c>
      <c r="L238" s="209" t="str">
        <f ca="1">IF(MOD(ROW()-13,2)=0,IF(ISBLANK(OFFSET(#REF!,INT((ROW()-13)/2),0)),"",OFFSET(#REF!,INT((ROW()-13)/2),0)),IF(ISBLANK(OFFSET('9. METAS'!$W$20,INT((ROW()-14)/2),0)),"",OFFSET('9. METAS'!$W$20,INT((ROW()-14)/2),0)))</f>
        <v/>
      </c>
      <c r="M238" s="210" t="str">
        <f ca="1">IF(MOD(ROW()-13,2)=0,IF(ISBLANK(OFFSET(#REF!,INT((ROW()-13)/2),0)),"",OFFSET(#REF!,INT((ROW()-13)/2),0)),IF(ISBLANK(OFFSET('9. METAS'!$X$20,INT((ROW()-14)/2),0)),"",OFFSET('9. METAS'!$X$20,INT((ROW()-14)/2),0)))</f>
        <v/>
      </c>
      <c r="N238" s="1003"/>
      <c r="O238" s="1005"/>
      <c r="P238" s="1034"/>
    </row>
    <row r="239" spans="3:16">
      <c r="C239" s="1008" t="str">
        <f ca="1">IF(ISBLANK(OFFSET('5. Pp (3 años)'!$C$46,INT((ROW()-13)/2),0)),"",OFFSET('5. Pp (3 años)'!$C$46,INT((ROW()-13)/2),0))</f>
        <v/>
      </c>
      <c r="D239" s="983" t="str">
        <f ca="1">IF(ISBLANK(OFFSET('5. Pp (3 años)'!$D$46,INT((ROW()-13)/2),0)),"",OFFSET('5. Pp (3 años)'!$D$46,INT((ROW()-13)/2),0))</f>
        <v/>
      </c>
      <c r="E239" s="983" t="str">
        <f ca="1">IF(ISBLANK(OFFSET('5. Pp (3 años)'!$E$46,INT((ROW()-13)/2),0)),"",OFFSET('5. Pp (3 años)'!$E$46,INT((ROW()-13)/2),0))</f>
        <v/>
      </c>
      <c r="F239" s="985" t="str">
        <f ca="1">IF(ISBLANK(OFFSET('5. Pp (3 años)'!$K$46,INT((ROW()-13)/2),0)),"",OFFSET('5. Pp (3 años)'!$K$46,INT((ROW()-13)/2),0))</f>
        <v/>
      </c>
      <c r="G239" s="987" t="str">
        <f ca="1">IF(ISBLANK(OFFSET('5. Pp (3 años)'!$H$46,INT((ROW()-13)/2),0)),"",OFFSET('5. Pp (3 años)'!$H$46,INT((ROW()-13)/2),0))</f>
        <v/>
      </c>
      <c r="H239" s="1027" t="str">
        <f ca="1">IF(ISBLANK(OFFSET('9. METAS'!$L$20,INT((ROW()-13)/2),0)),"",OFFSET('9. METAS'!$L$20,INT((ROW()-13)/2),0))</f>
        <v/>
      </c>
      <c r="I239" s="1029"/>
      <c r="J239" s="208" t="e">
        <f ca="1">IF(MOD(ROW()-13,2)=0,IF(ISBLANK(OFFSET(#REF!,INT((ROW()-13)/2),0)),"",OFFSET(#REF!,INT((ROW()-13)/2),0)),IF(ISBLANK(OFFSET('9. METAS'!$U$20,INT((ROW()-14)/2),0)),"",OFFSET('9. METAS'!$U$20,INT((ROW()-14)/2),0)))</f>
        <v>#REF!</v>
      </c>
      <c r="K239" s="209" t="e">
        <f ca="1">IF(MOD(ROW()-13,2)=0,IF(ISBLANK(OFFSET(#REF!,INT((ROW()-13)/2),0)),"",OFFSET(#REF!,INT((ROW()-13)/2),0)),IF(ISBLANK(OFFSET('9. METAS'!$V$20,INT((ROW()-14)/2),0)),"",OFFSET('9. METAS'!$V$20,INT((ROW()-14)/2),0)))</f>
        <v>#REF!</v>
      </c>
      <c r="L239" s="209" t="e">
        <f ca="1">IF(MOD(ROW()-13,2)=0,IF(ISBLANK(OFFSET(#REF!,INT((ROW()-13)/2),0)),"",OFFSET(#REF!,INT((ROW()-13)/2),0)),IF(ISBLANK(OFFSET('9. METAS'!$W$20,INT((ROW()-14)/2),0)),"",OFFSET('9. METAS'!$W$20,INT((ROW()-14)/2),0)))</f>
        <v>#REF!</v>
      </c>
      <c r="M239" s="210" t="e">
        <f ca="1">IF(MOD(ROW()-13,2)=0,IF(ISBLANK(OFFSET(#REF!,INT((ROW()-13)/2),0)),"",OFFSET(#REF!,INT((ROW()-13)/2),0)),IF(ISBLANK(OFFSET('9. METAS'!$X$20,INT((ROW()-14)/2),0)),"",OFFSET('9. METAS'!$X$20,INT((ROW()-14)/2),0)))</f>
        <v>#REF!</v>
      </c>
      <c r="N239" s="1002" t="str">
        <f t="shared" ref="N239" ca="1" si="222">IFERROR(J239/J240,"ND")</f>
        <v>ND</v>
      </c>
      <c r="O239" s="1004" t="str">
        <f t="shared" ref="O239" ca="1" si="223">IFERROR(((J239+K239+L239+M239)/H239),"ND")</f>
        <v>ND</v>
      </c>
      <c r="P239" s="1031"/>
    </row>
    <row r="240" spans="3:16">
      <c r="C240" s="981"/>
      <c r="D240" s="983"/>
      <c r="E240" s="983"/>
      <c r="F240" s="985"/>
      <c r="G240" s="987"/>
      <c r="H240" s="1027"/>
      <c r="I240" s="1033"/>
      <c r="J240" s="208" t="str">
        <f ca="1">IF(MOD(ROW()-13,2)=0,IF(ISBLANK(OFFSET(#REF!,INT((ROW()-13)/2),0)),"",OFFSET(#REF!,INT((ROW()-13)/2),0)),IF(ISBLANK(OFFSET('9. METAS'!$U$20,INT((ROW()-14)/2),0)),"",OFFSET('9. METAS'!$U$20,INT((ROW()-14)/2),0)))</f>
        <v/>
      </c>
      <c r="K240" s="209" t="str">
        <f ca="1">IF(MOD(ROW()-13,2)=0,IF(ISBLANK(OFFSET(#REF!,INT((ROW()-13)/2),0)),"",OFFSET(#REF!,INT((ROW()-13)/2),0)),IF(ISBLANK(OFFSET('9. METAS'!$V$20,INT((ROW()-14)/2),0)),"",OFFSET('9. METAS'!$V$20,INT((ROW()-14)/2),0)))</f>
        <v/>
      </c>
      <c r="L240" s="209" t="str">
        <f ca="1">IF(MOD(ROW()-13,2)=0,IF(ISBLANK(OFFSET(#REF!,INT((ROW()-13)/2),0)),"",OFFSET(#REF!,INT((ROW()-13)/2),0)),IF(ISBLANK(OFFSET('9. METAS'!$W$20,INT((ROW()-14)/2),0)),"",OFFSET('9. METAS'!$W$20,INT((ROW()-14)/2),0)))</f>
        <v/>
      </c>
      <c r="M240" s="210" t="str">
        <f ca="1">IF(MOD(ROW()-13,2)=0,IF(ISBLANK(OFFSET(#REF!,INT((ROW()-13)/2),0)),"",OFFSET(#REF!,INT((ROW()-13)/2),0)),IF(ISBLANK(OFFSET('9. METAS'!$X$20,INT((ROW()-14)/2),0)),"",OFFSET('9. METAS'!$X$20,INT((ROW()-14)/2),0)))</f>
        <v/>
      </c>
      <c r="N240" s="1003"/>
      <c r="O240" s="1005"/>
      <c r="P240" s="1034"/>
    </row>
    <row r="241" spans="3:16">
      <c r="C241" s="1008" t="str">
        <f ca="1">IF(ISBLANK(OFFSET('5. Pp (3 años)'!$C$46,INT((ROW()-13)/2),0)),"",OFFSET('5. Pp (3 años)'!$C$46,INT((ROW()-13)/2),0))</f>
        <v/>
      </c>
      <c r="D241" s="983" t="str">
        <f ca="1">IF(ISBLANK(OFFSET('5. Pp (3 años)'!$D$46,INT((ROW()-13)/2),0)),"",OFFSET('5. Pp (3 años)'!$D$46,INT((ROW()-13)/2),0))</f>
        <v/>
      </c>
      <c r="E241" s="983" t="str">
        <f ca="1">IF(ISBLANK(OFFSET('5. Pp (3 años)'!$E$46,INT((ROW()-13)/2),0)),"",OFFSET('5. Pp (3 años)'!$E$46,INT((ROW()-13)/2),0))</f>
        <v/>
      </c>
      <c r="F241" s="985" t="str">
        <f ca="1">IF(ISBLANK(OFFSET('5. Pp (3 años)'!$K$46,INT((ROW()-13)/2),0)),"",OFFSET('5. Pp (3 años)'!$K$46,INT((ROW()-13)/2),0))</f>
        <v/>
      </c>
      <c r="G241" s="987" t="str">
        <f ca="1">IF(ISBLANK(OFFSET('5. Pp (3 años)'!$H$46,INT((ROW()-13)/2),0)),"",OFFSET('5. Pp (3 años)'!$H$46,INT((ROW()-13)/2),0))</f>
        <v/>
      </c>
      <c r="H241" s="1027" t="str">
        <f ca="1">IF(ISBLANK(OFFSET('9. METAS'!$L$20,INT((ROW()-13)/2),0)),"",OFFSET('9. METAS'!$L$20,INT((ROW()-13)/2),0))</f>
        <v/>
      </c>
      <c r="I241" s="1029"/>
      <c r="J241" s="208" t="e">
        <f ca="1">IF(MOD(ROW()-13,2)=0,IF(ISBLANK(OFFSET(#REF!,INT((ROW()-13)/2),0)),"",OFFSET(#REF!,INT((ROW()-13)/2),0)),IF(ISBLANK(OFFSET('9. METAS'!$U$20,INT((ROW()-14)/2),0)),"",OFFSET('9. METAS'!$U$20,INT((ROW()-14)/2),0)))</f>
        <v>#REF!</v>
      </c>
      <c r="K241" s="209" t="e">
        <f ca="1">IF(MOD(ROW()-13,2)=0,IF(ISBLANK(OFFSET(#REF!,INT((ROW()-13)/2),0)),"",OFFSET(#REF!,INT((ROW()-13)/2),0)),IF(ISBLANK(OFFSET('9. METAS'!$V$20,INT((ROW()-14)/2),0)),"",OFFSET('9. METAS'!$V$20,INT((ROW()-14)/2),0)))</f>
        <v>#REF!</v>
      </c>
      <c r="L241" s="209" t="e">
        <f ca="1">IF(MOD(ROW()-13,2)=0,IF(ISBLANK(OFFSET(#REF!,INT((ROW()-13)/2),0)),"",OFFSET(#REF!,INT((ROW()-13)/2),0)),IF(ISBLANK(OFFSET('9. METAS'!$W$20,INT((ROW()-14)/2),0)),"",OFFSET('9. METAS'!$W$20,INT((ROW()-14)/2),0)))</f>
        <v>#REF!</v>
      </c>
      <c r="M241" s="210" t="e">
        <f ca="1">IF(MOD(ROW()-13,2)=0,IF(ISBLANK(OFFSET(#REF!,INT((ROW()-13)/2),0)),"",OFFSET(#REF!,INT((ROW()-13)/2),0)),IF(ISBLANK(OFFSET('9. METAS'!$X$20,INT((ROW()-14)/2),0)),"",OFFSET('9. METAS'!$X$20,INT((ROW()-14)/2),0)))</f>
        <v>#REF!</v>
      </c>
      <c r="N241" s="1002" t="str">
        <f t="shared" ref="N241" ca="1" si="224">IFERROR(J241/J242,"ND")</f>
        <v>ND</v>
      </c>
      <c r="O241" s="1004" t="str">
        <f t="shared" ref="O241" ca="1" si="225">IFERROR(((J241+K241+L241+M241)/H241),"ND")</f>
        <v>ND</v>
      </c>
      <c r="P241" s="1031"/>
    </row>
    <row r="242" spans="3:16">
      <c r="C242" s="981"/>
      <c r="D242" s="983"/>
      <c r="E242" s="983"/>
      <c r="F242" s="985"/>
      <c r="G242" s="987"/>
      <c r="H242" s="1027"/>
      <c r="I242" s="1033"/>
      <c r="J242" s="208" t="str">
        <f ca="1">IF(MOD(ROW()-13,2)=0,IF(ISBLANK(OFFSET(#REF!,INT((ROW()-13)/2),0)),"",OFFSET(#REF!,INT((ROW()-13)/2),0)),IF(ISBLANK(OFFSET('9. METAS'!$U$20,INT((ROW()-14)/2),0)),"",OFFSET('9. METAS'!$U$20,INT((ROW()-14)/2),0)))</f>
        <v/>
      </c>
      <c r="K242" s="209" t="str">
        <f ca="1">IF(MOD(ROW()-13,2)=0,IF(ISBLANK(OFFSET(#REF!,INT((ROW()-13)/2),0)),"",OFFSET(#REF!,INT((ROW()-13)/2),0)),IF(ISBLANK(OFFSET('9. METAS'!$V$20,INT((ROW()-14)/2),0)),"",OFFSET('9. METAS'!$V$20,INT((ROW()-14)/2),0)))</f>
        <v/>
      </c>
      <c r="L242" s="209" t="str">
        <f ca="1">IF(MOD(ROW()-13,2)=0,IF(ISBLANK(OFFSET(#REF!,INT((ROW()-13)/2),0)),"",OFFSET(#REF!,INT((ROW()-13)/2),0)),IF(ISBLANK(OFFSET('9. METAS'!$W$20,INT((ROW()-14)/2),0)),"",OFFSET('9. METAS'!$W$20,INT((ROW()-14)/2),0)))</f>
        <v/>
      </c>
      <c r="M242" s="210" t="str">
        <f ca="1">IF(MOD(ROW()-13,2)=0,IF(ISBLANK(OFFSET(#REF!,INT((ROW()-13)/2),0)),"",OFFSET(#REF!,INT((ROW()-13)/2),0)),IF(ISBLANK(OFFSET('9. METAS'!$X$20,INT((ROW()-14)/2),0)),"",OFFSET('9. METAS'!$X$20,INT((ROW()-14)/2),0)))</f>
        <v/>
      </c>
      <c r="N242" s="1003"/>
      <c r="O242" s="1005"/>
      <c r="P242" s="1034"/>
    </row>
    <row r="243" spans="3:16">
      <c r="C243" s="1008" t="str">
        <f ca="1">IF(ISBLANK(OFFSET('5. Pp (3 años)'!$C$46,INT((ROW()-13)/2),0)),"",OFFSET('5. Pp (3 años)'!$C$46,INT((ROW()-13)/2),0))</f>
        <v/>
      </c>
      <c r="D243" s="983" t="str">
        <f ca="1">IF(ISBLANK(OFFSET('5. Pp (3 años)'!$D$46,INT((ROW()-13)/2),0)),"",OFFSET('5. Pp (3 años)'!$D$46,INT((ROW()-13)/2),0))</f>
        <v/>
      </c>
      <c r="E243" s="983" t="str">
        <f ca="1">IF(ISBLANK(OFFSET('5. Pp (3 años)'!$E$46,INT((ROW()-13)/2),0)),"",OFFSET('5. Pp (3 años)'!$E$46,INT((ROW()-13)/2),0))</f>
        <v/>
      </c>
      <c r="F243" s="985" t="str">
        <f ca="1">IF(ISBLANK(OFFSET('5. Pp (3 años)'!$K$46,INT((ROW()-13)/2),0)),"",OFFSET('5. Pp (3 años)'!$K$46,INT((ROW()-13)/2),0))</f>
        <v/>
      </c>
      <c r="G243" s="987" t="str">
        <f ca="1">IF(ISBLANK(OFFSET('5. Pp (3 años)'!$H$46,INT((ROW()-13)/2),0)),"",OFFSET('5. Pp (3 años)'!$H$46,INT((ROW()-13)/2),0))</f>
        <v/>
      </c>
      <c r="H243" s="1027" t="str">
        <f ca="1">IF(ISBLANK(OFFSET('9. METAS'!$L$20,INT((ROW()-13)/2),0)),"",OFFSET('9. METAS'!$L$20,INT((ROW()-13)/2),0))</f>
        <v/>
      </c>
      <c r="I243" s="1029"/>
      <c r="J243" s="208" t="e">
        <f ca="1">IF(MOD(ROW()-13,2)=0,IF(ISBLANK(OFFSET(#REF!,INT((ROW()-13)/2),0)),"",OFFSET(#REF!,INT((ROW()-13)/2),0)),IF(ISBLANK(OFFSET('9. METAS'!$U$20,INT((ROW()-14)/2),0)),"",OFFSET('9. METAS'!$U$20,INT((ROW()-14)/2),0)))</f>
        <v>#REF!</v>
      </c>
      <c r="K243" s="209" t="e">
        <f ca="1">IF(MOD(ROW()-13,2)=0,IF(ISBLANK(OFFSET(#REF!,INT((ROW()-13)/2),0)),"",OFFSET(#REF!,INT((ROW()-13)/2),0)),IF(ISBLANK(OFFSET('9. METAS'!$V$20,INT((ROW()-14)/2),0)),"",OFFSET('9. METAS'!$V$20,INT((ROW()-14)/2),0)))</f>
        <v>#REF!</v>
      </c>
      <c r="L243" s="209" t="e">
        <f ca="1">IF(MOD(ROW()-13,2)=0,IF(ISBLANK(OFFSET(#REF!,INT((ROW()-13)/2),0)),"",OFFSET(#REF!,INT((ROW()-13)/2),0)),IF(ISBLANK(OFFSET('9. METAS'!$W$20,INT((ROW()-14)/2),0)),"",OFFSET('9. METAS'!$W$20,INT((ROW()-14)/2),0)))</f>
        <v>#REF!</v>
      </c>
      <c r="M243" s="210" t="e">
        <f ca="1">IF(MOD(ROW()-13,2)=0,IF(ISBLANK(OFFSET(#REF!,INT((ROW()-13)/2),0)),"",OFFSET(#REF!,INT((ROW()-13)/2),0)),IF(ISBLANK(OFFSET('9. METAS'!$X$20,INT((ROW()-14)/2),0)),"",OFFSET('9. METAS'!$X$20,INT((ROW()-14)/2),0)))</f>
        <v>#REF!</v>
      </c>
      <c r="N243" s="1002" t="str">
        <f t="shared" ref="N243" ca="1" si="226">IFERROR(J243/J244,"ND")</f>
        <v>ND</v>
      </c>
      <c r="O243" s="1004" t="str">
        <f t="shared" ref="O243" ca="1" si="227">IFERROR(((J243+K243+L243+M243)/H243),"ND")</f>
        <v>ND</v>
      </c>
      <c r="P243" s="1031"/>
    </row>
    <row r="244" spans="3:16">
      <c r="C244" s="981"/>
      <c r="D244" s="983"/>
      <c r="E244" s="983"/>
      <c r="F244" s="985"/>
      <c r="G244" s="987"/>
      <c r="H244" s="1027"/>
      <c r="I244" s="1033"/>
      <c r="J244" s="208" t="str">
        <f ca="1">IF(MOD(ROW()-13,2)=0,IF(ISBLANK(OFFSET(#REF!,INT((ROW()-13)/2),0)),"",OFFSET(#REF!,INT((ROW()-13)/2),0)),IF(ISBLANK(OFFSET('9. METAS'!$U$20,INT((ROW()-14)/2),0)),"",OFFSET('9. METAS'!$U$20,INT((ROW()-14)/2),0)))</f>
        <v/>
      </c>
      <c r="K244" s="209" t="str">
        <f ca="1">IF(MOD(ROW()-13,2)=0,IF(ISBLANK(OFFSET(#REF!,INT((ROW()-13)/2),0)),"",OFFSET(#REF!,INT((ROW()-13)/2),0)),IF(ISBLANK(OFFSET('9. METAS'!$V$20,INT((ROW()-14)/2),0)),"",OFFSET('9. METAS'!$V$20,INT((ROW()-14)/2),0)))</f>
        <v/>
      </c>
      <c r="L244" s="209" t="str">
        <f ca="1">IF(MOD(ROW()-13,2)=0,IF(ISBLANK(OFFSET(#REF!,INT((ROW()-13)/2),0)),"",OFFSET(#REF!,INT((ROW()-13)/2),0)),IF(ISBLANK(OFFSET('9. METAS'!$W$20,INT((ROW()-14)/2),0)),"",OFFSET('9. METAS'!$W$20,INT((ROW()-14)/2),0)))</f>
        <v/>
      </c>
      <c r="M244" s="210" t="str">
        <f ca="1">IF(MOD(ROW()-13,2)=0,IF(ISBLANK(OFFSET(#REF!,INT((ROW()-13)/2),0)),"",OFFSET(#REF!,INT((ROW()-13)/2),0)),IF(ISBLANK(OFFSET('9. METAS'!$X$20,INT((ROW()-14)/2),0)),"",OFFSET('9. METAS'!$X$20,INT((ROW()-14)/2),0)))</f>
        <v/>
      </c>
      <c r="N244" s="1003"/>
      <c r="O244" s="1005"/>
      <c r="P244" s="1034"/>
    </row>
    <row r="245" spans="3:16">
      <c r="C245" s="1008" t="str">
        <f ca="1">IF(ISBLANK(OFFSET('5. Pp (3 años)'!$C$46,INT((ROW()-13)/2),0)),"",OFFSET('5. Pp (3 años)'!$C$46,INT((ROW()-13)/2),0))</f>
        <v/>
      </c>
      <c r="D245" s="983" t="str">
        <f ca="1">IF(ISBLANK(OFFSET('5. Pp (3 años)'!$D$46,INT((ROW()-13)/2),0)),"",OFFSET('5. Pp (3 años)'!$D$46,INT((ROW()-13)/2),0))</f>
        <v/>
      </c>
      <c r="E245" s="983" t="str">
        <f ca="1">IF(ISBLANK(OFFSET('5. Pp (3 años)'!$E$46,INT((ROW()-13)/2),0)),"",OFFSET('5. Pp (3 años)'!$E$46,INT((ROW()-13)/2),0))</f>
        <v/>
      </c>
      <c r="F245" s="985" t="str">
        <f ca="1">IF(ISBLANK(OFFSET('5. Pp (3 años)'!$K$46,INT((ROW()-13)/2),0)),"",OFFSET('5. Pp (3 años)'!$K$46,INT((ROW()-13)/2),0))</f>
        <v/>
      </c>
      <c r="G245" s="987" t="str">
        <f ca="1">IF(ISBLANK(OFFSET('5. Pp (3 años)'!$H$46,INT((ROW()-13)/2),0)),"",OFFSET('5. Pp (3 años)'!$H$46,INT((ROW()-13)/2),0))</f>
        <v/>
      </c>
      <c r="H245" s="1027" t="str">
        <f ca="1">IF(ISBLANK(OFFSET('9. METAS'!$L$20,INT((ROW()-13)/2),0)),"",OFFSET('9. METAS'!$L$20,INT((ROW()-13)/2),0))</f>
        <v/>
      </c>
      <c r="I245" s="1029"/>
      <c r="J245" s="208" t="e">
        <f ca="1">IF(MOD(ROW()-13,2)=0,IF(ISBLANK(OFFSET(#REF!,INT((ROW()-13)/2),0)),"",OFFSET(#REF!,INT((ROW()-13)/2),0)),IF(ISBLANK(OFFSET('9. METAS'!$U$20,INT((ROW()-14)/2),0)),"",OFFSET('9. METAS'!$U$20,INT((ROW()-14)/2),0)))</f>
        <v>#REF!</v>
      </c>
      <c r="K245" s="209" t="e">
        <f ca="1">IF(MOD(ROW()-13,2)=0,IF(ISBLANK(OFFSET(#REF!,INT((ROW()-13)/2),0)),"",OFFSET(#REF!,INT((ROW()-13)/2),0)),IF(ISBLANK(OFFSET('9. METAS'!$V$20,INT((ROW()-14)/2),0)),"",OFFSET('9. METAS'!$V$20,INT((ROW()-14)/2),0)))</f>
        <v>#REF!</v>
      </c>
      <c r="L245" s="209" t="e">
        <f ca="1">IF(MOD(ROW()-13,2)=0,IF(ISBLANK(OFFSET(#REF!,INT((ROW()-13)/2),0)),"",OFFSET(#REF!,INT((ROW()-13)/2),0)),IF(ISBLANK(OFFSET('9. METAS'!$W$20,INT((ROW()-14)/2),0)),"",OFFSET('9. METAS'!$W$20,INT((ROW()-14)/2),0)))</f>
        <v>#REF!</v>
      </c>
      <c r="M245" s="210" t="e">
        <f ca="1">IF(MOD(ROW()-13,2)=0,IF(ISBLANK(OFFSET(#REF!,INT((ROW()-13)/2),0)),"",OFFSET(#REF!,INT((ROW()-13)/2),0)),IF(ISBLANK(OFFSET('9. METAS'!$X$20,INT((ROW()-14)/2),0)),"",OFFSET('9. METAS'!$X$20,INT((ROW()-14)/2),0)))</f>
        <v>#REF!</v>
      </c>
      <c r="N245" s="1002" t="str">
        <f t="shared" ref="N245" ca="1" si="228">IFERROR(J245/J246,"ND")</f>
        <v>ND</v>
      </c>
      <c r="O245" s="1004" t="str">
        <f t="shared" ref="O245" ca="1" si="229">IFERROR(((J245+K245+L245+M245)/H245),"ND")</f>
        <v>ND</v>
      </c>
      <c r="P245" s="1031"/>
    </row>
    <row r="246" spans="3:16">
      <c r="C246" s="981"/>
      <c r="D246" s="983"/>
      <c r="E246" s="983"/>
      <c r="F246" s="985"/>
      <c r="G246" s="987"/>
      <c r="H246" s="1027"/>
      <c r="I246" s="1033"/>
      <c r="J246" s="208" t="str">
        <f ca="1">IF(MOD(ROW()-13,2)=0,IF(ISBLANK(OFFSET(#REF!,INT((ROW()-13)/2),0)),"",OFFSET(#REF!,INT((ROW()-13)/2),0)),IF(ISBLANK(OFFSET('9. METAS'!$U$20,INT((ROW()-14)/2),0)),"",OFFSET('9. METAS'!$U$20,INT((ROW()-14)/2),0)))</f>
        <v/>
      </c>
      <c r="K246" s="209" t="str">
        <f ca="1">IF(MOD(ROW()-13,2)=0,IF(ISBLANK(OFFSET(#REF!,INT((ROW()-13)/2),0)),"",OFFSET(#REF!,INT((ROW()-13)/2),0)),IF(ISBLANK(OFFSET('9. METAS'!$V$20,INT((ROW()-14)/2),0)),"",OFFSET('9. METAS'!$V$20,INT((ROW()-14)/2),0)))</f>
        <v/>
      </c>
      <c r="L246" s="209" t="str">
        <f ca="1">IF(MOD(ROW()-13,2)=0,IF(ISBLANK(OFFSET(#REF!,INT((ROW()-13)/2),0)),"",OFFSET(#REF!,INT((ROW()-13)/2),0)),IF(ISBLANK(OFFSET('9. METAS'!$W$20,INT((ROW()-14)/2),0)),"",OFFSET('9. METAS'!$W$20,INT((ROW()-14)/2),0)))</f>
        <v/>
      </c>
      <c r="M246" s="210" t="str">
        <f ca="1">IF(MOD(ROW()-13,2)=0,IF(ISBLANK(OFFSET(#REF!,INT((ROW()-13)/2),0)),"",OFFSET(#REF!,INT((ROW()-13)/2),0)),IF(ISBLANK(OFFSET('9. METAS'!$X$20,INT((ROW()-14)/2),0)),"",OFFSET('9. METAS'!$X$20,INT((ROW()-14)/2),0)))</f>
        <v/>
      </c>
      <c r="N246" s="1003"/>
      <c r="O246" s="1005"/>
      <c r="P246" s="1034"/>
    </row>
    <row r="247" spans="3:16">
      <c r="C247" s="1008" t="str">
        <f ca="1">IF(ISBLANK(OFFSET('5. Pp (3 años)'!$C$46,INT((ROW()-13)/2),0)),"",OFFSET('5. Pp (3 años)'!$C$46,INT((ROW()-13)/2),0))</f>
        <v/>
      </c>
      <c r="D247" s="983" t="str">
        <f ca="1">IF(ISBLANK(OFFSET('5. Pp (3 años)'!$D$46,INT((ROW()-13)/2),0)),"",OFFSET('5. Pp (3 años)'!$D$46,INT((ROW()-13)/2),0))</f>
        <v/>
      </c>
      <c r="E247" s="983" t="str">
        <f ca="1">IF(ISBLANK(OFFSET('5. Pp (3 años)'!$E$46,INT((ROW()-13)/2),0)),"",OFFSET('5. Pp (3 años)'!$E$46,INT((ROW()-13)/2),0))</f>
        <v/>
      </c>
      <c r="F247" s="985" t="str">
        <f ca="1">IF(ISBLANK(OFFSET('5. Pp (3 años)'!$K$46,INT((ROW()-13)/2),0)),"",OFFSET('5. Pp (3 años)'!$K$46,INT((ROW()-13)/2),0))</f>
        <v/>
      </c>
      <c r="G247" s="987" t="str">
        <f ca="1">IF(ISBLANK(OFFSET('5. Pp (3 años)'!$H$46,INT((ROW()-13)/2),0)),"",OFFSET('5. Pp (3 años)'!$H$46,INT((ROW()-13)/2),0))</f>
        <v/>
      </c>
      <c r="H247" s="1027" t="str">
        <f ca="1">IF(ISBLANK(OFFSET('9. METAS'!$L$20,INT((ROW()-13)/2),0)),"",OFFSET('9. METAS'!$L$20,INT((ROW()-13)/2),0))</f>
        <v/>
      </c>
      <c r="I247" s="1029"/>
      <c r="J247" s="208" t="e">
        <f ca="1">IF(MOD(ROW()-13,2)=0,IF(ISBLANK(OFFSET(#REF!,INT((ROW()-13)/2),0)),"",OFFSET(#REF!,INT((ROW()-13)/2),0)),IF(ISBLANK(OFFSET('9. METAS'!$U$20,INT((ROW()-14)/2),0)),"",OFFSET('9. METAS'!$U$20,INT((ROW()-14)/2),0)))</f>
        <v>#REF!</v>
      </c>
      <c r="K247" s="209" t="e">
        <f ca="1">IF(MOD(ROW()-13,2)=0,IF(ISBLANK(OFFSET(#REF!,INT((ROW()-13)/2),0)),"",OFFSET(#REF!,INT((ROW()-13)/2),0)),IF(ISBLANK(OFFSET('9. METAS'!$V$20,INT((ROW()-14)/2),0)),"",OFFSET('9. METAS'!$V$20,INT((ROW()-14)/2),0)))</f>
        <v>#REF!</v>
      </c>
      <c r="L247" s="209" t="e">
        <f ca="1">IF(MOD(ROW()-13,2)=0,IF(ISBLANK(OFFSET(#REF!,INT((ROW()-13)/2),0)),"",OFFSET(#REF!,INT((ROW()-13)/2),0)),IF(ISBLANK(OFFSET('9. METAS'!$W$20,INT((ROW()-14)/2),0)),"",OFFSET('9. METAS'!$W$20,INT((ROW()-14)/2),0)))</f>
        <v>#REF!</v>
      </c>
      <c r="M247" s="210" t="e">
        <f ca="1">IF(MOD(ROW()-13,2)=0,IF(ISBLANK(OFFSET(#REF!,INT((ROW()-13)/2),0)),"",OFFSET(#REF!,INT((ROW()-13)/2),0)),IF(ISBLANK(OFFSET('9. METAS'!$X$20,INT((ROW()-14)/2),0)),"",OFFSET('9. METAS'!$X$20,INT((ROW()-14)/2),0)))</f>
        <v>#REF!</v>
      </c>
      <c r="N247" s="1002" t="str">
        <f t="shared" ref="N247" ca="1" si="230">IFERROR(J247/J248,"ND")</f>
        <v>ND</v>
      </c>
      <c r="O247" s="1004" t="str">
        <f t="shared" ref="O247" ca="1" si="231">IFERROR(((J247+K247+L247+M247)/H247),"ND")</f>
        <v>ND</v>
      </c>
      <c r="P247" s="1031"/>
    </row>
    <row r="248" spans="3:16">
      <c r="C248" s="981"/>
      <c r="D248" s="983"/>
      <c r="E248" s="983"/>
      <c r="F248" s="985"/>
      <c r="G248" s="987"/>
      <c r="H248" s="1027"/>
      <c r="I248" s="1033"/>
      <c r="J248" s="208" t="str">
        <f ca="1">IF(MOD(ROW()-13,2)=0,IF(ISBLANK(OFFSET(#REF!,INT((ROW()-13)/2),0)),"",OFFSET(#REF!,INT((ROW()-13)/2),0)),IF(ISBLANK(OFFSET('9. METAS'!$U$20,INT((ROW()-14)/2),0)),"",OFFSET('9. METAS'!$U$20,INT((ROW()-14)/2),0)))</f>
        <v/>
      </c>
      <c r="K248" s="209" t="str">
        <f ca="1">IF(MOD(ROW()-13,2)=0,IF(ISBLANK(OFFSET(#REF!,INT((ROW()-13)/2),0)),"",OFFSET(#REF!,INT((ROW()-13)/2),0)),IF(ISBLANK(OFFSET('9. METAS'!$V$20,INT((ROW()-14)/2),0)),"",OFFSET('9. METAS'!$V$20,INT((ROW()-14)/2),0)))</f>
        <v/>
      </c>
      <c r="L248" s="209" t="str">
        <f ca="1">IF(MOD(ROW()-13,2)=0,IF(ISBLANK(OFFSET(#REF!,INT((ROW()-13)/2),0)),"",OFFSET(#REF!,INT((ROW()-13)/2),0)),IF(ISBLANK(OFFSET('9. METAS'!$W$20,INT((ROW()-14)/2),0)),"",OFFSET('9. METAS'!$W$20,INT((ROW()-14)/2),0)))</f>
        <v/>
      </c>
      <c r="M248" s="210" t="str">
        <f ca="1">IF(MOD(ROW()-13,2)=0,IF(ISBLANK(OFFSET(#REF!,INT((ROW()-13)/2),0)),"",OFFSET(#REF!,INT((ROW()-13)/2),0)),IF(ISBLANK(OFFSET('9. METAS'!$X$20,INT((ROW()-14)/2),0)),"",OFFSET('9. METAS'!$X$20,INT((ROW()-14)/2),0)))</f>
        <v/>
      </c>
      <c r="N248" s="1003"/>
      <c r="O248" s="1005"/>
      <c r="P248" s="1034"/>
    </row>
    <row r="249" spans="3:16">
      <c r="C249" s="1008" t="str">
        <f ca="1">IF(ISBLANK(OFFSET('5. Pp (3 años)'!$C$46,INT((ROW()-13)/2),0)),"",OFFSET('5. Pp (3 años)'!$C$46,INT((ROW()-13)/2),0))</f>
        <v/>
      </c>
      <c r="D249" s="983" t="str">
        <f ca="1">IF(ISBLANK(OFFSET('5. Pp (3 años)'!$D$46,INT((ROW()-13)/2),0)),"",OFFSET('5. Pp (3 años)'!$D$46,INT((ROW()-13)/2),0))</f>
        <v/>
      </c>
      <c r="E249" s="983" t="str">
        <f ca="1">IF(ISBLANK(OFFSET('5. Pp (3 años)'!$E$46,INT((ROW()-13)/2),0)),"",OFFSET('5. Pp (3 años)'!$E$46,INT((ROW()-13)/2),0))</f>
        <v/>
      </c>
      <c r="F249" s="985" t="str">
        <f ca="1">IF(ISBLANK(OFFSET('5. Pp (3 años)'!$K$46,INT((ROW()-13)/2),0)),"",OFFSET('5. Pp (3 años)'!$K$46,INT((ROW()-13)/2),0))</f>
        <v/>
      </c>
      <c r="G249" s="987" t="str">
        <f ca="1">IF(ISBLANK(OFFSET('5. Pp (3 años)'!$H$46,INT((ROW()-13)/2),0)),"",OFFSET('5. Pp (3 años)'!$H$46,INT((ROW()-13)/2),0))</f>
        <v/>
      </c>
      <c r="H249" s="1027" t="str">
        <f ca="1">IF(ISBLANK(OFFSET('9. METAS'!$L$20,INT((ROW()-13)/2),0)),"",OFFSET('9. METAS'!$L$20,INT((ROW()-13)/2),0))</f>
        <v/>
      </c>
      <c r="I249" s="1029"/>
      <c r="J249" s="208" t="e">
        <f ca="1">IF(MOD(ROW()-13,2)=0,IF(ISBLANK(OFFSET(#REF!,INT((ROW()-13)/2),0)),"",OFFSET(#REF!,INT((ROW()-13)/2),0)),IF(ISBLANK(OFFSET('9. METAS'!$U$20,INT((ROW()-14)/2),0)),"",OFFSET('9. METAS'!$U$20,INT((ROW()-14)/2),0)))</f>
        <v>#REF!</v>
      </c>
      <c r="K249" s="209" t="e">
        <f ca="1">IF(MOD(ROW()-13,2)=0,IF(ISBLANK(OFFSET(#REF!,INT((ROW()-13)/2),0)),"",OFFSET(#REF!,INT((ROW()-13)/2),0)),IF(ISBLANK(OFFSET('9. METAS'!$V$20,INT((ROW()-14)/2),0)),"",OFFSET('9. METAS'!$V$20,INT((ROW()-14)/2),0)))</f>
        <v>#REF!</v>
      </c>
      <c r="L249" s="209" t="e">
        <f ca="1">IF(MOD(ROW()-13,2)=0,IF(ISBLANK(OFFSET(#REF!,INT((ROW()-13)/2),0)),"",OFFSET(#REF!,INT((ROW()-13)/2),0)),IF(ISBLANK(OFFSET('9. METAS'!$W$20,INT((ROW()-14)/2),0)),"",OFFSET('9. METAS'!$W$20,INT((ROW()-14)/2),0)))</f>
        <v>#REF!</v>
      </c>
      <c r="M249" s="210" t="e">
        <f ca="1">IF(MOD(ROW()-13,2)=0,IF(ISBLANK(OFFSET(#REF!,INT((ROW()-13)/2),0)),"",OFFSET(#REF!,INT((ROW()-13)/2),0)),IF(ISBLANK(OFFSET('9. METAS'!$X$20,INT((ROW()-14)/2),0)),"",OFFSET('9. METAS'!$X$20,INT((ROW()-14)/2),0)))</f>
        <v>#REF!</v>
      </c>
      <c r="N249" s="1002" t="str">
        <f t="shared" ref="N249" ca="1" si="232">IFERROR(J249/J250,"ND")</f>
        <v>ND</v>
      </c>
      <c r="O249" s="1004" t="str">
        <f t="shared" ref="O249" ca="1" si="233">IFERROR(((J249+K249+L249+M249)/H249),"ND")</f>
        <v>ND</v>
      </c>
      <c r="P249" s="1031"/>
    </row>
    <row r="250" spans="3:16">
      <c r="C250" s="981"/>
      <c r="D250" s="983"/>
      <c r="E250" s="983"/>
      <c r="F250" s="985"/>
      <c r="G250" s="987"/>
      <c r="H250" s="1027"/>
      <c r="I250" s="1033"/>
      <c r="J250" s="208" t="str">
        <f ca="1">IF(MOD(ROW()-13,2)=0,IF(ISBLANK(OFFSET(#REF!,INT((ROW()-13)/2),0)),"",OFFSET(#REF!,INT((ROW()-13)/2),0)),IF(ISBLANK(OFFSET('9. METAS'!$U$20,INT((ROW()-14)/2),0)),"",OFFSET('9. METAS'!$U$20,INT((ROW()-14)/2),0)))</f>
        <v/>
      </c>
      <c r="K250" s="209" t="str">
        <f ca="1">IF(MOD(ROW()-13,2)=0,IF(ISBLANK(OFFSET(#REF!,INT((ROW()-13)/2),0)),"",OFFSET(#REF!,INT((ROW()-13)/2),0)),IF(ISBLANK(OFFSET('9. METAS'!$V$20,INT((ROW()-14)/2),0)),"",OFFSET('9. METAS'!$V$20,INT((ROW()-14)/2),0)))</f>
        <v/>
      </c>
      <c r="L250" s="209" t="str">
        <f ca="1">IF(MOD(ROW()-13,2)=0,IF(ISBLANK(OFFSET(#REF!,INT((ROW()-13)/2),0)),"",OFFSET(#REF!,INT((ROW()-13)/2),0)),IF(ISBLANK(OFFSET('9. METAS'!$W$20,INT((ROW()-14)/2),0)),"",OFFSET('9. METAS'!$W$20,INT((ROW()-14)/2),0)))</f>
        <v/>
      </c>
      <c r="M250" s="210" t="str">
        <f ca="1">IF(MOD(ROW()-13,2)=0,IF(ISBLANK(OFFSET(#REF!,INT((ROW()-13)/2),0)),"",OFFSET(#REF!,INT((ROW()-13)/2),0)),IF(ISBLANK(OFFSET('9. METAS'!$X$20,INT((ROW()-14)/2),0)),"",OFFSET('9. METAS'!$X$20,INT((ROW()-14)/2),0)))</f>
        <v/>
      </c>
      <c r="N250" s="1003"/>
      <c r="O250" s="1005"/>
      <c r="P250" s="1034"/>
    </row>
    <row r="251" spans="3:16">
      <c r="C251" s="1008" t="str">
        <f ca="1">IF(ISBLANK(OFFSET('5. Pp (3 años)'!$C$46,INT((ROW()-13)/2),0)),"",OFFSET('5. Pp (3 años)'!$C$46,INT((ROW()-13)/2),0))</f>
        <v/>
      </c>
      <c r="D251" s="983" t="str">
        <f ca="1">IF(ISBLANK(OFFSET('5. Pp (3 años)'!$D$46,INT((ROW()-13)/2),0)),"",OFFSET('5. Pp (3 años)'!$D$46,INT((ROW()-13)/2),0))</f>
        <v/>
      </c>
      <c r="E251" s="983" t="str">
        <f ca="1">IF(ISBLANK(OFFSET('5. Pp (3 años)'!$E$46,INT((ROW()-13)/2),0)),"",OFFSET('5. Pp (3 años)'!$E$46,INT((ROW()-13)/2),0))</f>
        <v/>
      </c>
      <c r="F251" s="985" t="str">
        <f ca="1">IF(ISBLANK(OFFSET('5. Pp (3 años)'!$K$46,INT((ROW()-13)/2),0)),"",OFFSET('5. Pp (3 años)'!$K$46,INT((ROW()-13)/2),0))</f>
        <v/>
      </c>
      <c r="G251" s="987" t="str">
        <f ca="1">IF(ISBLANK(OFFSET('5. Pp (3 años)'!$H$46,INT((ROW()-13)/2),0)),"",OFFSET('5. Pp (3 años)'!$H$46,INT((ROW()-13)/2),0))</f>
        <v/>
      </c>
      <c r="H251" s="1027" t="str">
        <f ca="1">IF(ISBLANK(OFFSET('9. METAS'!$L$20,INT((ROW()-13)/2),0)),"",OFFSET('9. METAS'!$L$20,INT((ROW()-13)/2),0))</f>
        <v/>
      </c>
      <c r="I251" s="1029"/>
      <c r="J251" s="208" t="e">
        <f ca="1">IF(MOD(ROW()-13,2)=0,IF(ISBLANK(OFFSET(#REF!,INT((ROW()-13)/2),0)),"",OFFSET(#REF!,INT((ROW()-13)/2),0)),IF(ISBLANK(OFFSET('9. METAS'!$U$20,INT((ROW()-14)/2),0)),"",OFFSET('9. METAS'!$U$20,INT((ROW()-14)/2),0)))</f>
        <v>#REF!</v>
      </c>
      <c r="K251" s="209" t="e">
        <f ca="1">IF(MOD(ROW()-13,2)=0,IF(ISBLANK(OFFSET(#REF!,INT((ROW()-13)/2),0)),"",OFFSET(#REF!,INT((ROW()-13)/2),0)),IF(ISBLANK(OFFSET('9. METAS'!$V$20,INT((ROW()-14)/2),0)),"",OFFSET('9. METAS'!$V$20,INT((ROW()-14)/2),0)))</f>
        <v>#REF!</v>
      </c>
      <c r="L251" s="209" t="e">
        <f ca="1">IF(MOD(ROW()-13,2)=0,IF(ISBLANK(OFFSET(#REF!,INT((ROW()-13)/2),0)),"",OFFSET(#REF!,INT((ROW()-13)/2),0)),IF(ISBLANK(OFFSET('9. METAS'!$W$20,INT((ROW()-14)/2),0)),"",OFFSET('9. METAS'!$W$20,INT((ROW()-14)/2),0)))</f>
        <v>#REF!</v>
      </c>
      <c r="M251" s="210" t="e">
        <f ca="1">IF(MOD(ROW()-13,2)=0,IF(ISBLANK(OFFSET(#REF!,INT((ROW()-13)/2),0)),"",OFFSET(#REF!,INT((ROW()-13)/2),0)),IF(ISBLANK(OFFSET('9. METAS'!$X$20,INT((ROW()-14)/2),0)),"",OFFSET('9. METAS'!$X$20,INT((ROW()-14)/2),0)))</f>
        <v>#REF!</v>
      </c>
      <c r="N251" s="1002" t="str">
        <f t="shared" ref="N251" ca="1" si="234">IFERROR(J251/J252,"ND")</f>
        <v>ND</v>
      </c>
      <c r="O251" s="1004" t="str">
        <f t="shared" ref="O251" ca="1" si="235">IFERROR(((J251+K251+L251+M251)/H251),"ND")</f>
        <v>ND</v>
      </c>
      <c r="P251" s="1031"/>
    </row>
    <row r="252" spans="3:16">
      <c r="C252" s="981"/>
      <c r="D252" s="983"/>
      <c r="E252" s="983"/>
      <c r="F252" s="985"/>
      <c r="G252" s="987"/>
      <c r="H252" s="1027"/>
      <c r="I252" s="1033"/>
      <c r="J252" s="208" t="str">
        <f ca="1">IF(MOD(ROW()-13,2)=0,IF(ISBLANK(OFFSET(#REF!,INT((ROW()-13)/2),0)),"",OFFSET(#REF!,INT((ROW()-13)/2),0)),IF(ISBLANK(OFFSET('9. METAS'!$U$20,INT((ROW()-14)/2),0)),"",OFFSET('9. METAS'!$U$20,INT((ROW()-14)/2),0)))</f>
        <v/>
      </c>
      <c r="K252" s="209" t="str">
        <f ca="1">IF(MOD(ROW()-13,2)=0,IF(ISBLANK(OFFSET(#REF!,INT((ROW()-13)/2),0)),"",OFFSET(#REF!,INT((ROW()-13)/2),0)),IF(ISBLANK(OFFSET('9. METAS'!$V$20,INT((ROW()-14)/2),0)),"",OFFSET('9. METAS'!$V$20,INT((ROW()-14)/2),0)))</f>
        <v/>
      </c>
      <c r="L252" s="209" t="str">
        <f ca="1">IF(MOD(ROW()-13,2)=0,IF(ISBLANK(OFFSET(#REF!,INT((ROW()-13)/2),0)),"",OFFSET(#REF!,INT((ROW()-13)/2),0)),IF(ISBLANK(OFFSET('9. METAS'!$W$20,INT((ROW()-14)/2),0)),"",OFFSET('9. METAS'!$W$20,INT((ROW()-14)/2),0)))</f>
        <v/>
      </c>
      <c r="M252" s="210" t="str">
        <f ca="1">IF(MOD(ROW()-13,2)=0,IF(ISBLANK(OFFSET(#REF!,INT((ROW()-13)/2),0)),"",OFFSET(#REF!,INT((ROW()-13)/2),0)),IF(ISBLANK(OFFSET('9. METAS'!$X$20,INT((ROW()-14)/2),0)),"",OFFSET('9. METAS'!$X$20,INT((ROW()-14)/2),0)))</f>
        <v/>
      </c>
      <c r="N252" s="1003"/>
      <c r="O252" s="1005"/>
      <c r="P252" s="1034"/>
    </row>
    <row r="253" spans="3:16">
      <c r="C253" s="1008" t="str">
        <f ca="1">IF(ISBLANK(OFFSET('5. Pp (3 años)'!$C$46,INT((ROW()-13)/2),0)),"",OFFSET('5. Pp (3 años)'!$C$46,INT((ROW()-13)/2),0))</f>
        <v/>
      </c>
      <c r="D253" s="983" t="str">
        <f ca="1">IF(ISBLANK(OFFSET('5. Pp (3 años)'!$D$46,INT((ROW()-13)/2),0)),"",OFFSET('5. Pp (3 años)'!$D$46,INT((ROW()-13)/2),0))</f>
        <v/>
      </c>
      <c r="E253" s="983" t="str">
        <f ca="1">IF(ISBLANK(OFFSET('5. Pp (3 años)'!$E$46,INT((ROW()-13)/2),0)),"",OFFSET('5. Pp (3 años)'!$E$46,INT((ROW()-13)/2),0))</f>
        <v/>
      </c>
      <c r="F253" s="985" t="str">
        <f ca="1">IF(ISBLANK(OFFSET('5. Pp (3 años)'!$K$46,INT((ROW()-13)/2),0)),"",OFFSET('5. Pp (3 años)'!$K$46,INT((ROW()-13)/2),0))</f>
        <v/>
      </c>
      <c r="G253" s="987" t="str">
        <f ca="1">IF(ISBLANK(OFFSET('5. Pp (3 años)'!$H$46,INT((ROW()-13)/2),0)),"",OFFSET('5. Pp (3 años)'!$H$46,INT((ROW()-13)/2),0))</f>
        <v/>
      </c>
      <c r="H253" s="1027" t="str">
        <f ca="1">IF(ISBLANK(OFFSET('9. METAS'!$L$20,INT((ROW()-13)/2),0)),"",OFFSET('9. METAS'!$L$20,INT((ROW()-13)/2),0))</f>
        <v/>
      </c>
      <c r="I253" s="1029"/>
      <c r="J253" s="208" t="e">
        <f ca="1">IF(MOD(ROW()-13,2)=0,IF(ISBLANK(OFFSET(#REF!,INT((ROW()-13)/2),0)),"",OFFSET(#REF!,INT((ROW()-13)/2),0)),IF(ISBLANK(OFFSET('9. METAS'!$U$20,INT((ROW()-14)/2),0)),"",OFFSET('9. METAS'!$U$20,INT((ROW()-14)/2),0)))</f>
        <v>#REF!</v>
      </c>
      <c r="K253" s="209" t="e">
        <f ca="1">IF(MOD(ROW()-13,2)=0,IF(ISBLANK(OFFSET(#REF!,INT((ROW()-13)/2),0)),"",OFFSET(#REF!,INT((ROW()-13)/2),0)),IF(ISBLANK(OFFSET('9. METAS'!$V$20,INT((ROW()-14)/2),0)),"",OFFSET('9. METAS'!$V$20,INT((ROW()-14)/2),0)))</f>
        <v>#REF!</v>
      </c>
      <c r="L253" s="209" t="e">
        <f ca="1">IF(MOD(ROW()-13,2)=0,IF(ISBLANK(OFFSET(#REF!,INT((ROW()-13)/2),0)),"",OFFSET(#REF!,INT((ROW()-13)/2),0)),IF(ISBLANK(OFFSET('9. METAS'!$W$20,INT((ROW()-14)/2),0)),"",OFFSET('9. METAS'!$W$20,INT((ROW()-14)/2),0)))</f>
        <v>#REF!</v>
      </c>
      <c r="M253" s="210" t="e">
        <f ca="1">IF(MOD(ROW()-13,2)=0,IF(ISBLANK(OFFSET(#REF!,INT((ROW()-13)/2),0)),"",OFFSET(#REF!,INT((ROW()-13)/2),0)),IF(ISBLANK(OFFSET('9. METAS'!$X$20,INT((ROW()-14)/2),0)),"",OFFSET('9. METAS'!$X$20,INT((ROW()-14)/2),0)))</f>
        <v>#REF!</v>
      </c>
      <c r="N253" s="1002" t="str">
        <f t="shared" ref="N253" ca="1" si="236">IFERROR(J253/J254,"ND")</f>
        <v>ND</v>
      </c>
      <c r="O253" s="1004" t="str">
        <f t="shared" ref="O253" ca="1" si="237">IFERROR(((J253+K253+L253+M253)/H253),"ND")</f>
        <v>ND</v>
      </c>
      <c r="P253" s="1031"/>
    </row>
    <row r="254" spans="3:16">
      <c r="C254" s="981"/>
      <c r="D254" s="983"/>
      <c r="E254" s="983"/>
      <c r="F254" s="985"/>
      <c r="G254" s="987"/>
      <c r="H254" s="1027"/>
      <c r="I254" s="1033"/>
      <c r="J254" s="208" t="str">
        <f ca="1">IF(MOD(ROW()-13,2)=0,IF(ISBLANK(OFFSET(#REF!,INT((ROW()-13)/2),0)),"",OFFSET(#REF!,INT((ROW()-13)/2),0)),IF(ISBLANK(OFFSET('9. METAS'!$U$20,INT((ROW()-14)/2),0)),"",OFFSET('9. METAS'!$U$20,INT((ROW()-14)/2),0)))</f>
        <v/>
      </c>
      <c r="K254" s="209" t="str">
        <f ca="1">IF(MOD(ROW()-13,2)=0,IF(ISBLANK(OFFSET(#REF!,INT((ROW()-13)/2),0)),"",OFFSET(#REF!,INT((ROW()-13)/2),0)),IF(ISBLANK(OFFSET('9. METAS'!$V$20,INT((ROW()-14)/2),0)),"",OFFSET('9. METAS'!$V$20,INT((ROW()-14)/2),0)))</f>
        <v/>
      </c>
      <c r="L254" s="209" t="str">
        <f ca="1">IF(MOD(ROW()-13,2)=0,IF(ISBLANK(OFFSET(#REF!,INT((ROW()-13)/2),0)),"",OFFSET(#REF!,INT((ROW()-13)/2),0)),IF(ISBLANK(OFFSET('9. METAS'!$W$20,INT((ROW()-14)/2),0)),"",OFFSET('9. METAS'!$W$20,INT((ROW()-14)/2),0)))</f>
        <v/>
      </c>
      <c r="M254" s="210" t="str">
        <f ca="1">IF(MOD(ROW()-13,2)=0,IF(ISBLANK(OFFSET(#REF!,INT((ROW()-13)/2),0)),"",OFFSET(#REF!,INT((ROW()-13)/2),0)),IF(ISBLANK(OFFSET('9. METAS'!$X$20,INT((ROW()-14)/2),0)),"",OFFSET('9. METAS'!$X$20,INT((ROW()-14)/2),0)))</f>
        <v/>
      </c>
      <c r="N254" s="1003"/>
      <c r="O254" s="1005"/>
      <c r="P254" s="1034"/>
    </row>
    <row r="255" spans="3:16">
      <c r="C255" s="1008" t="str">
        <f ca="1">IF(ISBLANK(OFFSET('5. Pp (3 años)'!$C$46,INT((ROW()-13)/2),0)),"",OFFSET('5. Pp (3 años)'!$C$46,INT((ROW()-13)/2),0))</f>
        <v/>
      </c>
      <c r="D255" s="983" t="str">
        <f ca="1">IF(ISBLANK(OFFSET('5. Pp (3 años)'!$D$46,INT((ROW()-13)/2),0)),"",OFFSET('5. Pp (3 años)'!$D$46,INT((ROW()-13)/2),0))</f>
        <v/>
      </c>
      <c r="E255" s="983" t="str">
        <f ca="1">IF(ISBLANK(OFFSET('5. Pp (3 años)'!$E$46,INT((ROW()-13)/2),0)),"",OFFSET('5. Pp (3 años)'!$E$46,INT((ROW()-13)/2),0))</f>
        <v/>
      </c>
      <c r="F255" s="985" t="str">
        <f ca="1">IF(ISBLANK(OFFSET('5. Pp (3 años)'!$K$46,INT((ROW()-13)/2),0)),"",OFFSET('5. Pp (3 años)'!$K$46,INT((ROW()-13)/2),0))</f>
        <v/>
      </c>
      <c r="G255" s="987" t="str">
        <f ca="1">IF(ISBLANK(OFFSET('5. Pp (3 años)'!$H$46,INT((ROW()-13)/2),0)),"",OFFSET('5. Pp (3 años)'!$H$46,INT((ROW()-13)/2),0))</f>
        <v/>
      </c>
      <c r="H255" s="1027" t="str">
        <f ca="1">IF(ISBLANK(OFFSET('9. METAS'!$L$20,INT((ROW()-13)/2),0)),"",OFFSET('9. METAS'!$L$20,INT((ROW()-13)/2),0))</f>
        <v/>
      </c>
      <c r="I255" s="1029"/>
      <c r="J255" s="208" t="e">
        <f ca="1">IF(MOD(ROW()-13,2)=0,IF(ISBLANK(OFFSET(#REF!,INT((ROW()-13)/2),0)),"",OFFSET(#REF!,INT((ROW()-13)/2),0)),IF(ISBLANK(OFFSET('9. METAS'!$U$20,INT((ROW()-14)/2),0)),"",OFFSET('9. METAS'!$U$20,INT((ROW()-14)/2),0)))</f>
        <v>#REF!</v>
      </c>
      <c r="K255" s="209" t="e">
        <f ca="1">IF(MOD(ROW()-13,2)=0,IF(ISBLANK(OFFSET(#REF!,INT((ROW()-13)/2),0)),"",OFFSET(#REF!,INT((ROW()-13)/2),0)),IF(ISBLANK(OFFSET('9. METAS'!$V$20,INT((ROW()-14)/2),0)),"",OFFSET('9. METAS'!$V$20,INT((ROW()-14)/2),0)))</f>
        <v>#REF!</v>
      </c>
      <c r="L255" s="209" t="e">
        <f ca="1">IF(MOD(ROW()-13,2)=0,IF(ISBLANK(OFFSET(#REF!,INT((ROW()-13)/2),0)),"",OFFSET(#REF!,INT((ROW()-13)/2),0)),IF(ISBLANK(OFFSET('9. METAS'!$W$20,INT((ROW()-14)/2),0)),"",OFFSET('9. METAS'!$W$20,INT((ROW()-14)/2),0)))</f>
        <v>#REF!</v>
      </c>
      <c r="M255" s="210" t="e">
        <f ca="1">IF(MOD(ROW()-13,2)=0,IF(ISBLANK(OFFSET(#REF!,INT((ROW()-13)/2),0)),"",OFFSET(#REF!,INT((ROW()-13)/2),0)),IF(ISBLANK(OFFSET('9. METAS'!$X$20,INT((ROW()-14)/2),0)),"",OFFSET('9. METAS'!$X$20,INT((ROW()-14)/2),0)))</f>
        <v>#REF!</v>
      </c>
      <c r="N255" s="1002" t="str">
        <f t="shared" ref="N255" ca="1" si="238">IFERROR(J255/J256,"ND")</f>
        <v>ND</v>
      </c>
      <c r="O255" s="1004" t="str">
        <f t="shared" ref="O255" ca="1" si="239">IFERROR(((J255+K255+L255+M255)/H255),"ND")</f>
        <v>ND</v>
      </c>
      <c r="P255" s="1031"/>
    </row>
    <row r="256" spans="3:16">
      <c r="C256" s="981"/>
      <c r="D256" s="983"/>
      <c r="E256" s="983"/>
      <c r="F256" s="985"/>
      <c r="G256" s="987"/>
      <c r="H256" s="1027"/>
      <c r="I256" s="1033"/>
      <c r="J256" s="208" t="str">
        <f ca="1">IF(MOD(ROW()-13,2)=0,IF(ISBLANK(OFFSET(#REF!,INT((ROW()-13)/2),0)),"",OFFSET(#REF!,INT((ROW()-13)/2),0)),IF(ISBLANK(OFFSET('9. METAS'!$U$20,INT((ROW()-14)/2),0)),"",OFFSET('9. METAS'!$U$20,INT((ROW()-14)/2),0)))</f>
        <v/>
      </c>
      <c r="K256" s="209" t="str">
        <f ca="1">IF(MOD(ROW()-13,2)=0,IF(ISBLANK(OFFSET(#REF!,INT((ROW()-13)/2),0)),"",OFFSET(#REF!,INT((ROW()-13)/2),0)),IF(ISBLANK(OFFSET('9. METAS'!$V$20,INT((ROW()-14)/2),0)),"",OFFSET('9. METAS'!$V$20,INT((ROW()-14)/2),0)))</f>
        <v/>
      </c>
      <c r="L256" s="209" t="str">
        <f ca="1">IF(MOD(ROW()-13,2)=0,IF(ISBLANK(OFFSET(#REF!,INT((ROW()-13)/2),0)),"",OFFSET(#REF!,INT((ROW()-13)/2),0)),IF(ISBLANK(OFFSET('9. METAS'!$W$20,INT((ROW()-14)/2),0)),"",OFFSET('9. METAS'!$W$20,INT((ROW()-14)/2),0)))</f>
        <v/>
      </c>
      <c r="M256" s="210" t="str">
        <f ca="1">IF(MOD(ROW()-13,2)=0,IF(ISBLANK(OFFSET(#REF!,INT((ROW()-13)/2),0)),"",OFFSET(#REF!,INT((ROW()-13)/2),0)),IF(ISBLANK(OFFSET('9. METAS'!$X$20,INT((ROW()-14)/2),0)),"",OFFSET('9. METAS'!$X$20,INT((ROW()-14)/2),0)))</f>
        <v/>
      </c>
      <c r="N256" s="1003"/>
      <c r="O256" s="1005"/>
      <c r="P256" s="1034"/>
    </row>
    <row r="257" spans="3:16">
      <c r="C257" s="1008" t="str">
        <f ca="1">IF(ISBLANK(OFFSET('5. Pp (3 años)'!$C$46,INT((ROW()-13)/2),0)),"",OFFSET('5. Pp (3 años)'!$C$46,INT((ROW()-13)/2),0))</f>
        <v/>
      </c>
      <c r="D257" s="983" t="str">
        <f ca="1">IF(ISBLANK(OFFSET('5. Pp (3 años)'!$D$46,INT((ROW()-13)/2),0)),"",OFFSET('5. Pp (3 años)'!$D$46,INT((ROW()-13)/2),0))</f>
        <v/>
      </c>
      <c r="E257" s="983" t="str">
        <f ca="1">IF(ISBLANK(OFFSET('5. Pp (3 años)'!$E$46,INT((ROW()-13)/2),0)),"",OFFSET('5. Pp (3 años)'!$E$46,INT((ROW()-13)/2),0))</f>
        <v/>
      </c>
      <c r="F257" s="985" t="str">
        <f ca="1">IF(ISBLANK(OFFSET('5. Pp (3 años)'!$K$46,INT((ROW()-13)/2),0)),"",OFFSET('5. Pp (3 años)'!$K$46,INT((ROW()-13)/2),0))</f>
        <v/>
      </c>
      <c r="G257" s="987" t="str">
        <f ca="1">IF(ISBLANK(OFFSET('5. Pp (3 años)'!$H$46,INT((ROW()-13)/2),0)),"",OFFSET('5. Pp (3 años)'!$H$46,INT((ROW()-13)/2),0))</f>
        <v/>
      </c>
      <c r="H257" s="1027" t="str">
        <f ca="1">IF(ISBLANK(OFFSET('9. METAS'!$L$20,INT((ROW()-13)/2),0)),"",OFFSET('9. METAS'!$L$20,INT((ROW()-13)/2),0))</f>
        <v/>
      </c>
      <c r="I257" s="1029"/>
      <c r="J257" s="208" t="e">
        <f ca="1">IF(MOD(ROW()-13,2)=0,IF(ISBLANK(OFFSET(#REF!,INT((ROW()-13)/2),0)),"",OFFSET(#REF!,INT((ROW()-13)/2),0)),IF(ISBLANK(OFFSET('9. METAS'!$U$20,INT((ROW()-14)/2),0)),"",OFFSET('9. METAS'!$U$20,INT((ROW()-14)/2),0)))</f>
        <v>#REF!</v>
      </c>
      <c r="K257" s="209" t="e">
        <f ca="1">IF(MOD(ROW()-13,2)=0,IF(ISBLANK(OFFSET(#REF!,INT((ROW()-13)/2),0)),"",OFFSET(#REF!,INT((ROW()-13)/2),0)),IF(ISBLANK(OFFSET('9. METAS'!$V$20,INT((ROW()-14)/2),0)),"",OFFSET('9. METAS'!$V$20,INT((ROW()-14)/2),0)))</f>
        <v>#REF!</v>
      </c>
      <c r="L257" s="209" t="e">
        <f ca="1">IF(MOD(ROW()-13,2)=0,IF(ISBLANK(OFFSET(#REF!,INT((ROW()-13)/2),0)),"",OFFSET(#REF!,INT((ROW()-13)/2),0)),IF(ISBLANK(OFFSET('9. METAS'!$W$20,INT((ROW()-14)/2),0)),"",OFFSET('9. METAS'!$W$20,INT((ROW()-14)/2),0)))</f>
        <v>#REF!</v>
      </c>
      <c r="M257" s="210" t="e">
        <f ca="1">IF(MOD(ROW()-13,2)=0,IF(ISBLANK(OFFSET(#REF!,INT((ROW()-13)/2),0)),"",OFFSET(#REF!,INT((ROW()-13)/2),0)),IF(ISBLANK(OFFSET('9. METAS'!$X$20,INT((ROW()-14)/2),0)),"",OFFSET('9. METAS'!$X$20,INT((ROW()-14)/2),0)))</f>
        <v>#REF!</v>
      </c>
      <c r="N257" s="1002" t="str">
        <f t="shared" ref="N257" ca="1" si="240">IFERROR(J257/J258,"ND")</f>
        <v>ND</v>
      </c>
      <c r="O257" s="1004" t="str">
        <f t="shared" ref="O257" ca="1" si="241">IFERROR(((J257+K257+L257+M257)/H257),"ND")</f>
        <v>ND</v>
      </c>
      <c r="P257" s="1031"/>
    </row>
    <row r="258" spans="3:16">
      <c r="C258" s="981"/>
      <c r="D258" s="983"/>
      <c r="E258" s="983"/>
      <c r="F258" s="985"/>
      <c r="G258" s="987"/>
      <c r="H258" s="1027"/>
      <c r="I258" s="1033"/>
      <c r="J258" s="208" t="str">
        <f ca="1">IF(MOD(ROW()-13,2)=0,IF(ISBLANK(OFFSET(#REF!,INT((ROW()-13)/2),0)),"",OFFSET(#REF!,INT((ROW()-13)/2),0)),IF(ISBLANK(OFFSET('9. METAS'!$U$20,INT((ROW()-14)/2),0)),"",OFFSET('9. METAS'!$U$20,INT((ROW()-14)/2),0)))</f>
        <v/>
      </c>
      <c r="K258" s="209" t="str">
        <f ca="1">IF(MOD(ROW()-13,2)=0,IF(ISBLANK(OFFSET(#REF!,INT((ROW()-13)/2),0)),"",OFFSET(#REF!,INT((ROW()-13)/2),0)),IF(ISBLANK(OFFSET('9. METAS'!$V$20,INT((ROW()-14)/2),0)),"",OFFSET('9. METAS'!$V$20,INT((ROW()-14)/2),0)))</f>
        <v/>
      </c>
      <c r="L258" s="209" t="str">
        <f ca="1">IF(MOD(ROW()-13,2)=0,IF(ISBLANK(OFFSET(#REF!,INT((ROW()-13)/2),0)),"",OFFSET(#REF!,INT((ROW()-13)/2),0)),IF(ISBLANK(OFFSET('9. METAS'!$W$20,INT((ROW()-14)/2),0)),"",OFFSET('9. METAS'!$W$20,INT((ROW()-14)/2),0)))</f>
        <v/>
      </c>
      <c r="M258" s="210" t="str">
        <f ca="1">IF(MOD(ROW()-13,2)=0,IF(ISBLANK(OFFSET(#REF!,INT((ROW()-13)/2),0)),"",OFFSET(#REF!,INT((ROW()-13)/2),0)),IF(ISBLANK(OFFSET('9. METAS'!$X$20,INT((ROW()-14)/2),0)),"",OFFSET('9. METAS'!$X$20,INT((ROW()-14)/2),0)))</f>
        <v/>
      </c>
      <c r="N258" s="1003"/>
      <c r="O258" s="1005"/>
      <c r="P258" s="1034"/>
    </row>
    <row r="259" spans="3:16">
      <c r="C259" s="1008" t="str">
        <f ca="1">IF(ISBLANK(OFFSET('5. Pp (3 años)'!$C$46,INT((ROW()-13)/2),0)),"",OFFSET('5. Pp (3 años)'!$C$46,INT((ROW()-13)/2),0))</f>
        <v/>
      </c>
      <c r="D259" s="983" t="str">
        <f ca="1">IF(ISBLANK(OFFSET('5. Pp (3 años)'!$D$46,INT((ROW()-13)/2),0)),"",OFFSET('5. Pp (3 años)'!$D$46,INT((ROW()-13)/2),0))</f>
        <v/>
      </c>
      <c r="E259" s="983" t="str">
        <f ca="1">IF(ISBLANK(OFFSET('5. Pp (3 años)'!$E$46,INT((ROW()-13)/2),0)),"",OFFSET('5. Pp (3 años)'!$E$46,INT((ROW()-13)/2),0))</f>
        <v/>
      </c>
      <c r="F259" s="985" t="str">
        <f ca="1">IF(ISBLANK(OFFSET('5. Pp (3 años)'!$K$46,INT((ROW()-13)/2),0)),"",OFFSET('5. Pp (3 años)'!$K$46,INT((ROW()-13)/2),0))</f>
        <v/>
      </c>
      <c r="G259" s="987" t="str">
        <f ca="1">IF(ISBLANK(OFFSET('5. Pp (3 años)'!$H$46,INT((ROW()-13)/2),0)),"",OFFSET('5. Pp (3 años)'!$H$46,INT((ROW()-13)/2),0))</f>
        <v/>
      </c>
      <c r="H259" s="1027" t="str">
        <f ca="1">IF(ISBLANK(OFFSET('9. METAS'!$L$20,INT((ROW()-13)/2),0)),"",OFFSET('9. METAS'!$L$20,INT((ROW()-13)/2),0))</f>
        <v/>
      </c>
      <c r="I259" s="1029"/>
      <c r="J259" s="208" t="e">
        <f ca="1">IF(MOD(ROW()-13,2)=0,IF(ISBLANK(OFFSET(#REF!,INT((ROW()-13)/2),0)),"",OFFSET(#REF!,INT((ROW()-13)/2),0)),IF(ISBLANK(OFFSET('9. METAS'!$U$20,INT((ROW()-14)/2),0)),"",OFFSET('9. METAS'!$U$20,INT((ROW()-14)/2),0)))</f>
        <v>#REF!</v>
      </c>
      <c r="K259" s="209" t="e">
        <f ca="1">IF(MOD(ROW()-13,2)=0,IF(ISBLANK(OFFSET(#REF!,INT((ROW()-13)/2),0)),"",OFFSET(#REF!,INT((ROW()-13)/2),0)),IF(ISBLANK(OFFSET('9. METAS'!$V$20,INT((ROW()-14)/2),0)),"",OFFSET('9. METAS'!$V$20,INT((ROW()-14)/2),0)))</f>
        <v>#REF!</v>
      </c>
      <c r="L259" s="209" t="e">
        <f ca="1">IF(MOD(ROW()-13,2)=0,IF(ISBLANK(OFFSET(#REF!,INT((ROW()-13)/2),0)),"",OFFSET(#REF!,INT((ROW()-13)/2),0)),IF(ISBLANK(OFFSET('9. METAS'!$W$20,INT((ROW()-14)/2),0)),"",OFFSET('9. METAS'!$W$20,INT((ROW()-14)/2),0)))</f>
        <v>#REF!</v>
      </c>
      <c r="M259" s="210" t="e">
        <f ca="1">IF(MOD(ROW()-13,2)=0,IF(ISBLANK(OFFSET(#REF!,INT((ROW()-13)/2),0)),"",OFFSET(#REF!,INT((ROW()-13)/2),0)),IF(ISBLANK(OFFSET('9. METAS'!$X$20,INT((ROW()-14)/2),0)),"",OFFSET('9. METAS'!$X$20,INT((ROW()-14)/2),0)))</f>
        <v>#REF!</v>
      </c>
      <c r="N259" s="1002" t="str">
        <f t="shared" ref="N259" ca="1" si="242">IFERROR(J259/J260,"ND")</f>
        <v>ND</v>
      </c>
      <c r="O259" s="1004" t="str">
        <f t="shared" ref="O259" ca="1" si="243">IFERROR(((J259+K259+L259+M259)/H259),"ND")</f>
        <v>ND</v>
      </c>
      <c r="P259" s="1031"/>
    </row>
    <row r="260" spans="3:16">
      <c r="C260" s="981"/>
      <c r="D260" s="983"/>
      <c r="E260" s="983"/>
      <c r="F260" s="985"/>
      <c r="G260" s="987"/>
      <c r="H260" s="1027"/>
      <c r="I260" s="1033"/>
      <c r="J260" s="208" t="str">
        <f ca="1">IF(MOD(ROW()-13,2)=0,IF(ISBLANK(OFFSET(#REF!,INT((ROW()-13)/2),0)),"",OFFSET(#REF!,INT((ROW()-13)/2),0)),IF(ISBLANK(OFFSET('9. METAS'!$U$20,INT((ROW()-14)/2),0)),"",OFFSET('9. METAS'!$U$20,INT((ROW()-14)/2),0)))</f>
        <v/>
      </c>
      <c r="K260" s="209" t="str">
        <f ca="1">IF(MOD(ROW()-13,2)=0,IF(ISBLANK(OFFSET(#REF!,INT((ROW()-13)/2),0)),"",OFFSET(#REF!,INT((ROW()-13)/2),0)),IF(ISBLANK(OFFSET('9. METAS'!$V$20,INT((ROW()-14)/2),0)),"",OFFSET('9. METAS'!$V$20,INT((ROW()-14)/2),0)))</f>
        <v/>
      </c>
      <c r="L260" s="209" t="str">
        <f ca="1">IF(MOD(ROW()-13,2)=0,IF(ISBLANK(OFFSET(#REF!,INT((ROW()-13)/2),0)),"",OFFSET(#REF!,INT((ROW()-13)/2),0)),IF(ISBLANK(OFFSET('9. METAS'!$W$20,INT((ROW()-14)/2),0)),"",OFFSET('9. METAS'!$W$20,INT((ROW()-14)/2),0)))</f>
        <v/>
      </c>
      <c r="M260" s="210" t="str">
        <f ca="1">IF(MOD(ROW()-13,2)=0,IF(ISBLANK(OFFSET(#REF!,INT((ROW()-13)/2),0)),"",OFFSET(#REF!,INT((ROW()-13)/2),0)),IF(ISBLANK(OFFSET('9. METAS'!$X$20,INT((ROW()-14)/2),0)),"",OFFSET('9. METAS'!$X$20,INT((ROW()-14)/2),0)))</f>
        <v/>
      </c>
      <c r="N260" s="1003"/>
      <c r="O260" s="1005"/>
      <c r="P260" s="1034"/>
    </row>
    <row r="261" spans="3:16">
      <c r="C261" s="1008" t="str">
        <f ca="1">IF(ISBLANK(OFFSET('5. Pp (3 años)'!$C$46,INT((ROW()-13)/2),0)),"",OFFSET('5. Pp (3 años)'!$C$46,INT((ROW()-13)/2),0))</f>
        <v/>
      </c>
      <c r="D261" s="983" t="str">
        <f ca="1">IF(ISBLANK(OFFSET('5. Pp (3 años)'!$D$46,INT((ROW()-13)/2),0)),"",OFFSET('5. Pp (3 años)'!$D$46,INT((ROW()-13)/2),0))</f>
        <v/>
      </c>
      <c r="E261" s="983" t="str">
        <f ca="1">IF(ISBLANK(OFFSET('5. Pp (3 años)'!$E$46,INT((ROW()-13)/2),0)),"",OFFSET('5. Pp (3 años)'!$E$46,INT((ROW()-13)/2),0))</f>
        <v/>
      </c>
      <c r="F261" s="985" t="str">
        <f ca="1">IF(ISBLANK(OFFSET('5. Pp (3 años)'!$K$46,INT((ROW()-13)/2),0)),"",OFFSET('5. Pp (3 años)'!$K$46,INT((ROW()-13)/2),0))</f>
        <v/>
      </c>
      <c r="G261" s="987" t="str">
        <f ca="1">IF(ISBLANK(OFFSET('5. Pp (3 años)'!$H$46,INT((ROW()-13)/2),0)),"",OFFSET('5. Pp (3 años)'!$H$46,INT((ROW()-13)/2),0))</f>
        <v/>
      </c>
      <c r="H261" s="1027" t="str">
        <f ca="1">IF(ISBLANK(OFFSET('9. METAS'!$L$20,INT((ROW()-13)/2),0)),"",OFFSET('9. METAS'!$L$20,INT((ROW()-13)/2),0))</f>
        <v/>
      </c>
      <c r="I261" s="1029"/>
      <c r="J261" s="208" t="e">
        <f ca="1">IF(MOD(ROW()-13,2)=0,IF(ISBLANK(OFFSET(#REF!,INT((ROW()-13)/2),0)),"",OFFSET(#REF!,INT((ROW()-13)/2),0)),IF(ISBLANK(OFFSET('9. METAS'!$U$20,INT((ROW()-14)/2),0)),"",OFFSET('9. METAS'!$U$20,INT((ROW()-14)/2),0)))</f>
        <v>#REF!</v>
      </c>
      <c r="K261" s="209" t="e">
        <f ca="1">IF(MOD(ROW()-13,2)=0,IF(ISBLANK(OFFSET(#REF!,INT((ROW()-13)/2),0)),"",OFFSET(#REF!,INT((ROW()-13)/2),0)),IF(ISBLANK(OFFSET('9. METAS'!$V$20,INT((ROW()-14)/2),0)),"",OFFSET('9. METAS'!$V$20,INT((ROW()-14)/2),0)))</f>
        <v>#REF!</v>
      </c>
      <c r="L261" s="209" t="e">
        <f ca="1">IF(MOD(ROW()-13,2)=0,IF(ISBLANK(OFFSET(#REF!,INT((ROW()-13)/2),0)),"",OFFSET(#REF!,INT((ROW()-13)/2),0)),IF(ISBLANK(OFFSET('9. METAS'!$W$20,INT((ROW()-14)/2),0)),"",OFFSET('9. METAS'!$W$20,INT((ROW()-14)/2),0)))</f>
        <v>#REF!</v>
      </c>
      <c r="M261" s="210" t="e">
        <f ca="1">IF(MOD(ROW()-13,2)=0,IF(ISBLANK(OFFSET(#REF!,INT((ROW()-13)/2),0)),"",OFFSET(#REF!,INT((ROW()-13)/2),0)),IF(ISBLANK(OFFSET('9. METAS'!$X$20,INT((ROW()-14)/2),0)),"",OFFSET('9. METAS'!$X$20,INT((ROW()-14)/2),0)))</f>
        <v>#REF!</v>
      </c>
      <c r="N261" s="1002" t="str">
        <f t="shared" ref="N261" ca="1" si="244">IFERROR(J261/J262,"ND")</f>
        <v>ND</v>
      </c>
      <c r="O261" s="1004" t="str">
        <f t="shared" ref="O261" ca="1" si="245">IFERROR(((J261+K261+L261+M261)/H261),"ND")</f>
        <v>ND</v>
      </c>
      <c r="P261" s="1031"/>
    </row>
    <row r="262" spans="3:16">
      <c r="C262" s="981"/>
      <c r="D262" s="983"/>
      <c r="E262" s="983"/>
      <c r="F262" s="985"/>
      <c r="G262" s="987"/>
      <c r="H262" s="1027"/>
      <c r="I262" s="1033"/>
      <c r="J262" s="208" t="str">
        <f ca="1">IF(MOD(ROW()-13,2)=0,IF(ISBLANK(OFFSET(#REF!,INT((ROW()-13)/2),0)),"",OFFSET(#REF!,INT((ROW()-13)/2),0)),IF(ISBLANK(OFFSET('9. METAS'!$U$20,INT((ROW()-14)/2),0)),"",OFFSET('9. METAS'!$U$20,INT((ROW()-14)/2),0)))</f>
        <v/>
      </c>
      <c r="K262" s="209" t="str">
        <f ca="1">IF(MOD(ROW()-13,2)=0,IF(ISBLANK(OFFSET(#REF!,INT((ROW()-13)/2),0)),"",OFFSET(#REF!,INT((ROW()-13)/2),0)),IF(ISBLANK(OFFSET('9. METAS'!$V$20,INT((ROW()-14)/2),0)),"",OFFSET('9. METAS'!$V$20,INT((ROW()-14)/2),0)))</f>
        <v/>
      </c>
      <c r="L262" s="209" t="str">
        <f ca="1">IF(MOD(ROW()-13,2)=0,IF(ISBLANK(OFFSET(#REF!,INT((ROW()-13)/2),0)),"",OFFSET(#REF!,INT((ROW()-13)/2),0)),IF(ISBLANK(OFFSET('9. METAS'!$W$20,INT((ROW()-14)/2),0)),"",OFFSET('9. METAS'!$W$20,INT((ROW()-14)/2),0)))</f>
        <v/>
      </c>
      <c r="M262" s="210" t="str">
        <f ca="1">IF(MOD(ROW()-13,2)=0,IF(ISBLANK(OFFSET(#REF!,INT((ROW()-13)/2),0)),"",OFFSET(#REF!,INT((ROW()-13)/2),0)),IF(ISBLANK(OFFSET('9. METAS'!$X$20,INT((ROW()-14)/2),0)),"",OFFSET('9. METAS'!$X$20,INT((ROW()-14)/2),0)))</f>
        <v/>
      </c>
      <c r="N262" s="1003"/>
      <c r="O262" s="1005"/>
      <c r="P262" s="1034"/>
    </row>
    <row r="263" spans="3:16">
      <c r="C263" s="1008" t="str">
        <f ca="1">IF(ISBLANK(OFFSET('5. Pp (3 años)'!$C$46,INT((ROW()-13)/2),0)),"",OFFSET('5. Pp (3 años)'!$C$46,INT((ROW()-13)/2),0))</f>
        <v/>
      </c>
      <c r="D263" s="983" t="str">
        <f ca="1">IF(ISBLANK(OFFSET('5. Pp (3 años)'!$D$46,INT((ROW()-13)/2),0)),"",OFFSET('5. Pp (3 años)'!$D$46,INT((ROW()-13)/2),0))</f>
        <v/>
      </c>
      <c r="E263" s="983" t="str">
        <f ca="1">IF(ISBLANK(OFFSET('5. Pp (3 años)'!$E$46,INT((ROW()-13)/2),0)),"",OFFSET('5. Pp (3 años)'!$E$46,INT((ROW()-13)/2),0))</f>
        <v/>
      </c>
      <c r="F263" s="985" t="str">
        <f ca="1">IF(ISBLANK(OFFSET('5. Pp (3 años)'!$K$46,INT((ROW()-13)/2),0)),"",OFFSET('5. Pp (3 años)'!$K$46,INT((ROW()-13)/2),0))</f>
        <v/>
      </c>
      <c r="G263" s="987" t="str">
        <f ca="1">IF(ISBLANK(OFFSET('5. Pp (3 años)'!$H$46,INT((ROW()-13)/2),0)),"",OFFSET('5. Pp (3 años)'!$H$46,INT((ROW()-13)/2),0))</f>
        <v/>
      </c>
      <c r="H263" s="1027" t="str">
        <f ca="1">IF(ISBLANK(OFFSET('9. METAS'!$L$20,INT((ROW()-13)/2),0)),"",OFFSET('9. METAS'!$L$20,INT((ROW()-13)/2),0))</f>
        <v/>
      </c>
      <c r="I263" s="1029"/>
      <c r="J263" s="208" t="e">
        <f ca="1">IF(MOD(ROW()-13,2)=0,IF(ISBLANK(OFFSET(#REF!,INT((ROW()-13)/2),0)),"",OFFSET(#REF!,INT((ROW()-13)/2),0)),IF(ISBLANK(OFFSET('9. METAS'!$U$20,INT((ROW()-14)/2),0)),"",OFFSET('9. METAS'!$U$20,INT((ROW()-14)/2),0)))</f>
        <v>#REF!</v>
      </c>
      <c r="K263" s="209" t="e">
        <f ca="1">IF(MOD(ROW()-13,2)=0,IF(ISBLANK(OFFSET(#REF!,INT((ROW()-13)/2),0)),"",OFFSET(#REF!,INT((ROW()-13)/2),0)),IF(ISBLANK(OFFSET('9. METAS'!$V$20,INT((ROW()-14)/2),0)),"",OFFSET('9. METAS'!$V$20,INT((ROW()-14)/2),0)))</f>
        <v>#REF!</v>
      </c>
      <c r="L263" s="209" t="e">
        <f ca="1">IF(MOD(ROW()-13,2)=0,IF(ISBLANK(OFFSET(#REF!,INT((ROW()-13)/2),0)),"",OFFSET(#REF!,INT((ROW()-13)/2),0)),IF(ISBLANK(OFFSET('9. METAS'!$W$20,INT((ROW()-14)/2),0)),"",OFFSET('9. METAS'!$W$20,INT((ROW()-14)/2),0)))</f>
        <v>#REF!</v>
      </c>
      <c r="M263" s="210" t="e">
        <f ca="1">IF(MOD(ROW()-13,2)=0,IF(ISBLANK(OFFSET(#REF!,INT((ROW()-13)/2),0)),"",OFFSET(#REF!,INT((ROW()-13)/2),0)),IF(ISBLANK(OFFSET('9. METAS'!$X$20,INT((ROW()-14)/2),0)),"",OFFSET('9. METAS'!$X$20,INT((ROW()-14)/2),0)))</f>
        <v>#REF!</v>
      </c>
      <c r="N263" s="1002" t="str">
        <f t="shared" ref="N263" ca="1" si="246">IFERROR(J263/J264,"ND")</f>
        <v>ND</v>
      </c>
      <c r="O263" s="1004" t="str">
        <f t="shared" ref="O263" ca="1" si="247">IFERROR(((J263+K263+L263+M263)/H263),"ND")</f>
        <v>ND</v>
      </c>
      <c r="P263" s="1031"/>
    </row>
    <row r="264" spans="3:16">
      <c r="C264" s="981"/>
      <c r="D264" s="983"/>
      <c r="E264" s="983"/>
      <c r="F264" s="985"/>
      <c r="G264" s="987"/>
      <c r="H264" s="1027"/>
      <c r="I264" s="1033"/>
      <c r="J264" s="208" t="str">
        <f ca="1">IF(MOD(ROW()-13,2)=0,IF(ISBLANK(OFFSET(#REF!,INT((ROW()-13)/2),0)),"",OFFSET(#REF!,INT((ROW()-13)/2),0)),IF(ISBLANK(OFFSET('9. METAS'!$U$20,INT((ROW()-14)/2),0)),"",OFFSET('9. METAS'!$U$20,INT((ROW()-14)/2),0)))</f>
        <v/>
      </c>
      <c r="K264" s="209" t="str">
        <f ca="1">IF(MOD(ROW()-13,2)=0,IF(ISBLANK(OFFSET(#REF!,INT((ROW()-13)/2),0)),"",OFFSET(#REF!,INT((ROW()-13)/2),0)),IF(ISBLANK(OFFSET('9. METAS'!$V$20,INT((ROW()-14)/2),0)),"",OFFSET('9. METAS'!$V$20,INT((ROW()-14)/2),0)))</f>
        <v/>
      </c>
      <c r="L264" s="209" t="str">
        <f ca="1">IF(MOD(ROW()-13,2)=0,IF(ISBLANK(OFFSET(#REF!,INT((ROW()-13)/2),0)),"",OFFSET(#REF!,INT((ROW()-13)/2),0)),IF(ISBLANK(OFFSET('9. METAS'!$W$20,INT((ROW()-14)/2),0)),"",OFFSET('9. METAS'!$W$20,INT((ROW()-14)/2),0)))</f>
        <v/>
      </c>
      <c r="M264" s="210" t="str">
        <f ca="1">IF(MOD(ROW()-13,2)=0,IF(ISBLANK(OFFSET(#REF!,INT((ROW()-13)/2),0)),"",OFFSET(#REF!,INT((ROW()-13)/2),0)),IF(ISBLANK(OFFSET('9. METAS'!$X$20,INT((ROW()-14)/2),0)),"",OFFSET('9. METAS'!$X$20,INT((ROW()-14)/2),0)))</f>
        <v/>
      </c>
      <c r="N264" s="1003"/>
      <c r="O264" s="1005"/>
      <c r="P264" s="1034"/>
    </row>
    <row r="265" spans="3:16">
      <c r="C265" s="1008" t="str">
        <f ca="1">IF(ISBLANK(OFFSET('5. Pp (3 años)'!$C$46,INT((ROW()-13)/2),0)),"",OFFSET('5. Pp (3 años)'!$C$46,INT((ROW()-13)/2),0))</f>
        <v/>
      </c>
      <c r="D265" s="983" t="str">
        <f ca="1">IF(ISBLANK(OFFSET('5. Pp (3 años)'!$D$46,INT((ROW()-13)/2),0)),"",OFFSET('5. Pp (3 años)'!$D$46,INT((ROW()-13)/2),0))</f>
        <v/>
      </c>
      <c r="E265" s="983" t="str">
        <f ca="1">IF(ISBLANK(OFFSET('5. Pp (3 años)'!$E$46,INT((ROW()-13)/2),0)),"",OFFSET('5. Pp (3 años)'!$E$46,INT((ROW()-13)/2),0))</f>
        <v/>
      </c>
      <c r="F265" s="985" t="str">
        <f ca="1">IF(ISBLANK(OFFSET('5. Pp (3 años)'!$K$46,INT((ROW()-13)/2),0)),"",OFFSET('5. Pp (3 años)'!$K$46,INT((ROW()-13)/2),0))</f>
        <v/>
      </c>
      <c r="G265" s="987" t="str">
        <f ca="1">IF(ISBLANK(OFFSET('5. Pp (3 años)'!$H$46,INT((ROW()-13)/2),0)),"",OFFSET('5. Pp (3 años)'!$H$46,INT((ROW()-13)/2),0))</f>
        <v/>
      </c>
      <c r="H265" s="1027" t="str">
        <f ca="1">IF(ISBLANK(OFFSET('9. METAS'!$L$20,INT((ROW()-13)/2),0)),"",OFFSET('9. METAS'!$L$20,INT((ROW()-13)/2),0))</f>
        <v/>
      </c>
      <c r="I265" s="1029"/>
      <c r="J265" s="208" t="e">
        <f ca="1">IF(MOD(ROW()-13,2)=0,IF(ISBLANK(OFFSET(#REF!,INT((ROW()-13)/2),0)),"",OFFSET(#REF!,INT((ROW()-13)/2),0)),IF(ISBLANK(OFFSET('9. METAS'!$U$20,INT((ROW()-14)/2),0)),"",OFFSET('9. METAS'!$U$20,INT((ROW()-14)/2),0)))</f>
        <v>#REF!</v>
      </c>
      <c r="K265" s="209" t="e">
        <f ca="1">IF(MOD(ROW()-13,2)=0,IF(ISBLANK(OFFSET(#REF!,INT((ROW()-13)/2),0)),"",OFFSET(#REF!,INT((ROW()-13)/2),0)),IF(ISBLANK(OFFSET('9. METAS'!$V$20,INT((ROW()-14)/2),0)),"",OFFSET('9. METAS'!$V$20,INT((ROW()-14)/2),0)))</f>
        <v>#REF!</v>
      </c>
      <c r="L265" s="209" t="e">
        <f ca="1">IF(MOD(ROW()-13,2)=0,IF(ISBLANK(OFFSET(#REF!,INT((ROW()-13)/2),0)),"",OFFSET(#REF!,INT((ROW()-13)/2),0)),IF(ISBLANK(OFFSET('9. METAS'!$W$20,INT((ROW()-14)/2),0)),"",OFFSET('9. METAS'!$W$20,INT((ROW()-14)/2),0)))</f>
        <v>#REF!</v>
      </c>
      <c r="M265" s="210" t="e">
        <f ca="1">IF(MOD(ROW()-13,2)=0,IF(ISBLANK(OFFSET(#REF!,INT((ROW()-13)/2),0)),"",OFFSET(#REF!,INT((ROW()-13)/2),0)),IF(ISBLANK(OFFSET('9. METAS'!$X$20,INT((ROW()-14)/2),0)),"",OFFSET('9. METAS'!$X$20,INT((ROW()-14)/2),0)))</f>
        <v>#REF!</v>
      </c>
      <c r="N265" s="1002" t="str">
        <f t="shared" ref="N265" ca="1" si="248">IFERROR(J265/J266,"ND")</f>
        <v>ND</v>
      </c>
      <c r="O265" s="1004" t="str">
        <f t="shared" ref="O265" ca="1" si="249">IFERROR(((J265+K265+L265+M265)/H265),"ND")</f>
        <v>ND</v>
      </c>
      <c r="P265" s="1031"/>
    </row>
    <row r="266" spans="3:16">
      <c r="C266" s="981"/>
      <c r="D266" s="983"/>
      <c r="E266" s="983"/>
      <c r="F266" s="985"/>
      <c r="G266" s="987"/>
      <c r="H266" s="1027"/>
      <c r="I266" s="1033"/>
      <c r="J266" s="208" t="str">
        <f ca="1">IF(MOD(ROW()-13,2)=0,IF(ISBLANK(OFFSET(#REF!,INT((ROW()-13)/2),0)),"",OFFSET(#REF!,INT((ROW()-13)/2),0)),IF(ISBLANK(OFFSET('9. METAS'!$U$20,INT((ROW()-14)/2),0)),"",OFFSET('9. METAS'!$U$20,INT((ROW()-14)/2),0)))</f>
        <v/>
      </c>
      <c r="K266" s="209" t="str">
        <f ca="1">IF(MOD(ROW()-13,2)=0,IF(ISBLANK(OFFSET(#REF!,INT((ROW()-13)/2),0)),"",OFFSET(#REF!,INT((ROW()-13)/2),0)),IF(ISBLANK(OFFSET('9. METAS'!$V$20,INT((ROW()-14)/2),0)),"",OFFSET('9. METAS'!$V$20,INT((ROW()-14)/2),0)))</f>
        <v/>
      </c>
      <c r="L266" s="209" t="str">
        <f ca="1">IF(MOD(ROW()-13,2)=0,IF(ISBLANK(OFFSET(#REF!,INT((ROW()-13)/2),0)),"",OFFSET(#REF!,INT((ROW()-13)/2),0)),IF(ISBLANK(OFFSET('9. METAS'!$W$20,INT((ROW()-14)/2),0)),"",OFFSET('9. METAS'!$W$20,INT((ROW()-14)/2),0)))</f>
        <v/>
      </c>
      <c r="M266" s="210" t="str">
        <f ca="1">IF(MOD(ROW()-13,2)=0,IF(ISBLANK(OFFSET(#REF!,INT((ROW()-13)/2),0)),"",OFFSET(#REF!,INT((ROW()-13)/2),0)),IF(ISBLANK(OFFSET('9. METAS'!$X$20,INT((ROW()-14)/2),0)),"",OFFSET('9. METAS'!$X$20,INT((ROW()-14)/2),0)))</f>
        <v/>
      </c>
      <c r="N266" s="1003"/>
      <c r="O266" s="1005"/>
      <c r="P266" s="1034"/>
    </row>
    <row r="267" spans="3:16">
      <c r="C267" s="1008" t="str">
        <f ca="1">IF(ISBLANK(OFFSET('5. Pp (3 años)'!$C$46,INT((ROW()-13)/2),0)),"",OFFSET('5. Pp (3 años)'!$C$46,INT((ROW()-13)/2),0))</f>
        <v/>
      </c>
      <c r="D267" s="983" t="str">
        <f ca="1">IF(ISBLANK(OFFSET('5. Pp (3 años)'!$D$46,INT((ROW()-13)/2),0)),"",OFFSET('5. Pp (3 años)'!$D$46,INT((ROW()-13)/2),0))</f>
        <v/>
      </c>
      <c r="E267" s="983" t="str">
        <f ca="1">IF(ISBLANK(OFFSET('5. Pp (3 años)'!$E$46,INT((ROW()-13)/2),0)),"",OFFSET('5. Pp (3 años)'!$E$46,INT((ROW()-13)/2),0))</f>
        <v/>
      </c>
      <c r="F267" s="985" t="str">
        <f ca="1">IF(ISBLANK(OFFSET('5. Pp (3 años)'!$K$46,INT((ROW()-13)/2),0)),"",OFFSET('5. Pp (3 años)'!$K$46,INT((ROW()-13)/2),0))</f>
        <v/>
      </c>
      <c r="G267" s="987" t="str">
        <f ca="1">IF(ISBLANK(OFFSET('5. Pp (3 años)'!$H$46,INT((ROW()-13)/2),0)),"",OFFSET('5. Pp (3 años)'!$H$46,INT((ROW()-13)/2),0))</f>
        <v/>
      </c>
      <c r="H267" s="1027" t="str">
        <f ca="1">IF(ISBLANK(OFFSET('9. METAS'!$L$20,INT((ROW()-13)/2),0)),"",OFFSET('9. METAS'!$L$20,INT((ROW()-13)/2),0))</f>
        <v/>
      </c>
      <c r="I267" s="1029"/>
      <c r="J267" s="208" t="e">
        <f ca="1">IF(MOD(ROW()-13,2)=0,IF(ISBLANK(OFFSET(#REF!,INT((ROW()-13)/2),0)),"",OFFSET(#REF!,INT((ROW()-13)/2),0)),IF(ISBLANK(OFFSET('9. METAS'!$U$20,INT((ROW()-14)/2),0)),"",OFFSET('9. METAS'!$U$20,INT((ROW()-14)/2),0)))</f>
        <v>#REF!</v>
      </c>
      <c r="K267" s="209" t="e">
        <f ca="1">IF(MOD(ROW()-13,2)=0,IF(ISBLANK(OFFSET(#REF!,INT((ROW()-13)/2),0)),"",OFFSET(#REF!,INT((ROW()-13)/2),0)),IF(ISBLANK(OFFSET('9. METAS'!$V$20,INT((ROW()-14)/2),0)),"",OFFSET('9. METAS'!$V$20,INT((ROW()-14)/2),0)))</f>
        <v>#REF!</v>
      </c>
      <c r="L267" s="209" t="e">
        <f ca="1">IF(MOD(ROW()-13,2)=0,IF(ISBLANK(OFFSET(#REF!,INT((ROW()-13)/2),0)),"",OFFSET(#REF!,INT((ROW()-13)/2),0)),IF(ISBLANK(OFFSET('9. METAS'!$W$20,INT((ROW()-14)/2),0)),"",OFFSET('9. METAS'!$W$20,INT((ROW()-14)/2),0)))</f>
        <v>#REF!</v>
      </c>
      <c r="M267" s="210" t="e">
        <f ca="1">IF(MOD(ROW()-13,2)=0,IF(ISBLANK(OFFSET(#REF!,INT((ROW()-13)/2),0)),"",OFFSET(#REF!,INT((ROW()-13)/2),0)),IF(ISBLANK(OFFSET('9. METAS'!$X$20,INT((ROW()-14)/2),0)),"",OFFSET('9. METAS'!$X$20,INT((ROW()-14)/2),0)))</f>
        <v>#REF!</v>
      </c>
      <c r="N267" s="1002" t="str">
        <f t="shared" ref="N267" ca="1" si="250">IFERROR(J267/J268,"ND")</f>
        <v>ND</v>
      </c>
      <c r="O267" s="1004" t="str">
        <f t="shared" ref="O267" ca="1" si="251">IFERROR(((J267+K267+L267+M267)/H267),"ND")</f>
        <v>ND</v>
      </c>
      <c r="P267" s="1031"/>
    </row>
    <row r="268" spans="3:16">
      <c r="C268" s="981"/>
      <c r="D268" s="983"/>
      <c r="E268" s="983"/>
      <c r="F268" s="985"/>
      <c r="G268" s="987"/>
      <c r="H268" s="1027"/>
      <c r="I268" s="1033"/>
      <c r="J268" s="208" t="str">
        <f ca="1">IF(MOD(ROW()-13,2)=0,IF(ISBLANK(OFFSET(#REF!,INT((ROW()-13)/2),0)),"",OFFSET(#REF!,INT((ROW()-13)/2),0)),IF(ISBLANK(OFFSET('9. METAS'!$U$20,INT((ROW()-14)/2),0)),"",OFFSET('9. METAS'!$U$20,INT((ROW()-14)/2),0)))</f>
        <v/>
      </c>
      <c r="K268" s="209" t="str">
        <f ca="1">IF(MOD(ROW()-13,2)=0,IF(ISBLANK(OFFSET(#REF!,INT((ROW()-13)/2),0)),"",OFFSET(#REF!,INT((ROW()-13)/2),0)),IF(ISBLANK(OFFSET('9. METAS'!$V$20,INT((ROW()-14)/2),0)),"",OFFSET('9. METAS'!$V$20,INT((ROW()-14)/2),0)))</f>
        <v/>
      </c>
      <c r="L268" s="209" t="str">
        <f ca="1">IF(MOD(ROW()-13,2)=0,IF(ISBLANK(OFFSET(#REF!,INT((ROW()-13)/2),0)),"",OFFSET(#REF!,INT((ROW()-13)/2),0)),IF(ISBLANK(OFFSET('9. METAS'!$W$20,INT((ROW()-14)/2),0)),"",OFFSET('9. METAS'!$W$20,INT((ROW()-14)/2),0)))</f>
        <v/>
      </c>
      <c r="M268" s="210" t="str">
        <f ca="1">IF(MOD(ROW()-13,2)=0,IF(ISBLANK(OFFSET(#REF!,INT((ROW()-13)/2),0)),"",OFFSET(#REF!,INT((ROW()-13)/2),0)),IF(ISBLANK(OFFSET('9. METAS'!$X$20,INT((ROW()-14)/2),0)),"",OFFSET('9. METAS'!$X$20,INT((ROW()-14)/2),0)))</f>
        <v/>
      </c>
      <c r="N268" s="1003"/>
      <c r="O268" s="1005"/>
      <c r="P268" s="1034"/>
    </row>
    <row r="269" spans="3:16">
      <c r="C269" s="1008" t="str">
        <f ca="1">IF(ISBLANK(OFFSET('5. Pp (3 años)'!$C$46,INT((ROW()-13)/2),0)),"",OFFSET('5. Pp (3 años)'!$C$46,INT((ROW()-13)/2),0))</f>
        <v/>
      </c>
      <c r="D269" s="983" t="str">
        <f ca="1">IF(ISBLANK(OFFSET('5. Pp (3 años)'!$D$46,INT((ROW()-13)/2),0)),"",OFFSET('5. Pp (3 años)'!$D$46,INT((ROW()-13)/2),0))</f>
        <v/>
      </c>
      <c r="E269" s="983" t="str">
        <f ca="1">IF(ISBLANK(OFFSET('5. Pp (3 años)'!$E$46,INT((ROW()-13)/2),0)),"",OFFSET('5. Pp (3 años)'!$E$46,INT((ROW()-13)/2),0))</f>
        <v/>
      </c>
      <c r="F269" s="985" t="str">
        <f ca="1">IF(ISBLANK(OFFSET('5. Pp (3 años)'!$K$46,INT((ROW()-13)/2),0)),"",OFFSET('5. Pp (3 años)'!$K$46,INT((ROW()-13)/2),0))</f>
        <v/>
      </c>
      <c r="G269" s="987" t="str">
        <f ca="1">IF(ISBLANK(OFFSET('5. Pp (3 años)'!$H$46,INT((ROW()-13)/2),0)),"",OFFSET('5. Pp (3 años)'!$H$46,INT((ROW()-13)/2),0))</f>
        <v/>
      </c>
      <c r="H269" s="1027" t="str">
        <f ca="1">IF(ISBLANK(OFFSET('9. METAS'!$L$20,INT((ROW()-13)/2),0)),"",OFFSET('9. METAS'!$L$20,INT((ROW()-13)/2),0))</f>
        <v/>
      </c>
      <c r="I269" s="1029"/>
      <c r="J269" s="208" t="e">
        <f ca="1">IF(MOD(ROW()-13,2)=0,IF(ISBLANK(OFFSET(#REF!,INT((ROW()-13)/2),0)),"",OFFSET(#REF!,INT((ROW()-13)/2),0)),IF(ISBLANK(OFFSET('9. METAS'!$U$20,INT((ROW()-14)/2),0)),"",OFFSET('9. METAS'!$U$20,INT((ROW()-14)/2),0)))</f>
        <v>#REF!</v>
      </c>
      <c r="K269" s="209" t="e">
        <f ca="1">IF(MOD(ROW()-13,2)=0,IF(ISBLANK(OFFSET(#REF!,INT((ROW()-13)/2),0)),"",OFFSET(#REF!,INT((ROW()-13)/2),0)),IF(ISBLANK(OFFSET('9. METAS'!$V$20,INT((ROW()-14)/2),0)),"",OFFSET('9. METAS'!$V$20,INT((ROW()-14)/2),0)))</f>
        <v>#REF!</v>
      </c>
      <c r="L269" s="209" t="e">
        <f ca="1">IF(MOD(ROW()-13,2)=0,IF(ISBLANK(OFFSET(#REF!,INT((ROW()-13)/2),0)),"",OFFSET(#REF!,INT((ROW()-13)/2),0)),IF(ISBLANK(OFFSET('9. METAS'!$W$20,INT((ROW()-14)/2),0)),"",OFFSET('9. METAS'!$W$20,INT((ROW()-14)/2),0)))</f>
        <v>#REF!</v>
      </c>
      <c r="M269" s="210" t="e">
        <f ca="1">IF(MOD(ROW()-13,2)=0,IF(ISBLANK(OFFSET(#REF!,INT((ROW()-13)/2),0)),"",OFFSET(#REF!,INT((ROW()-13)/2),0)),IF(ISBLANK(OFFSET('9. METAS'!$X$20,INT((ROW()-14)/2),0)),"",OFFSET('9. METAS'!$X$20,INT((ROW()-14)/2),0)))</f>
        <v>#REF!</v>
      </c>
      <c r="N269" s="1002" t="str">
        <f t="shared" ref="N269" ca="1" si="252">IFERROR(J269/J270,"ND")</f>
        <v>ND</v>
      </c>
      <c r="O269" s="1004" t="str">
        <f t="shared" ref="O269" ca="1" si="253">IFERROR(((J269+K269+L269+M269)/H269),"ND")</f>
        <v>ND</v>
      </c>
      <c r="P269" s="1031"/>
    </row>
    <row r="270" spans="3:16">
      <c r="C270" s="981"/>
      <c r="D270" s="983"/>
      <c r="E270" s="983"/>
      <c r="F270" s="985"/>
      <c r="G270" s="987"/>
      <c r="H270" s="1027"/>
      <c r="I270" s="1033"/>
      <c r="J270" s="208" t="str">
        <f ca="1">IF(MOD(ROW()-13,2)=0,IF(ISBLANK(OFFSET(#REF!,INT((ROW()-13)/2),0)),"",OFFSET(#REF!,INT((ROW()-13)/2),0)),IF(ISBLANK(OFFSET('9. METAS'!$U$20,INT((ROW()-14)/2),0)),"",OFFSET('9. METAS'!$U$20,INT((ROW()-14)/2),0)))</f>
        <v/>
      </c>
      <c r="K270" s="209" t="str">
        <f ca="1">IF(MOD(ROW()-13,2)=0,IF(ISBLANK(OFFSET(#REF!,INT((ROW()-13)/2),0)),"",OFFSET(#REF!,INT((ROW()-13)/2),0)),IF(ISBLANK(OFFSET('9. METAS'!$V$20,INT((ROW()-14)/2),0)),"",OFFSET('9. METAS'!$V$20,INT((ROW()-14)/2),0)))</f>
        <v/>
      </c>
      <c r="L270" s="209" t="str">
        <f ca="1">IF(MOD(ROW()-13,2)=0,IF(ISBLANK(OFFSET(#REF!,INT((ROW()-13)/2),0)),"",OFFSET(#REF!,INT((ROW()-13)/2),0)),IF(ISBLANK(OFFSET('9. METAS'!$W$20,INT((ROW()-14)/2),0)),"",OFFSET('9. METAS'!$W$20,INT((ROW()-14)/2),0)))</f>
        <v/>
      </c>
      <c r="M270" s="210" t="str">
        <f ca="1">IF(MOD(ROW()-13,2)=0,IF(ISBLANK(OFFSET(#REF!,INT((ROW()-13)/2),0)),"",OFFSET(#REF!,INT((ROW()-13)/2),0)),IF(ISBLANK(OFFSET('9. METAS'!$X$20,INT((ROW()-14)/2),0)),"",OFFSET('9. METAS'!$X$20,INT((ROW()-14)/2),0)))</f>
        <v/>
      </c>
      <c r="N270" s="1003"/>
      <c r="O270" s="1005"/>
      <c r="P270" s="1034"/>
    </row>
    <row r="271" spans="3:16">
      <c r="C271" s="1008" t="str">
        <f ca="1">IF(ISBLANK(OFFSET('5. Pp (3 años)'!$C$46,INT((ROW()-13)/2),0)),"",OFFSET('5. Pp (3 años)'!$C$46,INT((ROW()-13)/2),0))</f>
        <v/>
      </c>
      <c r="D271" s="983" t="str">
        <f ca="1">IF(ISBLANK(OFFSET('5. Pp (3 años)'!$D$46,INT((ROW()-13)/2),0)),"",OFFSET('5. Pp (3 años)'!$D$46,INT((ROW()-13)/2),0))</f>
        <v/>
      </c>
      <c r="E271" s="983" t="str">
        <f ca="1">IF(ISBLANK(OFFSET('5. Pp (3 años)'!$E$46,INT((ROW()-13)/2),0)),"",OFFSET('5. Pp (3 años)'!$E$46,INT((ROW()-13)/2),0))</f>
        <v/>
      </c>
      <c r="F271" s="985" t="str">
        <f ca="1">IF(ISBLANK(OFFSET('5. Pp (3 años)'!$K$46,INT((ROW()-13)/2),0)),"",OFFSET('5. Pp (3 años)'!$K$46,INT((ROW()-13)/2),0))</f>
        <v/>
      </c>
      <c r="G271" s="987" t="str">
        <f ca="1">IF(ISBLANK(OFFSET('5. Pp (3 años)'!$H$46,INT((ROW()-13)/2),0)),"",OFFSET('5. Pp (3 años)'!$H$46,INT((ROW()-13)/2),0))</f>
        <v/>
      </c>
      <c r="H271" s="1027" t="str">
        <f ca="1">IF(ISBLANK(OFFSET('9. METAS'!$L$20,INT((ROW()-13)/2),0)),"",OFFSET('9. METAS'!$L$20,INT((ROW()-13)/2),0))</f>
        <v/>
      </c>
      <c r="I271" s="1029"/>
      <c r="J271" s="208" t="e">
        <f ca="1">IF(MOD(ROW()-13,2)=0,IF(ISBLANK(OFFSET(#REF!,INT((ROW()-13)/2),0)),"",OFFSET(#REF!,INT((ROW()-13)/2),0)),IF(ISBLANK(OFFSET('9. METAS'!$U$20,INT((ROW()-14)/2),0)),"",OFFSET('9. METAS'!$U$20,INT((ROW()-14)/2),0)))</f>
        <v>#REF!</v>
      </c>
      <c r="K271" s="209" t="e">
        <f ca="1">IF(MOD(ROW()-13,2)=0,IF(ISBLANK(OFFSET(#REF!,INT((ROW()-13)/2),0)),"",OFFSET(#REF!,INT((ROW()-13)/2),0)),IF(ISBLANK(OFFSET('9. METAS'!$V$20,INT((ROW()-14)/2),0)),"",OFFSET('9. METAS'!$V$20,INT((ROW()-14)/2),0)))</f>
        <v>#REF!</v>
      </c>
      <c r="L271" s="209" t="e">
        <f ca="1">IF(MOD(ROW()-13,2)=0,IF(ISBLANK(OFFSET(#REF!,INT((ROW()-13)/2),0)),"",OFFSET(#REF!,INT((ROW()-13)/2),0)),IF(ISBLANK(OFFSET('9. METAS'!$W$20,INT((ROW()-14)/2),0)),"",OFFSET('9. METAS'!$W$20,INT((ROW()-14)/2),0)))</f>
        <v>#REF!</v>
      </c>
      <c r="M271" s="210" t="e">
        <f ca="1">IF(MOD(ROW()-13,2)=0,IF(ISBLANK(OFFSET(#REF!,INT((ROW()-13)/2),0)),"",OFFSET(#REF!,INT((ROW()-13)/2),0)),IF(ISBLANK(OFFSET('9. METAS'!$X$20,INT((ROW()-14)/2),0)),"",OFFSET('9. METAS'!$X$20,INT((ROW()-14)/2),0)))</f>
        <v>#REF!</v>
      </c>
      <c r="N271" s="1002" t="str">
        <f t="shared" ref="N271" ca="1" si="254">IFERROR(J271/J272,"ND")</f>
        <v>ND</v>
      </c>
      <c r="O271" s="1004" t="str">
        <f t="shared" ref="O271" ca="1" si="255">IFERROR(((J271+K271+L271+M271)/H271),"ND")</f>
        <v>ND</v>
      </c>
      <c r="P271" s="1031"/>
    </row>
    <row r="272" spans="3:16">
      <c r="C272" s="981"/>
      <c r="D272" s="983"/>
      <c r="E272" s="983"/>
      <c r="F272" s="985"/>
      <c r="G272" s="987"/>
      <c r="H272" s="1027"/>
      <c r="I272" s="1033"/>
      <c r="J272" s="208" t="str">
        <f ca="1">IF(MOD(ROW()-13,2)=0,IF(ISBLANK(OFFSET(#REF!,INT((ROW()-13)/2),0)),"",OFFSET(#REF!,INT((ROW()-13)/2),0)),IF(ISBLANK(OFFSET('9. METAS'!$U$20,INT((ROW()-14)/2),0)),"",OFFSET('9. METAS'!$U$20,INT((ROW()-14)/2),0)))</f>
        <v/>
      </c>
      <c r="K272" s="209" t="str">
        <f ca="1">IF(MOD(ROW()-13,2)=0,IF(ISBLANK(OFFSET(#REF!,INT((ROW()-13)/2),0)),"",OFFSET(#REF!,INT((ROW()-13)/2),0)),IF(ISBLANK(OFFSET('9. METAS'!$V$20,INT((ROW()-14)/2),0)),"",OFFSET('9. METAS'!$V$20,INT((ROW()-14)/2),0)))</f>
        <v/>
      </c>
      <c r="L272" s="209" t="str">
        <f ca="1">IF(MOD(ROW()-13,2)=0,IF(ISBLANK(OFFSET(#REF!,INT((ROW()-13)/2),0)),"",OFFSET(#REF!,INT((ROW()-13)/2),0)),IF(ISBLANK(OFFSET('9. METAS'!$W$20,INT((ROW()-14)/2),0)),"",OFFSET('9. METAS'!$W$20,INT((ROW()-14)/2),0)))</f>
        <v/>
      </c>
      <c r="M272" s="210" t="str">
        <f ca="1">IF(MOD(ROW()-13,2)=0,IF(ISBLANK(OFFSET(#REF!,INT((ROW()-13)/2),0)),"",OFFSET(#REF!,INT((ROW()-13)/2),0)),IF(ISBLANK(OFFSET('9. METAS'!$X$20,INT((ROW()-14)/2),0)),"",OFFSET('9. METAS'!$X$20,INT((ROW()-14)/2),0)))</f>
        <v/>
      </c>
      <c r="N272" s="1003"/>
      <c r="O272" s="1005"/>
      <c r="P272" s="1034"/>
    </row>
    <row r="273" spans="3:16">
      <c r="C273" s="1008" t="str">
        <f ca="1">IF(ISBLANK(OFFSET('5. Pp (3 años)'!$C$46,INT((ROW()-13)/2),0)),"",OFFSET('5. Pp (3 años)'!$C$46,INT((ROW()-13)/2),0))</f>
        <v/>
      </c>
      <c r="D273" s="983" t="str">
        <f ca="1">IF(ISBLANK(OFFSET('5. Pp (3 años)'!$D$46,INT((ROW()-13)/2),0)),"",OFFSET('5. Pp (3 años)'!$D$46,INT((ROW()-13)/2),0))</f>
        <v/>
      </c>
      <c r="E273" s="983" t="str">
        <f ca="1">IF(ISBLANK(OFFSET('5. Pp (3 años)'!$E$46,INT((ROW()-13)/2),0)),"",OFFSET('5. Pp (3 años)'!$E$46,INT((ROW()-13)/2),0))</f>
        <v/>
      </c>
      <c r="F273" s="985" t="str">
        <f ca="1">IF(ISBLANK(OFFSET('5. Pp (3 años)'!$K$46,INT((ROW()-13)/2),0)),"",OFFSET('5. Pp (3 años)'!$K$46,INT((ROW()-13)/2),0))</f>
        <v/>
      </c>
      <c r="G273" s="987" t="str">
        <f ca="1">IF(ISBLANK(OFFSET('5. Pp (3 años)'!$H$46,INT((ROW()-13)/2),0)),"",OFFSET('5. Pp (3 años)'!$H$46,INT((ROW()-13)/2),0))</f>
        <v/>
      </c>
      <c r="H273" s="1027" t="str">
        <f ca="1">IF(ISBLANK(OFFSET('9. METAS'!$L$20,INT((ROW()-13)/2),0)),"",OFFSET('9. METAS'!$L$20,INT((ROW()-13)/2),0))</f>
        <v/>
      </c>
      <c r="I273" s="1029"/>
      <c r="J273" s="208" t="e">
        <f ca="1">IF(MOD(ROW()-13,2)=0,IF(ISBLANK(OFFSET(#REF!,INT((ROW()-13)/2),0)),"",OFFSET(#REF!,INT((ROW()-13)/2),0)),IF(ISBLANK(OFFSET('9. METAS'!$U$20,INT((ROW()-14)/2),0)),"",OFFSET('9. METAS'!$U$20,INT((ROW()-14)/2),0)))</f>
        <v>#REF!</v>
      </c>
      <c r="K273" s="209" t="e">
        <f ca="1">IF(MOD(ROW()-13,2)=0,IF(ISBLANK(OFFSET(#REF!,INT((ROW()-13)/2),0)),"",OFFSET(#REF!,INT((ROW()-13)/2),0)),IF(ISBLANK(OFFSET('9. METAS'!$V$20,INT((ROW()-14)/2),0)),"",OFFSET('9. METAS'!$V$20,INT((ROW()-14)/2),0)))</f>
        <v>#REF!</v>
      </c>
      <c r="L273" s="209" t="e">
        <f ca="1">IF(MOD(ROW()-13,2)=0,IF(ISBLANK(OFFSET(#REF!,INT((ROW()-13)/2),0)),"",OFFSET(#REF!,INT((ROW()-13)/2),0)),IF(ISBLANK(OFFSET('9. METAS'!$W$20,INT((ROW()-14)/2),0)),"",OFFSET('9. METAS'!$W$20,INT((ROW()-14)/2),0)))</f>
        <v>#REF!</v>
      </c>
      <c r="M273" s="210" t="e">
        <f ca="1">IF(MOD(ROW()-13,2)=0,IF(ISBLANK(OFFSET(#REF!,INT((ROW()-13)/2),0)),"",OFFSET(#REF!,INT((ROW()-13)/2),0)),IF(ISBLANK(OFFSET('9. METAS'!$X$20,INT((ROW()-14)/2),0)),"",OFFSET('9. METAS'!$X$20,INT((ROW()-14)/2),0)))</f>
        <v>#REF!</v>
      </c>
      <c r="N273" s="1002" t="str">
        <f t="shared" ref="N273" ca="1" si="256">IFERROR(J273/J274,"ND")</f>
        <v>ND</v>
      </c>
      <c r="O273" s="1004" t="str">
        <f t="shared" ref="O273" ca="1" si="257">IFERROR(((J273+K273+L273+M273)/H273),"ND")</f>
        <v>ND</v>
      </c>
      <c r="P273" s="1031"/>
    </row>
    <row r="274" spans="3:16">
      <c r="C274" s="981"/>
      <c r="D274" s="983"/>
      <c r="E274" s="983"/>
      <c r="F274" s="985"/>
      <c r="G274" s="987"/>
      <c r="H274" s="1027"/>
      <c r="I274" s="1033"/>
      <c r="J274" s="208" t="str">
        <f ca="1">IF(MOD(ROW()-13,2)=0,IF(ISBLANK(OFFSET(#REF!,INT((ROW()-13)/2),0)),"",OFFSET(#REF!,INT((ROW()-13)/2),0)),IF(ISBLANK(OFFSET('9. METAS'!$U$20,INT((ROW()-14)/2),0)),"",OFFSET('9. METAS'!$U$20,INT((ROW()-14)/2),0)))</f>
        <v/>
      </c>
      <c r="K274" s="209" t="str">
        <f ca="1">IF(MOD(ROW()-13,2)=0,IF(ISBLANK(OFFSET(#REF!,INT((ROW()-13)/2),0)),"",OFFSET(#REF!,INT((ROW()-13)/2),0)),IF(ISBLANK(OFFSET('9. METAS'!$V$20,INT((ROW()-14)/2),0)),"",OFFSET('9. METAS'!$V$20,INT((ROW()-14)/2),0)))</f>
        <v/>
      </c>
      <c r="L274" s="209" t="str">
        <f ca="1">IF(MOD(ROW()-13,2)=0,IF(ISBLANK(OFFSET(#REF!,INT((ROW()-13)/2),0)),"",OFFSET(#REF!,INT((ROW()-13)/2),0)),IF(ISBLANK(OFFSET('9. METAS'!$W$20,INT((ROW()-14)/2),0)),"",OFFSET('9. METAS'!$W$20,INT((ROW()-14)/2),0)))</f>
        <v/>
      </c>
      <c r="M274" s="210" t="str">
        <f ca="1">IF(MOD(ROW()-13,2)=0,IF(ISBLANK(OFFSET(#REF!,INT((ROW()-13)/2),0)),"",OFFSET(#REF!,INT((ROW()-13)/2),0)),IF(ISBLANK(OFFSET('9. METAS'!$X$20,INT((ROW()-14)/2),0)),"",OFFSET('9. METAS'!$X$20,INT((ROW()-14)/2),0)))</f>
        <v/>
      </c>
      <c r="N274" s="1003"/>
      <c r="O274" s="1005"/>
      <c r="P274" s="1034"/>
    </row>
    <row r="275" spans="3:16">
      <c r="C275" s="1008" t="str">
        <f ca="1">IF(ISBLANK(OFFSET('5. Pp (3 años)'!$C$46,INT((ROW()-13)/2),0)),"",OFFSET('5. Pp (3 años)'!$C$46,INT((ROW()-13)/2),0))</f>
        <v/>
      </c>
      <c r="D275" s="983" t="str">
        <f ca="1">IF(ISBLANK(OFFSET('5. Pp (3 años)'!$D$46,INT((ROW()-13)/2),0)),"",OFFSET('5. Pp (3 años)'!$D$46,INT((ROW()-13)/2),0))</f>
        <v/>
      </c>
      <c r="E275" s="983" t="str">
        <f ca="1">IF(ISBLANK(OFFSET('5. Pp (3 años)'!$E$46,INT((ROW()-13)/2),0)),"",OFFSET('5. Pp (3 años)'!$E$46,INT((ROW()-13)/2),0))</f>
        <v/>
      </c>
      <c r="F275" s="985" t="str">
        <f ca="1">IF(ISBLANK(OFFSET('5. Pp (3 años)'!$K$46,INT((ROW()-13)/2),0)),"",OFFSET('5. Pp (3 años)'!$K$46,INT((ROW()-13)/2),0))</f>
        <v/>
      </c>
      <c r="G275" s="987" t="str">
        <f ca="1">IF(ISBLANK(OFFSET('5. Pp (3 años)'!$H$46,INT((ROW()-13)/2),0)),"",OFFSET('5. Pp (3 años)'!$H$46,INT((ROW()-13)/2),0))</f>
        <v/>
      </c>
      <c r="H275" s="1027" t="str">
        <f ca="1">IF(ISBLANK(OFFSET('9. METAS'!$L$20,INT((ROW()-13)/2),0)),"",OFFSET('9. METAS'!$L$20,INT((ROW()-13)/2),0))</f>
        <v/>
      </c>
      <c r="I275" s="1029"/>
      <c r="J275" s="208" t="e">
        <f ca="1">IF(MOD(ROW()-13,2)=0,IF(ISBLANK(OFFSET(#REF!,INT((ROW()-13)/2),0)),"",OFFSET(#REF!,INT((ROW()-13)/2),0)),IF(ISBLANK(OFFSET('9. METAS'!$U$20,INT((ROW()-14)/2),0)),"",OFFSET('9. METAS'!$U$20,INT((ROW()-14)/2),0)))</f>
        <v>#REF!</v>
      </c>
      <c r="K275" s="209" t="e">
        <f ca="1">IF(MOD(ROW()-13,2)=0,IF(ISBLANK(OFFSET(#REF!,INT((ROW()-13)/2),0)),"",OFFSET(#REF!,INT((ROW()-13)/2),0)),IF(ISBLANK(OFFSET('9. METAS'!$V$20,INT((ROW()-14)/2),0)),"",OFFSET('9. METAS'!$V$20,INT((ROW()-14)/2),0)))</f>
        <v>#REF!</v>
      </c>
      <c r="L275" s="209" t="e">
        <f ca="1">IF(MOD(ROW()-13,2)=0,IF(ISBLANK(OFFSET(#REF!,INT((ROW()-13)/2),0)),"",OFFSET(#REF!,INT((ROW()-13)/2),0)),IF(ISBLANK(OFFSET('9. METAS'!$W$20,INT((ROW()-14)/2),0)),"",OFFSET('9. METAS'!$W$20,INT((ROW()-14)/2),0)))</f>
        <v>#REF!</v>
      </c>
      <c r="M275" s="210" t="e">
        <f ca="1">IF(MOD(ROW()-13,2)=0,IF(ISBLANK(OFFSET(#REF!,INT((ROW()-13)/2),0)),"",OFFSET(#REF!,INT((ROW()-13)/2),0)),IF(ISBLANK(OFFSET('9. METAS'!$X$20,INT((ROW()-14)/2),0)),"",OFFSET('9. METAS'!$X$20,INT((ROW()-14)/2),0)))</f>
        <v>#REF!</v>
      </c>
      <c r="N275" s="1002" t="str">
        <f t="shared" ref="N275" ca="1" si="258">IFERROR(J275/J276,"ND")</f>
        <v>ND</v>
      </c>
      <c r="O275" s="1004" t="str">
        <f t="shared" ref="O275" ca="1" si="259">IFERROR(((J275+K275+L275+M275)/H275),"ND")</f>
        <v>ND</v>
      </c>
      <c r="P275" s="1031"/>
    </row>
    <row r="276" spans="3:16">
      <c r="C276" s="981"/>
      <c r="D276" s="983"/>
      <c r="E276" s="983"/>
      <c r="F276" s="985"/>
      <c r="G276" s="987"/>
      <c r="H276" s="1027"/>
      <c r="I276" s="1033"/>
      <c r="J276" s="208" t="str">
        <f ca="1">IF(MOD(ROW()-13,2)=0,IF(ISBLANK(OFFSET(#REF!,INT((ROW()-13)/2),0)),"",OFFSET(#REF!,INT((ROW()-13)/2),0)),IF(ISBLANK(OFFSET('9. METAS'!$U$20,INT((ROW()-14)/2),0)),"",OFFSET('9. METAS'!$U$20,INT((ROW()-14)/2),0)))</f>
        <v/>
      </c>
      <c r="K276" s="209" t="str">
        <f ca="1">IF(MOD(ROW()-13,2)=0,IF(ISBLANK(OFFSET(#REF!,INT((ROW()-13)/2),0)),"",OFFSET(#REF!,INT((ROW()-13)/2),0)),IF(ISBLANK(OFFSET('9. METAS'!$V$20,INT((ROW()-14)/2),0)),"",OFFSET('9. METAS'!$V$20,INT((ROW()-14)/2),0)))</f>
        <v/>
      </c>
      <c r="L276" s="209" t="str">
        <f ca="1">IF(MOD(ROW()-13,2)=0,IF(ISBLANK(OFFSET(#REF!,INT((ROW()-13)/2),0)),"",OFFSET(#REF!,INT((ROW()-13)/2),0)),IF(ISBLANK(OFFSET('9. METAS'!$W$20,INT((ROW()-14)/2),0)),"",OFFSET('9. METAS'!$W$20,INT((ROW()-14)/2),0)))</f>
        <v/>
      </c>
      <c r="M276" s="210" t="str">
        <f ca="1">IF(MOD(ROW()-13,2)=0,IF(ISBLANK(OFFSET(#REF!,INT((ROW()-13)/2),0)),"",OFFSET(#REF!,INT((ROW()-13)/2),0)),IF(ISBLANK(OFFSET('9. METAS'!$X$20,INT((ROW()-14)/2),0)),"",OFFSET('9. METAS'!$X$20,INT((ROW()-14)/2),0)))</f>
        <v/>
      </c>
      <c r="N276" s="1003"/>
      <c r="O276" s="1005"/>
      <c r="P276" s="1034"/>
    </row>
    <row r="277" spans="3:16">
      <c r="C277" s="1008" t="str">
        <f ca="1">IF(ISBLANK(OFFSET('5. Pp (3 años)'!$C$46,INT((ROW()-13)/2),0)),"",OFFSET('5. Pp (3 años)'!$C$46,INT((ROW()-13)/2),0))</f>
        <v/>
      </c>
      <c r="D277" s="983" t="str">
        <f ca="1">IF(ISBLANK(OFFSET('5. Pp (3 años)'!$D$46,INT((ROW()-13)/2),0)),"",OFFSET('5. Pp (3 años)'!$D$46,INT((ROW()-13)/2),0))</f>
        <v/>
      </c>
      <c r="E277" s="983" t="str">
        <f ca="1">IF(ISBLANK(OFFSET('5. Pp (3 años)'!$E$46,INT((ROW()-13)/2),0)),"",OFFSET('5. Pp (3 años)'!$E$46,INT((ROW()-13)/2),0))</f>
        <v/>
      </c>
      <c r="F277" s="985" t="str">
        <f ca="1">IF(ISBLANK(OFFSET('5. Pp (3 años)'!$K$46,INT((ROW()-13)/2),0)),"",OFFSET('5. Pp (3 años)'!$K$46,INT((ROW()-13)/2),0))</f>
        <v/>
      </c>
      <c r="G277" s="987" t="str">
        <f ca="1">IF(ISBLANK(OFFSET('5. Pp (3 años)'!$H$46,INT((ROW()-13)/2),0)),"",OFFSET('5. Pp (3 años)'!$H$46,INT((ROW()-13)/2),0))</f>
        <v/>
      </c>
      <c r="H277" s="1027" t="str">
        <f ca="1">IF(ISBLANK(OFFSET('9. METAS'!$L$20,INT((ROW()-13)/2),0)),"",OFFSET('9. METAS'!$L$20,INT((ROW()-13)/2),0))</f>
        <v/>
      </c>
      <c r="I277" s="1029"/>
      <c r="J277" s="208" t="e">
        <f ca="1">IF(MOD(ROW()-13,2)=0,IF(ISBLANK(OFFSET(#REF!,INT((ROW()-13)/2),0)),"",OFFSET(#REF!,INT((ROW()-13)/2),0)),IF(ISBLANK(OFFSET('9. METAS'!$U$20,INT((ROW()-14)/2),0)),"",OFFSET('9. METAS'!$U$20,INT((ROW()-14)/2),0)))</f>
        <v>#REF!</v>
      </c>
      <c r="K277" s="209" t="e">
        <f ca="1">IF(MOD(ROW()-13,2)=0,IF(ISBLANK(OFFSET(#REF!,INT((ROW()-13)/2),0)),"",OFFSET(#REF!,INT((ROW()-13)/2),0)),IF(ISBLANK(OFFSET('9. METAS'!$V$20,INT((ROW()-14)/2),0)),"",OFFSET('9. METAS'!$V$20,INT((ROW()-14)/2),0)))</f>
        <v>#REF!</v>
      </c>
      <c r="L277" s="209" t="e">
        <f ca="1">IF(MOD(ROW()-13,2)=0,IF(ISBLANK(OFFSET(#REF!,INT((ROW()-13)/2),0)),"",OFFSET(#REF!,INT((ROW()-13)/2),0)),IF(ISBLANK(OFFSET('9. METAS'!$W$20,INT((ROW()-14)/2),0)),"",OFFSET('9. METAS'!$W$20,INT((ROW()-14)/2),0)))</f>
        <v>#REF!</v>
      </c>
      <c r="M277" s="210" t="e">
        <f ca="1">IF(MOD(ROW()-13,2)=0,IF(ISBLANK(OFFSET(#REF!,INT((ROW()-13)/2),0)),"",OFFSET(#REF!,INT((ROW()-13)/2),0)),IF(ISBLANK(OFFSET('9. METAS'!$X$20,INT((ROW()-14)/2),0)),"",OFFSET('9. METAS'!$X$20,INT((ROW()-14)/2),0)))</f>
        <v>#REF!</v>
      </c>
      <c r="N277" s="1002" t="str">
        <f t="shared" ref="N277" ca="1" si="260">IFERROR(J277/J278,"ND")</f>
        <v>ND</v>
      </c>
      <c r="O277" s="1004" t="str">
        <f t="shared" ref="O277" ca="1" si="261">IFERROR(((J277+K277+L277+M277)/H277),"ND")</f>
        <v>ND</v>
      </c>
      <c r="P277" s="1031"/>
    </row>
    <row r="278" spans="3:16">
      <c r="C278" s="981"/>
      <c r="D278" s="983"/>
      <c r="E278" s="983"/>
      <c r="F278" s="985"/>
      <c r="G278" s="987"/>
      <c r="H278" s="1027"/>
      <c r="I278" s="1033"/>
      <c r="J278" s="208" t="str">
        <f ca="1">IF(MOD(ROW()-13,2)=0,IF(ISBLANK(OFFSET(#REF!,INT((ROW()-13)/2),0)),"",OFFSET(#REF!,INT((ROW()-13)/2),0)),IF(ISBLANK(OFFSET('9. METAS'!$U$20,INT((ROW()-14)/2),0)),"",OFFSET('9. METAS'!$U$20,INT((ROW()-14)/2),0)))</f>
        <v/>
      </c>
      <c r="K278" s="209" t="str">
        <f ca="1">IF(MOD(ROW()-13,2)=0,IF(ISBLANK(OFFSET(#REF!,INT((ROW()-13)/2),0)),"",OFFSET(#REF!,INT((ROW()-13)/2),0)),IF(ISBLANK(OFFSET('9. METAS'!$V$20,INT((ROW()-14)/2),0)),"",OFFSET('9. METAS'!$V$20,INT((ROW()-14)/2),0)))</f>
        <v/>
      </c>
      <c r="L278" s="209" t="str">
        <f ca="1">IF(MOD(ROW()-13,2)=0,IF(ISBLANK(OFFSET(#REF!,INT((ROW()-13)/2),0)),"",OFFSET(#REF!,INT((ROW()-13)/2),0)),IF(ISBLANK(OFFSET('9. METAS'!$W$20,INT((ROW()-14)/2),0)),"",OFFSET('9. METAS'!$W$20,INT((ROW()-14)/2),0)))</f>
        <v/>
      </c>
      <c r="M278" s="210" t="str">
        <f ca="1">IF(MOD(ROW()-13,2)=0,IF(ISBLANK(OFFSET(#REF!,INT((ROW()-13)/2),0)),"",OFFSET(#REF!,INT((ROW()-13)/2),0)),IF(ISBLANK(OFFSET('9. METAS'!$X$20,INT((ROW()-14)/2),0)),"",OFFSET('9. METAS'!$X$20,INT((ROW()-14)/2),0)))</f>
        <v/>
      </c>
      <c r="N278" s="1003"/>
      <c r="O278" s="1005"/>
      <c r="P278" s="1034"/>
    </row>
    <row r="279" spans="3:16">
      <c r="C279" s="1008" t="str">
        <f ca="1">IF(ISBLANK(OFFSET('5. Pp (3 años)'!$C$46,INT((ROW()-13)/2),0)),"",OFFSET('5. Pp (3 años)'!$C$46,INT((ROW()-13)/2),0))</f>
        <v/>
      </c>
      <c r="D279" s="983" t="str">
        <f ca="1">IF(ISBLANK(OFFSET('5. Pp (3 años)'!$D$46,INT((ROW()-13)/2),0)),"",OFFSET('5. Pp (3 años)'!$D$46,INT((ROW()-13)/2),0))</f>
        <v/>
      </c>
      <c r="E279" s="983" t="str">
        <f ca="1">IF(ISBLANK(OFFSET('5. Pp (3 años)'!$E$46,INT((ROW()-13)/2),0)),"",OFFSET('5. Pp (3 años)'!$E$46,INT((ROW()-13)/2),0))</f>
        <v/>
      </c>
      <c r="F279" s="985" t="str">
        <f ca="1">IF(ISBLANK(OFFSET('5. Pp (3 años)'!$K$46,INT((ROW()-13)/2),0)),"",OFFSET('5. Pp (3 años)'!$K$46,INT((ROW()-13)/2),0))</f>
        <v/>
      </c>
      <c r="G279" s="987" t="str">
        <f ca="1">IF(ISBLANK(OFFSET('5. Pp (3 años)'!$H$46,INT((ROW()-13)/2),0)),"",OFFSET('5. Pp (3 años)'!$H$46,INT((ROW()-13)/2),0))</f>
        <v/>
      </c>
      <c r="H279" s="1027" t="str">
        <f ca="1">IF(ISBLANK(OFFSET('9. METAS'!$L$20,INT((ROW()-13)/2),0)),"",OFFSET('9. METAS'!$L$20,INT((ROW()-13)/2),0))</f>
        <v/>
      </c>
      <c r="I279" s="1029"/>
      <c r="J279" s="208" t="e">
        <f ca="1">IF(MOD(ROW()-13,2)=0,IF(ISBLANK(OFFSET(#REF!,INT((ROW()-13)/2),0)),"",OFFSET(#REF!,INT((ROW()-13)/2),0)),IF(ISBLANK(OFFSET('9. METAS'!$U$20,INT((ROW()-14)/2),0)),"",OFFSET('9. METAS'!$U$20,INT((ROW()-14)/2),0)))</f>
        <v>#REF!</v>
      </c>
      <c r="K279" s="209" t="e">
        <f ca="1">IF(MOD(ROW()-13,2)=0,IF(ISBLANK(OFFSET(#REF!,INT((ROW()-13)/2),0)),"",OFFSET(#REF!,INT((ROW()-13)/2),0)),IF(ISBLANK(OFFSET('9. METAS'!$V$20,INT((ROW()-14)/2),0)),"",OFFSET('9. METAS'!$V$20,INT((ROW()-14)/2),0)))</f>
        <v>#REF!</v>
      </c>
      <c r="L279" s="209" t="e">
        <f ca="1">IF(MOD(ROW()-13,2)=0,IF(ISBLANK(OFFSET(#REF!,INT((ROW()-13)/2),0)),"",OFFSET(#REF!,INT((ROW()-13)/2),0)),IF(ISBLANK(OFFSET('9. METAS'!$W$20,INT((ROW()-14)/2),0)),"",OFFSET('9. METAS'!$W$20,INT((ROW()-14)/2),0)))</f>
        <v>#REF!</v>
      </c>
      <c r="M279" s="210" t="e">
        <f ca="1">IF(MOD(ROW()-13,2)=0,IF(ISBLANK(OFFSET(#REF!,INT((ROW()-13)/2),0)),"",OFFSET(#REF!,INT((ROW()-13)/2),0)),IF(ISBLANK(OFFSET('9. METAS'!$X$20,INT((ROW()-14)/2),0)),"",OFFSET('9. METAS'!$X$20,INT((ROW()-14)/2),0)))</f>
        <v>#REF!</v>
      </c>
      <c r="N279" s="1002" t="str">
        <f t="shared" ref="N279" ca="1" si="262">IFERROR(J279/J280,"ND")</f>
        <v>ND</v>
      </c>
      <c r="O279" s="1004" t="str">
        <f t="shared" ref="O279" ca="1" si="263">IFERROR(((J279+K279+L279+M279)/H279),"ND")</f>
        <v>ND</v>
      </c>
      <c r="P279" s="1031"/>
    </row>
    <row r="280" spans="3:16">
      <c r="C280" s="981"/>
      <c r="D280" s="983"/>
      <c r="E280" s="983"/>
      <c r="F280" s="985"/>
      <c r="G280" s="987"/>
      <c r="H280" s="1027"/>
      <c r="I280" s="1033"/>
      <c r="J280" s="208" t="str">
        <f ca="1">IF(MOD(ROW()-13,2)=0,IF(ISBLANK(OFFSET(#REF!,INT((ROW()-13)/2),0)),"",OFFSET(#REF!,INT((ROW()-13)/2),0)),IF(ISBLANK(OFFSET('9. METAS'!$U$20,INT((ROW()-14)/2),0)),"",OFFSET('9. METAS'!$U$20,INT((ROW()-14)/2),0)))</f>
        <v/>
      </c>
      <c r="K280" s="209" t="str">
        <f ca="1">IF(MOD(ROW()-13,2)=0,IF(ISBLANK(OFFSET(#REF!,INT((ROW()-13)/2),0)),"",OFFSET(#REF!,INT((ROW()-13)/2),0)),IF(ISBLANK(OFFSET('9. METAS'!$V$20,INT((ROW()-14)/2),0)),"",OFFSET('9. METAS'!$V$20,INT((ROW()-14)/2),0)))</f>
        <v/>
      </c>
      <c r="L280" s="209" t="str">
        <f ca="1">IF(MOD(ROW()-13,2)=0,IF(ISBLANK(OFFSET(#REF!,INT((ROW()-13)/2),0)),"",OFFSET(#REF!,INT((ROW()-13)/2),0)),IF(ISBLANK(OFFSET('9. METAS'!$W$20,INT((ROW()-14)/2),0)),"",OFFSET('9. METAS'!$W$20,INT((ROW()-14)/2),0)))</f>
        <v/>
      </c>
      <c r="M280" s="210" t="str">
        <f ca="1">IF(MOD(ROW()-13,2)=0,IF(ISBLANK(OFFSET(#REF!,INT((ROW()-13)/2),0)),"",OFFSET(#REF!,INT((ROW()-13)/2),0)),IF(ISBLANK(OFFSET('9. METAS'!$X$20,INT((ROW()-14)/2),0)),"",OFFSET('9. METAS'!$X$20,INT((ROW()-14)/2),0)))</f>
        <v/>
      </c>
      <c r="N280" s="1003"/>
      <c r="O280" s="1005"/>
      <c r="P280" s="1034"/>
    </row>
    <row r="281" spans="3:16">
      <c r="C281" s="1008" t="str">
        <f ca="1">IF(ISBLANK(OFFSET('5. Pp (3 años)'!$C$46,INT((ROW()-13)/2),0)),"",OFFSET('5. Pp (3 años)'!$C$46,INT((ROW()-13)/2),0))</f>
        <v/>
      </c>
      <c r="D281" s="983" t="str">
        <f ca="1">IF(ISBLANK(OFFSET('5. Pp (3 años)'!$D$46,INT((ROW()-13)/2),0)),"",OFFSET('5. Pp (3 años)'!$D$46,INT((ROW()-13)/2),0))</f>
        <v/>
      </c>
      <c r="E281" s="983" t="str">
        <f ca="1">IF(ISBLANK(OFFSET('5. Pp (3 años)'!$E$46,INT((ROW()-13)/2),0)),"",OFFSET('5. Pp (3 años)'!$E$46,INT((ROW()-13)/2),0))</f>
        <v/>
      </c>
      <c r="F281" s="985" t="str">
        <f ca="1">IF(ISBLANK(OFFSET('5. Pp (3 años)'!$K$46,INT((ROW()-13)/2),0)),"",OFFSET('5. Pp (3 años)'!$K$46,INT((ROW()-13)/2),0))</f>
        <v/>
      </c>
      <c r="G281" s="987" t="str">
        <f ca="1">IF(ISBLANK(OFFSET('5. Pp (3 años)'!$H$46,INT((ROW()-13)/2),0)),"",OFFSET('5. Pp (3 años)'!$H$46,INT((ROW()-13)/2),0))</f>
        <v/>
      </c>
      <c r="H281" s="1027" t="str">
        <f ca="1">IF(ISBLANK(OFFSET('9. METAS'!$L$20,INT((ROW()-13)/2),0)),"",OFFSET('9. METAS'!$L$20,INT((ROW()-13)/2),0))</f>
        <v/>
      </c>
      <c r="I281" s="1029"/>
      <c r="J281" s="208" t="e">
        <f ca="1">IF(MOD(ROW()-13,2)=0,IF(ISBLANK(OFFSET(#REF!,INT((ROW()-13)/2),0)),"",OFFSET(#REF!,INT((ROW()-13)/2),0)),IF(ISBLANK(OFFSET('9. METAS'!$U$20,INT((ROW()-14)/2),0)),"",OFFSET('9. METAS'!$U$20,INT((ROW()-14)/2),0)))</f>
        <v>#REF!</v>
      </c>
      <c r="K281" s="209" t="e">
        <f ca="1">IF(MOD(ROW()-13,2)=0,IF(ISBLANK(OFFSET(#REF!,INT((ROW()-13)/2),0)),"",OFFSET(#REF!,INT((ROW()-13)/2),0)),IF(ISBLANK(OFFSET('9. METAS'!$V$20,INT((ROW()-14)/2),0)),"",OFFSET('9. METAS'!$V$20,INT((ROW()-14)/2),0)))</f>
        <v>#REF!</v>
      </c>
      <c r="L281" s="209" t="e">
        <f ca="1">IF(MOD(ROW()-13,2)=0,IF(ISBLANK(OFFSET(#REF!,INT((ROW()-13)/2),0)),"",OFFSET(#REF!,INT((ROW()-13)/2),0)),IF(ISBLANK(OFFSET('9. METAS'!$W$20,INT((ROW()-14)/2),0)),"",OFFSET('9. METAS'!$W$20,INT((ROW()-14)/2),0)))</f>
        <v>#REF!</v>
      </c>
      <c r="M281" s="210" t="e">
        <f ca="1">IF(MOD(ROW()-13,2)=0,IF(ISBLANK(OFFSET(#REF!,INT((ROW()-13)/2),0)),"",OFFSET(#REF!,INT((ROW()-13)/2),0)),IF(ISBLANK(OFFSET('9. METAS'!$X$20,INT((ROW()-14)/2),0)),"",OFFSET('9. METAS'!$X$20,INT((ROW()-14)/2),0)))</f>
        <v>#REF!</v>
      </c>
      <c r="N281" s="1002" t="str">
        <f t="shared" ref="N281" ca="1" si="264">IFERROR(J281/J282,"ND")</f>
        <v>ND</v>
      </c>
      <c r="O281" s="1004" t="str">
        <f t="shared" ref="O281" ca="1" si="265">IFERROR(((J281+K281+L281+M281)/H281),"ND")</f>
        <v>ND</v>
      </c>
      <c r="P281" s="1031"/>
    </row>
    <row r="282" spans="3:16">
      <c r="C282" s="981"/>
      <c r="D282" s="983"/>
      <c r="E282" s="983"/>
      <c r="F282" s="985"/>
      <c r="G282" s="987"/>
      <c r="H282" s="1027"/>
      <c r="I282" s="1033"/>
      <c r="J282" s="208" t="str">
        <f ca="1">IF(MOD(ROW()-13,2)=0,IF(ISBLANK(OFFSET(#REF!,INT((ROW()-13)/2),0)),"",OFFSET(#REF!,INT((ROW()-13)/2),0)),IF(ISBLANK(OFFSET('9. METAS'!$U$20,INT((ROW()-14)/2),0)),"",OFFSET('9. METAS'!$U$20,INT((ROW()-14)/2),0)))</f>
        <v/>
      </c>
      <c r="K282" s="209" t="str">
        <f ca="1">IF(MOD(ROW()-13,2)=0,IF(ISBLANK(OFFSET(#REF!,INT((ROW()-13)/2),0)),"",OFFSET(#REF!,INT((ROW()-13)/2),0)),IF(ISBLANK(OFFSET('9. METAS'!$V$20,INT((ROW()-14)/2),0)),"",OFFSET('9. METAS'!$V$20,INT((ROW()-14)/2),0)))</f>
        <v/>
      </c>
      <c r="L282" s="209" t="str">
        <f ca="1">IF(MOD(ROW()-13,2)=0,IF(ISBLANK(OFFSET(#REF!,INT((ROW()-13)/2),0)),"",OFFSET(#REF!,INT((ROW()-13)/2),0)),IF(ISBLANK(OFFSET('9. METAS'!$W$20,INT((ROW()-14)/2),0)),"",OFFSET('9. METAS'!$W$20,INT((ROW()-14)/2),0)))</f>
        <v/>
      </c>
      <c r="M282" s="210" t="str">
        <f ca="1">IF(MOD(ROW()-13,2)=0,IF(ISBLANK(OFFSET(#REF!,INT((ROW()-13)/2),0)),"",OFFSET(#REF!,INT((ROW()-13)/2),0)),IF(ISBLANK(OFFSET('9. METAS'!$X$20,INT((ROW()-14)/2),0)),"",OFFSET('9. METAS'!$X$20,INT((ROW()-14)/2),0)))</f>
        <v/>
      </c>
      <c r="N282" s="1003"/>
      <c r="O282" s="1005"/>
      <c r="P282" s="1034"/>
    </row>
    <row r="283" spans="3:16">
      <c r="C283" s="1008" t="str">
        <f ca="1">IF(ISBLANK(OFFSET('5. Pp (3 años)'!$C$46,INT((ROW()-13)/2),0)),"",OFFSET('5. Pp (3 años)'!$C$46,INT((ROW()-13)/2),0))</f>
        <v/>
      </c>
      <c r="D283" s="983" t="str">
        <f ca="1">IF(ISBLANK(OFFSET('5. Pp (3 años)'!$D$46,INT((ROW()-13)/2),0)),"",OFFSET('5. Pp (3 años)'!$D$46,INT((ROW()-13)/2),0))</f>
        <v/>
      </c>
      <c r="E283" s="983" t="str">
        <f ca="1">IF(ISBLANK(OFFSET('5. Pp (3 años)'!$E$46,INT((ROW()-13)/2),0)),"",OFFSET('5. Pp (3 años)'!$E$46,INT((ROW()-13)/2),0))</f>
        <v/>
      </c>
      <c r="F283" s="985" t="str">
        <f ca="1">IF(ISBLANK(OFFSET('5. Pp (3 años)'!$K$46,INT((ROW()-13)/2),0)),"",OFFSET('5. Pp (3 años)'!$K$46,INT((ROW()-13)/2),0))</f>
        <v/>
      </c>
      <c r="G283" s="987" t="str">
        <f ca="1">IF(ISBLANK(OFFSET('5. Pp (3 años)'!$H$46,INT((ROW()-13)/2),0)),"",OFFSET('5. Pp (3 años)'!$H$46,INT((ROW()-13)/2),0))</f>
        <v/>
      </c>
      <c r="H283" s="1027" t="str">
        <f ca="1">IF(ISBLANK(OFFSET('9. METAS'!$L$20,INT((ROW()-13)/2),0)),"",OFFSET('9. METAS'!$L$20,INT((ROW()-13)/2),0))</f>
        <v/>
      </c>
      <c r="I283" s="1029"/>
      <c r="J283" s="208" t="e">
        <f ca="1">IF(MOD(ROW()-13,2)=0,IF(ISBLANK(OFFSET(#REF!,INT((ROW()-13)/2),0)),"",OFFSET(#REF!,INT((ROW()-13)/2),0)),IF(ISBLANK(OFFSET('9. METAS'!$U$20,INT((ROW()-14)/2),0)),"",OFFSET('9. METAS'!$U$20,INT((ROW()-14)/2),0)))</f>
        <v>#REF!</v>
      </c>
      <c r="K283" s="209" t="e">
        <f ca="1">IF(MOD(ROW()-13,2)=0,IF(ISBLANK(OFFSET(#REF!,INT((ROW()-13)/2),0)),"",OFFSET(#REF!,INT((ROW()-13)/2),0)),IF(ISBLANK(OFFSET('9. METAS'!$V$20,INT((ROW()-14)/2),0)),"",OFFSET('9. METAS'!$V$20,INT((ROW()-14)/2),0)))</f>
        <v>#REF!</v>
      </c>
      <c r="L283" s="209" t="e">
        <f ca="1">IF(MOD(ROW()-13,2)=0,IF(ISBLANK(OFFSET(#REF!,INT((ROW()-13)/2),0)),"",OFFSET(#REF!,INT((ROW()-13)/2),0)),IF(ISBLANK(OFFSET('9. METAS'!$W$20,INT((ROW()-14)/2),0)),"",OFFSET('9. METAS'!$W$20,INT((ROW()-14)/2),0)))</f>
        <v>#REF!</v>
      </c>
      <c r="M283" s="210" t="e">
        <f ca="1">IF(MOD(ROW()-13,2)=0,IF(ISBLANK(OFFSET(#REF!,INT((ROW()-13)/2),0)),"",OFFSET(#REF!,INT((ROW()-13)/2),0)),IF(ISBLANK(OFFSET('9. METAS'!$X$20,INT((ROW()-14)/2),0)),"",OFFSET('9. METAS'!$X$20,INT((ROW()-14)/2),0)))</f>
        <v>#REF!</v>
      </c>
      <c r="N283" s="1002" t="str">
        <f t="shared" ref="N283" ca="1" si="266">IFERROR(J283/J284,"ND")</f>
        <v>ND</v>
      </c>
      <c r="O283" s="1004" t="str">
        <f t="shared" ref="O283" ca="1" si="267">IFERROR(((J283+K283+L283+M283)/H283),"ND")</f>
        <v>ND</v>
      </c>
      <c r="P283" s="1031"/>
    </row>
    <row r="284" spans="3:16">
      <c r="C284" s="981"/>
      <c r="D284" s="983"/>
      <c r="E284" s="983"/>
      <c r="F284" s="985"/>
      <c r="G284" s="987"/>
      <c r="H284" s="1027"/>
      <c r="I284" s="1033"/>
      <c r="J284" s="208" t="str">
        <f ca="1">IF(MOD(ROW()-13,2)=0,IF(ISBLANK(OFFSET(#REF!,INT((ROW()-13)/2),0)),"",OFFSET(#REF!,INT((ROW()-13)/2),0)),IF(ISBLANK(OFFSET('9. METAS'!$U$20,INT((ROW()-14)/2),0)),"",OFFSET('9. METAS'!$U$20,INT((ROW()-14)/2),0)))</f>
        <v/>
      </c>
      <c r="K284" s="209" t="str">
        <f ca="1">IF(MOD(ROW()-13,2)=0,IF(ISBLANK(OFFSET(#REF!,INT((ROW()-13)/2),0)),"",OFFSET(#REF!,INT((ROW()-13)/2),0)),IF(ISBLANK(OFFSET('9. METAS'!$V$20,INT((ROW()-14)/2),0)),"",OFFSET('9. METAS'!$V$20,INT((ROW()-14)/2),0)))</f>
        <v/>
      </c>
      <c r="L284" s="209" t="str">
        <f ca="1">IF(MOD(ROW()-13,2)=0,IF(ISBLANK(OFFSET(#REF!,INT((ROW()-13)/2),0)),"",OFFSET(#REF!,INT((ROW()-13)/2),0)),IF(ISBLANK(OFFSET('9. METAS'!$W$20,INT((ROW()-14)/2),0)),"",OFFSET('9. METAS'!$W$20,INT((ROW()-14)/2),0)))</f>
        <v/>
      </c>
      <c r="M284" s="210" t="str">
        <f ca="1">IF(MOD(ROW()-13,2)=0,IF(ISBLANK(OFFSET(#REF!,INT((ROW()-13)/2),0)),"",OFFSET(#REF!,INT((ROW()-13)/2),0)),IF(ISBLANK(OFFSET('9. METAS'!$X$20,INT((ROW()-14)/2),0)),"",OFFSET('9. METAS'!$X$20,INT((ROW()-14)/2),0)))</f>
        <v/>
      </c>
      <c r="N284" s="1003"/>
      <c r="O284" s="1005"/>
      <c r="P284" s="1034"/>
    </row>
    <row r="285" spans="3:16">
      <c r="C285" s="1008" t="str">
        <f ca="1">IF(ISBLANK(OFFSET('5. Pp (3 años)'!$C$46,INT((ROW()-13)/2),0)),"",OFFSET('5. Pp (3 años)'!$C$46,INT((ROW()-13)/2),0))</f>
        <v/>
      </c>
      <c r="D285" s="983" t="str">
        <f ca="1">IF(ISBLANK(OFFSET('5. Pp (3 años)'!$D$46,INT((ROW()-13)/2),0)),"",OFFSET('5. Pp (3 años)'!$D$46,INT((ROW()-13)/2),0))</f>
        <v/>
      </c>
      <c r="E285" s="983" t="str">
        <f ca="1">IF(ISBLANK(OFFSET('5. Pp (3 años)'!$E$46,INT((ROW()-13)/2),0)),"",OFFSET('5. Pp (3 años)'!$E$46,INT((ROW()-13)/2),0))</f>
        <v/>
      </c>
      <c r="F285" s="985" t="str">
        <f ca="1">IF(ISBLANK(OFFSET('5. Pp (3 años)'!$K$46,INT((ROW()-13)/2),0)),"",OFFSET('5. Pp (3 años)'!$K$46,INT((ROW()-13)/2),0))</f>
        <v/>
      </c>
      <c r="G285" s="987" t="str">
        <f ca="1">IF(ISBLANK(OFFSET('5. Pp (3 años)'!$H$46,INT((ROW()-13)/2),0)),"",OFFSET('5. Pp (3 años)'!$H$46,INT((ROW()-13)/2),0))</f>
        <v/>
      </c>
      <c r="H285" s="1027" t="str">
        <f ca="1">IF(ISBLANK(OFFSET('9. METAS'!$L$20,INT((ROW()-13)/2),0)),"",OFFSET('9. METAS'!$L$20,INT((ROW()-13)/2),0))</f>
        <v/>
      </c>
      <c r="I285" s="1029"/>
      <c r="J285" s="208" t="e">
        <f ca="1">IF(MOD(ROW()-13,2)=0,IF(ISBLANK(OFFSET(#REF!,INT((ROW()-13)/2),0)),"",OFFSET(#REF!,INT((ROW()-13)/2),0)),IF(ISBLANK(OFFSET('9. METAS'!$U$20,INT((ROW()-14)/2),0)),"",OFFSET('9. METAS'!$U$20,INT((ROW()-14)/2),0)))</f>
        <v>#REF!</v>
      </c>
      <c r="K285" s="209" t="e">
        <f ca="1">IF(MOD(ROW()-13,2)=0,IF(ISBLANK(OFFSET(#REF!,INT((ROW()-13)/2),0)),"",OFFSET(#REF!,INT((ROW()-13)/2),0)),IF(ISBLANK(OFFSET('9. METAS'!$V$20,INT((ROW()-14)/2),0)),"",OFFSET('9. METAS'!$V$20,INT((ROW()-14)/2),0)))</f>
        <v>#REF!</v>
      </c>
      <c r="L285" s="209" t="e">
        <f ca="1">IF(MOD(ROW()-13,2)=0,IF(ISBLANK(OFFSET(#REF!,INT((ROW()-13)/2),0)),"",OFFSET(#REF!,INT((ROW()-13)/2),0)),IF(ISBLANK(OFFSET('9. METAS'!$W$20,INT((ROW()-14)/2),0)),"",OFFSET('9. METAS'!$W$20,INT((ROW()-14)/2),0)))</f>
        <v>#REF!</v>
      </c>
      <c r="M285" s="210" t="e">
        <f ca="1">IF(MOD(ROW()-13,2)=0,IF(ISBLANK(OFFSET(#REF!,INT((ROW()-13)/2),0)),"",OFFSET(#REF!,INT((ROW()-13)/2),0)),IF(ISBLANK(OFFSET('9. METAS'!$X$20,INT((ROW()-14)/2),0)),"",OFFSET('9. METAS'!$X$20,INT((ROW()-14)/2),0)))</f>
        <v>#REF!</v>
      </c>
      <c r="N285" s="1002" t="str">
        <f t="shared" ref="N285" ca="1" si="268">IFERROR(J285/J286,"ND")</f>
        <v>ND</v>
      </c>
      <c r="O285" s="1004" t="str">
        <f t="shared" ref="O285" ca="1" si="269">IFERROR(((J285+K285+L285+M285)/H285),"ND")</f>
        <v>ND</v>
      </c>
      <c r="P285" s="1031"/>
    </row>
    <row r="286" spans="3:16">
      <c r="C286" s="981"/>
      <c r="D286" s="983"/>
      <c r="E286" s="983"/>
      <c r="F286" s="985"/>
      <c r="G286" s="987"/>
      <c r="H286" s="1027"/>
      <c r="I286" s="1033"/>
      <c r="J286" s="208" t="str">
        <f ca="1">IF(MOD(ROW()-13,2)=0,IF(ISBLANK(OFFSET(#REF!,INT((ROW()-13)/2),0)),"",OFFSET(#REF!,INT((ROW()-13)/2),0)),IF(ISBLANK(OFFSET('9. METAS'!$U$20,INT((ROW()-14)/2),0)),"",OFFSET('9. METAS'!$U$20,INT((ROW()-14)/2),0)))</f>
        <v/>
      </c>
      <c r="K286" s="209" t="str">
        <f ca="1">IF(MOD(ROW()-13,2)=0,IF(ISBLANK(OFFSET(#REF!,INT((ROW()-13)/2),0)),"",OFFSET(#REF!,INT((ROW()-13)/2),0)),IF(ISBLANK(OFFSET('9. METAS'!$V$20,INT((ROW()-14)/2),0)),"",OFFSET('9. METAS'!$V$20,INT((ROW()-14)/2),0)))</f>
        <v/>
      </c>
      <c r="L286" s="209" t="str">
        <f ca="1">IF(MOD(ROW()-13,2)=0,IF(ISBLANK(OFFSET(#REF!,INT((ROW()-13)/2),0)),"",OFFSET(#REF!,INT((ROW()-13)/2),0)),IF(ISBLANK(OFFSET('9. METAS'!$W$20,INT((ROW()-14)/2),0)),"",OFFSET('9. METAS'!$W$20,INT((ROW()-14)/2),0)))</f>
        <v/>
      </c>
      <c r="M286" s="210" t="str">
        <f ca="1">IF(MOD(ROW()-13,2)=0,IF(ISBLANK(OFFSET(#REF!,INT((ROW()-13)/2),0)),"",OFFSET(#REF!,INT((ROW()-13)/2),0)),IF(ISBLANK(OFFSET('9. METAS'!$X$20,INT((ROW()-14)/2),0)),"",OFFSET('9. METAS'!$X$20,INT((ROW()-14)/2),0)))</f>
        <v/>
      </c>
      <c r="N286" s="1003"/>
      <c r="O286" s="1005"/>
      <c r="P286" s="1034"/>
    </row>
    <row r="287" spans="3:16">
      <c r="C287" s="1008" t="str">
        <f ca="1">IF(ISBLANK(OFFSET('5. Pp (3 años)'!$C$46,INT((ROW()-13)/2),0)),"",OFFSET('5. Pp (3 años)'!$C$46,INT((ROW()-13)/2),0))</f>
        <v/>
      </c>
      <c r="D287" s="983" t="str">
        <f ca="1">IF(ISBLANK(OFFSET('5. Pp (3 años)'!$D$46,INT((ROW()-13)/2),0)),"",OFFSET('5. Pp (3 años)'!$D$46,INT((ROW()-13)/2),0))</f>
        <v/>
      </c>
      <c r="E287" s="983" t="str">
        <f ca="1">IF(ISBLANK(OFFSET('5. Pp (3 años)'!$E$46,INT((ROW()-13)/2),0)),"",OFFSET('5. Pp (3 años)'!$E$46,INT((ROW()-13)/2),0))</f>
        <v/>
      </c>
      <c r="F287" s="985" t="str">
        <f ca="1">IF(ISBLANK(OFFSET('5. Pp (3 años)'!$K$46,INT((ROW()-13)/2),0)),"",OFFSET('5. Pp (3 años)'!$K$46,INT((ROW()-13)/2),0))</f>
        <v/>
      </c>
      <c r="G287" s="987" t="str">
        <f ca="1">IF(ISBLANK(OFFSET('5. Pp (3 años)'!$H$46,INT((ROW()-13)/2),0)),"",OFFSET('5. Pp (3 años)'!$H$46,INT((ROW()-13)/2),0))</f>
        <v/>
      </c>
      <c r="H287" s="1027" t="str">
        <f ca="1">IF(ISBLANK(OFFSET('9. METAS'!$L$20,INT((ROW()-13)/2),0)),"",OFFSET('9. METAS'!$L$20,INT((ROW()-13)/2),0))</f>
        <v/>
      </c>
      <c r="I287" s="1029"/>
      <c r="J287" s="208" t="e">
        <f ca="1">IF(MOD(ROW()-13,2)=0,IF(ISBLANK(OFFSET(#REF!,INT((ROW()-13)/2),0)),"",OFFSET(#REF!,INT((ROW()-13)/2),0)),IF(ISBLANK(OFFSET('9. METAS'!$U$20,INT((ROW()-14)/2),0)),"",OFFSET('9. METAS'!$U$20,INT((ROW()-14)/2),0)))</f>
        <v>#REF!</v>
      </c>
      <c r="K287" s="209" t="e">
        <f ca="1">IF(MOD(ROW()-13,2)=0,IF(ISBLANK(OFFSET(#REF!,INT((ROW()-13)/2),0)),"",OFFSET(#REF!,INT((ROW()-13)/2),0)),IF(ISBLANK(OFFSET('9. METAS'!$V$20,INT((ROW()-14)/2),0)),"",OFFSET('9. METAS'!$V$20,INT((ROW()-14)/2),0)))</f>
        <v>#REF!</v>
      </c>
      <c r="L287" s="209" t="e">
        <f ca="1">IF(MOD(ROW()-13,2)=0,IF(ISBLANK(OFFSET(#REF!,INT((ROW()-13)/2),0)),"",OFFSET(#REF!,INT((ROW()-13)/2),0)),IF(ISBLANK(OFFSET('9. METAS'!$W$20,INT((ROW()-14)/2),0)),"",OFFSET('9. METAS'!$W$20,INT((ROW()-14)/2),0)))</f>
        <v>#REF!</v>
      </c>
      <c r="M287" s="210" t="e">
        <f ca="1">IF(MOD(ROW()-13,2)=0,IF(ISBLANK(OFFSET(#REF!,INT((ROW()-13)/2),0)),"",OFFSET(#REF!,INT((ROW()-13)/2),0)),IF(ISBLANK(OFFSET('9. METAS'!$X$20,INT((ROW()-14)/2),0)),"",OFFSET('9. METAS'!$X$20,INT((ROW()-14)/2),0)))</f>
        <v>#REF!</v>
      </c>
      <c r="N287" s="1002" t="str">
        <f t="shared" ref="N287" ca="1" si="270">IFERROR(J287/J288,"ND")</f>
        <v>ND</v>
      </c>
      <c r="O287" s="1004" t="str">
        <f t="shared" ref="O287" ca="1" si="271">IFERROR(((J287+K287+L287+M287)/H287),"ND")</f>
        <v>ND</v>
      </c>
      <c r="P287" s="1031"/>
    </row>
    <row r="288" spans="3:16">
      <c r="C288" s="981"/>
      <c r="D288" s="983"/>
      <c r="E288" s="983"/>
      <c r="F288" s="985"/>
      <c r="G288" s="987"/>
      <c r="H288" s="1027"/>
      <c r="I288" s="1033"/>
      <c r="J288" s="208" t="str">
        <f ca="1">IF(MOD(ROW()-13,2)=0,IF(ISBLANK(OFFSET(#REF!,INT((ROW()-13)/2),0)),"",OFFSET(#REF!,INT((ROW()-13)/2),0)),IF(ISBLANK(OFFSET('9. METAS'!$U$20,INT((ROW()-14)/2),0)),"",OFFSET('9. METAS'!$U$20,INT((ROW()-14)/2),0)))</f>
        <v/>
      </c>
      <c r="K288" s="209" t="str">
        <f ca="1">IF(MOD(ROW()-13,2)=0,IF(ISBLANK(OFFSET(#REF!,INT((ROW()-13)/2),0)),"",OFFSET(#REF!,INT((ROW()-13)/2),0)),IF(ISBLANK(OFFSET('9. METAS'!$V$20,INT((ROW()-14)/2),0)),"",OFFSET('9. METAS'!$V$20,INT((ROW()-14)/2),0)))</f>
        <v/>
      </c>
      <c r="L288" s="209" t="str">
        <f ca="1">IF(MOD(ROW()-13,2)=0,IF(ISBLANK(OFFSET(#REF!,INT((ROW()-13)/2),0)),"",OFFSET(#REF!,INT((ROW()-13)/2),0)),IF(ISBLANK(OFFSET('9. METAS'!$W$20,INT((ROW()-14)/2),0)),"",OFFSET('9. METAS'!$W$20,INT((ROW()-14)/2),0)))</f>
        <v/>
      </c>
      <c r="M288" s="210" t="str">
        <f ca="1">IF(MOD(ROW()-13,2)=0,IF(ISBLANK(OFFSET(#REF!,INT((ROW()-13)/2),0)),"",OFFSET(#REF!,INT((ROW()-13)/2),0)),IF(ISBLANK(OFFSET('9. METAS'!$X$20,INT((ROW()-14)/2),0)),"",OFFSET('9. METAS'!$X$20,INT((ROW()-14)/2),0)))</f>
        <v/>
      </c>
      <c r="N288" s="1003"/>
      <c r="O288" s="1005"/>
      <c r="P288" s="1034"/>
    </row>
    <row r="289" spans="3:16">
      <c r="C289" s="1008" t="str">
        <f ca="1">IF(ISBLANK(OFFSET('5. Pp (3 años)'!$C$46,INT((ROW()-13)/2),0)),"",OFFSET('5. Pp (3 años)'!$C$46,INT((ROW()-13)/2),0))</f>
        <v/>
      </c>
      <c r="D289" s="983" t="str">
        <f ca="1">IF(ISBLANK(OFFSET('5. Pp (3 años)'!$D$46,INT((ROW()-13)/2),0)),"",OFFSET('5. Pp (3 años)'!$D$46,INT((ROW()-13)/2),0))</f>
        <v/>
      </c>
      <c r="E289" s="983" t="str">
        <f ca="1">IF(ISBLANK(OFFSET('5. Pp (3 años)'!$E$46,INT((ROW()-13)/2),0)),"",OFFSET('5. Pp (3 años)'!$E$46,INT((ROW()-13)/2),0))</f>
        <v/>
      </c>
      <c r="F289" s="985" t="str">
        <f ca="1">IF(ISBLANK(OFFSET('5. Pp (3 años)'!$K$46,INT((ROW()-13)/2),0)),"",OFFSET('5. Pp (3 años)'!$K$46,INT((ROW()-13)/2),0))</f>
        <v/>
      </c>
      <c r="G289" s="987" t="str">
        <f ca="1">IF(ISBLANK(OFFSET('5. Pp (3 años)'!$H$46,INT((ROW()-13)/2),0)),"",OFFSET('5. Pp (3 años)'!$H$46,INT((ROW()-13)/2),0))</f>
        <v/>
      </c>
      <c r="H289" s="1027" t="str">
        <f ca="1">IF(ISBLANK(OFFSET('9. METAS'!$L$20,INT((ROW()-13)/2),0)),"",OFFSET('9. METAS'!$L$20,INT((ROW()-13)/2),0))</f>
        <v/>
      </c>
      <c r="I289" s="1029"/>
      <c r="J289" s="208" t="e">
        <f ca="1">IF(MOD(ROW()-13,2)=0,IF(ISBLANK(OFFSET(#REF!,INT((ROW()-13)/2),0)),"",OFFSET(#REF!,INT((ROW()-13)/2),0)),IF(ISBLANK(OFFSET('9. METAS'!$U$20,INT((ROW()-14)/2),0)),"",OFFSET('9. METAS'!$U$20,INT((ROW()-14)/2),0)))</f>
        <v>#REF!</v>
      </c>
      <c r="K289" s="209" t="e">
        <f ca="1">IF(MOD(ROW()-13,2)=0,IF(ISBLANK(OFFSET(#REF!,INT((ROW()-13)/2),0)),"",OFFSET(#REF!,INT((ROW()-13)/2),0)),IF(ISBLANK(OFFSET('9. METAS'!$V$20,INT((ROW()-14)/2),0)),"",OFFSET('9. METAS'!$V$20,INT((ROW()-14)/2),0)))</f>
        <v>#REF!</v>
      </c>
      <c r="L289" s="209" t="e">
        <f ca="1">IF(MOD(ROW()-13,2)=0,IF(ISBLANK(OFFSET(#REF!,INT((ROW()-13)/2),0)),"",OFFSET(#REF!,INT((ROW()-13)/2),0)),IF(ISBLANK(OFFSET('9. METAS'!$W$20,INT((ROW()-14)/2),0)),"",OFFSET('9. METAS'!$W$20,INT((ROW()-14)/2),0)))</f>
        <v>#REF!</v>
      </c>
      <c r="M289" s="210" t="e">
        <f ca="1">IF(MOD(ROW()-13,2)=0,IF(ISBLANK(OFFSET(#REF!,INT((ROW()-13)/2),0)),"",OFFSET(#REF!,INT((ROW()-13)/2),0)),IF(ISBLANK(OFFSET('9. METAS'!$X$20,INT((ROW()-14)/2),0)),"",OFFSET('9. METAS'!$X$20,INT((ROW()-14)/2),0)))</f>
        <v>#REF!</v>
      </c>
      <c r="N289" s="1002" t="str">
        <f t="shared" ref="N289" ca="1" si="272">IFERROR(J289/J290,"ND")</f>
        <v>ND</v>
      </c>
      <c r="O289" s="1004" t="str">
        <f t="shared" ref="O289" ca="1" si="273">IFERROR(((J289+K289+L289+M289)/H289),"ND")</f>
        <v>ND</v>
      </c>
      <c r="P289" s="1031"/>
    </row>
    <row r="290" spans="3:16">
      <c r="C290" s="981"/>
      <c r="D290" s="983"/>
      <c r="E290" s="983"/>
      <c r="F290" s="985"/>
      <c r="G290" s="987"/>
      <c r="H290" s="1027"/>
      <c r="I290" s="1033"/>
      <c r="J290" s="208" t="str">
        <f ca="1">IF(MOD(ROW()-13,2)=0,IF(ISBLANK(OFFSET(#REF!,INT((ROW()-13)/2),0)),"",OFFSET(#REF!,INT((ROW()-13)/2),0)),IF(ISBLANK(OFFSET('9. METAS'!$U$20,INT((ROW()-14)/2),0)),"",OFFSET('9. METAS'!$U$20,INT((ROW()-14)/2),0)))</f>
        <v/>
      </c>
      <c r="K290" s="209" t="str">
        <f ca="1">IF(MOD(ROW()-13,2)=0,IF(ISBLANK(OFFSET(#REF!,INT((ROW()-13)/2),0)),"",OFFSET(#REF!,INT((ROW()-13)/2),0)),IF(ISBLANK(OFFSET('9. METAS'!$V$20,INT((ROW()-14)/2),0)),"",OFFSET('9. METAS'!$V$20,INT((ROW()-14)/2),0)))</f>
        <v/>
      </c>
      <c r="L290" s="209" t="str">
        <f ca="1">IF(MOD(ROW()-13,2)=0,IF(ISBLANK(OFFSET(#REF!,INT((ROW()-13)/2),0)),"",OFFSET(#REF!,INT((ROW()-13)/2),0)),IF(ISBLANK(OFFSET('9. METAS'!$W$20,INT((ROW()-14)/2),0)),"",OFFSET('9. METAS'!$W$20,INT((ROW()-14)/2),0)))</f>
        <v/>
      </c>
      <c r="M290" s="210" t="str">
        <f ca="1">IF(MOD(ROW()-13,2)=0,IF(ISBLANK(OFFSET(#REF!,INT((ROW()-13)/2),0)),"",OFFSET(#REF!,INT((ROW()-13)/2),0)),IF(ISBLANK(OFFSET('9. METAS'!$X$20,INT((ROW()-14)/2),0)),"",OFFSET('9. METAS'!$X$20,INT((ROW()-14)/2),0)))</f>
        <v/>
      </c>
      <c r="N290" s="1003"/>
      <c r="O290" s="1005"/>
      <c r="P290" s="1034"/>
    </row>
    <row r="291" spans="3:16">
      <c r="C291" s="1008" t="str">
        <f ca="1">IF(ISBLANK(OFFSET('5. Pp (3 años)'!$C$46,INT((ROW()-13)/2),0)),"",OFFSET('5. Pp (3 años)'!$C$46,INT((ROW()-13)/2),0))</f>
        <v/>
      </c>
      <c r="D291" s="983" t="str">
        <f ca="1">IF(ISBLANK(OFFSET('5. Pp (3 años)'!$D$46,INT((ROW()-13)/2),0)),"",OFFSET('5. Pp (3 años)'!$D$46,INT((ROW()-13)/2),0))</f>
        <v/>
      </c>
      <c r="E291" s="983" t="str">
        <f ca="1">IF(ISBLANK(OFFSET('5. Pp (3 años)'!$E$46,INT((ROW()-13)/2),0)),"",OFFSET('5. Pp (3 años)'!$E$46,INT((ROW()-13)/2),0))</f>
        <v/>
      </c>
      <c r="F291" s="985" t="str">
        <f ca="1">IF(ISBLANK(OFFSET('5. Pp (3 años)'!$K$46,INT((ROW()-13)/2),0)),"",OFFSET('5. Pp (3 años)'!$K$46,INT((ROW()-13)/2),0))</f>
        <v/>
      </c>
      <c r="G291" s="987" t="str">
        <f ca="1">IF(ISBLANK(OFFSET('5. Pp (3 años)'!$H$46,INT((ROW()-13)/2),0)),"",OFFSET('5. Pp (3 años)'!$H$46,INT((ROW()-13)/2),0))</f>
        <v/>
      </c>
      <c r="H291" s="1027" t="str">
        <f ca="1">IF(ISBLANK(OFFSET('9. METAS'!$L$20,INT((ROW()-13)/2),0)),"",OFFSET('9. METAS'!$L$20,INT((ROW()-13)/2),0))</f>
        <v/>
      </c>
      <c r="I291" s="1029"/>
      <c r="J291" s="208" t="e">
        <f ca="1">IF(MOD(ROW()-13,2)=0,IF(ISBLANK(OFFSET(#REF!,INT((ROW()-13)/2),0)),"",OFFSET(#REF!,INT((ROW()-13)/2),0)),IF(ISBLANK(OFFSET('9. METAS'!$U$20,INT((ROW()-14)/2),0)),"",OFFSET('9. METAS'!$U$20,INT((ROW()-14)/2),0)))</f>
        <v>#REF!</v>
      </c>
      <c r="K291" s="209" t="e">
        <f ca="1">IF(MOD(ROW()-13,2)=0,IF(ISBLANK(OFFSET(#REF!,INT((ROW()-13)/2),0)),"",OFFSET(#REF!,INT((ROW()-13)/2),0)),IF(ISBLANK(OFFSET('9. METAS'!$V$20,INT((ROW()-14)/2),0)),"",OFFSET('9. METAS'!$V$20,INT((ROW()-14)/2),0)))</f>
        <v>#REF!</v>
      </c>
      <c r="L291" s="209" t="e">
        <f ca="1">IF(MOD(ROW()-13,2)=0,IF(ISBLANK(OFFSET(#REF!,INT((ROW()-13)/2),0)),"",OFFSET(#REF!,INT((ROW()-13)/2),0)),IF(ISBLANK(OFFSET('9. METAS'!$W$20,INT((ROW()-14)/2),0)),"",OFFSET('9. METAS'!$W$20,INT((ROW()-14)/2),0)))</f>
        <v>#REF!</v>
      </c>
      <c r="M291" s="210" t="e">
        <f ca="1">IF(MOD(ROW()-13,2)=0,IF(ISBLANK(OFFSET(#REF!,INT((ROW()-13)/2),0)),"",OFFSET(#REF!,INT((ROW()-13)/2),0)),IF(ISBLANK(OFFSET('9. METAS'!$X$20,INT((ROW()-14)/2),0)),"",OFFSET('9. METAS'!$X$20,INT((ROW()-14)/2),0)))</f>
        <v>#REF!</v>
      </c>
      <c r="N291" s="1002" t="str">
        <f t="shared" ref="N291" ca="1" si="274">IFERROR(J291/J292,"ND")</f>
        <v>ND</v>
      </c>
      <c r="O291" s="1004" t="str">
        <f t="shared" ref="O291" ca="1" si="275">IFERROR(((J291+K291+L291+M291)/H291),"ND")</f>
        <v>ND</v>
      </c>
      <c r="P291" s="1031"/>
    </row>
    <row r="292" spans="3:16">
      <c r="C292" s="981"/>
      <c r="D292" s="983"/>
      <c r="E292" s="983"/>
      <c r="F292" s="985"/>
      <c r="G292" s="987"/>
      <c r="H292" s="1027"/>
      <c r="I292" s="1033"/>
      <c r="J292" s="208" t="str">
        <f ca="1">IF(MOD(ROW()-13,2)=0,IF(ISBLANK(OFFSET(#REF!,INT((ROW()-13)/2),0)),"",OFFSET(#REF!,INT((ROW()-13)/2),0)),IF(ISBLANK(OFFSET('9. METAS'!$U$20,INT((ROW()-14)/2),0)),"",OFFSET('9. METAS'!$U$20,INT((ROW()-14)/2),0)))</f>
        <v/>
      </c>
      <c r="K292" s="209" t="str">
        <f ca="1">IF(MOD(ROW()-13,2)=0,IF(ISBLANK(OFFSET(#REF!,INT((ROW()-13)/2),0)),"",OFFSET(#REF!,INT((ROW()-13)/2),0)),IF(ISBLANK(OFFSET('9. METAS'!$V$20,INT((ROW()-14)/2),0)),"",OFFSET('9. METAS'!$V$20,INT((ROW()-14)/2),0)))</f>
        <v/>
      </c>
      <c r="L292" s="209" t="str">
        <f ca="1">IF(MOD(ROW()-13,2)=0,IF(ISBLANK(OFFSET(#REF!,INT((ROW()-13)/2),0)),"",OFFSET(#REF!,INT((ROW()-13)/2),0)),IF(ISBLANK(OFFSET('9. METAS'!$W$20,INT((ROW()-14)/2),0)),"",OFFSET('9. METAS'!$W$20,INT((ROW()-14)/2),0)))</f>
        <v/>
      </c>
      <c r="M292" s="210" t="str">
        <f ca="1">IF(MOD(ROW()-13,2)=0,IF(ISBLANK(OFFSET(#REF!,INT((ROW()-13)/2),0)),"",OFFSET(#REF!,INT((ROW()-13)/2),0)),IF(ISBLANK(OFFSET('9. METAS'!$X$20,INT((ROW()-14)/2),0)),"",OFFSET('9. METAS'!$X$20,INT((ROW()-14)/2),0)))</f>
        <v/>
      </c>
      <c r="N292" s="1003"/>
      <c r="O292" s="1005"/>
      <c r="P292" s="1034"/>
    </row>
    <row r="293" spans="3:16">
      <c r="C293" s="1008" t="str">
        <f ca="1">IF(ISBLANK(OFFSET('5. Pp (3 años)'!$C$46,INT((ROW()-13)/2),0)),"",OFFSET('5. Pp (3 años)'!$C$46,INT((ROW()-13)/2),0))</f>
        <v/>
      </c>
      <c r="D293" s="983" t="str">
        <f ca="1">IF(ISBLANK(OFFSET('5. Pp (3 años)'!$D$46,INT((ROW()-13)/2),0)),"",OFFSET('5. Pp (3 años)'!$D$46,INT((ROW()-13)/2),0))</f>
        <v/>
      </c>
      <c r="E293" s="983" t="str">
        <f ca="1">IF(ISBLANK(OFFSET('5. Pp (3 años)'!$E$46,INT((ROW()-13)/2),0)),"",OFFSET('5. Pp (3 años)'!$E$46,INT((ROW()-13)/2),0))</f>
        <v/>
      </c>
      <c r="F293" s="985" t="str">
        <f ca="1">IF(ISBLANK(OFFSET('5. Pp (3 años)'!$K$46,INT((ROW()-13)/2),0)),"",OFFSET('5. Pp (3 años)'!$K$46,INT((ROW()-13)/2),0))</f>
        <v/>
      </c>
      <c r="G293" s="987" t="str">
        <f ca="1">IF(ISBLANK(OFFSET('5. Pp (3 años)'!$H$46,INT((ROW()-13)/2),0)),"",OFFSET('5. Pp (3 años)'!$H$46,INT((ROW()-13)/2),0))</f>
        <v/>
      </c>
      <c r="H293" s="1027" t="str">
        <f ca="1">IF(ISBLANK(OFFSET('9. METAS'!$L$20,INT((ROW()-13)/2),0)),"",OFFSET('9. METAS'!$L$20,INT((ROW()-13)/2),0))</f>
        <v/>
      </c>
      <c r="I293" s="1029"/>
      <c r="J293" s="208" t="e">
        <f ca="1">IF(MOD(ROW()-13,2)=0,IF(ISBLANK(OFFSET(#REF!,INT((ROW()-13)/2),0)),"",OFFSET(#REF!,INT((ROW()-13)/2),0)),IF(ISBLANK(OFFSET('9. METAS'!$U$20,INT((ROW()-14)/2),0)),"",OFFSET('9. METAS'!$U$20,INT((ROW()-14)/2),0)))</f>
        <v>#REF!</v>
      </c>
      <c r="K293" s="209" t="e">
        <f ca="1">IF(MOD(ROW()-13,2)=0,IF(ISBLANK(OFFSET(#REF!,INT((ROW()-13)/2),0)),"",OFFSET(#REF!,INT((ROW()-13)/2),0)),IF(ISBLANK(OFFSET('9. METAS'!$V$20,INT((ROW()-14)/2),0)),"",OFFSET('9. METAS'!$V$20,INT((ROW()-14)/2),0)))</f>
        <v>#REF!</v>
      </c>
      <c r="L293" s="209" t="e">
        <f ca="1">IF(MOD(ROW()-13,2)=0,IF(ISBLANK(OFFSET(#REF!,INT((ROW()-13)/2),0)),"",OFFSET(#REF!,INT((ROW()-13)/2),0)),IF(ISBLANK(OFFSET('9. METAS'!$W$20,INT((ROW()-14)/2),0)),"",OFFSET('9. METAS'!$W$20,INT((ROW()-14)/2),0)))</f>
        <v>#REF!</v>
      </c>
      <c r="M293" s="210" t="e">
        <f ca="1">IF(MOD(ROW()-13,2)=0,IF(ISBLANK(OFFSET(#REF!,INT((ROW()-13)/2),0)),"",OFFSET(#REF!,INT((ROW()-13)/2),0)),IF(ISBLANK(OFFSET('9. METAS'!$X$20,INT((ROW()-14)/2),0)),"",OFFSET('9. METAS'!$X$20,INT((ROW()-14)/2),0)))</f>
        <v>#REF!</v>
      </c>
      <c r="N293" s="1002" t="str">
        <f t="shared" ref="N293" ca="1" si="276">IFERROR(J293/J294,"ND")</f>
        <v>ND</v>
      </c>
      <c r="O293" s="1004" t="str">
        <f t="shared" ref="O293" ca="1" si="277">IFERROR(((J293+K293+L293+M293)/H293),"ND")</f>
        <v>ND</v>
      </c>
      <c r="P293" s="1031"/>
    </row>
    <row r="294" spans="3:16">
      <c r="C294" s="981"/>
      <c r="D294" s="983"/>
      <c r="E294" s="983"/>
      <c r="F294" s="985"/>
      <c r="G294" s="987"/>
      <c r="H294" s="1027"/>
      <c r="I294" s="1033"/>
      <c r="J294" s="208" t="str">
        <f ca="1">IF(MOD(ROW()-13,2)=0,IF(ISBLANK(OFFSET(#REF!,INT((ROW()-13)/2),0)),"",OFFSET(#REF!,INT((ROW()-13)/2),0)),IF(ISBLANK(OFFSET('9. METAS'!$U$20,INT((ROW()-14)/2),0)),"",OFFSET('9. METAS'!$U$20,INT((ROW()-14)/2),0)))</f>
        <v/>
      </c>
      <c r="K294" s="209" t="str">
        <f ca="1">IF(MOD(ROW()-13,2)=0,IF(ISBLANK(OFFSET(#REF!,INT((ROW()-13)/2),0)),"",OFFSET(#REF!,INT((ROW()-13)/2),0)),IF(ISBLANK(OFFSET('9. METAS'!$V$20,INT((ROW()-14)/2),0)),"",OFFSET('9. METAS'!$V$20,INT((ROW()-14)/2),0)))</f>
        <v/>
      </c>
      <c r="L294" s="209" t="str">
        <f ca="1">IF(MOD(ROW()-13,2)=0,IF(ISBLANK(OFFSET(#REF!,INT((ROW()-13)/2),0)),"",OFFSET(#REF!,INT((ROW()-13)/2),0)),IF(ISBLANK(OFFSET('9. METAS'!$W$20,INT((ROW()-14)/2),0)),"",OFFSET('9. METAS'!$W$20,INT((ROW()-14)/2),0)))</f>
        <v/>
      </c>
      <c r="M294" s="210" t="str">
        <f ca="1">IF(MOD(ROW()-13,2)=0,IF(ISBLANK(OFFSET(#REF!,INT((ROW()-13)/2),0)),"",OFFSET(#REF!,INT((ROW()-13)/2),0)),IF(ISBLANK(OFFSET('9. METAS'!$X$20,INT((ROW()-14)/2),0)),"",OFFSET('9. METAS'!$X$20,INT((ROW()-14)/2),0)))</f>
        <v/>
      </c>
      <c r="N294" s="1003"/>
      <c r="O294" s="1005"/>
      <c r="P294" s="1034"/>
    </row>
    <row r="295" spans="3:16">
      <c r="C295" s="1008" t="str">
        <f ca="1">IF(ISBLANK(OFFSET('5. Pp (3 años)'!$C$46,INT((ROW()-13)/2),0)),"",OFFSET('5. Pp (3 años)'!$C$46,INT((ROW()-13)/2),0))</f>
        <v/>
      </c>
      <c r="D295" s="983" t="str">
        <f ca="1">IF(ISBLANK(OFFSET('5. Pp (3 años)'!$D$46,INT((ROW()-13)/2),0)),"",OFFSET('5. Pp (3 años)'!$D$46,INT((ROW()-13)/2),0))</f>
        <v/>
      </c>
      <c r="E295" s="983" t="str">
        <f ca="1">IF(ISBLANK(OFFSET('5. Pp (3 años)'!$E$46,INT((ROW()-13)/2),0)),"",OFFSET('5. Pp (3 años)'!$E$46,INT((ROW()-13)/2),0))</f>
        <v/>
      </c>
      <c r="F295" s="985" t="str">
        <f ca="1">IF(ISBLANK(OFFSET('5. Pp (3 años)'!$K$46,INT((ROW()-13)/2),0)),"",OFFSET('5. Pp (3 años)'!$K$46,INT((ROW()-13)/2),0))</f>
        <v/>
      </c>
      <c r="G295" s="987" t="str">
        <f ca="1">IF(ISBLANK(OFFSET('5. Pp (3 años)'!$H$46,INT((ROW()-13)/2),0)),"",OFFSET('5. Pp (3 años)'!$H$46,INT((ROW()-13)/2),0))</f>
        <v/>
      </c>
      <c r="H295" s="1027" t="str">
        <f ca="1">IF(ISBLANK(OFFSET('9. METAS'!$L$20,INT((ROW()-13)/2),0)),"",OFFSET('9. METAS'!$L$20,INT((ROW()-13)/2),0))</f>
        <v/>
      </c>
      <c r="I295" s="1029"/>
      <c r="J295" s="208" t="e">
        <f ca="1">IF(MOD(ROW()-13,2)=0,IF(ISBLANK(OFFSET(#REF!,INT((ROW()-13)/2),0)),"",OFFSET(#REF!,INT((ROW()-13)/2),0)),IF(ISBLANK(OFFSET('9. METAS'!$U$20,INT((ROW()-14)/2),0)),"",OFFSET('9. METAS'!$U$20,INT((ROW()-14)/2),0)))</f>
        <v>#REF!</v>
      </c>
      <c r="K295" s="209" t="e">
        <f ca="1">IF(MOD(ROW()-13,2)=0,IF(ISBLANK(OFFSET(#REF!,INT((ROW()-13)/2),0)),"",OFFSET(#REF!,INT((ROW()-13)/2),0)),IF(ISBLANK(OFFSET('9. METAS'!$V$20,INT((ROW()-14)/2),0)),"",OFFSET('9. METAS'!$V$20,INT((ROW()-14)/2),0)))</f>
        <v>#REF!</v>
      </c>
      <c r="L295" s="209" t="e">
        <f ca="1">IF(MOD(ROW()-13,2)=0,IF(ISBLANK(OFFSET(#REF!,INT((ROW()-13)/2),0)),"",OFFSET(#REF!,INT((ROW()-13)/2),0)),IF(ISBLANK(OFFSET('9. METAS'!$W$20,INT((ROW()-14)/2),0)),"",OFFSET('9. METAS'!$W$20,INT((ROW()-14)/2),0)))</f>
        <v>#REF!</v>
      </c>
      <c r="M295" s="210" t="e">
        <f ca="1">IF(MOD(ROW()-13,2)=0,IF(ISBLANK(OFFSET(#REF!,INT((ROW()-13)/2),0)),"",OFFSET(#REF!,INT((ROW()-13)/2),0)),IF(ISBLANK(OFFSET('9. METAS'!$X$20,INT((ROW()-14)/2),0)),"",OFFSET('9. METAS'!$X$20,INT((ROW()-14)/2),0)))</f>
        <v>#REF!</v>
      </c>
      <c r="N295" s="1002" t="str">
        <f t="shared" ref="N295" ca="1" si="278">IFERROR(J295/J296,"ND")</f>
        <v>ND</v>
      </c>
      <c r="O295" s="1004" t="str">
        <f t="shared" ref="O295" ca="1" si="279">IFERROR(((J295+K295+L295+M295)/H295),"ND")</f>
        <v>ND</v>
      </c>
      <c r="P295" s="1031"/>
    </row>
    <row r="296" spans="3:16">
      <c r="C296" s="981"/>
      <c r="D296" s="983"/>
      <c r="E296" s="983"/>
      <c r="F296" s="985"/>
      <c r="G296" s="987"/>
      <c r="H296" s="1027"/>
      <c r="I296" s="1033"/>
      <c r="J296" s="208" t="str">
        <f ca="1">IF(MOD(ROW()-13,2)=0,IF(ISBLANK(OFFSET(#REF!,INT((ROW()-13)/2),0)),"",OFFSET(#REF!,INT((ROW()-13)/2),0)),IF(ISBLANK(OFFSET('9. METAS'!$U$20,INT((ROW()-14)/2),0)),"",OFFSET('9. METAS'!$U$20,INT((ROW()-14)/2),0)))</f>
        <v/>
      </c>
      <c r="K296" s="209" t="str">
        <f ca="1">IF(MOD(ROW()-13,2)=0,IF(ISBLANK(OFFSET(#REF!,INT((ROW()-13)/2),0)),"",OFFSET(#REF!,INT((ROW()-13)/2),0)),IF(ISBLANK(OFFSET('9. METAS'!$V$20,INT((ROW()-14)/2),0)),"",OFFSET('9. METAS'!$V$20,INT((ROW()-14)/2),0)))</f>
        <v/>
      </c>
      <c r="L296" s="209" t="str">
        <f ca="1">IF(MOD(ROW()-13,2)=0,IF(ISBLANK(OFFSET(#REF!,INT((ROW()-13)/2),0)),"",OFFSET(#REF!,INT((ROW()-13)/2),0)),IF(ISBLANK(OFFSET('9. METAS'!$W$20,INT((ROW()-14)/2),0)),"",OFFSET('9. METAS'!$W$20,INT((ROW()-14)/2),0)))</f>
        <v/>
      </c>
      <c r="M296" s="210" t="str">
        <f ca="1">IF(MOD(ROW()-13,2)=0,IF(ISBLANK(OFFSET(#REF!,INT((ROW()-13)/2),0)),"",OFFSET(#REF!,INT((ROW()-13)/2),0)),IF(ISBLANK(OFFSET('9. METAS'!$X$20,INT((ROW()-14)/2),0)),"",OFFSET('9. METAS'!$X$20,INT((ROW()-14)/2),0)))</f>
        <v/>
      </c>
      <c r="N296" s="1003"/>
      <c r="O296" s="1005"/>
      <c r="P296" s="1034"/>
    </row>
    <row r="297" spans="3:16">
      <c r="C297" s="1008" t="str">
        <f ca="1">IF(ISBLANK(OFFSET('5. Pp (3 años)'!$C$46,INT((ROW()-13)/2),0)),"",OFFSET('5. Pp (3 años)'!$C$46,INT((ROW()-13)/2),0))</f>
        <v/>
      </c>
      <c r="D297" s="983" t="str">
        <f ca="1">IF(ISBLANK(OFFSET('5. Pp (3 años)'!$D$46,INT((ROW()-13)/2),0)),"",OFFSET('5. Pp (3 años)'!$D$46,INT((ROW()-13)/2),0))</f>
        <v/>
      </c>
      <c r="E297" s="983" t="str">
        <f ca="1">IF(ISBLANK(OFFSET('5. Pp (3 años)'!$E$46,INT((ROW()-13)/2),0)),"",OFFSET('5. Pp (3 años)'!$E$46,INT((ROW()-13)/2),0))</f>
        <v/>
      </c>
      <c r="F297" s="985" t="str">
        <f ca="1">IF(ISBLANK(OFFSET('5. Pp (3 años)'!$K$46,INT((ROW()-13)/2),0)),"",OFFSET('5. Pp (3 años)'!$K$46,INT((ROW()-13)/2),0))</f>
        <v/>
      </c>
      <c r="G297" s="987" t="str">
        <f ca="1">IF(ISBLANK(OFFSET('5. Pp (3 años)'!$H$46,INT((ROW()-13)/2),0)),"",OFFSET('5. Pp (3 años)'!$H$46,INT((ROW()-13)/2),0))</f>
        <v/>
      </c>
      <c r="H297" s="1027" t="str">
        <f ca="1">IF(ISBLANK(OFFSET('9. METAS'!$L$20,INT((ROW()-13)/2),0)),"",OFFSET('9. METAS'!$L$20,INT((ROW()-13)/2),0))</f>
        <v/>
      </c>
      <c r="I297" s="1029"/>
      <c r="J297" s="208" t="e">
        <f ca="1">IF(MOD(ROW()-13,2)=0,IF(ISBLANK(OFFSET(#REF!,INT((ROW()-13)/2),0)),"",OFFSET(#REF!,INT((ROW()-13)/2),0)),IF(ISBLANK(OFFSET('9. METAS'!$U$20,INT((ROW()-14)/2),0)),"",OFFSET('9. METAS'!$U$20,INT((ROW()-14)/2),0)))</f>
        <v>#REF!</v>
      </c>
      <c r="K297" s="209" t="e">
        <f ca="1">IF(MOD(ROW()-13,2)=0,IF(ISBLANK(OFFSET(#REF!,INT((ROW()-13)/2),0)),"",OFFSET(#REF!,INT((ROW()-13)/2),0)),IF(ISBLANK(OFFSET('9. METAS'!$V$20,INT((ROW()-14)/2),0)),"",OFFSET('9. METAS'!$V$20,INT((ROW()-14)/2),0)))</f>
        <v>#REF!</v>
      </c>
      <c r="L297" s="209" t="e">
        <f ca="1">IF(MOD(ROW()-13,2)=0,IF(ISBLANK(OFFSET(#REF!,INT((ROW()-13)/2),0)),"",OFFSET(#REF!,INT((ROW()-13)/2),0)),IF(ISBLANK(OFFSET('9. METAS'!$W$20,INT((ROW()-14)/2),0)),"",OFFSET('9. METAS'!$W$20,INT((ROW()-14)/2),0)))</f>
        <v>#REF!</v>
      </c>
      <c r="M297" s="210" t="e">
        <f ca="1">IF(MOD(ROW()-13,2)=0,IF(ISBLANK(OFFSET(#REF!,INT((ROW()-13)/2),0)),"",OFFSET(#REF!,INT((ROW()-13)/2),0)),IF(ISBLANK(OFFSET('9. METAS'!$X$20,INT((ROW()-14)/2),0)),"",OFFSET('9. METAS'!$X$20,INT((ROW()-14)/2),0)))</f>
        <v>#REF!</v>
      </c>
      <c r="N297" s="1002" t="str">
        <f t="shared" ref="N297" ca="1" si="280">IFERROR(J297/J298,"ND")</f>
        <v>ND</v>
      </c>
      <c r="O297" s="1004" t="str">
        <f t="shared" ref="O297" ca="1" si="281">IFERROR(((J297+K297+L297+M297)/H297),"ND")</f>
        <v>ND</v>
      </c>
      <c r="P297" s="1031"/>
    </row>
    <row r="298" spans="3:16">
      <c r="C298" s="981"/>
      <c r="D298" s="983"/>
      <c r="E298" s="983"/>
      <c r="F298" s="985"/>
      <c r="G298" s="987"/>
      <c r="H298" s="1027"/>
      <c r="I298" s="1033"/>
      <c r="J298" s="208" t="str">
        <f ca="1">IF(MOD(ROW()-13,2)=0,IF(ISBLANK(OFFSET(#REF!,INT((ROW()-13)/2),0)),"",OFFSET(#REF!,INT((ROW()-13)/2),0)),IF(ISBLANK(OFFSET('9. METAS'!$U$20,INT((ROW()-14)/2),0)),"",OFFSET('9. METAS'!$U$20,INT((ROW()-14)/2),0)))</f>
        <v/>
      </c>
      <c r="K298" s="209" t="str">
        <f ca="1">IF(MOD(ROW()-13,2)=0,IF(ISBLANK(OFFSET(#REF!,INT((ROW()-13)/2),0)),"",OFFSET(#REF!,INT((ROW()-13)/2),0)),IF(ISBLANK(OFFSET('9. METAS'!$V$20,INT((ROW()-14)/2),0)),"",OFFSET('9. METAS'!$V$20,INT((ROW()-14)/2),0)))</f>
        <v/>
      </c>
      <c r="L298" s="209" t="str">
        <f ca="1">IF(MOD(ROW()-13,2)=0,IF(ISBLANK(OFFSET(#REF!,INT((ROW()-13)/2),0)),"",OFFSET(#REF!,INT((ROW()-13)/2),0)),IF(ISBLANK(OFFSET('9. METAS'!$W$20,INT((ROW()-14)/2),0)),"",OFFSET('9. METAS'!$W$20,INT((ROW()-14)/2),0)))</f>
        <v/>
      </c>
      <c r="M298" s="210" t="str">
        <f ca="1">IF(MOD(ROW()-13,2)=0,IF(ISBLANK(OFFSET(#REF!,INT((ROW()-13)/2),0)),"",OFFSET(#REF!,INT((ROW()-13)/2),0)),IF(ISBLANK(OFFSET('9. METAS'!$X$20,INT((ROW()-14)/2),0)),"",OFFSET('9. METAS'!$X$20,INT((ROW()-14)/2),0)))</f>
        <v/>
      </c>
      <c r="N298" s="1003"/>
      <c r="O298" s="1005"/>
      <c r="P298" s="1034"/>
    </row>
    <row r="299" spans="3:16">
      <c r="C299" s="1008" t="str">
        <f ca="1">IF(ISBLANK(OFFSET('5. Pp (3 años)'!$C$46,INT((ROW()-13)/2),0)),"",OFFSET('5. Pp (3 años)'!$C$46,INT((ROW()-13)/2),0))</f>
        <v/>
      </c>
      <c r="D299" s="983" t="str">
        <f ca="1">IF(ISBLANK(OFFSET('5. Pp (3 años)'!$D$46,INT((ROW()-13)/2),0)),"",OFFSET('5. Pp (3 años)'!$D$46,INT((ROW()-13)/2),0))</f>
        <v/>
      </c>
      <c r="E299" s="983" t="str">
        <f ca="1">IF(ISBLANK(OFFSET('5. Pp (3 años)'!$E$46,INT((ROW()-13)/2),0)),"",OFFSET('5. Pp (3 años)'!$E$46,INT((ROW()-13)/2),0))</f>
        <v/>
      </c>
      <c r="F299" s="985" t="str">
        <f ca="1">IF(ISBLANK(OFFSET('5. Pp (3 años)'!$K$46,INT((ROW()-13)/2),0)),"",OFFSET('5. Pp (3 años)'!$K$46,INT((ROW()-13)/2),0))</f>
        <v/>
      </c>
      <c r="G299" s="987" t="str">
        <f ca="1">IF(ISBLANK(OFFSET('5. Pp (3 años)'!$H$46,INT((ROW()-13)/2),0)),"",OFFSET('5. Pp (3 años)'!$H$46,INT((ROW()-13)/2),0))</f>
        <v/>
      </c>
      <c r="H299" s="1027" t="str">
        <f ca="1">IF(ISBLANK(OFFSET('9. METAS'!$L$20,INT((ROW()-13)/2),0)),"",OFFSET('9. METAS'!$L$20,INT((ROW()-13)/2),0))</f>
        <v/>
      </c>
      <c r="I299" s="1029"/>
      <c r="J299" s="208" t="e">
        <f ca="1">IF(MOD(ROW()-13,2)=0,IF(ISBLANK(OFFSET(#REF!,INT((ROW()-13)/2),0)),"",OFFSET(#REF!,INT((ROW()-13)/2),0)),IF(ISBLANK(OFFSET('9. METAS'!$U$20,INT((ROW()-14)/2),0)),"",OFFSET('9. METAS'!$U$20,INT((ROW()-14)/2),0)))</f>
        <v>#REF!</v>
      </c>
      <c r="K299" s="209" t="e">
        <f ca="1">IF(MOD(ROW()-13,2)=0,IF(ISBLANK(OFFSET(#REF!,INT((ROW()-13)/2),0)),"",OFFSET(#REF!,INT((ROW()-13)/2),0)),IF(ISBLANK(OFFSET('9. METAS'!$V$20,INT((ROW()-14)/2),0)),"",OFFSET('9. METAS'!$V$20,INT((ROW()-14)/2),0)))</f>
        <v>#REF!</v>
      </c>
      <c r="L299" s="209" t="e">
        <f ca="1">IF(MOD(ROW()-13,2)=0,IF(ISBLANK(OFFSET(#REF!,INT((ROW()-13)/2),0)),"",OFFSET(#REF!,INT((ROW()-13)/2),0)),IF(ISBLANK(OFFSET('9. METAS'!$W$20,INT((ROW()-14)/2),0)),"",OFFSET('9. METAS'!$W$20,INT((ROW()-14)/2),0)))</f>
        <v>#REF!</v>
      </c>
      <c r="M299" s="210" t="e">
        <f ca="1">IF(MOD(ROW()-13,2)=0,IF(ISBLANK(OFFSET(#REF!,INT((ROW()-13)/2),0)),"",OFFSET(#REF!,INT((ROW()-13)/2),0)),IF(ISBLANK(OFFSET('9. METAS'!$X$20,INT((ROW()-14)/2),0)),"",OFFSET('9. METAS'!$X$20,INT((ROW()-14)/2),0)))</f>
        <v>#REF!</v>
      </c>
      <c r="N299" s="1002" t="str">
        <f t="shared" ref="N299" ca="1" si="282">IFERROR(J299/J300,"ND")</f>
        <v>ND</v>
      </c>
      <c r="O299" s="1004" t="str">
        <f t="shared" ref="O299" ca="1" si="283">IFERROR(((J299+K299+L299+M299)/H299),"ND")</f>
        <v>ND</v>
      </c>
      <c r="P299" s="1031"/>
    </row>
    <row r="300" spans="3:16">
      <c r="C300" s="981"/>
      <c r="D300" s="983"/>
      <c r="E300" s="983"/>
      <c r="F300" s="985"/>
      <c r="G300" s="987"/>
      <c r="H300" s="1027"/>
      <c r="I300" s="1033"/>
      <c r="J300" s="208" t="str">
        <f ca="1">IF(MOD(ROW()-13,2)=0,IF(ISBLANK(OFFSET(#REF!,INT((ROW()-13)/2),0)),"",OFFSET(#REF!,INT((ROW()-13)/2),0)),IF(ISBLANK(OFFSET('9. METAS'!$U$20,INT((ROW()-14)/2),0)),"",OFFSET('9. METAS'!$U$20,INT((ROW()-14)/2),0)))</f>
        <v/>
      </c>
      <c r="K300" s="209" t="str">
        <f ca="1">IF(MOD(ROW()-13,2)=0,IF(ISBLANK(OFFSET(#REF!,INT((ROW()-13)/2),0)),"",OFFSET(#REF!,INT((ROW()-13)/2),0)),IF(ISBLANK(OFFSET('9. METAS'!$V$20,INT((ROW()-14)/2),0)),"",OFFSET('9. METAS'!$V$20,INT((ROW()-14)/2),0)))</f>
        <v/>
      </c>
      <c r="L300" s="209" t="str">
        <f ca="1">IF(MOD(ROW()-13,2)=0,IF(ISBLANK(OFFSET(#REF!,INT((ROW()-13)/2),0)),"",OFFSET(#REF!,INT((ROW()-13)/2),0)),IF(ISBLANK(OFFSET('9. METAS'!$W$20,INT((ROW()-14)/2),0)),"",OFFSET('9. METAS'!$W$20,INT((ROW()-14)/2),0)))</f>
        <v/>
      </c>
      <c r="M300" s="210" t="str">
        <f ca="1">IF(MOD(ROW()-13,2)=0,IF(ISBLANK(OFFSET(#REF!,INT((ROW()-13)/2),0)),"",OFFSET(#REF!,INT((ROW()-13)/2),0)),IF(ISBLANK(OFFSET('9. METAS'!$X$20,INT((ROW()-14)/2),0)),"",OFFSET('9. METAS'!$X$20,INT((ROW()-14)/2),0)))</f>
        <v/>
      </c>
      <c r="N300" s="1003"/>
      <c r="O300" s="1005"/>
      <c r="P300" s="1034"/>
    </row>
    <row r="301" spans="3:16">
      <c r="C301" s="1008" t="str">
        <f ca="1">IF(ISBLANK(OFFSET('5. Pp (3 años)'!$C$46,INT((ROW()-13)/2),0)),"",OFFSET('5. Pp (3 años)'!$C$46,INT((ROW()-13)/2),0))</f>
        <v/>
      </c>
      <c r="D301" s="983" t="str">
        <f ca="1">IF(ISBLANK(OFFSET('5. Pp (3 años)'!$D$46,INT((ROW()-13)/2),0)),"",OFFSET('5. Pp (3 años)'!$D$46,INT((ROW()-13)/2),0))</f>
        <v/>
      </c>
      <c r="E301" s="983" t="str">
        <f ca="1">IF(ISBLANK(OFFSET('5. Pp (3 años)'!$E$46,INT((ROW()-13)/2),0)),"",OFFSET('5. Pp (3 años)'!$E$46,INT((ROW()-13)/2),0))</f>
        <v/>
      </c>
      <c r="F301" s="985" t="str">
        <f ca="1">IF(ISBLANK(OFFSET('5. Pp (3 años)'!$K$46,INT((ROW()-13)/2),0)),"",OFFSET('5. Pp (3 años)'!$K$46,INT((ROW()-13)/2),0))</f>
        <v/>
      </c>
      <c r="G301" s="987" t="str">
        <f ca="1">IF(ISBLANK(OFFSET('5. Pp (3 años)'!$H$46,INT((ROW()-13)/2),0)),"",OFFSET('5. Pp (3 años)'!$H$46,INT((ROW()-13)/2),0))</f>
        <v/>
      </c>
      <c r="H301" s="1027" t="str">
        <f ca="1">IF(ISBLANK(OFFSET('9. METAS'!$L$20,INT((ROW()-13)/2),0)),"",OFFSET('9. METAS'!$L$20,INT((ROW()-13)/2),0))</f>
        <v/>
      </c>
      <c r="I301" s="1029"/>
      <c r="J301" s="208" t="e">
        <f ca="1">IF(MOD(ROW()-13,2)=0,IF(ISBLANK(OFFSET(#REF!,INT((ROW()-13)/2),0)),"",OFFSET(#REF!,INT((ROW()-13)/2),0)),IF(ISBLANK(OFFSET('9. METAS'!$U$20,INT((ROW()-14)/2),0)),"",OFFSET('9. METAS'!$U$20,INT((ROW()-14)/2),0)))</f>
        <v>#REF!</v>
      </c>
      <c r="K301" s="209" t="e">
        <f ca="1">IF(MOD(ROW()-13,2)=0,IF(ISBLANK(OFFSET(#REF!,INT((ROW()-13)/2),0)),"",OFFSET(#REF!,INT((ROW()-13)/2),0)),IF(ISBLANK(OFFSET('9. METAS'!$V$20,INT((ROW()-14)/2),0)),"",OFFSET('9. METAS'!$V$20,INT((ROW()-14)/2),0)))</f>
        <v>#REF!</v>
      </c>
      <c r="L301" s="209" t="e">
        <f ca="1">IF(MOD(ROW()-13,2)=0,IF(ISBLANK(OFFSET(#REF!,INT((ROW()-13)/2),0)),"",OFFSET(#REF!,INT((ROW()-13)/2),0)),IF(ISBLANK(OFFSET('9. METAS'!$W$20,INT((ROW()-14)/2),0)),"",OFFSET('9. METAS'!$W$20,INT((ROW()-14)/2),0)))</f>
        <v>#REF!</v>
      </c>
      <c r="M301" s="210" t="e">
        <f ca="1">IF(MOD(ROW()-13,2)=0,IF(ISBLANK(OFFSET(#REF!,INT((ROW()-13)/2),0)),"",OFFSET(#REF!,INT((ROW()-13)/2),0)),IF(ISBLANK(OFFSET('9. METAS'!$X$20,INT((ROW()-14)/2),0)),"",OFFSET('9. METAS'!$X$20,INT((ROW()-14)/2),0)))</f>
        <v>#REF!</v>
      </c>
      <c r="N301" s="1002" t="str">
        <f t="shared" ref="N301" ca="1" si="284">IFERROR(J301/J302,"ND")</f>
        <v>ND</v>
      </c>
      <c r="O301" s="1004" t="str">
        <f t="shared" ref="O301" ca="1" si="285">IFERROR(((J301+K301+L301+M301)/H301),"ND")</f>
        <v>ND</v>
      </c>
      <c r="P301" s="1031"/>
    </row>
    <row r="302" spans="3:16">
      <c r="C302" s="981"/>
      <c r="D302" s="983"/>
      <c r="E302" s="983"/>
      <c r="F302" s="985"/>
      <c r="G302" s="987"/>
      <c r="H302" s="1027"/>
      <c r="I302" s="1033"/>
      <c r="J302" s="208" t="str">
        <f ca="1">IF(MOD(ROW()-13,2)=0,IF(ISBLANK(OFFSET(#REF!,INT((ROW()-13)/2),0)),"",OFFSET(#REF!,INT((ROW()-13)/2),0)),IF(ISBLANK(OFFSET('9. METAS'!$U$20,INT((ROW()-14)/2),0)),"",OFFSET('9. METAS'!$U$20,INT((ROW()-14)/2),0)))</f>
        <v/>
      </c>
      <c r="K302" s="209" t="str">
        <f ca="1">IF(MOD(ROW()-13,2)=0,IF(ISBLANK(OFFSET(#REF!,INT((ROW()-13)/2),0)),"",OFFSET(#REF!,INT((ROW()-13)/2),0)),IF(ISBLANK(OFFSET('9. METAS'!$V$20,INT((ROW()-14)/2),0)),"",OFFSET('9. METAS'!$V$20,INT((ROW()-14)/2),0)))</f>
        <v/>
      </c>
      <c r="L302" s="209" t="str">
        <f ca="1">IF(MOD(ROW()-13,2)=0,IF(ISBLANK(OFFSET(#REF!,INT((ROW()-13)/2),0)),"",OFFSET(#REF!,INT((ROW()-13)/2),0)),IF(ISBLANK(OFFSET('9. METAS'!$W$20,INT((ROW()-14)/2),0)),"",OFFSET('9. METAS'!$W$20,INT((ROW()-14)/2),0)))</f>
        <v/>
      </c>
      <c r="M302" s="210" t="str">
        <f ca="1">IF(MOD(ROW()-13,2)=0,IF(ISBLANK(OFFSET(#REF!,INT((ROW()-13)/2),0)),"",OFFSET(#REF!,INT((ROW()-13)/2),0)),IF(ISBLANK(OFFSET('9. METAS'!$X$20,INT((ROW()-14)/2),0)),"",OFFSET('9. METAS'!$X$20,INT((ROW()-14)/2),0)))</f>
        <v/>
      </c>
      <c r="N302" s="1003"/>
      <c r="O302" s="1005"/>
      <c r="P302" s="1034"/>
    </row>
    <row r="303" spans="3:16">
      <c r="C303" s="1008" t="str">
        <f ca="1">IF(ISBLANK(OFFSET('5. Pp (3 años)'!$C$46,INT((ROW()-13)/2),0)),"",OFFSET('5. Pp (3 años)'!$C$46,INT((ROW()-13)/2),0))</f>
        <v/>
      </c>
      <c r="D303" s="983" t="str">
        <f ca="1">IF(ISBLANK(OFFSET('5. Pp (3 años)'!$D$46,INT((ROW()-13)/2),0)),"",OFFSET('5. Pp (3 años)'!$D$46,INT((ROW()-13)/2),0))</f>
        <v/>
      </c>
      <c r="E303" s="983" t="str">
        <f ca="1">IF(ISBLANK(OFFSET('5. Pp (3 años)'!$E$46,INT((ROW()-13)/2),0)),"",OFFSET('5. Pp (3 años)'!$E$46,INT((ROW()-13)/2),0))</f>
        <v/>
      </c>
      <c r="F303" s="985" t="str">
        <f ca="1">IF(ISBLANK(OFFSET('5. Pp (3 años)'!$K$46,INT((ROW()-13)/2),0)),"",OFFSET('5. Pp (3 años)'!$K$46,INT((ROW()-13)/2),0))</f>
        <v/>
      </c>
      <c r="G303" s="987" t="str">
        <f ca="1">IF(ISBLANK(OFFSET('5. Pp (3 años)'!$H$46,INT((ROW()-13)/2),0)),"",OFFSET('5. Pp (3 años)'!$H$46,INT((ROW()-13)/2),0))</f>
        <v/>
      </c>
      <c r="H303" s="1027" t="str">
        <f ca="1">IF(ISBLANK(OFFSET('9. METAS'!$L$20,INT((ROW()-13)/2),0)),"",OFFSET('9. METAS'!$L$20,INT((ROW()-13)/2),0))</f>
        <v/>
      </c>
      <c r="I303" s="1029"/>
      <c r="J303" s="208" t="e">
        <f ca="1">IF(MOD(ROW()-13,2)=0,IF(ISBLANK(OFFSET(#REF!,INT((ROW()-13)/2),0)),"",OFFSET(#REF!,INT((ROW()-13)/2),0)),IF(ISBLANK(OFFSET('9. METAS'!$U$20,INT((ROW()-14)/2),0)),"",OFFSET('9. METAS'!$U$20,INT((ROW()-14)/2),0)))</f>
        <v>#REF!</v>
      </c>
      <c r="K303" s="209" t="e">
        <f ca="1">IF(MOD(ROW()-13,2)=0,IF(ISBLANK(OFFSET(#REF!,INT((ROW()-13)/2),0)),"",OFFSET(#REF!,INT((ROW()-13)/2),0)),IF(ISBLANK(OFFSET('9. METAS'!$V$20,INT((ROW()-14)/2),0)),"",OFFSET('9. METAS'!$V$20,INT((ROW()-14)/2),0)))</f>
        <v>#REF!</v>
      </c>
      <c r="L303" s="209" t="e">
        <f ca="1">IF(MOD(ROW()-13,2)=0,IF(ISBLANK(OFFSET(#REF!,INT((ROW()-13)/2),0)),"",OFFSET(#REF!,INT((ROW()-13)/2),0)),IF(ISBLANK(OFFSET('9. METAS'!$W$20,INT((ROW()-14)/2),0)),"",OFFSET('9. METAS'!$W$20,INT((ROW()-14)/2),0)))</f>
        <v>#REF!</v>
      </c>
      <c r="M303" s="210" t="e">
        <f ca="1">IF(MOD(ROW()-13,2)=0,IF(ISBLANK(OFFSET(#REF!,INT((ROW()-13)/2),0)),"",OFFSET(#REF!,INT((ROW()-13)/2),0)),IF(ISBLANK(OFFSET('9. METAS'!$X$20,INT((ROW()-14)/2),0)),"",OFFSET('9. METAS'!$X$20,INT((ROW()-14)/2),0)))</f>
        <v>#REF!</v>
      </c>
      <c r="N303" s="1002" t="str">
        <f t="shared" ref="N303" ca="1" si="286">IFERROR(J303/J304,"ND")</f>
        <v>ND</v>
      </c>
      <c r="O303" s="1004" t="str">
        <f t="shared" ref="O303" ca="1" si="287">IFERROR(((J303+K303+L303+M303)/H303),"ND")</f>
        <v>ND</v>
      </c>
      <c r="P303" s="1031"/>
    </row>
    <row r="304" spans="3:16">
      <c r="C304" s="981"/>
      <c r="D304" s="983"/>
      <c r="E304" s="983"/>
      <c r="F304" s="985"/>
      <c r="G304" s="987"/>
      <c r="H304" s="1027"/>
      <c r="I304" s="1033"/>
      <c r="J304" s="208" t="str">
        <f ca="1">IF(MOD(ROW()-13,2)=0,IF(ISBLANK(OFFSET(#REF!,INT((ROW()-13)/2),0)),"",OFFSET(#REF!,INT((ROW()-13)/2),0)),IF(ISBLANK(OFFSET('9. METAS'!$U$20,INT((ROW()-14)/2),0)),"",OFFSET('9. METAS'!$U$20,INT((ROW()-14)/2),0)))</f>
        <v/>
      </c>
      <c r="K304" s="209" t="str">
        <f ca="1">IF(MOD(ROW()-13,2)=0,IF(ISBLANK(OFFSET(#REF!,INT((ROW()-13)/2),0)),"",OFFSET(#REF!,INT((ROW()-13)/2),0)),IF(ISBLANK(OFFSET('9. METAS'!$V$20,INT((ROW()-14)/2),0)),"",OFFSET('9. METAS'!$V$20,INT((ROW()-14)/2),0)))</f>
        <v/>
      </c>
      <c r="L304" s="209" t="str">
        <f ca="1">IF(MOD(ROW()-13,2)=0,IF(ISBLANK(OFFSET(#REF!,INT((ROW()-13)/2),0)),"",OFFSET(#REF!,INT((ROW()-13)/2),0)),IF(ISBLANK(OFFSET('9. METAS'!$W$20,INT((ROW()-14)/2),0)),"",OFFSET('9. METAS'!$W$20,INT((ROW()-14)/2),0)))</f>
        <v/>
      </c>
      <c r="M304" s="210" t="str">
        <f ca="1">IF(MOD(ROW()-13,2)=0,IF(ISBLANK(OFFSET(#REF!,INT((ROW()-13)/2),0)),"",OFFSET(#REF!,INT((ROW()-13)/2),0)),IF(ISBLANK(OFFSET('9. METAS'!$X$20,INT((ROW()-14)/2),0)),"",OFFSET('9. METAS'!$X$20,INT((ROW()-14)/2),0)))</f>
        <v/>
      </c>
      <c r="N304" s="1003"/>
      <c r="O304" s="1005"/>
      <c r="P304" s="1034"/>
    </row>
    <row r="305" spans="3:16">
      <c r="C305" s="1008" t="str">
        <f ca="1">IF(ISBLANK(OFFSET('5. Pp (3 años)'!$C$46,INT((ROW()-13)/2),0)),"",OFFSET('5. Pp (3 años)'!$C$46,INT((ROW()-13)/2),0))</f>
        <v/>
      </c>
      <c r="D305" s="983" t="str">
        <f ca="1">IF(ISBLANK(OFFSET('5. Pp (3 años)'!$D$46,INT((ROW()-13)/2),0)),"",OFFSET('5. Pp (3 años)'!$D$46,INT((ROW()-13)/2),0))</f>
        <v/>
      </c>
      <c r="E305" s="983" t="str">
        <f ca="1">IF(ISBLANK(OFFSET('5. Pp (3 años)'!$E$46,INT((ROW()-13)/2),0)),"",OFFSET('5. Pp (3 años)'!$E$46,INT((ROW()-13)/2),0))</f>
        <v/>
      </c>
      <c r="F305" s="985" t="str">
        <f ca="1">IF(ISBLANK(OFFSET('5. Pp (3 años)'!$K$46,INT((ROW()-13)/2),0)),"",OFFSET('5. Pp (3 años)'!$K$46,INT((ROW()-13)/2),0))</f>
        <v/>
      </c>
      <c r="G305" s="987" t="str">
        <f ca="1">IF(ISBLANK(OFFSET('5. Pp (3 años)'!$H$46,INT((ROW()-13)/2),0)),"",OFFSET('5. Pp (3 años)'!$H$46,INT((ROW()-13)/2),0))</f>
        <v/>
      </c>
      <c r="H305" s="1027" t="str">
        <f ca="1">IF(ISBLANK(OFFSET('9. METAS'!$L$20,INT((ROW()-13)/2),0)),"",OFFSET('9. METAS'!$L$20,INT((ROW()-13)/2),0))</f>
        <v/>
      </c>
      <c r="I305" s="1029"/>
      <c r="J305" s="208" t="e">
        <f ca="1">IF(MOD(ROW()-13,2)=0,IF(ISBLANK(OFFSET(#REF!,INT((ROW()-13)/2),0)),"",OFFSET(#REF!,INT((ROW()-13)/2),0)),IF(ISBLANK(OFFSET('9. METAS'!$U$20,INT((ROW()-14)/2),0)),"",OFFSET('9. METAS'!$U$20,INT((ROW()-14)/2),0)))</f>
        <v>#REF!</v>
      </c>
      <c r="K305" s="209" t="e">
        <f ca="1">IF(MOD(ROW()-13,2)=0,IF(ISBLANK(OFFSET(#REF!,INT((ROW()-13)/2),0)),"",OFFSET(#REF!,INT((ROW()-13)/2),0)),IF(ISBLANK(OFFSET('9. METAS'!$V$20,INT((ROW()-14)/2),0)),"",OFFSET('9. METAS'!$V$20,INT((ROW()-14)/2),0)))</f>
        <v>#REF!</v>
      </c>
      <c r="L305" s="209" t="e">
        <f ca="1">IF(MOD(ROW()-13,2)=0,IF(ISBLANK(OFFSET(#REF!,INT((ROW()-13)/2),0)),"",OFFSET(#REF!,INT((ROW()-13)/2),0)),IF(ISBLANK(OFFSET('9. METAS'!$W$20,INT((ROW()-14)/2),0)),"",OFFSET('9. METAS'!$W$20,INT((ROW()-14)/2),0)))</f>
        <v>#REF!</v>
      </c>
      <c r="M305" s="210" t="e">
        <f ca="1">IF(MOD(ROW()-13,2)=0,IF(ISBLANK(OFFSET(#REF!,INT((ROW()-13)/2),0)),"",OFFSET(#REF!,INT((ROW()-13)/2),0)),IF(ISBLANK(OFFSET('9. METAS'!$X$20,INT((ROW()-14)/2),0)),"",OFFSET('9. METAS'!$X$20,INT((ROW()-14)/2),0)))</f>
        <v>#REF!</v>
      </c>
      <c r="N305" s="1002" t="str">
        <f t="shared" ref="N305" ca="1" si="288">IFERROR(J305/J306,"ND")</f>
        <v>ND</v>
      </c>
      <c r="O305" s="1004" t="str">
        <f t="shared" ref="O305" ca="1" si="289">IFERROR(((J305+K305+L305+M305)/H305),"ND")</f>
        <v>ND</v>
      </c>
      <c r="P305" s="1031"/>
    </row>
    <row r="306" spans="3:16">
      <c r="C306" s="981"/>
      <c r="D306" s="983"/>
      <c r="E306" s="983"/>
      <c r="F306" s="985"/>
      <c r="G306" s="987"/>
      <c r="H306" s="1027"/>
      <c r="I306" s="1033"/>
      <c r="J306" s="208" t="str">
        <f ca="1">IF(MOD(ROW()-13,2)=0,IF(ISBLANK(OFFSET(#REF!,INT((ROW()-13)/2),0)),"",OFFSET(#REF!,INT((ROW()-13)/2),0)),IF(ISBLANK(OFFSET('9. METAS'!$U$20,INT((ROW()-14)/2),0)),"",OFFSET('9. METAS'!$U$20,INT((ROW()-14)/2),0)))</f>
        <v/>
      </c>
      <c r="K306" s="209" t="str">
        <f ca="1">IF(MOD(ROW()-13,2)=0,IF(ISBLANK(OFFSET(#REF!,INT((ROW()-13)/2),0)),"",OFFSET(#REF!,INT((ROW()-13)/2),0)),IF(ISBLANK(OFFSET('9. METAS'!$V$20,INT((ROW()-14)/2),0)),"",OFFSET('9. METAS'!$V$20,INT((ROW()-14)/2),0)))</f>
        <v/>
      </c>
      <c r="L306" s="209" t="str">
        <f ca="1">IF(MOD(ROW()-13,2)=0,IF(ISBLANK(OFFSET(#REF!,INT((ROW()-13)/2),0)),"",OFFSET(#REF!,INT((ROW()-13)/2),0)),IF(ISBLANK(OFFSET('9. METAS'!$W$20,INT((ROW()-14)/2),0)),"",OFFSET('9. METAS'!$W$20,INT((ROW()-14)/2),0)))</f>
        <v/>
      </c>
      <c r="M306" s="210" t="str">
        <f ca="1">IF(MOD(ROW()-13,2)=0,IF(ISBLANK(OFFSET(#REF!,INT((ROW()-13)/2),0)),"",OFFSET(#REF!,INT((ROW()-13)/2),0)),IF(ISBLANK(OFFSET('9. METAS'!$X$20,INT((ROW()-14)/2),0)),"",OFFSET('9. METAS'!$X$20,INT((ROW()-14)/2),0)))</f>
        <v/>
      </c>
      <c r="N306" s="1003"/>
      <c r="O306" s="1005"/>
      <c r="P306" s="1034"/>
    </row>
    <row r="307" spans="3:16">
      <c r="C307" s="1008" t="str">
        <f ca="1">IF(ISBLANK(OFFSET('5. Pp (3 años)'!$C$46,INT((ROW()-13)/2),0)),"",OFFSET('5. Pp (3 años)'!$C$46,INT((ROW()-13)/2),0))</f>
        <v/>
      </c>
      <c r="D307" s="983" t="str">
        <f ca="1">IF(ISBLANK(OFFSET('5. Pp (3 años)'!$D$46,INT((ROW()-13)/2),0)),"",OFFSET('5. Pp (3 años)'!$D$46,INT((ROW()-13)/2),0))</f>
        <v/>
      </c>
      <c r="E307" s="983" t="str">
        <f ca="1">IF(ISBLANK(OFFSET('5. Pp (3 años)'!$E$46,INT((ROW()-13)/2),0)),"",OFFSET('5. Pp (3 años)'!$E$46,INT((ROW()-13)/2),0))</f>
        <v/>
      </c>
      <c r="F307" s="985" t="str">
        <f ca="1">IF(ISBLANK(OFFSET('5. Pp (3 años)'!$K$46,INT((ROW()-13)/2),0)),"",OFFSET('5. Pp (3 años)'!$K$46,INT((ROW()-13)/2),0))</f>
        <v/>
      </c>
      <c r="G307" s="987" t="str">
        <f ca="1">IF(ISBLANK(OFFSET('5. Pp (3 años)'!$H$46,INT((ROW()-13)/2),0)),"",OFFSET('5. Pp (3 años)'!$H$46,INT((ROW()-13)/2),0))</f>
        <v/>
      </c>
      <c r="H307" s="1027" t="str">
        <f ca="1">IF(ISBLANK(OFFSET('9. METAS'!$L$20,INT((ROW()-13)/2),0)),"",OFFSET('9. METAS'!$L$20,INT((ROW()-13)/2),0))</f>
        <v/>
      </c>
      <c r="I307" s="1029"/>
      <c r="J307" s="208" t="e">
        <f ca="1">IF(MOD(ROW()-13,2)=0,IF(ISBLANK(OFFSET(#REF!,INT((ROW()-13)/2),0)),"",OFFSET(#REF!,INT((ROW()-13)/2),0)),IF(ISBLANK(OFFSET('9. METAS'!$U$20,INT((ROW()-14)/2),0)),"",OFFSET('9. METAS'!$U$20,INT((ROW()-14)/2),0)))</f>
        <v>#REF!</v>
      </c>
      <c r="K307" s="209" t="e">
        <f ca="1">IF(MOD(ROW()-13,2)=0,IF(ISBLANK(OFFSET(#REF!,INT((ROW()-13)/2),0)),"",OFFSET(#REF!,INT((ROW()-13)/2),0)),IF(ISBLANK(OFFSET('9. METAS'!$V$20,INT((ROW()-14)/2),0)),"",OFFSET('9. METAS'!$V$20,INT((ROW()-14)/2),0)))</f>
        <v>#REF!</v>
      </c>
      <c r="L307" s="209" t="e">
        <f ca="1">IF(MOD(ROW()-13,2)=0,IF(ISBLANK(OFFSET(#REF!,INT((ROW()-13)/2),0)),"",OFFSET(#REF!,INT((ROW()-13)/2),0)),IF(ISBLANK(OFFSET('9. METAS'!$W$20,INT((ROW()-14)/2),0)),"",OFFSET('9. METAS'!$W$20,INT((ROW()-14)/2),0)))</f>
        <v>#REF!</v>
      </c>
      <c r="M307" s="210" t="e">
        <f ca="1">IF(MOD(ROW()-13,2)=0,IF(ISBLANK(OFFSET(#REF!,INT((ROW()-13)/2),0)),"",OFFSET(#REF!,INT((ROW()-13)/2),0)),IF(ISBLANK(OFFSET('9. METAS'!$X$20,INT((ROW()-14)/2),0)),"",OFFSET('9. METAS'!$X$20,INT((ROW()-14)/2),0)))</f>
        <v>#REF!</v>
      </c>
      <c r="N307" s="1002" t="str">
        <f t="shared" ref="N307" ca="1" si="290">IFERROR(J307/J308,"ND")</f>
        <v>ND</v>
      </c>
      <c r="O307" s="1004" t="str">
        <f t="shared" ref="O307" ca="1" si="291">IFERROR(((J307+K307+L307+M307)/H307),"ND")</f>
        <v>ND</v>
      </c>
      <c r="P307" s="1031"/>
    </row>
    <row r="308" spans="3:16">
      <c r="C308" s="981"/>
      <c r="D308" s="983"/>
      <c r="E308" s="983"/>
      <c r="F308" s="985"/>
      <c r="G308" s="987"/>
      <c r="H308" s="1027"/>
      <c r="I308" s="1033"/>
      <c r="J308" s="208" t="str">
        <f ca="1">IF(MOD(ROW()-13,2)=0,IF(ISBLANK(OFFSET(#REF!,INT((ROW()-13)/2),0)),"",OFFSET(#REF!,INT((ROW()-13)/2),0)),IF(ISBLANK(OFFSET('9. METAS'!$U$20,INT((ROW()-14)/2),0)),"",OFFSET('9. METAS'!$U$20,INT((ROW()-14)/2),0)))</f>
        <v/>
      </c>
      <c r="K308" s="209" t="str">
        <f ca="1">IF(MOD(ROW()-13,2)=0,IF(ISBLANK(OFFSET(#REF!,INT((ROW()-13)/2),0)),"",OFFSET(#REF!,INT((ROW()-13)/2),0)),IF(ISBLANK(OFFSET('9. METAS'!$V$20,INT((ROW()-14)/2),0)),"",OFFSET('9. METAS'!$V$20,INT((ROW()-14)/2),0)))</f>
        <v/>
      </c>
      <c r="L308" s="209" t="str">
        <f ca="1">IF(MOD(ROW()-13,2)=0,IF(ISBLANK(OFFSET(#REF!,INT((ROW()-13)/2),0)),"",OFFSET(#REF!,INT((ROW()-13)/2),0)),IF(ISBLANK(OFFSET('9. METAS'!$W$20,INT((ROW()-14)/2),0)),"",OFFSET('9. METAS'!$W$20,INT((ROW()-14)/2),0)))</f>
        <v/>
      </c>
      <c r="M308" s="210" t="str">
        <f ca="1">IF(MOD(ROW()-13,2)=0,IF(ISBLANK(OFFSET(#REF!,INT((ROW()-13)/2),0)),"",OFFSET(#REF!,INT((ROW()-13)/2),0)),IF(ISBLANK(OFFSET('9. METAS'!$X$20,INT((ROW()-14)/2),0)),"",OFFSET('9. METAS'!$X$20,INT((ROW()-14)/2),0)))</f>
        <v/>
      </c>
      <c r="N308" s="1003"/>
      <c r="O308" s="1005"/>
      <c r="P308" s="1034"/>
    </row>
    <row r="309" spans="3:16">
      <c r="C309" s="1008" t="str">
        <f ca="1">IF(ISBLANK(OFFSET('5. Pp (3 años)'!$C$46,INT((ROW()-13)/2),0)),"",OFFSET('5. Pp (3 años)'!$C$46,INT((ROW()-13)/2),0))</f>
        <v/>
      </c>
      <c r="D309" s="983" t="str">
        <f ca="1">IF(ISBLANK(OFFSET('5. Pp (3 años)'!$D$46,INT((ROW()-13)/2),0)),"",OFFSET('5. Pp (3 años)'!$D$46,INT((ROW()-13)/2),0))</f>
        <v/>
      </c>
      <c r="E309" s="983" t="str">
        <f ca="1">IF(ISBLANK(OFFSET('5. Pp (3 años)'!$E$46,INT((ROW()-13)/2),0)),"",OFFSET('5. Pp (3 años)'!$E$46,INT((ROW()-13)/2),0))</f>
        <v/>
      </c>
      <c r="F309" s="985" t="str">
        <f ca="1">IF(ISBLANK(OFFSET('5. Pp (3 años)'!$K$46,INT((ROW()-13)/2),0)),"",OFFSET('5. Pp (3 años)'!$K$46,INT((ROW()-13)/2),0))</f>
        <v/>
      </c>
      <c r="G309" s="987" t="str">
        <f ca="1">IF(ISBLANK(OFFSET('5. Pp (3 años)'!$H$46,INT((ROW()-13)/2),0)),"",OFFSET('5. Pp (3 años)'!$H$46,INT((ROW()-13)/2),0))</f>
        <v/>
      </c>
      <c r="H309" s="1027" t="str">
        <f ca="1">IF(ISBLANK(OFFSET('9. METAS'!$L$20,INT((ROW()-13)/2),0)),"",OFFSET('9. METAS'!$L$20,INT((ROW()-13)/2),0))</f>
        <v/>
      </c>
      <c r="I309" s="1029"/>
      <c r="J309" s="208" t="e">
        <f ca="1">IF(MOD(ROW()-13,2)=0,IF(ISBLANK(OFFSET(#REF!,INT((ROW()-13)/2),0)),"",OFFSET(#REF!,INT((ROW()-13)/2),0)),IF(ISBLANK(OFFSET('9. METAS'!$U$20,INT((ROW()-14)/2),0)),"",OFFSET('9. METAS'!$U$20,INT((ROW()-14)/2),0)))</f>
        <v>#REF!</v>
      </c>
      <c r="K309" s="209" t="e">
        <f ca="1">IF(MOD(ROW()-13,2)=0,IF(ISBLANK(OFFSET(#REF!,INT((ROW()-13)/2),0)),"",OFFSET(#REF!,INT((ROW()-13)/2),0)),IF(ISBLANK(OFFSET('9. METAS'!$V$20,INT((ROW()-14)/2),0)),"",OFFSET('9. METAS'!$V$20,INT((ROW()-14)/2),0)))</f>
        <v>#REF!</v>
      </c>
      <c r="L309" s="209" t="e">
        <f ca="1">IF(MOD(ROW()-13,2)=0,IF(ISBLANK(OFFSET(#REF!,INT((ROW()-13)/2),0)),"",OFFSET(#REF!,INT((ROW()-13)/2),0)),IF(ISBLANK(OFFSET('9. METAS'!$W$20,INT((ROW()-14)/2),0)),"",OFFSET('9. METAS'!$W$20,INT((ROW()-14)/2),0)))</f>
        <v>#REF!</v>
      </c>
      <c r="M309" s="210" t="e">
        <f ca="1">IF(MOD(ROW()-13,2)=0,IF(ISBLANK(OFFSET(#REF!,INT((ROW()-13)/2),0)),"",OFFSET(#REF!,INT((ROW()-13)/2),0)),IF(ISBLANK(OFFSET('9. METAS'!$X$20,INT((ROW()-14)/2),0)),"",OFFSET('9. METAS'!$X$20,INT((ROW()-14)/2),0)))</f>
        <v>#REF!</v>
      </c>
      <c r="N309" s="1002" t="str">
        <f t="shared" ref="N309" ca="1" si="292">IFERROR(J309/J310,"ND")</f>
        <v>ND</v>
      </c>
      <c r="O309" s="1004" t="str">
        <f t="shared" ref="O309" ca="1" si="293">IFERROR(((J309+K309+L309+M309)/H309),"ND")</f>
        <v>ND</v>
      </c>
      <c r="P309" s="1031"/>
    </row>
    <row r="310" spans="3:16">
      <c r="C310" s="981"/>
      <c r="D310" s="983"/>
      <c r="E310" s="983"/>
      <c r="F310" s="985"/>
      <c r="G310" s="987"/>
      <c r="H310" s="1027"/>
      <c r="I310" s="1033"/>
      <c r="J310" s="208" t="str">
        <f ca="1">IF(MOD(ROW()-13,2)=0,IF(ISBLANK(OFFSET(#REF!,INT((ROW()-13)/2),0)),"",OFFSET(#REF!,INT((ROW()-13)/2),0)),IF(ISBLANK(OFFSET('9. METAS'!$U$20,INT((ROW()-14)/2),0)),"",OFFSET('9. METAS'!$U$20,INT((ROW()-14)/2),0)))</f>
        <v/>
      </c>
      <c r="K310" s="209" t="str">
        <f ca="1">IF(MOD(ROW()-13,2)=0,IF(ISBLANK(OFFSET(#REF!,INT((ROW()-13)/2),0)),"",OFFSET(#REF!,INT((ROW()-13)/2),0)),IF(ISBLANK(OFFSET('9. METAS'!$V$20,INT((ROW()-14)/2),0)),"",OFFSET('9. METAS'!$V$20,INT((ROW()-14)/2),0)))</f>
        <v/>
      </c>
      <c r="L310" s="209" t="str">
        <f ca="1">IF(MOD(ROW()-13,2)=0,IF(ISBLANK(OFFSET(#REF!,INT((ROW()-13)/2),0)),"",OFFSET(#REF!,INT((ROW()-13)/2),0)),IF(ISBLANK(OFFSET('9. METAS'!$W$20,INT((ROW()-14)/2),0)),"",OFFSET('9. METAS'!$W$20,INT((ROW()-14)/2),0)))</f>
        <v/>
      </c>
      <c r="M310" s="210" t="str">
        <f ca="1">IF(MOD(ROW()-13,2)=0,IF(ISBLANK(OFFSET(#REF!,INT((ROW()-13)/2),0)),"",OFFSET(#REF!,INT((ROW()-13)/2),0)),IF(ISBLANK(OFFSET('9. METAS'!$X$20,INT((ROW()-14)/2),0)),"",OFFSET('9. METAS'!$X$20,INT((ROW()-14)/2),0)))</f>
        <v/>
      </c>
      <c r="N310" s="1003"/>
      <c r="O310" s="1005"/>
      <c r="P310" s="1034"/>
    </row>
    <row r="311" spans="3:16">
      <c r="C311" s="1008" t="str">
        <f ca="1">IF(ISBLANK(OFFSET('5. Pp (3 años)'!$C$46,INT((ROW()-13)/2),0)),"",OFFSET('5. Pp (3 años)'!$C$46,INT((ROW()-13)/2),0))</f>
        <v/>
      </c>
      <c r="D311" s="983" t="str">
        <f ca="1">IF(ISBLANK(OFFSET('5. Pp (3 años)'!$D$46,INT((ROW()-13)/2),0)),"",OFFSET('5. Pp (3 años)'!$D$46,INT((ROW()-13)/2),0))</f>
        <v/>
      </c>
      <c r="E311" s="983" t="str">
        <f ca="1">IF(ISBLANK(OFFSET('5. Pp (3 años)'!$E$46,INT((ROW()-13)/2),0)),"",OFFSET('5. Pp (3 años)'!$E$46,INT((ROW()-13)/2),0))</f>
        <v/>
      </c>
      <c r="F311" s="985" t="str">
        <f ca="1">IF(ISBLANK(OFFSET('5. Pp (3 años)'!$K$46,INT((ROW()-13)/2),0)),"",OFFSET('5. Pp (3 años)'!$K$46,INT((ROW()-13)/2),0))</f>
        <v/>
      </c>
      <c r="G311" s="987" t="str">
        <f ca="1">IF(ISBLANK(OFFSET('5. Pp (3 años)'!$H$46,INT((ROW()-13)/2),0)),"",OFFSET('5. Pp (3 años)'!$H$46,INT((ROW()-13)/2),0))</f>
        <v/>
      </c>
      <c r="H311" s="1027" t="str">
        <f ca="1">IF(ISBLANK(OFFSET('9. METAS'!$L$20,INT((ROW()-13)/2),0)),"",OFFSET('9. METAS'!$L$20,INT((ROW()-13)/2),0))</f>
        <v/>
      </c>
      <c r="I311" s="1029"/>
      <c r="J311" s="208" t="e">
        <f ca="1">IF(MOD(ROW()-13,2)=0,IF(ISBLANK(OFFSET(#REF!,INT((ROW()-13)/2),0)),"",OFFSET(#REF!,INT((ROW()-13)/2),0)),IF(ISBLANK(OFFSET('9. METAS'!$U$20,INT((ROW()-14)/2),0)),"",OFFSET('9. METAS'!$U$20,INT((ROW()-14)/2),0)))</f>
        <v>#REF!</v>
      </c>
      <c r="K311" s="209" t="e">
        <f ca="1">IF(MOD(ROW()-13,2)=0,IF(ISBLANK(OFFSET(#REF!,INT((ROW()-13)/2),0)),"",OFFSET(#REF!,INT((ROW()-13)/2),0)),IF(ISBLANK(OFFSET('9. METAS'!$V$20,INT((ROW()-14)/2),0)),"",OFFSET('9. METAS'!$V$20,INT((ROW()-14)/2),0)))</f>
        <v>#REF!</v>
      </c>
      <c r="L311" s="209" t="e">
        <f ca="1">IF(MOD(ROW()-13,2)=0,IF(ISBLANK(OFFSET(#REF!,INT((ROW()-13)/2),0)),"",OFFSET(#REF!,INT((ROW()-13)/2),0)),IF(ISBLANK(OFFSET('9. METAS'!$W$20,INT((ROW()-14)/2),0)),"",OFFSET('9. METAS'!$W$20,INT((ROW()-14)/2),0)))</f>
        <v>#REF!</v>
      </c>
      <c r="M311" s="210" t="e">
        <f ca="1">IF(MOD(ROW()-13,2)=0,IF(ISBLANK(OFFSET(#REF!,INT((ROW()-13)/2),0)),"",OFFSET(#REF!,INT((ROW()-13)/2),0)),IF(ISBLANK(OFFSET('9. METAS'!$X$20,INT((ROW()-14)/2),0)),"",OFFSET('9. METAS'!$X$20,INT((ROW()-14)/2),0)))</f>
        <v>#REF!</v>
      </c>
      <c r="N311" s="1002" t="str">
        <f t="shared" ref="N311" ca="1" si="294">IFERROR(J311/J312,"ND")</f>
        <v>ND</v>
      </c>
      <c r="O311" s="1004" t="str">
        <f t="shared" ref="O311" ca="1" si="295">IFERROR(((J311+K311+L311+M311)/H311),"ND")</f>
        <v>ND</v>
      </c>
      <c r="P311" s="1031"/>
    </row>
    <row r="312" spans="3:16">
      <c r="C312" s="981"/>
      <c r="D312" s="983"/>
      <c r="E312" s="983"/>
      <c r="F312" s="985"/>
      <c r="G312" s="987"/>
      <c r="H312" s="1027"/>
      <c r="I312" s="1033"/>
      <c r="J312" s="208" t="str">
        <f ca="1">IF(MOD(ROW()-13,2)=0,IF(ISBLANK(OFFSET(#REF!,INT((ROW()-13)/2),0)),"",OFFSET(#REF!,INT((ROW()-13)/2),0)),IF(ISBLANK(OFFSET('9. METAS'!$U$20,INT((ROW()-14)/2),0)),"",OFFSET('9. METAS'!$U$20,INT((ROW()-14)/2),0)))</f>
        <v/>
      </c>
      <c r="K312" s="209" t="str">
        <f ca="1">IF(MOD(ROW()-13,2)=0,IF(ISBLANK(OFFSET(#REF!,INT((ROW()-13)/2),0)),"",OFFSET(#REF!,INT((ROW()-13)/2),0)),IF(ISBLANK(OFFSET('9. METAS'!$V$20,INT((ROW()-14)/2),0)),"",OFFSET('9. METAS'!$V$20,INT((ROW()-14)/2),0)))</f>
        <v/>
      </c>
      <c r="L312" s="209" t="str">
        <f ca="1">IF(MOD(ROW()-13,2)=0,IF(ISBLANK(OFFSET(#REF!,INT((ROW()-13)/2),0)),"",OFFSET(#REF!,INT((ROW()-13)/2),0)),IF(ISBLANK(OFFSET('9. METAS'!$W$20,INT((ROW()-14)/2),0)),"",OFFSET('9. METAS'!$W$20,INT((ROW()-14)/2),0)))</f>
        <v/>
      </c>
      <c r="M312" s="210" t="str">
        <f ca="1">IF(MOD(ROW()-13,2)=0,IF(ISBLANK(OFFSET(#REF!,INT((ROW()-13)/2),0)),"",OFFSET(#REF!,INT((ROW()-13)/2),0)),IF(ISBLANK(OFFSET('9. METAS'!$X$20,INT((ROW()-14)/2),0)),"",OFFSET('9. METAS'!$X$20,INT((ROW()-14)/2),0)))</f>
        <v/>
      </c>
      <c r="N312" s="1003"/>
      <c r="O312" s="1005"/>
      <c r="P312" s="1034"/>
    </row>
    <row r="313" spans="3:16">
      <c r="C313" s="1008" t="str">
        <f ca="1">IF(ISBLANK(OFFSET('5. Pp (3 años)'!$C$46,INT((ROW()-13)/2),0)),"",OFFSET('5. Pp (3 años)'!$C$46,INT((ROW()-13)/2),0))</f>
        <v/>
      </c>
      <c r="D313" s="983" t="str">
        <f ca="1">IF(ISBLANK(OFFSET('5. Pp (3 años)'!$D$46,INT((ROW()-13)/2),0)),"",OFFSET('5. Pp (3 años)'!$D$46,INT((ROW()-13)/2),0))</f>
        <v/>
      </c>
      <c r="E313" s="983" t="str">
        <f ca="1">IF(ISBLANK(OFFSET('5. Pp (3 años)'!$E$46,INT((ROW()-13)/2),0)),"",OFFSET('5. Pp (3 años)'!$E$46,INT((ROW()-13)/2),0))</f>
        <v/>
      </c>
      <c r="F313" s="985" t="str">
        <f ca="1">IF(ISBLANK(OFFSET('5. Pp (3 años)'!$K$46,INT((ROW()-13)/2),0)),"",OFFSET('5. Pp (3 años)'!$K$46,INT((ROW()-13)/2),0))</f>
        <v/>
      </c>
      <c r="G313" s="987" t="str">
        <f ca="1">IF(ISBLANK(OFFSET('5. Pp (3 años)'!$H$46,INT((ROW()-13)/2),0)),"",OFFSET('5. Pp (3 años)'!$H$46,INT((ROW()-13)/2),0))</f>
        <v/>
      </c>
      <c r="H313" s="1027" t="str">
        <f ca="1">IF(ISBLANK(OFFSET('9. METAS'!$L$20,INT((ROW()-13)/2),0)),"",OFFSET('9. METAS'!$L$20,INT((ROW()-13)/2),0))</f>
        <v/>
      </c>
      <c r="I313" s="1029"/>
      <c r="J313" s="208" t="e">
        <f ca="1">IF(MOD(ROW()-13,2)=0,IF(ISBLANK(OFFSET(#REF!,INT((ROW()-13)/2),0)),"",OFFSET(#REF!,INT((ROW()-13)/2),0)),IF(ISBLANK(OFFSET('9. METAS'!$U$20,INT((ROW()-14)/2),0)),"",OFFSET('9. METAS'!$U$20,INT((ROW()-14)/2),0)))</f>
        <v>#REF!</v>
      </c>
      <c r="K313" s="209" t="e">
        <f ca="1">IF(MOD(ROW()-13,2)=0,IF(ISBLANK(OFFSET(#REF!,INT((ROW()-13)/2),0)),"",OFFSET(#REF!,INT((ROW()-13)/2),0)),IF(ISBLANK(OFFSET('9. METAS'!$V$20,INT((ROW()-14)/2),0)),"",OFFSET('9. METAS'!$V$20,INT((ROW()-14)/2),0)))</f>
        <v>#REF!</v>
      </c>
      <c r="L313" s="209" t="e">
        <f ca="1">IF(MOD(ROW()-13,2)=0,IF(ISBLANK(OFFSET(#REF!,INT((ROW()-13)/2),0)),"",OFFSET(#REF!,INT((ROW()-13)/2),0)),IF(ISBLANK(OFFSET('9. METAS'!$W$20,INT((ROW()-14)/2),0)),"",OFFSET('9. METAS'!$W$20,INT((ROW()-14)/2),0)))</f>
        <v>#REF!</v>
      </c>
      <c r="M313" s="210" t="e">
        <f ca="1">IF(MOD(ROW()-13,2)=0,IF(ISBLANK(OFFSET(#REF!,INT((ROW()-13)/2),0)),"",OFFSET(#REF!,INT((ROW()-13)/2),0)),IF(ISBLANK(OFFSET('9. METAS'!$X$20,INT((ROW()-14)/2),0)),"",OFFSET('9. METAS'!$X$20,INT((ROW()-14)/2),0)))</f>
        <v>#REF!</v>
      </c>
      <c r="N313" s="1002" t="str">
        <f t="shared" ref="N313" ca="1" si="296">IFERROR(J313/J314,"ND")</f>
        <v>ND</v>
      </c>
      <c r="O313" s="1004" t="str">
        <f t="shared" ref="O313" ca="1" si="297">IFERROR(((J313+K313+L313+M313)/H313),"ND")</f>
        <v>ND</v>
      </c>
      <c r="P313" s="1031"/>
    </row>
    <row r="314" spans="3:16">
      <c r="C314" s="981"/>
      <c r="D314" s="983"/>
      <c r="E314" s="983"/>
      <c r="F314" s="985"/>
      <c r="G314" s="987"/>
      <c r="H314" s="1027"/>
      <c r="I314" s="1033"/>
      <c r="J314" s="208" t="str">
        <f ca="1">IF(MOD(ROW()-13,2)=0,IF(ISBLANK(OFFSET(#REF!,INT((ROW()-13)/2),0)),"",OFFSET(#REF!,INT((ROW()-13)/2),0)),IF(ISBLANK(OFFSET('9. METAS'!$U$20,INT((ROW()-14)/2),0)),"",OFFSET('9. METAS'!$U$20,INT((ROW()-14)/2),0)))</f>
        <v/>
      </c>
      <c r="K314" s="209" t="str">
        <f ca="1">IF(MOD(ROW()-13,2)=0,IF(ISBLANK(OFFSET(#REF!,INT((ROW()-13)/2),0)),"",OFFSET(#REF!,INT((ROW()-13)/2),0)),IF(ISBLANK(OFFSET('9. METAS'!$V$20,INT((ROW()-14)/2),0)),"",OFFSET('9. METAS'!$V$20,INT((ROW()-14)/2),0)))</f>
        <v/>
      </c>
      <c r="L314" s="209" t="str">
        <f ca="1">IF(MOD(ROW()-13,2)=0,IF(ISBLANK(OFFSET(#REF!,INT((ROW()-13)/2),0)),"",OFFSET(#REF!,INT((ROW()-13)/2),0)),IF(ISBLANK(OFFSET('9. METAS'!$W$20,INT((ROW()-14)/2),0)),"",OFFSET('9. METAS'!$W$20,INT((ROW()-14)/2),0)))</f>
        <v/>
      </c>
      <c r="M314" s="210" t="str">
        <f ca="1">IF(MOD(ROW()-13,2)=0,IF(ISBLANK(OFFSET(#REF!,INT((ROW()-13)/2),0)),"",OFFSET(#REF!,INT((ROW()-13)/2),0)),IF(ISBLANK(OFFSET('9. METAS'!$X$20,INT((ROW()-14)/2),0)),"",OFFSET('9. METAS'!$X$20,INT((ROW()-14)/2),0)))</f>
        <v/>
      </c>
      <c r="N314" s="1003"/>
      <c r="O314" s="1005"/>
      <c r="P314" s="1034"/>
    </row>
    <row r="315" spans="3:16">
      <c r="C315" s="1008" t="str">
        <f ca="1">IF(ISBLANK(OFFSET('5. Pp (3 años)'!$C$46,INT((ROW()-13)/2),0)),"",OFFSET('5. Pp (3 años)'!$C$46,INT((ROW()-13)/2),0))</f>
        <v/>
      </c>
      <c r="D315" s="983" t="str">
        <f ca="1">IF(ISBLANK(OFFSET('5. Pp (3 años)'!$D$46,INT((ROW()-13)/2),0)),"",OFFSET('5. Pp (3 años)'!$D$46,INT((ROW()-13)/2),0))</f>
        <v/>
      </c>
      <c r="E315" s="983" t="str">
        <f ca="1">IF(ISBLANK(OFFSET('5. Pp (3 años)'!$E$46,INT((ROW()-13)/2),0)),"",OFFSET('5. Pp (3 años)'!$E$46,INT((ROW()-13)/2),0))</f>
        <v/>
      </c>
      <c r="F315" s="985" t="str">
        <f ca="1">IF(ISBLANK(OFFSET('5. Pp (3 años)'!$K$46,INT((ROW()-13)/2),0)),"",OFFSET('5. Pp (3 años)'!$K$46,INT((ROW()-13)/2),0))</f>
        <v/>
      </c>
      <c r="G315" s="987" t="str">
        <f ca="1">IF(ISBLANK(OFFSET('5. Pp (3 años)'!$H$46,INT((ROW()-13)/2),0)),"",OFFSET('5. Pp (3 años)'!$H$46,INT((ROW()-13)/2),0))</f>
        <v/>
      </c>
      <c r="H315" s="1027" t="str">
        <f ca="1">IF(ISBLANK(OFFSET('9. METAS'!$L$20,INT((ROW()-13)/2),0)),"",OFFSET('9. METAS'!$L$20,INT((ROW()-13)/2),0))</f>
        <v/>
      </c>
      <c r="I315" s="1029"/>
      <c r="J315" s="208" t="e">
        <f ca="1">IF(MOD(ROW()-13,2)=0,IF(ISBLANK(OFFSET(#REF!,INT((ROW()-13)/2),0)),"",OFFSET(#REF!,INT((ROW()-13)/2),0)),IF(ISBLANK(OFFSET('9. METAS'!$U$20,INT((ROW()-14)/2),0)),"",OFFSET('9. METAS'!$U$20,INT((ROW()-14)/2),0)))</f>
        <v>#REF!</v>
      </c>
      <c r="K315" s="209" t="e">
        <f ca="1">IF(MOD(ROW()-13,2)=0,IF(ISBLANK(OFFSET(#REF!,INT((ROW()-13)/2),0)),"",OFFSET(#REF!,INT((ROW()-13)/2),0)),IF(ISBLANK(OFFSET('9. METAS'!$V$20,INT((ROW()-14)/2),0)),"",OFFSET('9. METAS'!$V$20,INT((ROW()-14)/2),0)))</f>
        <v>#REF!</v>
      </c>
      <c r="L315" s="209" t="e">
        <f ca="1">IF(MOD(ROW()-13,2)=0,IF(ISBLANK(OFFSET(#REF!,INT((ROW()-13)/2),0)),"",OFFSET(#REF!,INT((ROW()-13)/2),0)),IF(ISBLANK(OFFSET('9. METAS'!$W$20,INT((ROW()-14)/2),0)),"",OFFSET('9. METAS'!$W$20,INT((ROW()-14)/2),0)))</f>
        <v>#REF!</v>
      </c>
      <c r="M315" s="210" t="e">
        <f ca="1">IF(MOD(ROW()-13,2)=0,IF(ISBLANK(OFFSET(#REF!,INT((ROW()-13)/2),0)),"",OFFSET(#REF!,INT((ROW()-13)/2),0)),IF(ISBLANK(OFFSET('9. METAS'!$X$20,INT((ROW()-14)/2),0)),"",OFFSET('9. METAS'!$X$20,INT((ROW()-14)/2),0)))</f>
        <v>#REF!</v>
      </c>
      <c r="N315" s="1002" t="str">
        <f t="shared" ref="N315" ca="1" si="298">IFERROR(J315/J316,"ND")</f>
        <v>ND</v>
      </c>
      <c r="O315" s="1004" t="str">
        <f t="shared" ref="O315" ca="1" si="299">IFERROR(((J315+K315+L315+M315)/H315),"ND")</f>
        <v>ND</v>
      </c>
      <c r="P315" s="1031"/>
    </row>
    <row r="316" spans="3:16">
      <c r="C316" s="981"/>
      <c r="D316" s="983"/>
      <c r="E316" s="983"/>
      <c r="F316" s="985"/>
      <c r="G316" s="987"/>
      <c r="H316" s="1027"/>
      <c r="I316" s="1033"/>
      <c r="J316" s="208" t="str">
        <f ca="1">IF(MOD(ROW()-13,2)=0,IF(ISBLANK(OFFSET(#REF!,INT((ROW()-13)/2),0)),"",OFFSET(#REF!,INT((ROW()-13)/2),0)),IF(ISBLANK(OFFSET('9. METAS'!$U$20,INT((ROW()-14)/2),0)),"",OFFSET('9. METAS'!$U$20,INT((ROW()-14)/2),0)))</f>
        <v/>
      </c>
      <c r="K316" s="209" t="str">
        <f ca="1">IF(MOD(ROW()-13,2)=0,IF(ISBLANK(OFFSET(#REF!,INT((ROW()-13)/2),0)),"",OFFSET(#REF!,INT((ROW()-13)/2),0)),IF(ISBLANK(OFFSET('9. METAS'!$V$20,INT((ROW()-14)/2),0)),"",OFFSET('9. METAS'!$V$20,INT((ROW()-14)/2),0)))</f>
        <v/>
      </c>
      <c r="L316" s="209" t="str">
        <f ca="1">IF(MOD(ROW()-13,2)=0,IF(ISBLANK(OFFSET(#REF!,INT((ROW()-13)/2),0)),"",OFFSET(#REF!,INT((ROW()-13)/2),0)),IF(ISBLANK(OFFSET('9. METAS'!$W$20,INT((ROW()-14)/2),0)),"",OFFSET('9. METAS'!$W$20,INT((ROW()-14)/2),0)))</f>
        <v/>
      </c>
      <c r="M316" s="210" t="str">
        <f ca="1">IF(MOD(ROW()-13,2)=0,IF(ISBLANK(OFFSET(#REF!,INT((ROW()-13)/2),0)),"",OFFSET(#REF!,INT((ROW()-13)/2),0)),IF(ISBLANK(OFFSET('9. METAS'!$X$20,INT((ROW()-14)/2),0)),"",OFFSET('9. METAS'!$X$20,INT((ROW()-14)/2),0)))</f>
        <v/>
      </c>
      <c r="N316" s="1003"/>
      <c r="O316" s="1005"/>
      <c r="P316" s="1034"/>
    </row>
    <row r="317" spans="3:16">
      <c r="C317" s="1008" t="str">
        <f ca="1">IF(ISBLANK(OFFSET('5. Pp (3 años)'!$C$46,INT((ROW()-13)/2),0)),"",OFFSET('5. Pp (3 años)'!$C$46,INT((ROW()-13)/2),0))</f>
        <v/>
      </c>
      <c r="D317" s="983" t="str">
        <f ca="1">IF(ISBLANK(OFFSET('5. Pp (3 años)'!$D$46,INT((ROW()-13)/2),0)),"",OFFSET('5. Pp (3 años)'!$D$46,INT((ROW()-13)/2),0))</f>
        <v/>
      </c>
      <c r="E317" s="983" t="str">
        <f ca="1">IF(ISBLANK(OFFSET('5. Pp (3 años)'!$E$46,INT((ROW()-13)/2),0)),"",OFFSET('5. Pp (3 años)'!$E$46,INT((ROW()-13)/2),0))</f>
        <v/>
      </c>
      <c r="F317" s="985" t="str">
        <f ca="1">IF(ISBLANK(OFFSET('5. Pp (3 años)'!$K$46,INT((ROW()-13)/2),0)),"",OFFSET('5. Pp (3 años)'!$K$46,INT((ROW()-13)/2),0))</f>
        <v/>
      </c>
      <c r="G317" s="987" t="str">
        <f ca="1">IF(ISBLANK(OFFSET('5. Pp (3 años)'!$H$46,INT((ROW()-13)/2),0)),"",OFFSET('5. Pp (3 años)'!$H$46,INT((ROW()-13)/2),0))</f>
        <v/>
      </c>
      <c r="H317" s="1027" t="str">
        <f ca="1">IF(ISBLANK(OFFSET('9. METAS'!$L$20,INT((ROW()-13)/2),0)),"",OFFSET('9. METAS'!$L$20,INT((ROW()-13)/2),0))</f>
        <v/>
      </c>
      <c r="I317" s="1029"/>
      <c r="J317" s="208" t="e">
        <f ca="1">IF(MOD(ROW()-13,2)=0,IF(ISBLANK(OFFSET(#REF!,INT((ROW()-13)/2),0)),"",OFFSET(#REF!,INT((ROW()-13)/2),0)),IF(ISBLANK(OFFSET('9. METAS'!$U$20,INT((ROW()-14)/2),0)),"",OFFSET('9. METAS'!$U$20,INT((ROW()-14)/2),0)))</f>
        <v>#REF!</v>
      </c>
      <c r="K317" s="209" t="e">
        <f ca="1">IF(MOD(ROW()-13,2)=0,IF(ISBLANK(OFFSET(#REF!,INT((ROW()-13)/2),0)),"",OFFSET(#REF!,INT((ROW()-13)/2),0)),IF(ISBLANK(OFFSET('9. METAS'!$V$20,INT((ROW()-14)/2),0)),"",OFFSET('9. METAS'!$V$20,INT((ROW()-14)/2),0)))</f>
        <v>#REF!</v>
      </c>
      <c r="L317" s="209" t="e">
        <f ca="1">IF(MOD(ROW()-13,2)=0,IF(ISBLANK(OFFSET(#REF!,INT((ROW()-13)/2),0)),"",OFFSET(#REF!,INT((ROW()-13)/2),0)),IF(ISBLANK(OFFSET('9. METAS'!$W$20,INT((ROW()-14)/2),0)),"",OFFSET('9. METAS'!$W$20,INT((ROW()-14)/2),0)))</f>
        <v>#REF!</v>
      </c>
      <c r="M317" s="210" t="e">
        <f ca="1">IF(MOD(ROW()-13,2)=0,IF(ISBLANK(OFFSET(#REF!,INT((ROW()-13)/2),0)),"",OFFSET(#REF!,INT((ROW()-13)/2),0)),IF(ISBLANK(OFFSET('9. METAS'!$X$20,INT((ROW()-14)/2),0)),"",OFFSET('9. METAS'!$X$20,INT((ROW()-14)/2),0)))</f>
        <v>#REF!</v>
      </c>
      <c r="N317" s="1002" t="str">
        <f t="shared" ref="N317" ca="1" si="300">IFERROR(J317/J318,"ND")</f>
        <v>ND</v>
      </c>
      <c r="O317" s="1004" t="str">
        <f t="shared" ref="O317" ca="1" si="301">IFERROR(((J317+K317+L317+M317)/H317),"ND")</f>
        <v>ND</v>
      </c>
      <c r="P317" s="1031"/>
    </row>
    <row r="318" spans="3:16">
      <c r="C318" s="981"/>
      <c r="D318" s="983"/>
      <c r="E318" s="983"/>
      <c r="F318" s="985"/>
      <c r="G318" s="987"/>
      <c r="H318" s="1027"/>
      <c r="I318" s="1033"/>
      <c r="J318" s="208" t="str">
        <f ca="1">IF(MOD(ROW()-13,2)=0,IF(ISBLANK(OFFSET(#REF!,INT((ROW()-13)/2),0)),"",OFFSET(#REF!,INT((ROW()-13)/2),0)),IF(ISBLANK(OFFSET('9. METAS'!$U$20,INT((ROW()-14)/2),0)),"",OFFSET('9. METAS'!$U$20,INT((ROW()-14)/2),0)))</f>
        <v/>
      </c>
      <c r="K318" s="209" t="str">
        <f ca="1">IF(MOD(ROW()-13,2)=0,IF(ISBLANK(OFFSET(#REF!,INT((ROW()-13)/2),0)),"",OFFSET(#REF!,INT((ROW()-13)/2),0)),IF(ISBLANK(OFFSET('9. METAS'!$V$20,INT((ROW()-14)/2),0)),"",OFFSET('9. METAS'!$V$20,INT((ROW()-14)/2),0)))</f>
        <v/>
      </c>
      <c r="L318" s="209" t="str">
        <f ca="1">IF(MOD(ROW()-13,2)=0,IF(ISBLANK(OFFSET(#REF!,INT((ROW()-13)/2),0)),"",OFFSET(#REF!,INT((ROW()-13)/2),0)),IF(ISBLANK(OFFSET('9. METAS'!$W$20,INT((ROW()-14)/2),0)),"",OFFSET('9. METAS'!$W$20,INT((ROW()-14)/2),0)))</f>
        <v/>
      </c>
      <c r="M318" s="210" t="str">
        <f ca="1">IF(MOD(ROW()-13,2)=0,IF(ISBLANK(OFFSET(#REF!,INT((ROW()-13)/2),0)),"",OFFSET(#REF!,INT((ROW()-13)/2),0)),IF(ISBLANK(OFFSET('9. METAS'!$X$20,INT((ROW()-14)/2),0)),"",OFFSET('9. METAS'!$X$20,INT((ROW()-14)/2),0)))</f>
        <v/>
      </c>
      <c r="N318" s="1003"/>
      <c r="O318" s="1005"/>
      <c r="P318" s="1034"/>
    </row>
    <row r="319" spans="3:16">
      <c r="C319" s="1008" t="str">
        <f ca="1">IF(ISBLANK(OFFSET('5. Pp (3 años)'!$C$46,INT((ROW()-13)/2),0)),"",OFFSET('5. Pp (3 años)'!$C$46,INT((ROW()-13)/2),0))</f>
        <v/>
      </c>
      <c r="D319" s="983" t="str">
        <f ca="1">IF(ISBLANK(OFFSET('5. Pp (3 años)'!$D$46,INT((ROW()-13)/2),0)),"",OFFSET('5. Pp (3 años)'!$D$46,INT((ROW()-13)/2),0))</f>
        <v/>
      </c>
      <c r="E319" s="983" t="str">
        <f ca="1">IF(ISBLANK(OFFSET('5. Pp (3 años)'!$E$46,INT((ROW()-13)/2),0)),"",OFFSET('5. Pp (3 años)'!$E$46,INT((ROW()-13)/2),0))</f>
        <v/>
      </c>
      <c r="F319" s="985" t="str">
        <f ca="1">IF(ISBLANK(OFFSET('5. Pp (3 años)'!$K$46,INT((ROW()-13)/2),0)),"",OFFSET('5. Pp (3 años)'!$K$46,INT((ROW()-13)/2),0))</f>
        <v/>
      </c>
      <c r="G319" s="987" t="str">
        <f ca="1">IF(ISBLANK(OFFSET('5. Pp (3 años)'!$H$46,INT((ROW()-13)/2),0)),"",OFFSET('5. Pp (3 años)'!$H$46,INT((ROW()-13)/2),0))</f>
        <v/>
      </c>
      <c r="H319" s="1027" t="str">
        <f ca="1">IF(ISBLANK(OFFSET('9. METAS'!$L$20,INT((ROW()-13)/2),0)),"",OFFSET('9. METAS'!$L$20,INT((ROW()-13)/2),0))</f>
        <v/>
      </c>
      <c r="I319" s="1029"/>
      <c r="J319" s="208" t="e">
        <f ca="1">IF(MOD(ROW()-13,2)=0,IF(ISBLANK(OFFSET(#REF!,INT((ROW()-13)/2),0)),"",OFFSET(#REF!,INT((ROW()-13)/2),0)),IF(ISBLANK(OFFSET('9. METAS'!$U$20,INT((ROW()-14)/2),0)),"",OFFSET('9. METAS'!$U$20,INT((ROW()-14)/2),0)))</f>
        <v>#REF!</v>
      </c>
      <c r="K319" s="209" t="e">
        <f ca="1">IF(MOD(ROW()-13,2)=0,IF(ISBLANK(OFFSET(#REF!,INT((ROW()-13)/2),0)),"",OFFSET(#REF!,INT((ROW()-13)/2),0)),IF(ISBLANK(OFFSET('9. METAS'!$V$20,INT((ROW()-14)/2),0)),"",OFFSET('9. METAS'!$V$20,INT((ROW()-14)/2),0)))</f>
        <v>#REF!</v>
      </c>
      <c r="L319" s="209" t="e">
        <f ca="1">IF(MOD(ROW()-13,2)=0,IF(ISBLANK(OFFSET(#REF!,INT((ROW()-13)/2),0)),"",OFFSET(#REF!,INT((ROW()-13)/2),0)),IF(ISBLANK(OFFSET('9. METAS'!$W$20,INT((ROW()-14)/2),0)),"",OFFSET('9. METAS'!$W$20,INT((ROW()-14)/2),0)))</f>
        <v>#REF!</v>
      </c>
      <c r="M319" s="210" t="e">
        <f ca="1">IF(MOD(ROW()-13,2)=0,IF(ISBLANK(OFFSET(#REF!,INT((ROW()-13)/2),0)),"",OFFSET(#REF!,INT((ROW()-13)/2),0)),IF(ISBLANK(OFFSET('9. METAS'!$X$20,INT((ROW()-14)/2),0)),"",OFFSET('9. METAS'!$X$20,INT((ROW()-14)/2),0)))</f>
        <v>#REF!</v>
      </c>
      <c r="N319" s="1002" t="str">
        <f t="shared" ref="N319" ca="1" si="302">IFERROR(J319/J320,"ND")</f>
        <v>ND</v>
      </c>
      <c r="O319" s="1004" t="str">
        <f t="shared" ref="O319" ca="1" si="303">IFERROR(((J319+K319+L319+M319)/H319),"ND")</f>
        <v>ND</v>
      </c>
      <c r="P319" s="1031"/>
    </row>
    <row r="320" spans="3:16">
      <c r="C320" s="981"/>
      <c r="D320" s="983"/>
      <c r="E320" s="983"/>
      <c r="F320" s="985"/>
      <c r="G320" s="987"/>
      <c r="H320" s="1027"/>
      <c r="I320" s="1033"/>
      <c r="J320" s="208" t="str">
        <f ca="1">IF(MOD(ROW()-13,2)=0,IF(ISBLANK(OFFSET(#REF!,INT((ROW()-13)/2),0)),"",OFFSET(#REF!,INT((ROW()-13)/2),0)),IF(ISBLANK(OFFSET('9. METAS'!$U$20,INT((ROW()-14)/2),0)),"",OFFSET('9. METAS'!$U$20,INT((ROW()-14)/2),0)))</f>
        <v/>
      </c>
      <c r="K320" s="209" t="str">
        <f ca="1">IF(MOD(ROW()-13,2)=0,IF(ISBLANK(OFFSET(#REF!,INT((ROW()-13)/2),0)),"",OFFSET(#REF!,INT((ROW()-13)/2),0)),IF(ISBLANK(OFFSET('9. METAS'!$V$20,INT((ROW()-14)/2),0)),"",OFFSET('9. METAS'!$V$20,INT((ROW()-14)/2),0)))</f>
        <v/>
      </c>
      <c r="L320" s="209" t="str">
        <f ca="1">IF(MOD(ROW()-13,2)=0,IF(ISBLANK(OFFSET(#REF!,INT((ROW()-13)/2),0)),"",OFFSET(#REF!,INT((ROW()-13)/2),0)),IF(ISBLANK(OFFSET('9. METAS'!$W$20,INT((ROW()-14)/2),0)),"",OFFSET('9. METAS'!$W$20,INT((ROW()-14)/2),0)))</f>
        <v/>
      </c>
      <c r="M320" s="210" t="str">
        <f ca="1">IF(MOD(ROW()-13,2)=0,IF(ISBLANK(OFFSET(#REF!,INT((ROW()-13)/2),0)),"",OFFSET(#REF!,INT((ROW()-13)/2),0)),IF(ISBLANK(OFFSET('9. METAS'!$X$20,INT((ROW()-14)/2),0)),"",OFFSET('9. METAS'!$X$20,INT((ROW()-14)/2),0)))</f>
        <v/>
      </c>
      <c r="N320" s="1003"/>
      <c r="O320" s="1005"/>
      <c r="P320" s="1034"/>
    </row>
    <row r="321" spans="3:16">
      <c r="C321" s="1008" t="str">
        <f ca="1">IF(ISBLANK(OFFSET('5. Pp (3 años)'!$C$46,INT((ROW()-13)/2),0)),"",OFFSET('5. Pp (3 años)'!$C$46,INT((ROW()-13)/2),0))</f>
        <v/>
      </c>
      <c r="D321" s="983" t="str">
        <f ca="1">IF(ISBLANK(OFFSET('5. Pp (3 años)'!$D$46,INT((ROW()-13)/2),0)),"",OFFSET('5. Pp (3 años)'!$D$46,INT((ROW()-13)/2),0))</f>
        <v/>
      </c>
      <c r="E321" s="983" t="str">
        <f ca="1">IF(ISBLANK(OFFSET('5. Pp (3 años)'!$E$46,INT((ROW()-13)/2),0)),"",OFFSET('5. Pp (3 años)'!$E$46,INT((ROW()-13)/2),0))</f>
        <v/>
      </c>
      <c r="F321" s="985" t="str">
        <f ca="1">IF(ISBLANK(OFFSET('5. Pp (3 años)'!$K$46,INT((ROW()-13)/2),0)),"",OFFSET('5. Pp (3 años)'!$K$46,INT((ROW()-13)/2),0))</f>
        <v/>
      </c>
      <c r="G321" s="987" t="str">
        <f ca="1">IF(ISBLANK(OFFSET('5. Pp (3 años)'!$H$46,INT((ROW()-13)/2),0)),"",OFFSET('5. Pp (3 años)'!$H$46,INT((ROW()-13)/2),0))</f>
        <v/>
      </c>
      <c r="H321" s="1027" t="str">
        <f ca="1">IF(ISBLANK(OFFSET('9. METAS'!$L$20,INT((ROW()-13)/2),0)),"",OFFSET('9. METAS'!$L$20,INT((ROW()-13)/2),0))</f>
        <v/>
      </c>
      <c r="I321" s="1029"/>
      <c r="J321" s="208" t="e">
        <f ca="1">IF(MOD(ROW()-13,2)=0,IF(ISBLANK(OFFSET(#REF!,INT((ROW()-13)/2),0)),"",OFFSET(#REF!,INT((ROW()-13)/2),0)),IF(ISBLANK(OFFSET('9. METAS'!$U$20,INT((ROW()-14)/2),0)),"",OFFSET('9. METAS'!$U$20,INT((ROW()-14)/2),0)))</f>
        <v>#REF!</v>
      </c>
      <c r="K321" s="209" t="e">
        <f ca="1">IF(MOD(ROW()-13,2)=0,IF(ISBLANK(OFFSET(#REF!,INT((ROW()-13)/2),0)),"",OFFSET(#REF!,INT((ROW()-13)/2),0)),IF(ISBLANK(OFFSET('9. METAS'!$V$20,INT((ROW()-14)/2),0)),"",OFFSET('9. METAS'!$V$20,INT((ROW()-14)/2),0)))</f>
        <v>#REF!</v>
      </c>
      <c r="L321" s="209" t="e">
        <f ca="1">IF(MOD(ROW()-13,2)=0,IF(ISBLANK(OFFSET(#REF!,INT((ROW()-13)/2),0)),"",OFFSET(#REF!,INT((ROW()-13)/2),0)),IF(ISBLANK(OFFSET('9. METAS'!$W$20,INT((ROW()-14)/2),0)),"",OFFSET('9. METAS'!$W$20,INT((ROW()-14)/2),0)))</f>
        <v>#REF!</v>
      </c>
      <c r="M321" s="210" t="e">
        <f ca="1">IF(MOD(ROW()-13,2)=0,IF(ISBLANK(OFFSET(#REF!,INT((ROW()-13)/2),0)),"",OFFSET(#REF!,INT((ROW()-13)/2),0)),IF(ISBLANK(OFFSET('9. METAS'!$X$20,INT((ROW()-14)/2),0)),"",OFFSET('9. METAS'!$X$20,INT((ROW()-14)/2),0)))</f>
        <v>#REF!</v>
      </c>
      <c r="N321" s="1002" t="str">
        <f t="shared" ref="N321" ca="1" si="304">IFERROR(J321/J322,"ND")</f>
        <v>ND</v>
      </c>
      <c r="O321" s="1004" t="str">
        <f t="shared" ref="O321" ca="1" si="305">IFERROR(((J321+K321+L321+M321)/H321),"ND")</f>
        <v>ND</v>
      </c>
      <c r="P321" s="1031"/>
    </row>
    <row r="322" spans="3:16">
      <c r="C322" s="981"/>
      <c r="D322" s="983"/>
      <c r="E322" s="983"/>
      <c r="F322" s="985"/>
      <c r="G322" s="987"/>
      <c r="H322" s="1027"/>
      <c r="I322" s="1033"/>
      <c r="J322" s="208" t="str">
        <f ca="1">IF(MOD(ROW()-13,2)=0,IF(ISBLANK(OFFSET(#REF!,INT((ROW()-13)/2),0)),"",OFFSET(#REF!,INT((ROW()-13)/2),0)),IF(ISBLANK(OFFSET('9. METAS'!$U$20,INT((ROW()-14)/2),0)),"",OFFSET('9. METAS'!$U$20,INT((ROW()-14)/2),0)))</f>
        <v/>
      </c>
      <c r="K322" s="209" t="str">
        <f ca="1">IF(MOD(ROW()-13,2)=0,IF(ISBLANK(OFFSET(#REF!,INT((ROW()-13)/2),0)),"",OFFSET(#REF!,INT((ROW()-13)/2),0)),IF(ISBLANK(OFFSET('9. METAS'!$V$20,INT((ROW()-14)/2),0)),"",OFFSET('9. METAS'!$V$20,INT((ROW()-14)/2),0)))</f>
        <v/>
      </c>
      <c r="L322" s="209" t="str">
        <f ca="1">IF(MOD(ROW()-13,2)=0,IF(ISBLANK(OFFSET(#REF!,INT((ROW()-13)/2),0)),"",OFFSET(#REF!,INT((ROW()-13)/2),0)),IF(ISBLANK(OFFSET('9. METAS'!$W$20,INT((ROW()-14)/2),0)),"",OFFSET('9. METAS'!$W$20,INT((ROW()-14)/2),0)))</f>
        <v/>
      </c>
      <c r="M322" s="210" t="str">
        <f ca="1">IF(MOD(ROW()-13,2)=0,IF(ISBLANK(OFFSET(#REF!,INT((ROW()-13)/2),0)),"",OFFSET(#REF!,INT((ROW()-13)/2),0)),IF(ISBLANK(OFFSET('9. METAS'!$X$20,INT((ROW()-14)/2),0)),"",OFFSET('9. METAS'!$X$20,INT((ROW()-14)/2),0)))</f>
        <v/>
      </c>
      <c r="N322" s="1003"/>
      <c r="O322" s="1005"/>
      <c r="P322" s="1034"/>
    </row>
    <row r="323" spans="3:16">
      <c r="C323" s="1008" t="str">
        <f ca="1">IF(ISBLANK(OFFSET('5. Pp (3 años)'!$C$46,INT((ROW()-13)/2),0)),"",OFFSET('5. Pp (3 años)'!$C$46,INT((ROW()-13)/2),0))</f>
        <v/>
      </c>
      <c r="D323" s="983" t="str">
        <f ca="1">IF(ISBLANK(OFFSET('5. Pp (3 años)'!$D$46,INT((ROW()-13)/2),0)),"",OFFSET('5. Pp (3 años)'!$D$46,INT((ROW()-13)/2),0))</f>
        <v/>
      </c>
      <c r="E323" s="983" t="str">
        <f ca="1">IF(ISBLANK(OFFSET('5. Pp (3 años)'!$E$46,INT((ROW()-13)/2),0)),"",OFFSET('5. Pp (3 años)'!$E$46,INT((ROW()-13)/2),0))</f>
        <v/>
      </c>
      <c r="F323" s="985" t="str">
        <f ca="1">IF(ISBLANK(OFFSET('5. Pp (3 años)'!$K$46,INT((ROW()-13)/2),0)),"",OFFSET('5. Pp (3 años)'!$K$46,INT((ROW()-13)/2),0))</f>
        <v/>
      </c>
      <c r="G323" s="987" t="str">
        <f ca="1">IF(ISBLANK(OFFSET('5. Pp (3 años)'!$H$46,INT((ROW()-13)/2),0)),"",OFFSET('5. Pp (3 años)'!$H$46,INT((ROW()-13)/2),0))</f>
        <v/>
      </c>
      <c r="H323" s="1027" t="str">
        <f ca="1">IF(ISBLANK(OFFSET('9. METAS'!$L$20,INT((ROW()-13)/2),0)),"",OFFSET('9. METAS'!$L$20,INT((ROW()-13)/2),0))</f>
        <v/>
      </c>
      <c r="I323" s="1029"/>
      <c r="J323" s="208" t="e">
        <f ca="1">IF(MOD(ROW()-13,2)=0,IF(ISBLANK(OFFSET(#REF!,INT((ROW()-13)/2),0)),"",OFFSET(#REF!,INT((ROW()-13)/2),0)),IF(ISBLANK(OFFSET('9. METAS'!$U$20,INT((ROW()-14)/2),0)),"",OFFSET('9. METAS'!$U$20,INT((ROW()-14)/2),0)))</f>
        <v>#REF!</v>
      </c>
      <c r="K323" s="209" t="e">
        <f ca="1">IF(MOD(ROW()-13,2)=0,IF(ISBLANK(OFFSET(#REF!,INT((ROW()-13)/2),0)),"",OFFSET(#REF!,INT((ROW()-13)/2),0)),IF(ISBLANK(OFFSET('9. METAS'!$V$20,INT((ROW()-14)/2),0)),"",OFFSET('9. METAS'!$V$20,INT((ROW()-14)/2),0)))</f>
        <v>#REF!</v>
      </c>
      <c r="L323" s="209" t="e">
        <f ca="1">IF(MOD(ROW()-13,2)=0,IF(ISBLANK(OFFSET(#REF!,INT((ROW()-13)/2),0)),"",OFFSET(#REF!,INT((ROW()-13)/2),0)),IF(ISBLANK(OFFSET('9. METAS'!$W$20,INT((ROW()-14)/2),0)),"",OFFSET('9. METAS'!$W$20,INT((ROW()-14)/2),0)))</f>
        <v>#REF!</v>
      </c>
      <c r="M323" s="210" t="e">
        <f ca="1">IF(MOD(ROW()-13,2)=0,IF(ISBLANK(OFFSET(#REF!,INT((ROW()-13)/2),0)),"",OFFSET(#REF!,INT((ROW()-13)/2),0)),IF(ISBLANK(OFFSET('9. METAS'!$X$20,INT((ROW()-14)/2),0)),"",OFFSET('9. METAS'!$X$20,INT((ROW()-14)/2),0)))</f>
        <v>#REF!</v>
      </c>
      <c r="N323" s="1002" t="str">
        <f t="shared" ref="N323" ca="1" si="306">IFERROR(J323/J324,"ND")</f>
        <v>ND</v>
      </c>
      <c r="O323" s="1004" t="str">
        <f t="shared" ref="O323" ca="1" si="307">IFERROR(((J323+K323+L323+M323)/H323),"ND")</f>
        <v>ND</v>
      </c>
      <c r="P323" s="1031"/>
    </row>
    <row r="324" spans="3:16">
      <c r="C324" s="981"/>
      <c r="D324" s="983"/>
      <c r="E324" s="983"/>
      <c r="F324" s="985"/>
      <c r="G324" s="987"/>
      <c r="H324" s="1027"/>
      <c r="I324" s="1033"/>
      <c r="J324" s="208" t="str">
        <f ca="1">IF(MOD(ROW()-13,2)=0,IF(ISBLANK(OFFSET(#REF!,INT((ROW()-13)/2),0)),"",OFFSET(#REF!,INT((ROW()-13)/2),0)),IF(ISBLANK(OFFSET('9. METAS'!$U$20,INT((ROW()-14)/2),0)),"",OFFSET('9. METAS'!$U$20,INT((ROW()-14)/2),0)))</f>
        <v/>
      </c>
      <c r="K324" s="209" t="str">
        <f ca="1">IF(MOD(ROW()-13,2)=0,IF(ISBLANK(OFFSET(#REF!,INT((ROW()-13)/2),0)),"",OFFSET(#REF!,INT((ROW()-13)/2),0)),IF(ISBLANK(OFFSET('9. METAS'!$V$20,INT((ROW()-14)/2),0)),"",OFFSET('9. METAS'!$V$20,INT((ROW()-14)/2),0)))</f>
        <v/>
      </c>
      <c r="L324" s="209" t="str">
        <f ca="1">IF(MOD(ROW()-13,2)=0,IF(ISBLANK(OFFSET(#REF!,INT((ROW()-13)/2),0)),"",OFFSET(#REF!,INT((ROW()-13)/2),0)),IF(ISBLANK(OFFSET('9. METAS'!$W$20,INT((ROW()-14)/2),0)),"",OFFSET('9. METAS'!$W$20,INT((ROW()-14)/2),0)))</f>
        <v/>
      </c>
      <c r="M324" s="210" t="str">
        <f ca="1">IF(MOD(ROW()-13,2)=0,IF(ISBLANK(OFFSET(#REF!,INT((ROW()-13)/2),0)),"",OFFSET(#REF!,INT((ROW()-13)/2),0)),IF(ISBLANK(OFFSET('9. METAS'!$X$20,INT((ROW()-14)/2),0)),"",OFFSET('9. METAS'!$X$20,INT((ROW()-14)/2),0)))</f>
        <v/>
      </c>
      <c r="N324" s="1003"/>
      <c r="O324" s="1005"/>
      <c r="P324" s="1034"/>
    </row>
    <row r="325" spans="3:16">
      <c r="C325" s="1008" t="str">
        <f ca="1">IF(ISBLANK(OFFSET('5. Pp (3 años)'!$C$46,INT((ROW()-13)/2),0)),"",OFFSET('5. Pp (3 años)'!$C$46,INT((ROW()-13)/2),0))</f>
        <v/>
      </c>
      <c r="D325" s="983" t="str">
        <f ca="1">IF(ISBLANK(OFFSET('5. Pp (3 años)'!$D$46,INT((ROW()-13)/2),0)),"",OFFSET('5. Pp (3 años)'!$D$46,INT((ROW()-13)/2),0))</f>
        <v/>
      </c>
      <c r="E325" s="983" t="str">
        <f ca="1">IF(ISBLANK(OFFSET('5. Pp (3 años)'!$E$46,INT((ROW()-13)/2),0)),"",OFFSET('5. Pp (3 años)'!$E$46,INT((ROW()-13)/2),0))</f>
        <v/>
      </c>
      <c r="F325" s="985" t="str">
        <f ca="1">IF(ISBLANK(OFFSET('5. Pp (3 años)'!$K$46,INT((ROW()-13)/2),0)),"",OFFSET('5. Pp (3 años)'!$K$46,INT((ROW()-13)/2),0))</f>
        <v/>
      </c>
      <c r="G325" s="987" t="str">
        <f ca="1">IF(ISBLANK(OFFSET('5. Pp (3 años)'!$H$46,INT((ROW()-13)/2),0)),"",OFFSET('5. Pp (3 años)'!$H$46,INT((ROW()-13)/2),0))</f>
        <v/>
      </c>
      <c r="H325" s="1027" t="str">
        <f ca="1">IF(ISBLANK(OFFSET('9. METAS'!$L$20,INT((ROW()-13)/2),0)),"",OFFSET('9. METAS'!$L$20,INT((ROW()-13)/2),0))</f>
        <v/>
      </c>
      <c r="I325" s="1029"/>
      <c r="J325" s="208" t="e">
        <f ca="1">IF(MOD(ROW()-13,2)=0,IF(ISBLANK(OFFSET(#REF!,INT((ROW()-13)/2),0)),"",OFFSET(#REF!,INT((ROW()-13)/2),0)),IF(ISBLANK(OFFSET('9. METAS'!$U$20,INT((ROW()-14)/2),0)),"",OFFSET('9. METAS'!$U$20,INT((ROW()-14)/2),0)))</f>
        <v>#REF!</v>
      </c>
      <c r="K325" s="209" t="e">
        <f ca="1">IF(MOD(ROW()-13,2)=0,IF(ISBLANK(OFFSET(#REF!,INT((ROW()-13)/2),0)),"",OFFSET(#REF!,INT((ROW()-13)/2),0)),IF(ISBLANK(OFFSET('9. METAS'!$V$20,INT((ROW()-14)/2),0)),"",OFFSET('9. METAS'!$V$20,INT((ROW()-14)/2),0)))</f>
        <v>#REF!</v>
      </c>
      <c r="L325" s="209" t="e">
        <f ca="1">IF(MOD(ROW()-13,2)=0,IF(ISBLANK(OFFSET(#REF!,INT((ROW()-13)/2),0)),"",OFFSET(#REF!,INT((ROW()-13)/2),0)),IF(ISBLANK(OFFSET('9. METAS'!$W$20,INT((ROW()-14)/2),0)),"",OFFSET('9. METAS'!$W$20,INT((ROW()-14)/2),0)))</f>
        <v>#REF!</v>
      </c>
      <c r="M325" s="210" t="e">
        <f ca="1">IF(MOD(ROW()-13,2)=0,IF(ISBLANK(OFFSET(#REF!,INT((ROW()-13)/2),0)),"",OFFSET(#REF!,INT((ROW()-13)/2),0)),IF(ISBLANK(OFFSET('9. METAS'!$X$20,INT((ROW()-14)/2),0)),"",OFFSET('9. METAS'!$X$20,INT((ROW()-14)/2),0)))</f>
        <v>#REF!</v>
      </c>
      <c r="N325" s="1002" t="str">
        <f t="shared" ref="N325" ca="1" si="308">IFERROR(J325/J326,"ND")</f>
        <v>ND</v>
      </c>
      <c r="O325" s="1004" t="str">
        <f t="shared" ref="O325" ca="1" si="309">IFERROR(((J325+K325+L325+M325)/H325),"ND")</f>
        <v>ND</v>
      </c>
      <c r="P325" s="1031"/>
    </row>
    <row r="326" spans="3:16">
      <c r="C326" s="981"/>
      <c r="D326" s="983"/>
      <c r="E326" s="983"/>
      <c r="F326" s="985"/>
      <c r="G326" s="987"/>
      <c r="H326" s="1027"/>
      <c r="I326" s="1033"/>
      <c r="J326" s="208" t="str">
        <f ca="1">IF(MOD(ROW()-13,2)=0,IF(ISBLANK(OFFSET(#REF!,INT((ROW()-13)/2),0)),"",OFFSET(#REF!,INT((ROW()-13)/2),0)),IF(ISBLANK(OFFSET('9. METAS'!$U$20,INT((ROW()-14)/2),0)),"",OFFSET('9. METAS'!$U$20,INT((ROW()-14)/2),0)))</f>
        <v/>
      </c>
      <c r="K326" s="209" t="str">
        <f ca="1">IF(MOD(ROW()-13,2)=0,IF(ISBLANK(OFFSET(#REF!,INT((ROW()-13)/2),0)),"",OFFSET(#REF!,INT((ROW()-13)/2),0)),IF(ISBLANK(OFFSET('9. METAS'!$V$20,INT((ROW()-14)/2),0)),"",OFFSET('9. METAS'!$V$20,INT((ROW()-14)/2),0)))</f>
        <v/>
      </c>
      <c r="L326" s="209" t="str">
        <f ca="1">IF(MOD(ROW()-13,2)=0,IF(ISBLANK(OFFSET(#REF!,INT((ROW()-13)/2),0)),"",OFFSET(#REF!,INT((ROW()-13)/2),0)),IF(ISBLANK(OFFSET('9. METAS'!$W$20,INT((ROW()-14)/2),0)),"",OFFSET('9. METAS'!$W$20,INT((ROW()-14)/2),0)))</f>
        <v/>
      </c>
      <c r="M326" s="210" t="str">
        <f ca="1">IF(MOD(ROW()-13,2)=0,IF(ISBLANK(OFFSET(#REF!,INT((ROW()-13)/2),0)),"",OFFSET(#REF!,INT((ROW()-13)/2),0)),IF(ISBLANK(OFFSET('9. METAS'!$X$20,INT((ROW()-14)/2),0)),"",OFFSET('9. METAS'!$X$20,INT((ROW()-14)/2),0)))</f>
        <v/>
      </c>
      <c r="N326" s="1003"/>
      <c r="O326" s="1005"/>
      <c r="P326" s="1034"/>
    </row>
    <row r="327" spans="3:16">
      <c r="C327" s="1008" t="str">
        <f ca="1">IF(ISBLANK(OFFSET('5. Pp (3 años)'!$C$46,INT((ROW()-13)/2),0)),"",OFFSET('5. Pp (3 años)'!$C$46,INT((ROW()-13)/2),0))</f>
        <v/>
      </c>
      <c r="D327" s="983" t="str">
        <f ca="1">IF(ISBLANK(OFFSET('5. Pp (3 años)'!$D$46,INT((ROW()-13)/2),0)),"",OFFSET('5. Pp (3 años)'!$D$46,INT((ROW()-13)/2),0))</f>
        <v/>
      </c>
      <c r="E327" s="983" t="str">
        <f ca="1">IF(ISBLANK(OFFSET('5. Pp (3 años)'!$E$46,INT((ROW()-13)/2),0)),"",OFFSET('5. Pp (3 años)'!$E$46,INT((ROW()-13)/2),0))</f>
        <v/>
      </c>
      <c r="F327" s="985" t="str">
        <f ca="1">IF(ISBLANK(OFFSET('5. Pp (3 años)'!$K$46,INT((ROW()-13)/2),0)),"",OFFSET('5. Pp (3 años)'!$K$46,INT((ROW()-13)/2),0))</f>
        <v/>
      </c>
      <c r="G327" s="987" t="str">
        <f ca="1">IF(ISBLANK(OFFSET('5. Pp (3 años)'!$H$46,INT((ROW()-13)/2),0)),"",OFFSET('5. Pp (3 años)'!$H$46,INT((ROW()-13)/2),0))</f>
        <v/>
      </c>
      <c r="H327" s="1027" t="str">
        <f ca="1">IF(ISBLANK(OFFSET('9. METAS'!$L$20,INT((ROW()-13)/2),0)),"",OFFSET('9. METAS'!$L$20,INT((ROW()-13)/2),0))</f>
        <v/>
      </c>
      <c r="I327" s="1029"/>
      <c r="J327" s="208" t="e">
        <f ca="1">IF(MOD(ROW()-13,2)=0,IF(ISBLANK(OFFSET(#REF!,INT((ROW()-13)/2),0)),"",OFFSET(#REF!,INT((ROW()-13)/2),0)),IF(ISBLANK(OFFSET('9. METAS'!$U$20,INT((ROW()-14)/2),0)),"",OFFSET('9. METAS'!$U$20,INT((ROW()-14)/2),0)))</f>
        <v>#REF!</v>
      </c>
      <c r="K327" s="209" t="e">
        <f ca="1">IF(MOD(ROW()-13,2)=0,IF(ISBLANK(OFFSET(#REF!,INT((ROW()-13)/2),0)),"",OFFSET(#REF!,INT((ROW()-13)/2),0)),IF(ISBLANK(OFFSET('9. METAS'!$V$20,INT((ROW()-14)/2),0)),"",OFFSET('9. METAS'!$V$20,INT((ROW()-14)/2),0)))</f>
        <v>#REF!</v>
      </c>
      <c r="L327" s="209" t="e">
        <f ca="1">IF(MOD(ROW()-13,2)=0,IF(ISBLANK(OFFSET(#REF!,INT((ROW()-13)/2),0)),"",OFFSET(#REF!,INT((ROW()-13)/2),0)),IF(ISBLANK(OFFSET('9. METAS'!$W$20,INT((ROW()-14)/2),0)),"",OFFSET('9. METAS'!$W$20,INT((ROW()-14)/2),0)))</f>
        <v>#REF!</v>
      </c>
      <c r="M327" s="210" t="e">
        <f ca="1">IF(MOD(ROW()-13,2)=0,IF(ISBLANK(OFFSET(#REF!,INT((ROW()-13)/2),0)),"",OFFSET(#REF!,INT((ROW()-13)/2),0)),IF(ISBLANK(OFFSET('9. METAS'!$X$20,INT((ROW()-14)/2),0)),"",OFFSET('9. METAS'!$X$20,INT((ROW()-14)/2),0)))</f>
        <v>#REF!</v>
      </c>
      <c r="N327" s="1002" t="str">
        <f t="shared" ref="N327" ca="1" si="310">IFERROR(J327/J328,"ND")</f>
        <v>ND</v>
      </c>
      <c r="O327" s="1004" t="str">
        <f t="shared" ref="O327" ca="1" si="311">IFERROR(((J327+K327+L327+M327)/H327),"ND")</f>
        <v>ND</v>
      </c>
      <c r="P327" s="1031"/>
    </row>
    <row r="328" spans="3:16">
      <c r="C328" s="981"/>
      <c r="D328" s="983"/>
      <c r="E328" s="983"/>
      <c r="F328" s="985"/>
      <c r="G328" s="987"/>
      <c r="H328" s="1027"/>
      <c r="I328" s="1033"/>
      <c r="J328" s="208" t="str">
        <f ca="1">IF(MOD(ROW()-13,2)=0,IF(ISBLANK(OFFSET(#REF!,INT((ROW()-13)/2),0)),"",OFFSET(#REF!,INT((ROW()-13)/2),0)),IF(ISBLANK(OFFSET('9. METAS'!$U$20,INT((ROW()-14)/2),0)),"",OFFSET('9. METAS'!$U$20,INT((ROW()-14)/2),0)))</f>
        <v/>
      </c>
      <c r="K328" s="209" t="str">
        <f ca="1">IF(MOD(ROW()-13,2)=0,IF(ISBLANK(OFFSET(#REF!,INT((ROW()-13)/2),0)),"",OFFSET(#REF!,INT((ROW()-13)/2),0)),IF(ISBLANK(OFFSET('9. METAS'!$V$20,INT((ROW()-14)/2),0)),"",OFFSET('9. METAS'!$V$20,INT((ROW()-14)/2),0)))</f>
        <v/>
      </c>
      <c r="L328" s="209" t="str">
        <f ca="1">IF(MOD(ROW()-13,2)=0,IF(ISBLANK(OFFSET(#REF!,INT((ROW()-13)/2),0)),"",OFFSET(#REF!,INT((ROW()-13)/2),0)),IF(ISBLANK(OFFSET('9. METAS'!$W$20,INT((ROW()-14)/2),0)),"",OFFSET('9. METAS'!$W$20,INT((ROW()-14)/2),0)))</f>
        <v/>
      </c>
      <c r="M328" s="210" t="str">
        <f ca="1">IF(MOD(ROW()-13,2)=0,IF(ISBLANK(OFFSET(#REF!,INT((ROW()-13)/2),0)),"",OFFSET(#REF!,INT((ROW()-13)/2),0)),IF(ISBLANK(OFFSET('9. METAS'!$X$20,INT((ROW()-14)/2),0)),"",OFFSET('9. METAS'!$X$20,INT((ROW()-14)/2),0)))</f>
        <v/>
      </c>
      <c r="N328" s="1003"/>
      <c r="O328" s="1005"/>
      <c r="P328" s="1034"/>
    </row>
    <row r="329" spans="3:16">
      <c r="C329" s="1008" t="str">
        <f ca="1">IF(ISBLANK(OFFSET('5. Pp (3 años)'!$C$46,INT((ROW()-13)/2),0)),"",OFFSET('5. Pp (3 años)'!$C$46,INT((ROW()-13)/2),0))</f>
        <v/>
      </c>
      <c r="D329" s="983" t="str">
        <f ca="1">IF(ISBLANK(OFFSET('5. Pp (3 años)'!$D$46,INT((ROW()-13)/2),0)),"",OFFSET('5. Pp (3 años)'!$D$46,INT((ROW()-13)/2),0))</f>
        <v/>
      </c>
      <c r="E329" s="983" t="str">
        <f ca="1">IF(ISBLANK(OFFSET('5. Pp (3 años)'!$E$46,INT((ROW()-13)/2),0)),"",OFFSET('5. Pp (3 años)'!$E$46,INT((ROW()-13)/2),0))</f>
        <v/>
      </c>
      <c r="F329" s="985" t="str">
        <f ca="1">IF(ISBLANK(OFFSET('5. Pp (3 años)'!$K$46,INT((ROW()-13)/2),0)),"",OFFSET('5. Pp (3 años)'!$K$46,INT((ROW()-13)/2),0))</f>
        <v/>
      </c>
      <c r="G329" s="987" t="str">
        <f ca="1">IF(ISBLANK(OFFSET('5. Pp (3 años)'!$H$46,INT((ROW()-13)/2),0)),"",OFFSET('5. Pp (3 años)'!$H$46,INT((ROW()-13)/2),0))</f>
        <v/>
      </c>
      <c r="H329" s="1027" t="str">
        <f ca="1">IF(ISBLANK(OFFSET('9. METAS'!$L$20,INT((ROW()-13)/2),0)),"",OFFSET('9. METAS'!$L$20,INT((ROW()-13)/2),0))</f>
        <v/>
      </c>
      <c r="I329" s="1029"/>
      <c r="J329" s="208" t="e">
        <f ca="1">IF(MOD(ROW()-13,2)=0,IF(ISBLANK(OFFSET(#REF!,INT((ROW()-13)/2),0)),"",OFFSET(#REF!,INT((ROW()-13)/2),0)),IF(ISBLANK(OFFSET('9. METAS'!$U$20,INT((ROW()-14)/2),0)),"",OFFSET('9. METAS'!$U$20,INT((ROW()-14)/2),0)))</f>
        <v>#REF!</v>
      </c>
      <c r="K329" s="209" t="e">
        <f ca="1">IF(MOD(ROW()-13,2)=0,IF(ISBLANK(OFFSET(#REF!,INT((ROW()-13)/2),0)),"",OFFSET(#REF!,INT((ROW()-13)/2),0)),IF(ISBLANK(OFFSET('9. METAS'!$V$20,INT((ROW()-14)/2),0)),"",OFFSET('9. METAS'!$V$20,INT((ROW()-14)/2),0)))</f>
        <v>#REF!</v>
      </c>
      <c r="L329" s="209" t="e">
        <f ca="1">IF(MOD(ROW()-13,2)=0,IF(ISBLANK(OFFSET(#REF!,INT((ROW()-13)/2),0)),"",OFFSET(#REF!,INT((ROW()-13)/2),0)),IF(ISBLANK(OFFSET('9. METAS'!$W$20,INT((ROW()-14)/2),0)),"",OFFSET('9. METAS'!$W$20,INT((ROW()-14)/2),0)))</f>
        <v>#REF!</v>
      </c>
      <c r="M329" s="210" t="e">
        <f ca="1">IF(MOD(ROW()-13,2)=0,IF(ISBLANK(OFFSET(#REF!,INT((ROW()-13)/2),0)),"",OFFSET(#REF!,INT((ROW()-13)/2),0)),IF(ISBLANK(OFFSET('9. METAS'!$X$20,INT((ROW()-14)/2),0)),"",OFFSET('9. METAS'!$X$20,INT((ROW()-14)/2),0)))</f>
        <v>#REF!</v>
      </c>
      <c r="N329" s="1002" t="str">
        <f t="shared" ref="N329" ca="1" si="312">IFERROR(J329/J330,"ND")</f>
        <v>ND</v>
      </c>
      <c r="O329" s="1004" t="str">
        <f t="shared" ref="O329" ca="1" si="313">IFERROR(((J329+K329+L329+M329)/H329),"ND")</f>
        <v>ND</v>
      </c>
      <c r="P329" s="1031"/>
    </row>
    <row r="330" spans="3:16">
      <c r="C330" s="981"/>
      <c r="D330" s="983"/>
      <c r="E330" s="983"/>
      <c r="F330" s="985"/>
      <c r="G330" s="987"/>
      <c r="H330" s="1027"/>
      <c r="I330" s="1033"/>
      <c r="J330" s="208" t="str">
        <f ca="1">IF(MOD(ROW()-13,2)=0,IF(ISBLANK(OFFSET(#REF!,INT((ROW()-13)/2),0)),"",OFFSET(#REF!,INT((ROW()-13)/2),0)),IF(ISBLANK(OFFSET('9. METAS'!$U$20,INT((ROW()-14)/2),0)),"",OFFSET('9. METAS'!$U$20,INT((ROW()-14)/2),0)))</f>
        <v/>
      </c>
      <c r="K330" s="209" t="str">
        <f ca="1">IF(MOD(ROW()-13,2)=0,IF(ISBLANK(OFFSET(#REF!,INT((ROW()-13)/2),0)),"",OFFSET(#REF!,INT((ROW()-13)/2),0)),IF(ISBLANK(OFFSET('9. METAS'!$V$20,INT((ROW()-14)/2),0)),"",OFFSET('9. METAS'!$V$20,INT((ROW()-14)/2),0)))</f>
        <v/>
      </c>
      <c r="L330" s="209" t="str">
        <f ca="1">IF(MOD(ROW()-13,2)=0,IF(ISBLANK(OFFSET(#REF!,INT((ROW()-13)/2),0)),"",OFFSET(#REF!,INT((ROW()-13)/2),0)),IF(ISBLANK(OFFSET('9. METAS'!$W$20,INT((ROW()-14)/2),0)),"",OFFSET('9. METAS'!$W$20,INT((ROW()-14)/2),0)))</f>
        <v/>
      </c>
      <c r="M330" s="210" t="str">
        <f ca="1">IF(MOD(ROW()-13,2)=0,IF(ISBLANK(OFFSET(#REF!,INT((ROW()-13)/2),0)),"",OFFSET(#REF!,INT((ROW()-13)/2),0)),IF(ISBLANK(OFFSET('9. METAS'!$X$20,INT((ROW()-14)/2),0)),"",OFFSET('9. METAS'!$X$20,INT((ROW()-14)/2),0)))</f>
        <v/>
      </c>
      <c r="N330" s="1003"/>
      <c r="O330" s="1005"/>
      <c r="P330" s="1034"/>
    </row>
    <row r="331" spans="3:16">
      <c r="C331" s="1008" t="str">
        <f ca="1">IF(ISBLANK(OFFSET('5. Pp (3 años)'!$C$46,INT((ROW()-13)/2),0)),"",OFFSET('5. Pp (3 años)'!$C$46,INT((ROW()-13)/2),0))</f>
        <v/>
      </c>
      <c r="D331" s="983" t="str">
        <f ca="1">IF(ISBLANK(OFFSET('5. Pp (3 años)'!$D$46,INT((ROW()-13)/2),0)),"",OFFSET('5. Pp (3 años)'!$D$46,INT((ROW()-13)/2),0))</f>
        <v/>
      </c>
      <c r="E331" s="983" t="str">
        <f ca="1">IF(ISBLANK(OFFSET('5. Pp (3 años)'!$E$46,INT((ROW()-13)/2),0)),"",OFFSET('5. Pp (3 años)'!$E$46,INT((ROW()-13)/2),0))</f>
        <v/>
      </c>
      <c r="F331" s="985" t="str">
        <f ca="1">IF(ISBLANK(OFFSET('5. Pp (3 años)'!$K$46,INT((ROW()-13)/2),0)),"",OFFSET('5. Pp (3 años)'!$K$46,INT((ROW()-13)/2),0))</f>
        <v/>
      </c>
      <c r="G331" s="987" t="str">
        <f ca="1">IF(ISBLANK(OFFSET('5. Pp (3 años)'!$H$46,INT((ROW()-13)/2),0)),"",OFFSET('5. Pp (3 años)'!$H$46,INT((ROW()-13)/2),0))</f>
        <v/>
      </c>
      <c r="H331" s="1027" t="str">
        <f ca="1">IF(ISBLANK(OFFSET('9. METAS'!$L$20,INT((ROW()-13)/2),0)),"",OFFSET('9. METAS'!$L$20,INT((ROW()-13)/2),0))</f>
        <v/>
      </c>
      <c r="I331" s="1029"/>
      <c r="J331" s="208" t="e">
        <f ca="1">IF(MOD(ROW()-13,2)=0,IF(ISBLANK(OFFSET(#REF!,INT((ROW()-13)/2),0)),"",OFFSET(#REF!,INT((ROW()-13)/2),0)),IF(ISBLANK(OFFSET('9. METAS'!$U$20,INT((ROW()-14)/2),0)),"",OFFSET('9. METAS'!$U$20,INT((ROW()-14)/2),0)))</f>
        <v>#REF!</v>
      </c>
      <c r="K331" s="209" t="e">
        <f ca="1">IF(MOD(ROW()-13,2)=0,IF(ISBLANK(OFFSET(#REF!,INT((ROW()-13)/2),0)),"",OFFSET(#REF!,INT((ROW()-13)/2),0)),IF(ISBLANK(OFFSET('9. METAS'!$V$20,INT((ROW()-14)/2),0)),"",OFFSET('9. METAS'!$V$20,INT((ROW()-14)/2),0)))</f>
        <v>#REF!</v>
      </c>
      <c r="L331" s="209" t="e">
        <f ca="1">IF(MOD(ROW()-13,2)=0,IF(ISBLANK(OFFSET(#REF!,INT((ROW()-13)/2),0)),"",OFFSET(#REF!,INT((ROW()-13)/2),0)),IF(ISBLANK(OFFSET('9. METAS'!$W$20,INT((ROW()-14)/2),0)),"",OFFSET('9. METAS'!$W$20,INT((ROW()-14)/2),0)))</f>
        <v>#REF!</v>
      </c>
      <c r="M331" s="210" t="e">
        <f ca="1">IF(MOD(ROW()-13,2)=0,IF(ISBLANK(OFFSET(#REF!,INT((ROW()-13)/2),0)),"",OFFSET(#REF!,INT((ROW()-13)/2),0)),IF(ISBLANK(OFFSET('9. METAS'!$X$20,INT((ROW()-14)/2),0)),"",OFFSET('9. METAS'!$X$20,INT((ROW()-14)/2),0)))</f>
        <v>#REF!</v>
      </c>
      <c r="N331" s="1002" t="str">
        <f t="shared" ref="N331" ca="1" si="314">IFERROR(J331/J332,"ND")</f>
        <v>ND</v>
      </c>
      <c r="O331" s="1004" t="str">
        <f t="shared" ref="O331" ca="1" si="315">IFERROR(((J331+K331+L331+M331)/H331),"ND")</f>
        <v>ND</v>
      </c>
      <c r="P331" s="1031"/>
    </row>
    <row r="332" spans="3:16">
      <c r="C332" s="981"/>
      <c r="D332" s="983"/>
      <c r="E332" s="983"/>
      <c r="F332" s="985"/>
      <c r="G332" s="987"/>
      <c r="H332" s="1027"/>
      <c r="I332" s="1033"/>
      <c r="J332" s="208" t="str">
        <f ca="1">IF(MOD(ROW()-13,2)=0,IF(ISBLANK(OFFSET(#REF!,INT((ROW()-13)/2),0)),"",OFFSET(#REF!,INT((ROW()-13)/2),0)),IF(ISBLANK(OFFSET('9. METAS'!$U$20,INT((ROW()-14)/2),0)),"",OFFSET('9. METAS'!$U$20,INT((ROW()-14)/2),0)))</f>
        <v/>
      </c>
      <c r="K332" s="209" t="str">
        <f ca="1">IF(MOD(ROW()-13,2)=0,IF(ISBLANK(OFFSET(#REF!,INT((ROW()-13)/2),0)),"",OFFSET(#REF!,INT((ROW()-13)/2),0)),IF(ISBLANK(OFFSET('9. METAS'!$V$20,INT((ROW()-14)/2),0)),"",OFFSET('9. METAS'!$V$20,INT((ROW()-14)/2),0)))</f>
        <v/>
      </c>
      <c r="L332" s="209" t="str">
        <f ca="1">IF(MOD(ROW()-13,2)=0,IF(ISBLANK(OFFSET(#REF!,INT((ROW()-13)/2),0)),"",OFFSET(#REF!,INT((ROW()-13)/2),0)),IF(ISBLANK(OFFSET('9. METAS'!$W$20,INT((ROW()-14)/2),0)),"",OFFSET('9. METAS'!$W$20,INT((ROW()-14)/2),0)))</f>
        <v/>
      </c>
      <c r="M332" s="210" t="str">
        <f ca="1">IF(MOD(ROW()-13,2)=0,IF(ISBLANK(OFFSET(#REF!,INT((ROW()-13)/2),0)),"",OFFSET(#REF!,INT((ROW()-13)/2),0)),IF(ISBLANK(OFFSET('9. METAS'!$X$20,INT((ROW()-14)/2),0)),"",OFFSET('9. METAS'!$X$20,INT((ROW()-14)/2),0)))</f>
        <v/>
      </c>
      <c r="N332" s="1003"/>
      <c r="O332" s="1005"/>
      <c r="P332" s="1034"/>
    </row>
    <row r="333" spans="3:16">
      <c r="C333" s="1008" t="str">
        <f ca="1">IF(ISBLANK(OFFSET('5. Pp (3 años)'!$C$46,INT((ROW()-13)/2),0)),"",OFFSET('5. Pp (3 años)'!$C$46,INT((ROW()-13)/2),0))</f>
        <v/>
      </c>
      <c r="D333" s="983" t="str">
        <f ca="1">IF(ISBLANK(OFFSET('5. Pp (3 años)'!$D$46,INT((ROW()-13)/2),0)),"",OFFSET('5. Pp (3 años)'!$D$46,INT((ROW()-13)/2),0))</f>
        <v/>
      </c>
      <c r="E333" s="983" t="str">
        <f ca="1">IF(ISBLANK(OFFSET('5. Pp (3 años)'!$E$46,INT((ROW()-13)/2),0)),"",OFFSET('5. Pp (3 años)'!$E$46,INT((ROW()-13)/2),0))</f>
        <v/>
      </c>
      <c r="F333" s="985" t="str">
        <f ca="1">IF(ISBLANK(OFFSET('5. Pp (3 años)'!$K$46,INT((ROW()-13)/2),0)),"",OFFSET('5. Pp (3 años)'!$K$46,INT((ROW()-13)/2),0))</f>
        <v/>
      </c>
      <c r="G333" s="987" t="str">
        <f ca="1">IF(ISBLANK(OFFSET('5. Pp (3 años)'!$H$46,INT((ROW()-13)/2),0)),"",OFFSET('5. Pp (3 años)'!$H$46,INT((ROW()-13)/2),0))</f>
        <v/>
      </c>
      <c r="H333" s="1027" t="str">
        <f ca="1">IF(ISBLANK(OFFSET('9. METAS'!$L$20,INT((ROW()-13)/2),0)),"",OFFSET('9. METAS'!$L$20,INT((ROW()-13)/2),0))</f>
        <v/>
      </c>
      <c r="I333" s="1029"/>
      <c r="J333" s="208" t="e">
        <f ca="1">IF(MOD(ROW()-13,2)=0,IF(ISBLANK(OFFSET(#REF!,INT((ROW()-13)/2),0)),"",OFFSET(#REF!,INT((ROW()-13)/2),0)),IF(ISBLANK(OFFSET('9. METAS'!$U$20,INT((ROW()-14)/2),0)),"",OFFSET('9. METAS'!$U$20,INT((ROW()-14)/2),0)))</f>
        <v>#REF!</v>
      </c>
      <c r="K333" s="209" t="e">
        <f ca="1">IF(MOD(ROW()-13,2)=0,IF(ISBLANK(OFFSET(#REF!,INT((ROW()-13)/2),0)),"",OFFSET(#REF!,INT((ROW()-13)/2),0)),IF(ISBLANK(OFFSET('9. METAS'!$V$20,INT((ROW()-14)/2),0)),"",OFFSET('9. METAS'!$V$20,INT((ROW()-14)/2),0)))</f>
        <v>#REF!</v>
      </c>
      <c r="L333" s="209" t="e">
        <f ca="1">IF(MOD(ROW()-13,2)=0,IF(ISBLANK(OFFSET(#REF!,INT((ROW()-13)/2),0)),"",OFFSET(#REF!,INT((ROW()-13)/2),0)),IF(ISBLANK(OFFSET('9. METAS'!$W$20,INT((ROW()-14)/2),0)),"",OFFSET('9. METAS'!$W$20,INT((ROW()-14)/2),0)))</f>
        <v>#REF!</v>
      </c>
      <c r="M333" s="210" t="e">
        <f ca="1">IF(MOD(ROW()-13,2)=0,IF(ISBLANK(OFFSET(#REF!,INT((ROW()-13)/2),0)),"",OFFSET(#REF!,INT((ROW()-13)/2),0)),IF(ISBLANK(OFFSET('9. METAS'!$X$20,INT((ROW()-14)/2),0)),"",OFFSET('9. METAS'!$X$20,INT((ROW()-14)/2),0)))</f>
        <v>#REF!</v>
      </c>
      <c r="N333" s="1002" t="str">
        <f t="shared" ref="N333" ca="1" si="316">IFERROR(J333/J334,"ND")</f>
        <v>ND</v>
      </c>
      <c r="O333" s="1004" t="str">
        <f t="shared" ref="O333" ca="1" si="317">IFERROR(((J333+K333+L333+M333)/H333),"ND")</f>
        <v>ND</v>
      </c>
      <c r="P333" s="1031"/>
    </row>
    <row r="334" spans="3:16">
      <c r="C334" s="981"/>
      <c r="D334" s="983"/>
      <c r="E334" s="983"/>
      <c r="F334" s="985"/>
      <c r="G334" s="987"/>
      <c r="H334" s="1027"/>
      <c r="I334" s="1033"/>
      <c r="J334" s="208" t="str">
        <f ca="1">IF(MOD(ROW()-13,2)=0,IF(ISBLANK(OFFSET(#REF!,INT((ROW()-13)/2),0)),"",OFFSET(#REF!,INT((ROW()-13)/2),0)),IF(ISBLANK(OFFSET('9. METAS'!$U$20,INT((ROW()-14)/2),0)),"",OFFSET('9. METAS'!$U$20,INT((ROW()-14)/2),0)))</f>
        <v/>
      </c>
      <c r="K334" s="209" t="str">
        <f ca="1">IF(MOD(ROW()-13,2)=0,IF(ISBLANK(OFFSET(#REF!,INT((ROW()-13)/2),0)),"",OFFSET(#REF!,INT((ROW()-13)/2),0)),IF(ISBLANK(OFFSET('9. METAS'!$V$20,INT((ROW()-14)/2),0)),"",OFFSET('9. METAS'!$V$20,INT((ROW()-14)/2),0)))</f>
        <v/>
      </c>
      <c r="L334" s="209" t="str">
        <f ca="1">IF(MOD(ROW()-13,2)=0,IF(ISBLANK(OFFSET(#REF!,INT((ROW()-13)/2),0)),"",OFFSET(#REF!,INT((ROW()-13)/2),0)),IF(ISBLANK(OFFSET('9. METAS'!$W$20,INT((ROW()-14)/2),0)),"",OFFSET('9. METAS'!$W$20,INT((ROW()-14)/2),0)))</f>
        <v/>
      </c>
      <c r="M334" s="210" t="str">
        <f ca="1">IF(MOD(ROW()-13,2)=0,IF(ISBLANK(OFFSET(#REF!,INT((ROW()-13)/2),0)),"",OFFSET(#REF!,INT((ROW()-13)/2),0)),IF(ISBLANK(OFFSET('9. METAS'!$X$20,INT((ROW()-14)/2),0)),"",OFFSET('9. METAS'!$X$20,INT((ROW()-14)/2),0)))</f>
        <v/>
      </c>
      <c r="N334" s="1003"/>
      <c r="O334" s="1005"/>
      <c r="P334" s="1034"/>
    </row>
    <row r="335" spans="3:16">
      <c r="C335" s="1008" t="str">
        <f ca="1">IF(ISBLANK(OFFSET('5. Pp (3 años)'!$C$46,INT((ROW()-13)/2),0)),"",OFFSET('5. Pp (3 años)'!$C$46,INT((ROW()-13)/2),0))</f>
        <v/>
      </c>
      <c r="D335" s="983" t="str">
        <f ca="1">IF(ISBLANK(OFFSET('5. Pp (3 años)'!$D$46,INT((ROW()-13)/2),0)),"",OFFSET('5. Pp (3 años)'!$D$46,INT((ROW()-13)/2),0))</f>
        <v/>
      </c>
      <c r="E335" s="983" t="str">
        <f ca="1">IF(ISBLANK(OFFSET('5. Pp (3 años)'!$E$46,INT((ROW()-13)/2),0)),"",OFFSET('5. Pp (3 años)'!$E$46,INT((ROW()-13)/2),0))</f>
        <v/>
      </c>
      <c r="F335" s="985" t="str">
        <f ca="1">IF(ISBLANK(OFFSET('5. Pp (3 años)'!$K$46,INT((ROW()-13)/2),0)),"",OFFSET('5. Pp (3 años)'!$K$46,INT((ROW()-13)/2),0))</f>
        <v/>
      </c>
      <c r="G335" s="987" t="str">
        <f ca="1">IF(ISBLANK(OFFSET('5. Pp (3 años)'!$H$46,INT((ROW()-13)/2),0)),"",OFFSET('5. Pp (3 años)'!$H$46,INT((ROW()-13)/2),0))</f>
        <v/>
      </c>
      <c r="H335" s="1027" t="str">
        <f ca="1">IF(ISBLANK(OFFSET('9. METAS'!$L$20,INT((ROW()-13)/2),0)),"",OFFSET('9. METAS'!$L$20,INT((ROW()-13)/2),0))</f>
        <v/>
      </c>
      <c r="I335" s="1029"/>
      <c r="J335" s="208" t="e">
        <f ca="1">IF(MOD(ROW()-13,2)=0,IF(ISBLANK(OFFSET(#REF!,INT((ROW()-13)/2),0)),"",OFFSET(#REF!,INT((ROW()-13)/2),0)),IF(ISBLANK(OFFSET('9. METAS'!$U$20,INT((ROW()-14)/2),0)),"",OFFSET('9. METAS'!$U$20,INT((ROW()-14)/2),0)))</f>
        <v>#REF!</v>
      </c>
      <c r="K335" s="209" t="e">
        <f ca="1">IF(MOD(ROW()-13,2)=0,IF(ISBLANK(OFFSET(#REF!,INT((ROW()-13)/2),0)),"",OFFSET(#REF!,INT((ROW()-13)/2),0)),IF(ISBLANK(OFFSET('9. METAS'!$V$20,INT((ROW()-14)/2),0)),"",OFFSET('9. METAS'!$V$20,INT((ROW()-14)/2),0)))</f>
        <v>#REF!</v>
      </c>
      <c r="L335" s="209" t="e">
        <f ca="1">IF(MOD(ROW()-13,2)=0,IF(ISBLANK(OFFSET(#REF!,INT((ROW()-13)/2),0)),"",OFFSET(#REF!,INT((ROW()-13)/2),0)),IF(ISBLANK(OFFSET('9. METAS'!$W$20,INT((ROW()-14)/2),0)),"",OFFSET('9. METAS'!$W$20,INT((ROW()-14)/2),0)))</f>
        <v>#REF!</v>
      </c>
      <c r="M335" s="210" t="e">
        <f ca="1">IF(MOD(ROW()-13,2)=0,IF(ISBLANK(OFFSET(#REF!,INT((ROW()-13)/2),0)),"",OFFSET(#REF!,INT((ROW()-13)/2),0)),IF(ISBLANK(OFFSET('9. METAS'!$X$20,INT((ROW()-14)/2),0)),"",OFFSET('9. METAS'!$X$20,INT((ROW()-14)/2),0)))</f>
        <v>#REF!</v>
      </c>
      <c r="N335" s="1002" t="str">
        <f t="shared" ref="N335" ca="1" si="318">IFERROR(J335/J336,"ND")</f>
        <v>ND</v>
      </c>
      <c r="O335" s="1004" t="str">
        <f t="shared" ref="O335" ca="1" si="319">IFERROR(((J335+K335+L335+M335)/H335),"ND")</f>
        <v>ND</v>
      </c>
      <c r="P335" s="1031"/>
    </row>
    <row r="336" spans="3:16">
      <c r="C336" s="981"/>
      <c r="D336" s="983"/>
      <c r="E336" s="983"/>
      <c r="F336" s="985"/>
      <c r="G336" s="987"/>
      <c r="H336" s="1027"/>
      <c r="I336" s="1033"/>
      <c r="J336" s="208" t="str">
        <f ca="1">IF(MOD(ROW()-13,2)=0,IF(ISBLANK(OFFSET(#REF!,INT((ROW()-13)/2),0)),"",OFFSET(#REF!,INT((ROW()-13)/2),0)),IF(ISBLANK(OFFSET('9. METAS'!$U$20,INT((ROW()-14)/2),0)),"",OFFSET('9. METAS'!$U$20,INT((ROW()-14)/2),0)))</f>
        <v/>
      </c>
      <c r="K336" s="209" t="str">
        <f ca="1">IF(MOD(ROW()-13,2)=0,IF(ISBLANK(OFFSET(#REF!,INT((ROW()-13)/2),0)),"",OFFSET(#REF!,INT((ROW()-13)/2),0)),IF(ISBLANK(OFFSET('9. METAS'!$V$20,INT((ROW()-14)/2),0)),"",OFFSET('9. METAS'!$V$20,INT((ROW()-14)/2),0)))</f>
        <v/>
      </c>
      <c r="L336" s="209" t="str">
        <f ca="1">IF(MOD(ROW()-13,2)=0,IF(ISBLANK(OFFSET(#REF!,INT((ROW()-13)/2),0)),"",OFFSET(#REF!,INT((ROW()-13)/2),0)),IF(ISBLANK(OFFSET('9. METAS'!$W$20,INT((ROW()-14)/2),0)),"",OFFSET('9. METAS'!$W$20,INT((ROW()-14)/2),0)))</f>
        <v/>
      </c>
      <c r="M336" s="210" t="str">
        <f ca="1">IF(MOD(ROW()-13,2)=0,IF(ISBLANK(OFFSET(#REF!,INT((ROW()-13)/2),0)),"",OFFSET(#REF!,INT((ROW()-13)/2),0)),IF(ISBLANK(OFFSET('9. METAS'!$X$20,INT((ROW()-14)/2),0)),"",OFFSET('9. METAS'!$X$20,INT((ROW()-14)/2),0)))</f>
        <v/>
      </c>
      <c r="N336" s="1003"/>
      <c r="O336" s="1005"/>
      <c r="P336" s="1034"/>
    </row>
    <row r="337" spans="3:16">
      <c r="C337" s="1008" t="str">
        <f ca="1">IF(ISBLANK(OFFSET('5. Pp (3 años)'!$C$46,INT((ROW()-13)/2),0)),"",OFFSET('5. Pp (3 años)'!$C$46,INT((ROW()-13)/2),0))</f>
        <v/>
      </c>
      <c r="D337" s="983" t="str">
        <f ca="1">IF(ISBLANK(OFFSET('5. Pp (3 años)'!$D$46,INT((ROW()-13)/2),0)),"",OFFSET('5. Pp (3 años)'!$D$46,INT((ROW()-13)/2),0))</f>
        <v/>
      </c>
      <c r="E337" s="983" t="str">
        <f ca="1">IF(ISBLANK(OFFSET('5. Pp (3 años)'!$E$46,INT((ROW()-13)/2),0)),"",OFFSET('5. Pp (3 años)'!$E$46,INT((ROW()-13)/2),0))</f>
        <v/>
      </c>
      <c r="F337" s="985" t="str">
        <f ca="1">IF(ISBLANK(OFFSET('5. Pp (3 años)'!$K$46,INT((ROW()-13)/2),0)),"",OFFSET('5. Pp (3 años)'!$K$46,INT((ROW()-13)/2),0))</f>
        <v/>
      </c>
      <c r="G337" s="987" t="str">
        <f ca="1">IF(ISBLANK(OFFSET('5. Pp (3 años)'!$H$46,INT((ROW()-13)/2),0)),"",OFFSET('5. Pp (3 años)'!$H$46,INT((ROW()-13)/2),0))</f>
        <v/>
      </c>
      <c r="H337" s="1027" t="str">
        <f ca="1">IF(ISBLANK(OFFSET('9. METAS'!$L$20,INT((ROW()-13)/2),0)),"",OFFSET('9. METAS'!$L$20,INT((ROW()-13)/2),0))</f>
        <v/>
      </c>
      <c r="I337" s="1029"/>
      <c r="J337" s="208" t="e">
        <f ca="1">IF(MOD(ROW()-13,2)=0,IF(ISBLANK(OFFSET(#REF!,INT((ROW()-13)/2),0)),"",OFFSET(#REF!,INT((ROW()-13)/2),0)),IF(ISBLANK(OFFSET('9. METAS'!$U$20,INT((ROW()-14)/2),0)),"",OFFSET('9. METAS'!$U$20,INT((ROW()-14)/2),0)))</f>
        <v>#REF!</v>
      </c>
      <c r="K337" s="209" t="e">
        <f ca="1">IF(MOD(ROW()-13,2)=0,IF(ISBLANK(OFFSET(#REF!,INT((ROW()-13)/2),0)),"",OFFSET(#REF!,INT((ROW()-13)/2),0)),IF(ISBLANK(OFFSET('9. METAS'!$V$20,INT((ROW()-14)/2),0)),"",OFFSET('9. METAS'!$V$20,INT((ROW()-14)/2),0)))</f>
        <v>#REF!</v>
      </c>
      <c r="L337" s="209" t="e">
        <f ca="1">IF(MOD(ROW()-13,2)=0,IF(ISBLANK(OFFSET(#REF!,INT((ROW()-13)/2),0)),"",OFFSET(#REF!,INT((ROW()-13)/2),0)),IF(ISBLANK(OFFSET('9. METAS'!$W$20,INT((ROW()-14)/2),0)),"",OFFSET('9. METAS'!$W$20,INT((ROW()-14)/2),0)))</f>
        <v>#REF!</v>
      </c>
      <c r="M337" s="210" t="e">
        <f ca="1">IF(MOD(ROW()-13,2)=0,IF(ISBLANK(OFFSET(#REF!,INT((ROW()-13)/2),0)),"",OFFSET(#REF!,INT((ROW()-13)/2),0)),IF(ISBLANK(OFFSET('9. METAS'!$X$20,INT((ROW()-14)/2),0)),"",OFFSET('9. METAS'!$X$20,INT((ROW()-14)/2),0)))</f>
        <v>#REF!</v>
      </c>
      <c r="N337" s="1002" t="str">
        <f t="shared" ref="N337" ca="1" si="320">IFERROR(J337/J338,"ND")</f>
        <v>ND</v>
      </c>
      <c r="O337" s="1004" t="str">
        <f t="shared" ref="O337" ca="1" si="321">IFERROR(((J337+K337+L337+M337)/H337),"ND")</f>
        <v>ND</v>
      </c>
      <c r="P337" s="1031"/>
    </row>
    <row r="338" spans="3:16">
      <c r="C338" s="981"/>
      <c r="D338" s="983"/>
      <c r="E338" s="983"/>
      <c r="F338" s="985"/>
      <c r="G338" s="987"/>
      <c r="H338" s="1027"/>
      <c r="I338" s="1033"/>
      <c r="J338" s="208" t="str">
        <f ca="1">IF(MOD(ROW()-13,2)=0,IF(ISBLANK(OFFSET(#REF!,INT((ROW()-13)/2),0)),"",OFFSET(#REF!,INT((ROW()-13)/2),0)),IF(ISBLANK(OFFSET('9. METAS'!$U$20,INT((ROW()-14)/2),0)),"",OFFSET('9. METAS'!$U$20,INT((ROW()-14)/2),0)))</f>
        <v/>
      </c>
      <c r="K338" s="209" t="str">
        <f ca="1">IF(MOD(ROW()-13,2)=0,IF(ISBLANK(OFFSET(#REF!,INT((ROW()-13)/2),0)),"",OFFSET(#REF!,INT((ROW()-13)/2),0)),IF(ISBLANK(OFFSET('9. METAS'!$V$20,INT((ROW()-14)/2),0)),"",OFFSET('9. METAS'!$V$20,INT((ROW()-14)/2),0)))</f>
        <v/>
      </c>
      <c r="L338" s="209" t="str">
        <f ca="1">IF(MOD(ROW()-13,2)=0,IF(ISBLANK(OFFSET(#REF!,INT((ROW()-13)/2),0)),"",OFFSET(#REF!,INT((ROW()-13)/2),0)),IF(ISBLANK(OFFSET('9. METAS'!$W$20,INT((ROW()-14)/2),0)),"",OFFSET('9. METAS'!$W$20,INT((ROW()-14)/2),0)))</f>
        <v/>
      </c>
      <c r="M338" s="210" t="str">
        <f ca="1">IF(MOD(ROW()-13,2)=0,IF(ISBLANK(OFFSET(#REF!,INT((ROW()-13)/2),0)),"",OFFSET(#REF!,INT((ROW()-13)/2),0)),IF(ISBLANK(OFFSET('9. METAS'!$X$20,INT((ROW()-14)/2),0)),"",OFFSET('9. METAS'!$X$20,INT((ROW()-14)/2),0)))</f>
        <v/>
      </c>
      <c r="N338" s="1003"/>
      <c r="O338" s="1005"/>
      <c r="P338" s="1034"/>
    </row>
    <row r="339" spans="3:16">
      <c r="C339" s="1008" t="str">
        <f ca="1">IF(ISBLANK(OFFSET('5. Pp (3 años)'!$C$46,INT((ROW()-13)/2),0)),"",OFFSET('5. Pp (3 años)'!$C$46,INT((ROW()-13)/2),0))</f>
        <v/>
      </c>
      <c r="D339" s="983" t="str">
        <f ca="1">IF(ISBLANK(OFFSET('5. Pp (3 años)'!$D$46,INT((ROW()-13)/2),0)),"",OFFSET('5. Pp (3 años)'!$D$46,INT((ROW()-13)/2),0))</f>
        <v/>
      </c>
      <c r="E339" s="983" t="str">
        <f ca="1">IF(ISBLANK(OFFSET('5. Pp (3 años)'!$E$46,INT((ROW()-13)/2),0)),"",OFFSET('5. Pp (3 años)'!$E$46,INT((ROW()-13)/2),0))</f>
        <v/>
      </c>
      <c r="F339" s="985" t="str">
        <f ca="1">IF(ISBLANK(OFFSET('5. Pp (3 años)'!$K$46,INT((ROW()-13)/2),0)),"",OFFSET('5. Pp (3 años)'!$K$46,INT((ROW()-13)/2),0))</f>
        <v/>
      </c>
      <c r="G339" s="987" t="str">
        <f ca="1">IF(ISBLANK(OFFSET('5. Pp (3 años)'!$H$46,INT((ROW()-13)/2),0)),"",OFFSET('5. Pp (3 años)'!$H$46,INT((ROW()-13)/2),0))</f>
        <v/>
      </c>
      <c r="H339" s="1027" t="str">
        <f ca="1">IF(ISBLANK(OFFSET('9. METAS'!$L$20,INT((ROW()-13)/2),0)),"",OFFSET('9. METAS'!$L$20,INT((ROW()-13)/2),0))</f>
        <v/>
      </c>
      <c r="I339" s="1029"/>
      <c r="J339" s="208" t="e">
        <f ca="1">IF(MOD(ROW()-13,2)=0,IF(ISBLANK(OFFSET(#REF!,INT((ROW()-13)/2),0)),"",OFFSET(#REF!,INT((ROW()-13)/2),0)),IF(ISBLANK(OFFSET('9. METAS'!$U$20,INT((ROW()-14)/2),0)),"",OFFSET('9. METAS'!$U$20,INT((ROW()-14)/2),0)))</f>
        <v>#REF!</v>
      </c>
      <c r="K339" s="209" t="e">
        <f ca="1">IF(MOD(ROW()-13,2)=0,IF(ISBLANK(OFFSET(#REF!,INT((ROW()-13)/2),0)),"",OFFSET(#REF!,INT((ROW()-13)/2),0)),IF(ISBLANK(OFFSET('9. METAS'!$V$20,INT((ROW()-14)/2),0)),"",OFFSET('9. METAS'!$V$20,INT((ROW()-14)/2),0)))</f>
        <v>#REF!</v>
      </c>
      <c r="L339" s="209" t="e">
        <f ca="1">IF(MOD(ROW()-13,2)=0,IF(ISBLANK(OFFSET(#REF!,INT((ROW()-13)/2),0)),"",OFFSET(#REF!,INT((ROW()-13)/2),0)),IF(ISBLANK(OFFSET('9. METAS'!$W$20,INT((ROW()-14)/2),0)),"",OFFSET('9. METAS'!$W$20,INT((ROW()-14)/2),0)))</f>
        <v>#REF!</v>
      </c>
      <c r="M339" s="210" t="e">
        <f ca="1">IF(MOD(ROW()-13,2)=0,IF(ISBLANK(OFFSET(#REF!,INT((ROW()-13)/2),0)),"",OFFSET(#REF!,INT((ROW()-13)/2),0)),IF(ISBLANK(OFFSET('9. METAS'!$X$20,INT((ROW()-14)/2),0)),"",OFFSET('9. METAS'!$X$20,INT((ROW()-14)/2),0)))</f>
        <v>#REF!</v>
      </c>
      <c r="N339" s="1002" t="str">
        <f t="shared" ref="N339" ca="1" si="322">IFERROR(J339/J340,"ND")</f>
        <v>ND</v>
      </c>
      <c r="O339" s="1004" t="str">
        <f t="shared" ref="O339" ca="1" si="323">IFERROR(((J339+K339+L339+M339)/H339),"ND")</f>
        <v>ND</v>
      </c>
      <c r="P339" s="1031"/>
    </row>
    <row r="340" spans="3:16">
      <c r="C340" s="981"/>
      <c r="D340" s="983"/>
      <c r="E340" s="983"/>
      <c r="F340" s="985"/>
      <c r="G340" s="987"/>
      <c r="H340" s="1027"/>
      <c r="I340" s="1033"/>
      <c r="J340" s="208" t="str">
        <f ca="1">IF(MOD(ROW()-13,2)=0,IF(ISBLANK(OFFSET(#REF!,INT((ROW()-13)/2),0)),"",OFFSET(#REF!,INT((ROW()-13)/2),0)),IF(ISBLANK(OFFSET('9. METAS'!$U$20,INT((ROW()-14)/2),0)),"",OFFSET('9. METAS'!$U$20,INT((ROW()-14)/2),0)))</f>
        <v/>
      </c>
      <c r="K340" s="209" t="str">
        <f ca="1">IF(MOD(ROW()-13,2)=0,IF(ISBLANK(OFFSET(#REF!,INT((ROW()-13)/2),0)),"",OFFSET(#REF!,INT((ROW()-13)/2),0)),IF(ISBLANK(OFFSET('9. METAS'!$V$20,INT((ROW()-14)/2),0)),"",OFFSET('9. METAS'!$V$20,INT((ROW()-14)/2),0)))</f>
        <v/>
      </c>
      <c r="L340" s="209" t="str">
        <f ca="1">IF(MOD(ROW()-13,2)=0,IF(ISBLANK(OFFSET(#REF!,INT((ROW()-13)/2),0)),"",OFFSET(#REF!,INT((ROW()-13)/2),0)),IF(ISBLANK(OFFSET('9. METAS'!$W$20,INT((ROW()-14)/2),0)),"",OFFSET('9. METAS'!$W$20,INT((ROW()-14)/2),0)))</f>
        <v/>
      </c>
      <c r="M340" s="210" t="str">
        <f ca="1">IF(MOD(ROW()-13,2)=0,IF(ISBLANK(OFFSET(#REF!,INT((ROW()-13)/2),0)),"",OFFSET(#REF!,INT((ROW()-13)/2),0)),IF(ISBLANK(OFFSET('9. METAS'!$X$20,INT((ROW()-14)/2),0)),"",OFFSET('9. METAS'!$X$20,INT((ROW()-14)/2),0)))</f>
        <v/>
      </c>
      <c r="N340" s="1003"/>
      <c r="O340" s="1005"/>
      <c r="P340" s="1034"/>
    </row>
    <row r="341" spans="3:16">
      <c r="C341" s="1008" t="str">
        <f ca="1">IF(ISBLANK(OFFSET('5. Pp (3 años)'!$C$46,INT((ROW()-13)/2),0)),"",OFFSET('5. Pp (3 años)'!$C$46,INT((ROW()-13)/2),0))</f>
        <v/>
      </c>
      <c r="D341" s="983" t="str">
        <f ca="1">IF(ISBLANK(OFFSET('5. Pp (3 años)'!$D$46,INT((ROW()-13)/2),0)),"",OFFSET('5. Pp (3 años)'!$D$46,INT((ROW()-13)/2),0))</f>
        <v/>
      </c>
      <c r="E341" s="983" t="str">
        <f ca="1">IF(ISBLANK(OFFSET('5. Pp (3 años)'!$E$46,INT((ROW()-13)/2),0)),"",OFFSET('5. Pp (3 años)'!$E$46,INT((ROW()-13)/2),0))</f>
        <v/>
      </c>
      <c r="F341" s="985" t="str">
        <f ca="1">IF(ISBLANK(OFFSET('5. Pp (3 años)'!$K$46,INT((ROW()-13)/2),0)),"",OFFSET('5. Pp (3 años)'!$K$46,INT((ROW()-13)/2),0))</f>
        <v/>
      </c>
      <c r="G341" s="987" t="str">
        <f ca="1">IF(ISBLANK(OFFSET('5. Pp (3 años)'!$H$46,INT((ROW()-13)/2),0)),"",OFFSET('5. Pp (3 años)'!$H$46,INT((ROW()-13)/2),0))</f>
        <v/>
      </c>
      <c r="H341" s="1027" t="str">
        <f ca="1">IF(ISBLANK(OFFSET('9. METAS'!$L$20,INT((ROW()-13)/2),0)),"",OFFSET('9. METAS'!$L$20,INT((ROW()-13)/2),0))</f>
        <v/>
      </c>
      <c r="I341" s="1029"/>
      <c r="J341" s="208" t="e">
        <f ca="1">IF(MOD(ROW()-13,2)=0,IF(ISBLANK(OFFSET(#REF!,INT((ROW()-13)/2),0)),"",OFFSET(#REF!,INT((ROW()-13)/2),0)),IF(ISBLANK(OFFSET('9. METAS'!$U$20,INT((ROW()-14)/2),0)),"",OFFSET('9. METAS'!$U$20,INT((ROW()-14)/2),0)))</f>
        <v>#REF!</v>
      </c>
      <c r="K341" s="209" t="e">
        <f ca="1">IF(MOD(ROW()-13,2)=0,IF(ISBLANK(OFFSET(#REF!,INT((ROW()-13)/2),0)),"",OFFSET(#REF!,INT((ROW()-13)/2),0)),IF(ISBLANK(OFFSET('9. METAS'!$V$20,INT((ROW()-14)/2),0)),"",OFFSET('9. METAS'!$V$20,INT((ROW()-14)/2),0)))</f>
        <v>#REF!</v>
      </c>
      <c r="L341" s="209" t="e">
        <f ca="1">IF(MOD(ROW()-13,2)=0,IF(ISBLANK(OFFSET(#REF!,INT((ROW()-13)/2),0)),"",OFFSET(#REF!,INT((ROW()-13)/2),0)),IF(ISBLANK(OFFSET('9. METAS'!$W$20,INT((ROW()-14)/2),0)),"",OFFSET('9. METAS'!$W$20,INT((ROW()-14)/2),0)))</f>
        <v>#REF!</v>
      </c>
      <c r="M341" s="210" t="e">
        <f ca="1">IF(MOD(ROW()-13,2)=0,IF(ISBLANK(OFFSET(#REF!,INT((ROW()-13)/2),0)),"",OFFSET(#REF!,INT((ROW()-13)/2),0)),IF(ISBLANK(OFFSET('9. METAS'!$X$20,INT((ROW()-14)/2),0)),"",OFFSET('9. METAS'!$X$20,INT((ROW()-14)/2),0)))</f>
        <v>#REF!</v>
      </c>
      <c r="N341" s="1002" t="str">
        <f t="shared" ref="N341" ca="1" si="324">IFERROR(J341/J342,"ND")</f>
        <v>ND</v>
      </c>
      <c r="O341" s="1004" t="str">
        <f t="shared" ref="O341" ca="1" si="325">IFERROR(((J341+K341+L341+M341)/H341),"ND")</f>
        <v>ND</v>
      </c>
      <c r="P341" s="1031"/>
    </row>
    <row r="342" spans="3:16">
      <c r="C342" s="981"/>
      <c r="D342" s="983"/>
      <c r="E342" s="983"/>
      <c r="F342" s="985"/>
      <c r="G342" s="987"/>
      <c r="H342" s="1027"/>
      <c r="I342" s="1033"/>
      <c r="J342" s="208" t="str">
        <f ca="1">IF(MOD(ROW()-13,2)=0,IF(ISBLANK(OFFSET(#REF!,INT((ROW()-13)/2),0)),"",OFFSET(#REF!,INT((ROW()-13)/2),0)),IF(ISBLANK(OFFSET('9. METAS'!$U$20,INT((ROW()-14)/2),0)),"",OFFSET('9. METAS'!$U$20,INT((ROW()-14)/2),0)))</f>
        <v/>
      </c>
      <c r="K342" s="209" t="str">
        <f ca="1">IF(MOD(ROW()-13,2)=0,IF(ISBLANK(OFFSET(#REF!,INT((ROW()-13)/2),0)),"",OFFSET(#REF!,INT((ROW()-13)/2),0)),IF(ISBLANK(OFFSET('9. METAS'!$V$20,INT((ROW()-14)/2),0)),"",OFFSET('9. METAS'!$V$20,INT((ROW()-14)/2),0)))</f>
        <v/>
      </c>
      <c r="L342" s="209" t="str">
        <f ca="1">IF(MOD(ROW()-13,2)=0,IF(ISBLANK(OFFSET(#REF!,INT((ROW()-13)/2),0)),"",OFFSET(#REF!,INT((ROW()-13)/2),0)),IF(ISBLANK(OFFSET('9. METAS'!$W$20,INT((ROW()-14)/2),0)),"",OFFSET('9. METAS'!$W$20,INT((ROW()-14)/2),0)))</f>
        <v/>
      </c>
      <c r="M342" s="210" t="str">
        <f ca="1">IF(MOD(ROW()-13,2)=0,IF(ISBLANK(OFFSET(#REF!,INT((ROW()-13)/2),0)),"",OFFSET(#REF!,INT((ROW()-13)/2),0)),IF(ISBLANK(OFFSET('9. METAS'!$X$20,INT((ROW()-14)/2),0)),"",OFFSET('9. METAS'!$X$20,INT((ROW()-14)/2),0)))</f>
        <v/>
      </c>
      <c r="N342" s="1003"/>
      <c r="O342" s="1005"/>
      <c r="P342" s="1034"/>
    </row>
    <row r="343" spans="3:16">
      <c r="C343" s="1008" t="str">
        <f ca="1">IF(ISBLANK(OFFSET('5. Pp (3 años)'!$C$46,INT((ROW()-13)/2),0)),"",OFFSET('5. Pp (3 años)'!$C$46,INT((ROW()-13)/2),0))</f>
        <v/>
      </c>
      <c r="D343" s="983" t="str">
        <f ca="1">IF(ISBLANK(OFFSET('5. Pp (3 años)'!$D$46,INT((ROW()-13)/2),0)),"",OFFSET('5. Pp (3 años)'!$D$46,INT((ROW()-13)/2),0))</f>
        <v/>
      </c>
      <c r="E343" s="983" t="str">
        <f ca="1">IF(ISBLANK(OFFSET('5. Pp (3 años)'!$E$46,INT((ROW()-13)/2),0)),"",OFFSET('5. Pp (3 años)'!$E$46,INT((ROW()-13)/2),0))</f>
        <v/>
      </c>
      <c r="F343" s="985" t="str">
        <f ca="1">IF(ISBLANK(OFFSET('5. Pp (3 años)'!$K$46,INT((ROW()-13)/2),0)),"",OFFSET('5. Pp (3 años)'!$K$46,INT((ROW()-13)/2),0))</f>
        <v/>
      </c>
      <c r="G343" s="987" t="str">
        <f ca="1">IF(ISBLANK(OFFSET('5. Pp (3 años)'!$H$46,INT((ROW()-13)/2),0)),"",OFFSET('5. Pp (3 años)'!$H$46,INT((ROW()-13)/2),0))</f>
        <v/>
      </c>
      <c r="H343" s="1027" t="str">
        <f ca="1">IF(ISBLANK(OFFSET('9. METAS'!$L$20,INT((ROW()-13)/2),0)),"",OFFSET('9. METAS'!$L$20,INT((ROW()-13)/2),0))</f>
        <v/>
      </c>
      <c r="I343" s="1029"/>
      <c r="J343" s="208" t="e">
        <f ca="1">IF(MOD(ROW()-13,2)=0,IF(ISBLANK(OFFSET(#REF!,INT((ROW()-13)/2),0)),"",OFFSET(#REF!,INT((ROW()-13)/2),0)),IF(ISBLANK(OFFSET('9. METAS'!$U$20,INT((ROW()-14)/2),0)),"",OFFSET('9. METAS'!$U$20,INT((ROW()-14)/2),0)))</f>
        <v>#REF!</v>
      </c>
      <c r="K343" s="209" t="e">
        <f ca="1">IF(MOD(ROW()-13,2)=0,IF(ISBLANK(OFFSET(#REF!,INT((ROW()-13)/2),0)),"",OFFSET(#REF!,INT((ROW()-13)/2),0)),IF(ISBLANK(OFFSET('9. METAS'!$V$20,INT((ROW()-14)/2),0)),"",OFFSET('9. METAS'!$V$20,INT((ROW()-14)/2),0)))</f>
        <v>#REF!</v>
      </c>
      <c r="L343" s="209" t="e">
        <f ca="1">IF(MOD(ROW()-13,2)=0,IF(ISBLANK(OFFSET(#REF!,INT((ROW()-13)/2),0)),"",OFFSET(#REF!,INT((ROW()-13)/2),0)),IF(ISBLANK(OFFSET('9. METAS'!$W$20,INT((ROW()-14)/2),0)),"",OFFSET('9. METAS'!$W$20,INT((ROW()-14)/2),0)))</f>
        <v>#REF!</v>
      </c>
      <c r="M343" s="210" t="e">
        <f ca="1">IF(MOD(ROW()-13,2)=0,IF(ISBLANK(OFFSET(#REF!,INT((ROW()-13)/2),0)),"",OFFSET(#REF!,INT((ROW()-13)/2),0)),IF(ISBLANK(OFFSET('9. METAS'!$X$20,INT((ROW()-14)/2),0)),"",OFFSET('9. METAS'!$X$20,INT((ROW()-14)/2),0)))</f>
        <v>#REF!</v>
      </c>
      <c r="N343" s="1002" t="str">
        <f t="shared" ref="N343" ca="1" si="326">IFERROR(J343/J344,"ND")</f>
        <v>ND</v>
      </c>
      <c r="O343" s="1004" t="str">
        <f t="shared" ref="O343" ca="1" si="327">IFERROR(((J343+K343+L343+M343)/H343),"ND")</f>
        <v>ND</v>
      </c>
      <c r="P343" s="1031"/>
    </row>
    <row r="344" spans="3:16">
      <c r="C344" s="981"/>
      <c r="D344" s="983"/>
      <c r="E344" s="983"/>
      <c r="F344" s="985"/>
      <c r="G344" s="987"/>
      <c r="H344" s="1027"/>
      <c r="I344" s="1033"/>
      <c r="J344" s="208" t="str">
        <f ca="1">IF(MOD(ROW()-13,2)=0,IF(ISBLANK(OFFSET(#REF!,INT((ROW()-13)/2),0)),"",OFFSET(#REF!,INT((ROW()-13)/2),0)),IF(ISBLANK(OFFSET('9. METAS'!$U$20,INT((ROW()-14)/2),0)),"",OFFSET('9. METAS'!$U$20,INT((ROW()-14)/2),0)))</f>
        <v/>
      </c>
      <c r="K344" s="209" t="str">
        <f ca="1">IF(MOD(ROW()-13,2)=0,IF(ISBLANK(OFFSET(#REF!,INT((ROW()-13)/2),0)),"",OFFSET(#REF!,INT((ROW()-13)/2),0)),IF(ISBLANK(OFFSET('9. METAS'!$V$20,INT((ROW()-14)/2),0)),"",OFFSET('9. METAS'!$V$20,INT((ROW()-14)/2),0)))</f>
        <v/>
      </c>
      <c r="L344" s="209" t="str">
        <f ca="1">IF(MOD(ROW()-13,2)=0,IF(ISBLANK(OFFSET(#REF!,INT((ROW()-13)/2),0)),"",OFFSET(#REF!,INT((ROW()-13)/2),0)),IF(ISBLANK(OFFSET('9. METAS'!$W$20,INT((ROW()-14)/2),0)),"",OFFSET('9. METAS'!$W$20,INT((ROW()-14)/2),0)))</f>
        <v/>
      </c>
      <c r="M344" s="210" t="str">
        <f ca="1">IF(MOD(ROW()-13,2)=0,IF(ISBLANK(OFFSET(#REF!,INT((ROW()-13)/2),0)),"",OFFSET(#REF!,INT((ROW()-13)/2),0)),IF(ISBLANK(OFFSET('9. METAS'!$X$20,INT((ROW()-14)/2),0)),"",OFFSET('9. METAS'!$X$20,INT((ROW()-14)/2),0)))</f>
        <v/>
      </c>
      <c r="N344" s="1003"/>
      <c r="O344" s="1005"/>
      <c r="P344" s="1034"/>
    </row>
    <row r="345" spans="3:16">
      <c r="C345" s="1008" t="str">
        <f ca="1">IF(ISBLANK(OFFSET('5. Pp (3 años)'!$C$46,INT((ROW()-13)/2),0)),"",OFFSET('5. Pp (3 años)'!$C$46,INT((ROW()-13)/2),0))</f>
        <v/>
      </c>
      <c r="D345" s="983" t="str">
        <f ca="1">IF(ISBLANK(OFFSET('5. Pp (3 años)'!$D$46,INT((ROW()-13)/2),0)),"",OFFSET('5. Pp (3 años)'!$D$46,INT((ROW()-13)/2),0))</f>
        <v/>
      </c>
      <c r="E345" s="983" t="str">
        <f ca="1">IF(ISBLANK(OFFSET('5. Pp (3 años)'!$E$46,INT((ROW()-13)/2),0)),"",OFFSET('5. Pp (3 años)'!$E$46,INT((ROW()-13)/2),0))</f>
        <v/>
      </c>
      <c r="F345" s="985" t="str">
        <f ca="1">IF(ISBLANK(OFFSET('5. Pp (3 años)'!$K$46,INT((ROW()-13)/2),0)),"",OFFSET('5. Pp (3 años)'!$K$46,INT((ROW()-13)/2),0))</f>
        <v/>
      </c>
      <c r="G345" s="987" t="str">
        <f ca="1">IF(ISBLANK(OFFSET('5. Pp (3 años)'!$H$46,INT((ROW()-13)/2),0)),"",OFFSET('5. Pp (3 años)'!$H$46,INT((ROW()-13)/2),0))</f>
        <v/>
      </c>
      <c r="H345" s="1027" t="str">
        <f ca="1">IF(ISBLANK(OFFSET('9. METAS'!$L$20,INT((ROW()-13)/2),0)),"",OFFSET('9. METAS'!$L$20,INT((ROW()-13)/2),0))</f>
        <v/>
      </c>
      <c r="I345" s="1029"/>
      <c r="J345" s="208" t="e">
        <f ca="1">IF(MOD(ROW()-13,2)=0,IF(ISBLANK(OFFSET(#REF!,INT((ROW()-13)/2),0)),"",OFFSET(#REF!,INT((ROW()-13)/2),0)),IF(ISBLANK(OFFSET('9. METAS'!$U$20,INT((ROW()-14)/2),0)),"",OFFSET('9. METAS'!$U$20,INT((ROW()-14)/2),0)))</f>
        <v>#REF!</v>
      </c>
      <c r="K345" s="209" t="e">
        <f ca="1">IF(MOD(ROW()-13,2)=0,IF(ISBLANK(OFFSET(#REF!,INT((ROW()-13)/2),0)),"",OFFSET(#REF!,INT((ROW()-13)/2),0)),IF(ISBLANK(OFFSET('9. METAS'!$V$20,INT((ROW()-14)/2),0)),"",OFFSET('9. METAS'!$V$20,INT((ROW()-14)/2),0)))</f>
        <v>#REF!</v>
      </c>
      <c r="L345" s="209" t="e">
        <f ca="1">IF(MOD(ROW()-13,2)=0,IF(ISBLANK(OFFSET(#REF!,INT((ROW()-13)/2),0)),"",OFFSET(#REF!,INT((ROW()-13)/2),0)),IF(ISBLANK(OFFSET('9. METAS'!$W$20,INT((ROW()-14)/2),0)),"",OFFSET('9. METAS'!$W$20,INT((ROW()-14)/2),0)))</f>
        <v>#REF!</v>
      </c>
      <c r="M345" s="210" t="e">
        <f ca="1">IF(MOD(ROW()-13,2)=0,IF(ISBLANK(OFFSET(#REF!,INT((ROW()-13)/2),0)),"",OFFSET(#REF!,INT((ROW()-13)/2),0)),IF(ISBLANK(OFFSET('9. METAS'!$X$20,INT((ROW()-14)/2),0)),"",OFFSET('9. METAS'!$X$20,INT((ROW()-14)/2),0)))</f>
        <v>#REF!</v>
      </c>
      <c r="N345" s="1002" t="str">
        <f t="shared" ref="N345" ca="1" si="328">IFERROR(J345/J346,"ND")</f>
        <v>ND</v>
      </c>
      <c r="O345" s="1004" t="str">
        <f t="shared" ref="O345" ca="1" si="329">IFERROR(((J345+K345+L345+M345)/H345),"ND")</f>
        <v>ND</v>
      </c>
      <c r="P345" s="1031"/>
    </row>
    <row r="346" spans="3:16">
      <c r="C346" s="981"/>
      <c r="D346" s="983"/>
      <c r="E346" s="983"/>
      <c r="F346" s="985"/>
      <c r="G346" s="987"/>
      <c r="H346" s="1027"/>
      <c r="I346" s="1033"/>
      <c r="J346" s="208" t="str">
        <f ca="1">IF(MOD(ROW()-13,2)=0,IF(ISBLANK(OFFSET(#REF!,INT((ROW()-13)/2),0)),"",OFFSET(#REF!,INT((ROW()-13)/2),0)),IF(ISBLANK(OFFSET('9. METAS'!$U$20,INT((ROW()-14)/2),0)),"",OFFSET('9. METAS'!$U$20,INT((ROW()-14)/2),0)))</f>
        <v/>
      </c>
      <c r="K346" s="209" t="str">
        <f ca="1">IF(MOD(ROW()-13,2)=0,IF(ISBLANK(OFFSET(#REF!,INT((ROW()-13)/2),0)),"",OFFSET(#REF!,INT((ROW()-13)/2),0)),IF(ISBLANK(OFFSET('9. METAS'!$V$20,INT((ROW()-14)/2),0)),"",OFFSET('9. METAS'!$V$20,INT((ROW()-14)/2),0)))</f>
        <v/>
      </c>
      <c r="L346" s="209" t="str">
        <f ca="1">IF(MOD(ROW()-13,2)=0,IF(ISBLANK(OFFSET(#REF!,INT((ROW()-13)/2),0)),"",OFFSET(#REF!,INT((ROW()-13)/2),0)),IF(ISBLANK(OFFSET('9. METAS'!$W$20,INT((ROW()-14)/2),0)),"",OFFSET('9. METAS'!$W$20,INT((ROW()-14)/2),0)))</f>
        <v/>
      </c>
      <c r="M346" s="210" t="str">
        <f ca="1">IF(MOD(ROW()-13,2)=0,IF(ISBLANK(OFFSET(#REF!,INT((ROW()-13)/2),0)),"",OFFSET(#REF!,INT((ROW()-13)/2),0)),IF(ISBLANK(OFFSET('9. METAS'!$X$20,INT((ROW()-14)/2),0)),"",OFFSET('9. METAS'!$X$20,INT((ROW()-14)/2),0)))</f>
        <v/>
      </c>
      <c r="N346" s="1003"/>
      <c r="O346" s="1005"/>
      <c r="P346" s="1034"/>
    </row>
    <row r="347" spans="3:16">
      <c r="C347" s="1008" t="str">
        <f ca="1">IF(ISBLANK(OFFSET('5. Pp (3 años)'!$C$46,INT((ROW()-13)/2),0)),"",OFFSET('5. Pp (3 años)'!$C$46,INT((ROW()-13)/2),0))</f>
        <v/>
      </c>
      <c r="D347" s="983" t="str">
        <f ca="1">IF(ISBLANK(OFFSET('5. Pp (3 años)'!$D$46,INT((ROW()-13)/2),0)),"",OFFSET('5. Pp (3 años)'!$D$46,INT((ROW()-13)/2),0))</f>
        <v/>
      </c>
      <c r="E347" s="983" t="str">
        <f ca="1">IF(ISBLANK(OFFSET('5. Pp (3 años)'!$E$46,INT((ROW()-13)/2),0)),"",OFFSET('5. Pp (3 años)'!$E$46,INT((ROW()-13)/2),0))</f>
        <v/>
      </c>
      <c r="F347" s="985" t="str">
        <f ca="1">IF(ISBLANK(OFFSET('5. Pp (3 años)'!$K$46,INT((ROW()-13)/2),0)),"",OFFSET('5. Pp (3 años)'!$K$46,INT((ROW()-13)/2),0))</f>
        <v/>
      </c>
      <c r="G347" s="987" t="str">
        <f ca="1">IF(ISBLANK(OFFSET('5. Pp (3 años)'!$H$46,INT((ROW()-13)/2),0)),"",OFFSET('5. Pp (3 años)'!$H$46,INT((ROW()-13)/2),0))</f>
        <v/>
      </c>
      <c r="H347" s="1027" t="str">
        <f ca="1">IF(ISBLANK(OFFSET('9. METAS'!$L$20,INT((ROW()-13)/2),0)),"",OFFSET('9. METAS'!$L$20,INT((ROW()-13)/2),0))</f>
        <v/>
      </c>
      <c r="I347" s="1029"/>
      <c r="J347" s="208" t="e">
        <f ca="1">IF(MOD(ROW()-13,2)=0,IF(ISBLANK(OFFSET(#REF!,INT((ROW()-13)/2),0)),"",OFFSET(#REF!,INT((ROW()-13)/2),0)),IF(ISBLANK(OFFSET('9. METAS'!$U$20,INT((ROW()-14)/2),0)),"",OFFSET('9. METAS'!$U$20,INT((ROW()-14)/2),0)))</f>
        <v>#REF!</v>
      </c>
      <c r="K347" s="209" t="e">
        <f ca="1">IF(MOD(ROW()-13,2)=0,IF(ISBLANK(OFFSET(#REF!,INT((ROW()-13)/2),0)),"",OFFSET(#REF!,INT((ROW()-13)/2),0)),IF(ISBLANK(OFFSET('9. METAS'!$V$20,INT((ROW()-14)/2),0)),"",OFFSET('9. METAS'!$V$20,INT((ROW()-14)/2),0)))</f>
        <v>#REF!</v>
      </c>
      <c r="L347" s="209" t="e">
        <f ca="1">IF(MOD(ROW()-13,2)=0,IF(ISBLANK(OFFSET(#REF!,INT((ROW()-13)/2),0)),"",OFFSET(#REF!,INT((ROW()-13)/2),0)),IF(ISBLANK(OFFSET('9. METAS'!$W$20,INT((ROW()-14)/2),0)),"",OFFSET('9. METAS'!$W$20,INT((ROW()-14)/2),0)))</f>
        <v>#REF!</v>
      </c>
      <c r="M347" s="210" t="e">
        <f ca="1">IF(MOD(ROW()-13,2)=0,IF(ISBLANK(OFFSET(#REF!,INT((ROW()-13)/2),0)),"",OFFSET(#REF!,INT((ROW()-13)/2),0)),IF(ISBLANK(OFFSET('9. METAS'!$X$20,INT((ROW()-14)/2),0)),"",OFFSET('9. METAS'!$X$20,INT((ROW()-14)/2),0)))</f>
        <v>#REF!</v>
      </c>
      <c r="N347" s="1002" t="str">
        <f t="shared" ref="N347" ca="1" si="330">IFERROR(J347/J348,"ND")</f>
        <v>ND</v>
      </c>
      <c r="O347" s="1004" t="str">
        <f t="shared" ref="O347" ca="1" si="331">IFERROR(((J347+K347+L347+M347)/H347),"ND")</f>
        <v>ND</v>
      </c>
      <c r="P347" s="1031"/>
    </row>
    <row r="348" spans="3:16">
      <c r="C348" s="981"/>
      <c r="D348" s="983"/>
      <c r="E348" s="983"/>
      <c r="F348" s="985"/>
      <c r="G348" s="987"/>
      <c r="H348" s="1027"/>
      <c r="I348" s="1033"/>
      <c r="J348" s="208" t="str">
        <f ca="1">IF(MOD(ROW()-13,2)=0,IF(ISBLANK(OFFSET(#REF!,INT((ROW()-13)/2),0)),"",OFFSET(#REF!,INT((ROW()-13)/2),0)),IF(ISBLANK(OFFSET('9. METAS'!$U$20,INT((ROW()-14)/2),0)),"",OFFSET('9. METAS'!$U$20,INT((ROW()-14)/2),0)))</f>
        <v/>
      </c>
      <c r="K348" s="209" t="str">
        <f ca="1">IF(MOD(ROW()-13,2)=0,IF(ISBLANK(OFFSET(#REF!,INT((ROW()-13)/2),0)),"",OFFSET(#REF!,INT((ROW()-13)/2),0)),IF(ISBLANK(OFFSET('9. METAS'!$V$20,INT((ROW()-14)/2),0)),"",OFFSET('9. METAS'!$V$20,INT((ROW()-14)/2),0)))</f>
        <v/>
      </c>
      <c r="L348" s="209" t="str">
        <f ca="1">IF(MOD(ROW()-13,2)=0,IF(ISBLANK(OFFSET(#REF!,INT((ROW()-13)/2),0)),"",OFFSET(#REF!,INT((ROW()-13)/2),0)),IF(ISBLANK(OFFSET('9. METAS'!$W$20,INT((ROW()-14)/2),0)),"",OFFSET('9. METAS'!$W$20,INT((ROW()-14)/2),0)))</f>
        <v/>
      </c>
      <c r="M348" s="210" t="str">
        <f ca="1">IF(MOD(ROW()-13,2)=0,IF(ISBLANK(OFFSET(#REF!,INT((ROW()-13)/2),0)),"",OFFSET(#REF!,INT((ROW()-13)/2),0)),IF(ISBLANK(OFFSET('9. METAS'!$X$20,INT((ROW()-14)/2),0)),"",OFFSET('9. METAS'!$X$20,INT((ROW()-14)/2),0)))</f>
        <v/>
      </c>
      <c r="N348" s="1003"/>
      <c r="O348" s="1005"/>
      <c r="P348" s="1034"/>
    </row>
    <row r="349" spans="3:16">
      <c r="C349" s="1008" t="str">
        <f ca="1">IF(ISBLANK(OFFSET('5. Pp (3 años)'!$C$46,INT((ROW()-13)/2),0)),"",OFFSET('5. Pp (3 años)'!$C$46,INT((ROW()-13)/2),0))</f>
        <v/>
      </c>
      <c r="D349" s="983" t="str">
        <f ca="1">IF(ISBLANK(OFFSET('5. Pp (3 años)'!$D$46,INT((ROW()-13)/2),0)),"",OFFSET('5. Pp (3 años)'!$D$46,INT((ROW()-13)/2),0))</f>
        <v/>
      </c>
      <c r="E349" s="983" t="str">
        <f ca="1">IF(ISBLANK(OFFSET('5. Pp (3 años)'!$E$46,INT((ROW()-13)/2),0)),"",OFFSET('5. Pp (3 años)'!$E$46,INT((ROW()-13)/2),0))</f>
        <v/>
      </c>
      <c r="F349" s="985" t="str">
        <f ca="1">IF(ISBLANK(OFFSET('5. Pp (3 años)'!$K$46,INT((ROW()-13)/2),0)),"",OFFSET('5. Pp (3 años)'!$K$46,INT((ROW()-13)/2),0))</f>
        <v/>
      </c>
      <c r="G349" s="987" t="str">
        <f ca="1">IF(ISBLANK(OFFSET('5. Pp (3 años)'!$H$46,INT((ROW()-13)/2),0)),"",OFFSET('5. Pp (3 años)'!$H$46,INT((ROW()-13)/2),0))</f>
        <v/>
      </c>
      <c r="H349" s="1027" t="str">
        <f ca="1">IF(ISBLANK(OFFSET('9. METAS'!$L$20,INT((ROW()-13)/2),0)),"",OFFSET('9. METAS'!$L$20,INT((ROW()-13)/2),0))</f>
        <v/>
      </c>
      <c r="I349" s="1029"/>
      <c r="J349" s="208" t="e">
        <f ca="1">IF(MOD(ROW()-13,2)=0,IF(ISBLANK(OFFSET(#REF!,INT((ROW()-13)/2),0)),"",OFFSET(#REF!,INT((ROW()-13)/2),0)),IF(ISBLANK(OFFSET('9. METAS'!$U$20,INT((ROW()-14)/2),0)),"",OFFSET('9. METAS'!$U$20,INT((ROW()-14)/2),0)))</f>
        <v>#REF!</v>
      </c>
      <c r="K349" s="209" t="e">
        <f ca="1">IF(MOD(ROW()-13,2)=0,IF(ISBLANK(OFFSET(#REF!,INT((ROW()-13)/2),0)),"",OFFSET(#REF!,INT((ROW()-13)/2),0)),IF(ISBLANK(OFFSET('9. METAS'!$V$20,INT((ROW()-14)/2),0)),"",OFFSET('9. METAS'!$V$20,INT((ROW()-14)/2),0)))</f>
        <v>#REF!</v>
      </c>
      <c r="L349" s="209" t="e">
        <f ca="1">IF(MOD(ROW()-13,2)=0,IF(ISBLANK(OFFSET(#REF!,INT((ROW()-13)/2),0)),"",OFFSET(#REF!,INT((ROW()-13)/2),0)),IF(ISBLANK(OFFSET('9. METAS'!$W$20,INT((ROW()-14)/2),0)),"",OFFSET('9. METAS'!$W$20,INT((ROW()-14)/2),0)))</f>
        <v>#REF!</v>
      </c>
      <c r="M349" s="210" t="e">
        <f ca="1">IF(MOD(ROW()-13,2)=0,IF(ISBLANK(OFFSET(#REF!,INT((ROW()-13)/2),0)),"",OFFSET(#REF!,INT((ROW()-13)/2),0)),IF(ISBLANK(OFFSET('9. METAS'!$X$20,INT((ROW()-14)/2),0)),"",OFFSET('9. METAS'!$X$20,INT((ROW()-14)/2),0)))</f>
        <v>#REF!</v>
      </c>
      <c r="N349" s="1002" t="str">
        <f t="shared" ref="N349" ca="1" si="332">IFERROR(J349/J350,"ND")</f>
        <v>ND</v>
      </c>
      <c r="O349" s="1004" t="str">
        <f t="shared" ref="O349" ca="1" si="333">IFERROR(((J349+K349+L349+M349)/H349),"ND")</f>
        <v>ND</v>
      </c>
      <c r="P349" s="1031"/>
    </row>
    <row r="350" spans="3:16">
      <c r="C350" s="981"/>
      <c r="D350" s="983"/>
      <c r="E350" s="983"/>
      <c r="F350" s="985"/>
      <c r="G350" s="987"/>
      <c r="H350" s="1027"/>
      <c r="I350" s="1033"/>
      <c r="J350" s="208" t="str">
        <f ca="1">IF(MOD(ROW()-13,2)=0,IF(ISBLANK(OFFSET(#REF!,INT((ROW()-13)/2),0)),"",OFFSET(#REF!,INT((ROW()-13)/2),0)),IF(ISBLANK(OFFSET('9. METAS'!$U$20,INT((ROW()-14)/2),0)),"",OFFSET('9. METAS'!$U$20,INT((ROW()-14)/2),0)))</f>
        <v/>
      </c>
      <c r="K350" s="209" t="str">
        <f ca="1">IF(MOD(ROW()-13,2)=0,IF(ISBLANK(OFFSET(#REF!,INT((ROW()-13)/2),0)),"",OFFSET(#REF!,INT((ROW()-13)/2),0)),IF(ISBLANK(OFFSET('9. METAS'!$V$20,INT((ROW()-14)/2),0)),"",OFFSET('9. METAS'!$V$20,INT((ROW()-14)/2),0)))</f>
        <v/>
      </c>
      <c r="L350" s="209" t="str">
        <f ca="1">IF(MOD(ROW()-13,2)=0,IF(ISBLANK(OFFSET(#REF!,INT((ROW()-13)/2),0)),"",OFFSET(#REF!,INT((ROW()-13)/2),0)),IF(ISBLANK(OFFSET('9. METAS'!$W$20,INT((ROW()-14)/2),0)),"",OFFSET('9. METAS'!$W$20,INT((ROW()-14)/2),0)))</f>
        <v/>
      </c>
      <c r="M350" s="210" t="str">
        <f ca="1">IF(MOD(ROW()-13,2)=0,IF(ISBLANK(OFFSET(#REF!,INT((ROW()-13)/2),0)),"",OFFSET(#REF!,INT((ROW()-13)/2),0)),IF(ISBLANK(OFFSET('9. METAS'!$X$20,INT((ROW()-14)/2),0)),"",OFFSET('9. METAS'!$X$20,INT((ROW()-14)/2),0)))</f>
        <v/>
      </c>
      <c r="N350" s="1003"/>
      <c r="O350" s="1005"/>
      <c r="P350" s="1034"/>
    </row>
    <row r="351" spans="3:16">
      <c r="C351" s="1008" t="str">
        <f ca="1">IF(ISBLANK(OFFSET('5. Pp (3 años)'!$C$46,INT((ROW()-13)/2),0)),"",OFFSET('5. Pp (3 años)'!$C$46,INT((ROW()-13)/2),0))</f>
        <v/>
      </c>
      <c r="D351" s="983" t="str">
        <f ca="1">IF(ISBLANK(OFFSET('5. Pp (3 años)'!$D$46,INT((ROW()-13)/2),0)),"",OFFSET('5. Pp (3 años)'!$D$46,INT((ROW()-13)/2),0))</f>
        <v/>
      </c>
      <c r="E351" s="983" t="str">
        <f ca="1">IF(ISBLANK(OFFSET('5. Pp (3 años)'!$E$46,INT((ROW()-13)/2),0)),"",OFFSET('5. Pp (3 años)'!$E$46,INT((ROW()-13)/2),0))</f>
        <v/>
      </c>
      <c r="F351" s="985" t="str">
        <f ca="1">IF(ISBLANK(OFFSET('5. Pp (3 años)'!$K$46,INT((ROW()-13)/2),0)),"",OFFSET('5. Pp (3 años)'!$K$46,INT((ROW()-13)/2),0))</f>
        <v/>
      </c>
      <c r="G351" s="987" t="str">
        <f ca="1">IF(ISBLANK(OFFSET('5. Pp (3 años)'!$H$46,INT((ROW()-13)/2),0)),"",OFFSET('5. Pp (3 años)'!$H$46,INT((ROW()-13)/2),0))</f>
        <v/>
      </c>
      <c r="H351" s="1027" t="str">
        <f ca="1">IF(ISBLANK(OFFSET('9. METAS'!$L$20,INT((ROW()-13)/2),0)),"",OFFSET('9. METAS'!$L$20,INT((ROW()-13)/2),0))</f>
        <v/>
      </c>
      <c r="I351" s="1029"/>
      <c r="J351" s="208" t="e">
        <f ca="1">IF(MOD(ROW()-13,2)=0,IF(ISBLANK(OFFSET(#REF!,INT((ROW()-13)/2),0)),"",OFFSET(#REF!,INT((ROW()-13)/2),0)),IF(ISBLANK(OFFSET('9. METAS'!$U$20,INT((ROW()-14)/2),0)),"",OFFSET('9. METAS'!$U$20,INT((ROW()-14)/2),0)))</f>
        <v>#REF!</v>
      </c>
      <c r="K351" s="209" t="e">
        <f ca="1">IF(MOD(ROW()-13,2)=0,IF(ISBLANK(OFFSET(#REF!,INT((ROW()-13)/2),0)),"",OFFSET(#REF!,INT((ROW()-13)/2),0)),IF(ISBLANK(OFFSET('9. METAS'!$V$20,INT((ROW()-14)/2),0)),"",OFFSET('9. METAS'!$V$20,INT((ROW()-14)/2),0)))</f>
        <v>#REF!</v>
      </c>
      <c r="L351" s="209" t="e">
        <f ca="1">IF(MOD(ROW()-13,2)=0,IF(ISBLANK(OFFSET(#REF!,INT((ROW()-13)/2),0)),"",OFFSET(#REF!,INT((ROW()-13)/2),0)),IF(ISBLANK(OFFSET('9. METAS'!$W$20,INT((ROW()-14)/2),0)),"",OFFSET('9. METAS'!$W$20,INT((ROW()-14)/2),0)))</f>
        <v>#REF!</v>
      </c>
      <c r="M351" s="210" t="e">
        <f ca="1">IF(MOD(ROW()-13,2)=0,IF(ISBLANK(OFFSET(#REF!,INT((ROW()-13)/2),0)),"",OFFSET(#REF!,INT((ROW()-13)/2),0)),IF(ISBLANK(OFFSET('9. METAS'!$X$20,INT((ROW()-14)/2),0)),"",OFFSET('9. METAS'!$X$20,INT((ROW()-14)/2),0)))</f>
        <v>#REF!</v>
      </c>
      <c r="N351" s="1002" t="str">
        <f t="shared" ref="N351" ca="1" si="334">IFERROR(J351/J352,"ND")</f>
        <v>ND</v>
      </c>
      <c r="O351" s="1004" t="str">
        <f t="shared" ref="O351" ca="1" si="335">IFERROR(((J351+K351+L351+M351)/H351),"ND")</f>
        <v>ND</v>
      </c>
      <c r="P351" s="1031"/>
    </row>
    <row r="352" spans="3:16">
      <c r="C352" s="981"/>
      <c r="D352" s="983"/>
      <c r="E352" s="983"/>
      <c r="F352" s="985"/>
      <c r="G352" s="987"/>
      <c r="H352" s="1027"/>
      <c r="I352" s="1033"/>
      <c r="J352" s="208" t="str">
        <f ca="1">IF(MOD(ROW()-13,2)=0,IF(ISBLANK(OFFSET(#REF!,INT((ROW()-13)/2),0)),"",OFFSET(#REF!,INT((ROW()-13)/2),0)),IF(ISBLANK(OFFSET('9. METAS'!$U$20,INT((ROW()-14)/2),0)),"",OFFSET('9. METAS'!$U$20,INT((ROW()-14)/2),0)))</f>
        <v/>
      </c>
      <c r="K352" s="209" t="str">
        <f ca="1">IF(MOD(ROW()-13,2)=0,IF(ISBLANK(OFFSET(#REF!,INT((ROW()-13)/2),0)),"",OFFSET(#REF!,INT((ROW()-13)/2),0)),IF(ISBLANK(OFFSET('9. METAS'!$V$20,INT((ROW()-14)/2),0)),"",OFFSET('9. METAS'!$V$20,INT((ROW()-14)/2),0)))</f>
        <v/>
      </c>
      <c r="L352" s="209" t="str">
        <f ca="1">IF(MOD(ROW()-13,2)=0,IF(ISBLANK(OFFSET(#REF!,INT((ROW()-13)/2),0)),"",OFFSET(#REF!,INT((ROW()-13)/2),0)),IF(ISBLANK(OFFSET('9. METAS'!$W$20,INT((ROW()-14)/2),0)),"",OFFSET('9. METAS'!$W$20,INT((ROW()-14)/2),0)))</f>
        <v/>
      </c>
      <c r="M352" s="210" t="str">
        <f ca="1">IF(MOD(ROW()-13,2)=0,IF(ISBLANK(OFFSET(#REF!,INT((ROW()-13)/2),0)),"",OFFSET(#REF!,INT((ROW()-13)/2),0)),IF(ISBLANK(OFFSET('9. METAS'!$X$20,INT((ROW()-14)/2),0)),"",OFFSET('9. METAS'!$X$20,INT((ROW()-14)/2),0)))</f>
        <v/>
      </c>
      <c r="N352" s="1003"/>
      <c r="O352" s="1005"/>
      <c r="P352" s="1034"/>
    </row>
    <row r="353" spans="3:16">
      <c r="C353" s="1008" t="str">
        <f ca="1">IF(ISBLANK(OFFSET('5. Pp (3 años)'!$C$46,INT((ROW()-13)/2),0)),"",OFFSET('5. Pp (3 años)'!$C$46,INT((ROW()-13)/2),0))</f>
        <v/>
      </c>
      <c r="D353" s="983" t="str">
        <f ca="1">IF(ISBLANK(OFFSET('5. Pp (3 años)'!$D$46,INT((ROW()-13)/2),0)),"",OFFSET('5. Pp (3 años)'!$D$46,INT((ROW()-13)/2),0))</f>
        <v/>
      </c>
      <c r="E353" s="983" t="str">
        <f ca="1">IF(ISBLANK(OFFSET('5. Pp (3 años)'!$E$46,INT((ROW()-13)/2),0)),"",OFFSET('5. Pp (3 años)'!$E$46,INT((ROW()-13)/2),0))</f>
        <v/>
      </c>
      <c r="F353" s="985" t="str">
        <f ca="1">IF(ISBLANK(OFFSET('5. Pp (3 años)'!$K$46,INT((ROW()-13)/2),0)),"",OFFSET('5. Pp (3 años)'!$K$46,INT((ROW()-13)/2),0))</f>
        <v/>
      </c>
      <c r="G353" s="987" t="str">
        <f ca="1">IF(ISBLANK(OFFSET('5. Pp (3 años)'!$H$46,INT((ROW()-13)/2),0)),"",OFFSET('5. Pp (3 años)'!$H$46,INT((ROW()-13)/2),0))</f>
        <v/>
      </c>
      <c r="H353" s="1027" t="str">
        <f ca="1">IF(ISBLANK(OFFSET('9. METAS'!$L$20,INT((ROW()-13)/2),0)),"",OFFSET('9. METAS'!$L$20,INT((ROW()-13)/2),0))</f>
        <v/>
      </c>
      <c r="I353" s="1029"/>
      <c r="J353" s="208" t="e">
        <f ca="1">IF(MOD(ROW()-13,2)=0,IF(ISBLANK(OFFSET(#REF!,INT((ROW()-13)/2),0)),"",OFFSET(#REF!,INT((ROW()-13)/2),0)),IF(ISBLANK(OFFSET('9. METAS'!$U$20,INT((ROW()-14)/2),0)),"",OFFSET('9. METAS'!$U$20,INT((ROW()-14)/2),0)))</f>
        <v>#REF!</v>
      </c>
      <c r="K353" s="209" t="e">
        <f ca="1">IF(MOD(ROW()-13,2)=0,IF(ISBLANK(OFFSET(#REF!,INT((ROW()-13)/2),0)),"",OFFSET(#REF!,INT((ROW()-13)/2),0)),IF(ISBLANK(OFFSET('9. METAS'!$V$20,INT((ROW()-14)/2),0)),"",OFFSET('9. METAS'!$V$20,INT((ROW()-14)/2),0)))</f>
        <v>#REF!</v>
      </c>
      <c r="L353" s="209" t="e">
        <f ca="1">IF(MOD(ROW()-13,2)=0,IF(ISBLANK(OFFSET(#REF!,INT((ROW()-13)/2),0)),"",OFFSET(#REF!,INT((ROW()-13)/2),0)),IF(ISBLANK(OFFSET('9. METAS'!$W$20,INT((ROW()-14)/2),0)),"",OFFSET('9. METAS'!$W$20,INT((ROW()-14)/2),0)))</f>
        <v>#REF!</v>
      </c>
      <c r="M353" s="210" t="e">
        <f ca="1">IF(MOD(ROW()-13,2)=0,IF(ISBLANK(OFFSET(#REF!,INT((ROW()-13)/2),0)),"",OFFSET(#REF!,INT((ROW()-13)/2),0)),IF(ISBLANK(OFFSET('9. METAS'!$X$20,INT((ROW()-14)/2),0)),"",OFFSET('9. METAS'!$X$20,INT((ROW()-14)/2),0)))</f>
        <v>#REF!</v>
      </c>
      <c r="N353" s="1002" t="str">
        <f t="shared" ref="N353" ca="1" si="336">IFERROR(J353/J354,"ND")</f>
        <v>ND</v>
      </c>
      <c r="O353" s="1004" t="str">
        <f t="shared" ref="O353" ca="1" si="337">IFERROR(((J353+K353+L353+M353)/H353),"ND")</f>
        <v>ND</v>
      </c>
      <c r="P353" s="1031"/>
    </row>
    <row r="354" spans="3:16">
      <c r="C354" s="981"/>
      <c r="D354" s="983"/>
      <c r="E354" s="983"/>
      <c r="F354" s="985"/>
      <c r="G354" s="987"/>
      <c r="H354" s="1027"/>
      <c r="I354" s="1033"/>
      <c r="J354" s="208" t="str">
        <f ca="1">IF(MOD(ROW()-13,2)=0,IF(ISBLANK(OFFSET(#REF!,INT((ROW()-13)/2),0)),"",OFFSET(#REF!,INT((ROW()-13)/2),0)),IF(ISBLANK(OFFSET('9. METAS'!$U$20,INT((ROW()-14)/2),0)),"",OFFSET('9. METAS'!$U$20,INT((ROW()-14)/2),0)))</f>
        <v/>
      </c>
      <c r="K354" s="209" t="str">
        <f ca="1">IF(MOD(ROW()-13,2)=0,IF(ISBLANK(OFFSET(#REF!,INT((ROW()-13)/2),0)),"",OFFSET(#REF!,INT((ROW()-13)/2),0)),IF(ISBLANK(OFFSET('9. METAS'!$V$20,INT((ROW()-14)/2),0)),"",OFFSET('9. METAS'!$V$20,INT((ROW()-14)/2),0)))</f>
        <v/>
      </c>
      <c r="L354" s="209" t="str">
        <f ca="1">IF(MOD(ROW()-13,2)=0,IF(ISBLANK(OFFSET(#REF!,INT((ROW()-13)/2),0)),"",OFFSET(#REF!,INT((ROW()-13)/2),0)),IF(ISBLANK(OFFSET('9. METAS'!$W$20,INT((ROW()-14)/2),0)),"",OFFSET('9. METAS'!$W$20,INT((ROW()-14)/2),0)))</f>
        <v/>
      </c>
      <c r="M354" s="210" t="str">
        <f ca="1">IF(MOD(ROW()-13,2)=0,IF(ISBLANK(OFFSET(#REF!,INT((ROW()-13)/2),0)),"",OFFSET(#REF!,INT((ROW()-13)/2),0)),IF(ISBLANK(OFFSET('9. METAS'!$X$20,INT((ROW()-14)/2),0)),"",OFFSET('9. METAS'!$X$20,INT((ROW()-14)/2),0)))</f>
        <v/>
      </c>
      <c r="N354" s="1003"/>
      <c r="O354" s="1005"/>
      <c r="P354" s="1034"/>
    </row>
    <row r="355" spans="3:16">
      <c r="C355" s="1008" t="str">
        <f ca="1">IF(ISBLANK(OFFSET('5. Pp (3 años)'!$C$46,INT((ROW()-13)/2),0)),"",OFFSET('5. Pp (3 años)'!$C$46,INT((ROW()-13)/2),0))</f>
        <v/>
      </c>
      <c r="D355" s="983" t="str">
        <f ca="1">IF(ISBLANK(OFFSET('5. Pp (3 años)'!$D$46,INT((ROW()-13)/2),0)),"",OFFSET('5. Pp (3 años)'!$D$46,INT((ROW()-13)/2),0))</f>
        <v/>
      </c>
      <c r="E355" s="983" t="str">
        <f ca="1">IF(ISBLANK(OFFSET('5. Pp (3 años)'!$E$46,INT((ROW()-13)/2),0)),"",OFFSET('5. Pp (3 años)'!$E$46,INT((ROW()-13)/2),0))</f>
        <v/>
      </c>
      <c r="F355" s="985" t="str">
        <f ca="1">IF(ISBLANK(OFFSET('5. Pp (3 años)'!$K$46,INT((ROW()-13)/2),0)),"",OFFSET('5. Pp (3 años)'!$K$46,INT((ROW()-13)/2),0))</f>
        <v/>
      </c>
      <c r="G355" s="987" t="str">
        <f ca="1">IF(ISBLANK(OFFSET('5. Pp (3 años)'!$H$46,INT((ROW()-13)/2),0)),"",OFFSET('5. Pp (3 años)'!$H$46,INT((ROW()-13)/2),0))</f>
        <v/>
      </c>
      <c r="H355" s="1027" t="str">
        <f ca="1">IF(ISBLANK(OFFSET('9. METAS'!$L$20,INT((ROW()-13)/2),0)),"",OFFSET('9. METAS'!$L$20,INT((ROW()-13)/2),0))</f>
        <v/>
      </c>
      <c r="I355" s="1029"/>
      <c r="J355" s="208" t="e">
        <f ca="1">IF(MOD(ROW()-13,2)=0,IF(ISBLANK(OFFSET(#REF!,INT((ROW()-13)/2),0)),"",OFFSET(#REF!,INT((ROW()-13)/2),0)),IF(ISBLANK(OFFSET('9. METAS'!$U$20,INT((ROW()-14)/2),0)),"",OFFSET('9. METAS'!$U$20,INT((ROW()-14)/2),0)))</f>
        <v>#REF!</v>
      </c>
      <c r="K355" s="209" t="e">
        <f ca="1">IF(MOD(ROW()-13,2)=0,IF(ISBLANK(OFFSET(#REF!,INT((ROW()-13)/2),0)),"",OFFSET(#REF!,INT((ROW()-13)/2),0)),IF(ISBLANK(OFFSET('9. METAS'!$V$20,INT((ROW()-14)/2),0)),"",OFFSET('9. METAS'!$V$20,INT((ROW()-14)/2),0)))</f>
        <v>#REF!</v>
      </c>
      <c r="L355" s="209" t="e">
        <f ca="1">IF(MOD(ROW()-13,2)=0,IF(ISBLANK(OFFSET(#REF!,INT((ROW()-13)/2),0)),"",OFFSET(#REF!,INT((ROW()-13)/2),0)),IF(ISBLANK(OFFSET('9. METAS'!$W$20,INT((ROW()-14)/2),0)),"",OFFSET('9. METAS'!$W$20,INT((ROW()-14)/2),0)))</f>
        <v>#REF!</v>
      </c>
      <c r="M355" s="210" t="e">
        <f ca="1">IF(MOD(ROW()-13,2)=0,IF(ISBLANK(OFFSET(#REF!,INT((ROW()-13)/2),0)),"",OFFSET(#REF!,INT((ROW()-13)/2),0)),IF(ISBLANK(OFFSET('9. METAS'!$X$20,INT((ROW()-14)/2),0)),"",OFFSET('9. METAS'!$X$20,INT((ROW()-14)/2),0)))</f>
        <v>#REF!</v>
      </c>
      <c r="N355" s="1002" t="str">
        <f t="shared" ref="N355" ca="1" si="338">IFERROR(J355/J356,"ND")</f>
        <v>ND</v>
      </c>
      <c r="O355" s="1004" t="str">
        <f t="shared" ref="O355" ca="1" si="339">IFERROR(((J355+K355+L355+M355)/H355),"ND")</f>
        <v>ND</v>
      </c>
      <c r="P355" s="1031"/>
    </row>
    <row r="356" spans="3:16">
      <c r="C356" s="981"/>
      <c r="D356" s="983"/>
      <c r="E356" s="983"/>
      <c r="F356" s="985"/>
      <c r="G356" s="987"/>
      <c r="H356" s="1027"/>
      <c r="I356" s="1033"/>
      <c r="J356" s="208" t="str">
        <f ca="1">IF(MOD(ROW()-13,2)=0,IF(ISBLANK(OFFSET(#REF!,INT((ROW()-13)/2),0)),"",OFFSET(#REF!,INT((ROW()-13)/2),0)),IF(ISBLANK(OFFSET('9. METAS'!$U$20,INT((ROW()-14)/2),0)),"",OFFSET('9. METAS'!$U$20,INT((ROW()-14)/2),0)))</f>
        <v/>
      </c>
      <c r="K356" s="209" t="str">
        <f ca="1">IF(MOD(ROW()-13,2)=0,IF(ISBLANK(OFFSET(#REF!,INT((ROW()-13)/2),0)),"",OFFSET(#REF!,INT((ROW()-13)/2),0)),IF(ISBLANK(OFFSET('9. METAS'!$V$20,INT((ROW()-14)/2),0)),"",OFFSET('9. METAS'!$V$20,INT((ROW()-14)/2),0)))</f>
        <v/>
      </c>
      <c r="L356" s="209" t="str">
        <f ca="1">IF(MOD(ROW()-13,2)=0,IF(ISBLANK(OFFSET(#REF!,INT((ROW()-13)/2),0)),"",OFFSET(#REF!,INT((ROW()-13)/2),0)),IF(ISBLANK(OFFSET('9. METAS'!$W$20,INT((ROW()-14)/2),0)),"",OFFSET('9. METAS'!$W$20,INT((ROW()-14)/2),0)))</f>
        <v/>
      </c>
      <c r="M356" s="210" t="str">
        <f ca="1">IF(MOD(ROW()-13,2)=0,IF(ISBLANK(OFFSET(#REF!,INT((ROW()-13)/2),0)),"",OFFSET(#REF!,INT((ROW()-13)/2),0)),IF(ISBLANK(OFFSET('9. METAS'!$X$20,INT((ROW()-14)/2),0)),"",OFFSET('9. METAS'!$X$20,INT((ROW()-14)/2),0)))</f>
        <v/>
      </c>
      <c r="N356" s="1003"/>
      <c r="O356" s="1005"/>
      <c r="P356" s="1034"/>
    </row>
    <row r="357" spans="3:16">
      <c r="C357" s="1008" t="str">
        <f ca="1">IF(ISBLANK(OFFSET('5. Pp (3 años)'!$C$46,INT((ROW()-13)/2),0)),"",OFFSET('5. Pp (3 años)'!$C$46,INT((ROW()-13)/2),0))</f>
        <v/>
      </c>
      <c r="D357" s="983" t="str">
        <f ca="1">IF(ISBLANK(OFFSET('5. Pp (3 años)'!$D$46,INT((ROW()-13)/2),0)),"",OFFSET('5. Pp (3 años)'!$D$46,INT((ROW()-13)/2),0))</f>
        <v/>
      </c>
      <c r="E357" s="983" t="str">
        <f ca="1">IF(ISBLANK(OFFSET('5. Pp (3 años)'!$E$46,INT((ROW()-13)/2),0)),"",OFFSET('5. Pp (3 años)'!$E$46,INT((ROW()-13)/2),0))</f>
        <v/>
      </c>
      <c r="F357" s="985" t="str">
        <f ca="1">IF(ISBLANK(OFFSET('5. Pp (3 años)'!$K$46,INT((ROW()-13)/2),0)),"",OFFSET('5. Pp (3 años)'!$K$46,INT((ROW()-13)/2),0))</f>
        <v/>
      </c>
      <c r="G357" s="987" t="str">
        <f ca="1">IF(ISBLANK(OFFSET('5. Pp (3 años)'!$H$46,INT((ROW()-13)/2),0)),"",OFFSET('5. Pp (3 años)'!$H$46,INT((ROW()-13)/2),0))</f>
        <v/>
      </c>
      <c r="H357" s="1027" t="str">
        <f ca="1">IF(ISBLANK(OFFSET('9. METAS'!$L$20,INT((ROW()-13)/2),0)),"",OFFSET('9. METAS'!$L$20,INT((ROW()-13)/2),0))</f>
        <v/>
      </c>
      <c r="I357" s="1029"/>
      <c r="J357" s="208" t="e">
        <f ca="1">IF(MOD(ROW()-13,2)=0,IF(ISBLANK(OFFSET(#REF!,INT((ROW()-13)/2),0)),"",OFFSET(#REF!,INT((ROW()-13)/2),0)),IF(ISBLANK(OFFSET('9. METAS'!$U$20,INT((ROW()-14)/2),0)),"",OFFSET('9. METAS'!$U$20,INT((ROW()-14)/2),0)))</f>
        <v>#REF!</v>
      </c>
      <c r="K357" s="209" t="e">
        <f ca="1">IF(MOD(ROW()-13,2)=0,IF(ISBLANK(OFFSET(#REF!,INT((ROW()-13)/2),0)),"",OFFSET(#REF!,INT((ROW()-13)/2),0)),IF(ISBLANK(OFFSET('9. METAS'!$V$20,INT((ROW()-14)/2),0)),"",OFFSET('9. METAS'!$V$20,INT((ROW()-14)/2),0)))</f>
        <v>#REF!</v>
      </c>
      <c r="L357" s="209" t="e">
        <f ca="1">IF(MOD(ROW()-13,2)=0,IF(ISBLANK(OFFSET(#REF!,INT((ROW()-13)/2),0)),"",OFFSET(#REF!,INT((ROW()-13)/2),0)),IF(ISBLANK(OFFSET('9. METAS'!$W$20,INT((ROW()-14)/2),0)),"",OFFSET('9. METAS'!$W$20,INT((ROW()-14)/2),0)))</f>
        <v>#REF!</v>
      </c>
      <c r="M357" s="210" t="e">
        <f ca="1">IF(MOD(ROW()-13,2)=0,IF(ISBLANK(OFFSET(#REF!,INT((ROW()-13)/2),0)),"",OFFSET(#REF!,INT((ROW()-13)/2),0)),IF(ISBLANK(OFFSET('9. METAS'!$X$20,INT((ROW()-14)/2),0)),"",OFFSET('9. METAS'!$X$20,INT((ROW()-14)/2),0)))</f>
        <v>#REF!</v>
      </c>
      <c r="N357" s="1002" t="str">
        <f t="shared" ref="N357" ca="1" si="340">IFERROR(J357/J358,"ND")</f>
        <v>ND</v>
      </c>
      <c r="O357" s="1004" t="str">
        <f t="shared" ref="O357" ca="1" si="341">IFERROR(((J357+K357+L357+M357)/H357),"ND")</f>
        <v>ND</v>
      </c>
      <c r="P357" s="1031"/>
    </row>
    <row r="358" spans="3:16">
      <c r="C358" s="981"/>
      <c r="D358" s="983"/>
      <c r="E358" s="983"/>
      <c r="F358" s="985"/>
      <c r="G358" s="987"/>
      <c r="H358" s="1027"/>
      <c r="I358" s="1033"/>
      <c r="J358" s="208" t="str">
        <f ca="1">IF(MOD(ROW()-13,2)=0,IF(ISBLANK(OFFSET(#REF!,INT((ROW()-13)/2),0)),"",OFFSET(#REF!,INT((ROW()-13)/2),0)),IF(ISBLANK(OFFSET('9. METAS'!$U$20,INT((ROW()-14)/2),0)),"",OFFSET('9. METAS'!$U$20,INT((ROW()-14)/2),0)))</f>
        <v/>
      </c>
      <c r="K358" s="209" t="str">
        <f ca="1">IF(MOD(ROW()-13,2)=0,IF(ISBLANK(OFFSET(#REF!,INT((ROW()-13)/2),0)),"",OFFSET(#REF!,INT((ROW()-13)/2),0)),IF(ISBLANK(OFFSET('9. METAS'!$V$20,INT((ROW()-14)/2),0)),"",OFFSET('9. METAS'!$V$20,INT((ROW()-14)/2),0)))</f>
        <v/>
      </c>
      <c r="L358" s="209" t="str">
        <f ca="1">IF(MOD(ROW()-13,2)=0,IF(ISBLANK(OFFSET(#REF!,INT((ROW()-13)/2),0)),"",OFFSET(#REF!,INT((ROW()-13)/2),0)),IF(ISBLANK(OFFSET('9. METAS'!$W$20,INT((ROW()-14)/2),0)),"",OFFSET('9. METAS'!$W$20,INT((ROW()-14)/2),0)))</f>
        <v/>
      </c>
      <c r="M358" s="210" t="str">
        <f ca="1">IF(MOD(ROW()-13,2)=0,IF(ISBLANK(OFFSET(#REF!,INT((ROW()-13)/2),0)),"",OFFSET(#REF!,INT((ROW()-13)/2),0)),IF(ISBLANK(OFFSET('9. METAS'!$X$20,INT((ROW()-14)/2),0)),"",OFFSET('9. METAS'!$X$20,INT((ROW()-14)/2),0)))</f>
        <v/>
      </c>
      <c r="N358" s="1003"/>
      <c r="O358" s="1005"/>
      <c r="P358" s="1034"/>
    </row>
    <row r="359" spans="3:16">
      <c r="C359" s="1008" t="str">
        <f ca="1">IF(ISBLANK(OFFSET('5. Pp (3 años)'!$C$46,INT((ROW()-13)/2),0)),"",OFFSET('5. Pp (3 años)'!$C$46,INT((ROW()-13)/2),0))</f>
        <v/>
      </c>
      <c r="D359" s="983" t="str">
        <f ca="1">IF(ISBLANK(OFFSET('5. Pp (3 años)'!$D$46,INT((ROW()-13)/2),0)),"",OFFSET('5. Pp (3 años)'!$D$46,INT((ROW()-13)/2),0))</f>
        <v/>
      </c>
      <c r="E359" s="983" t="str">
        <f ca="1">IF(ISBLANK(OFFSET('5. Pp (3 años)'!$E$46,INT((ROW()-13)/2),0)),"",OFFSET('5. Pp (3 años)'!$E$46,INT((ROW()-13)/2),0))</f>
        <v/>
      </c>
      <c r="F359" s="985" t="str">
        <f ca="1">IF(ISBLANK(OFFSET('5. Pp (3 años)'!$K$46,INT((ROW()-13)/2),0)),"",OFFSET('5. Pp (3 años)'!$K$46,INT((ROW()-13)/2),0))</f>
        <v/>
      </c>
      <c r="G359" s="987" t="str">
        <f ca="1">IF(ISBLANK(OFFSET('5. Pp (3 años)'!$H$46,INT((ROW()-13)/2),0)),"",OFFSET('5. Pp (3 años)'!$H$46,INT((ROW()-13)/2),0))</f>
        <v/>
      </c>
      <c r="H359" s="1027" t="str">
        <f ca="1">IF(ISBLANK(OFFSET('9. METAS'!$L$20,INT((ROW()-13)/2),0)),"",OFFSET('9. METAS'!$L$20,INT((ROW()-13)/2),0))</f>
        <v/>
      </c>
      <c r="I359" s="1029"/>
      <c r="J359" s="208" t="e">
        <f ca="1">IF(MOD(ROW()-13,2)=0,IF(ISBLANK(OFFSET(#REF!,INT((ROW()-13)/2),0)),"",OFFSET(#REF!,INT((ROW()-13)/2),0)),IF(ISBLANK(OFFSET('9. METAS'!$U$20,INT((ROW()-14)/2),0)),"",OFFSET('9. METAS'!$U$20,INT((ROW()-14)/2),0)))</f>
        <v>#REF!</v>
      </c>
      <c r="K359" s="209" t="e">
        <f ca="1">IF(MOD(ROW()-13,2)=0,IF(ISBLANK(OFFSET(#REF!,INT((ROW()-13)/2),0)),"",OFFSET(#REF!,INT((ROW()-13)/2),0)),IF(ISBLANK(OFFSET('9. METAS'!$V$20,INT((ROW()-14)/2),0)),"",OFFSET('9. METAS'!$V$20,INT((ROW()-14)/2),0)))</f>
        <v>#REF!</v>
      </c>
      <c r="L359" s="209" t="e">
        <f ca="1">IF(MOD(ROW()-13,2)=0,IF(ISBLANK(OFFSET(#REF!,INT((ROW()-13)/2),0)),"",OFFSET(#REF!,INT((ROW()-13)/2),0)),IF(ISBLANK(OFFSET('9. METAS'!$W$20,INT((ROW()-14)/2),0)),"",OFFSET('9. METAS'!$W$20,INT((ROW()-14)/2),0)))</f>
        <v>#REF!</v>
      </c>
      <c r="M359" s="210" t="e">
        <f ca="1">IF(MOD(ROW()-13,2)=0,IF(ISBLANK(OFFSET(#REF!,INT((ROW()-13)/2),0)),"",OFFSET(#REF!,INT((ROW()-13)/2),0)),IF(ISBLANK(OFFSET('9. METAS'!$X$20,INT((ROW()-14)/2),0)),"",OFFSET('9. METAS'!$X$20,INT((ROW()-14)/2),0)))</f>
        <v>#REF!</v>
      </c>
      <c r="N359" s="1002" t="str">
        <f t="shared" ref="N359" ca="1" si="342">IFERROR(J359/J360,"ND")</f>
        <v>ND</v>
      </c>
      <c r="O359" s="1004" t="str">
        <f t="shared" ref="O359" ca="1" si="343">IFERROR(((J359+K359+L359+M359)/H359),"ND")</f>
        <v>ND</v>
      </c>
      <c r="P359" s="1031"/>
    </row>
    <row r="360" spans="3:16">
      <c r="C360" s="981"/>
      <c r="D360" s="983"/>
      <c r="E360" s="983"/>
      <c r="F360" s="985"/>
      <c r="G360" s="987"/>
      <c r="H360" s="1027"/>
      <c r="I360" s="1033"/>
      <c r="J360" s="208" t="str">
        <f ca="1">IF(MOD(ROW()-13,2)=0,IF(ISBLANK(OFFSET(#REF!,INT((ROW()-13)/2),0)),"",OFFSET(#REF!,INT((ROW()-13)/2),0)),IF(ISBLANK(OFFSET('9. METAS'!$U$20,INT((ROW()-14)/2),0)),"",OFFSET('9. METAS'!$U$20,INT((ROW()-14)/2),0)))</f>
        <v/>
      </c>
      <c r="K360" s="209" t="str">
        <f ca="1">IF(MOD(ROW()-13,2)=0,IF(ISBLANK(OFFSET(#REF!,INT((ROW()-13)/2),0)),"",OFFSET(#REF!,INT((ROW()-13)/2),0)),IF(ISBLANK(OFFSET('9. METAS'!$V$20,INT((ROW()-14)/2),0)),"",OFFSET('9. METAS'!$V$20,INT((ROW()-14)/2),0)))</f>
        <v/>
      </c>
      <c r="L360" s="209" t="str">
        <f ca="1">IF(MOD(ROW()-13,2)=0,IF(ISBLANK(OFFSET(#REF!,INT((ROW()-13)/2),0)),"",OFFSET(#REF!,INT((ROW()-13)/2),0)),IF(ISBLANK(OFFSET('9. METAS'!$W$20,INT((ROW()-14)/2),0)),"",OFFSET('9. METAS'!$W$20,INT((ROW()-14)/2),0)))</f>
        <v/>
      </c>
      <c r="M360" s="210" t="str">
        <f ca="1">IF(MOD(ROW()-13,2)=0,IF(ISBLANK(OFFSET(#REF!,INT((ROW()-13)/2),0)),"",OFFSET(#REF!,INT((ROW()-13)/2),0)),IF(ISBLANK(OFFSET('9. METAS'!$X$20,INT((ROW()-14)/2),0)),"",OFFSET('9. METAS'!$X$20,INT((ROW()-14)/2),0)))</f>
        <v/>
      </c>
      <c r="N360" s="1003"/>
      <c r="O360" s="1005"/>
      <c r="P360" s="1034"/>
    </row>
    <row r="361" spans="3:16">
      <c r="C361" s="1008" t="str">
        <f ca="1">IF(ISBLANK(OFFSET('5. Pp (3 años)'!$C$46,INT((ROW()-13)/2),0)),"",OFFSET('5. Pp (3 años)'!$C$46,INT((ROW()-13)/2),0))</f>
        <v/>
      </c>
      <c r="D361" s="983" t="str">
        <f ca="1">IF(ISBLANK(OFFSET('5. Pp (3 años)'!$D$46,INT((ROW()-13)/2),0)),"",OFFSET('5. Pp (3 años)'!$D$46,INT((ROW()-13)/2),0))</f>
        <v/>
      </c>
      <c r="E361" s="983" t="str">
        <f ca="1">IF(ISBLANK(OFFSET('5. Pp (3 años)'!$E$46,INT((ROW()-13)/2),0)),"",OFFSET('5. Pp (3 años)'!$E$46,INT((ROW()-13)/2),0))</f>
        <v/>
      </c>
      <c r="F361" s="985" t="str">
        <f ca="1">IF(ISBLANK(OFFSET('5. Pp (3 años)'!$K$46,INT((ROW()-13)/2),0)),"",OFFSET('5. Pp (3 años)'!$K$46,INT((ROW()-13)/2),0))</f>
        <v/>
      </c>
      <c r="G361" s="987" t="str">
        <f ca="1">IF(ISBLANK(OFFSET('5. Pp (3 años)'!$H$46,INT((ROW()-13)/2),0)),"",OFFSET('5. Pp (3 años)'!$H$46,INT((ROW()-13)/2),0))</f>
        <v/>
      </c>
      <c r="H361" s="1027" t="str">
        <f ca="1">IF(ISBLANK(OFFSET('9. METAS'!$L$20,INT((ROW()-13)/2),0)),"",OFFSET('9. METAS'!$L$20,INT((ROW()-13)/2),0))</f>
        <v/>
      </c>
      <c r="I361" s="1029"/>
      <c r="J361" s="208" t="e">
        <f ca="1">IF(MOD(ROW()-13,2)=0,IF(ISBLANK(OFFSET(#REF!,INT((ROW()-13)/2),0)),"",OFFSET(#REF!,INT((ROW()-13)/2),0)),IF(ISBLANK(OFFSET('9. METAS'!$U$20,INT((ROW()-14)/2),0)),"",OFFSET('9. METAS'!$U$20,INT((ROW()-14)/2),0)))</f>
        <v>#REF!</v>
      </c>
      <c r="K361" s="209" t="e">
        <f ca="1">IF(MOD(ROW()-13,2)=0,IF(ISBLANK(OFFSET(#REF!,INT((ROW()-13)/2),0)),"",OFFSET(#REF!,INT((ROW()-13)/2),0)),IF(ISBLANK(OFFSET('9. METAS'!$V$20,INT((ROW()-14)/2),0)),"",OFFSET('9. METAS'!$V$20,INT((ROW()-14)/2),0)))</f>
        <v>#REF!</v>
      </c>
      <c r="L361" s="209" t="e">
        <f ca="1">IF(MOD(ROW()-13,2)=0,IF(ISBLANK(OFFSET(#REF!,INT((ROW()-13)/2),0)),"",OFFSET(#REF!,INT((ROW()-13)/2),0)),IF(ISBLANK(OFFSET('9. METAS'!$W$20,INT((ROW()-14)/2),0)),"",OFFSET('9. METAS'!$W$20,INT((ROW()-14)/2),0)))</f>
        <v>#REF!</v>
      </c>
      <c r="M361" s="210" t="e">
        <f ca="1">IF(MOD(ROW()-13,2)=0,IF(ISBLANK(OFFSET(#REF!,INT((ROW()-13)/2),0)),"",OFFSET(#REF!,INT((ROW()-13)/2),0)),IF(ISBLANK(OFFSET('9. METAS'!$X$20,INT((ROW()-14)/2),0)),"",OFFSET('9. METAS'!$X$20,INT((ROW()-14)/2),0)))</f>
        <v>#REF!</v>
      </c>
      <c r="N361" s="1002" t="str">
        <f t="shared" ref="N361" ca="1" si="344">IFERROR(J361/J362,"ND")</f>
        <v>ND</v>
      </c>
      <c r="O361" s="1004" t="str">
        <f t="shared" ref="O361" ca="1" si="345">IFERROR(((J361+K361+L361+M361)/H361),"ND")</f>
        <v>ND</v>
      </c>
      <c r="P361" s="1031"/>
    </row>
    <row r="362" spans="3:16">
      <c r="C362" s="981"/>
      <c r="D362" s="983"/>
      <c r="E362" s="983"/>
      <c r="F362" s="985"/>
      <c r="G362" s="987"/>
      <c r="H362" s="1027"/>
      <c r="I362" s="1033"/>
      <c r="J362" s="208" t="str">
        <f ca="1">IF(MOD(ROW()-13,2)=0,IF(ISBLANK(OFFSET(#REF!,INT((ROW()-13)/2),0)),"",OFFSET(#REF!,INT((ROW()-13)/2),0)),IF(ISBLANK(OFFSET('9. METAS'!$U$20,INT((ROW()-14)/2),0)),"",OFFSET('9. METAS'!$U$20,INT((ROW()-14)/2),0)))</f>
        <v/>
      </c>
      <c r="K362" s="209" t="str">
        <f ca="1">IF(MOD(ROW()-13,2)=0,IF(ISBLANK(OFFSET(#REF!,INT((ROW()-13)/2),0)),"",OFFSET(#REF!,INT((ROW()-13)/2),0)),IF(ISBLANK(OFFSET('9. METAS'!$V$20,INT((ROW()-14)/2),0)),"",OFFSET('9. METAS'!$V$20,INT((ROW()-14)/2),0)))</f>
        <v/>
      </c>
      <c r="L362" s="209" t="str">
        <f ca="1">IF(MOD(ROW()-13,2)=0,IF(ISBLANK(OFFSET(#REF!,INT((ROW()-13)/2),0)),"",OFFSET(#REF!,INT((ROW()-13)/2),0)),IF(ISBLANK(OFFSET('9. METAS'!$W$20,INT((ROW()-14)/2),0)),"",OFFSET('9. METAS'!$W$20,INT((ROW()-14)/2),0)))</f>
        <v/>
      </c>
      <c r="M362" s="210" t="str">
        <f ca="1">IF(MOD(ROW()-13,2)=0,IF(ISBLANK(OFFSET(#REF!,INT((ROW()-13)/2),0)),"",OFFSET(#REF!,INT((ROW()-13)/2),0)),IF(ISBLANK(OFFSET('9. METAS'!$X$20,INT((ROW()-14)/2),0)),"",OFFSET('9. METAS'!$X$20,INT((ROW()-14)/2),0)))</f>
        <v/>
      </c>
      <c r="N362" s="1003"/>
      <c r="O362" s="1005"/>
      <c r="P362" s="1034"/>
    </row>
    <row r="363" spans="3:16">
      <c r="C363" s="1008" t="str">
        <f ca="1">IF(ISBLANK(OFFSET('5. Pp (3 años)'!$C$46,INT((ROW()-13)/2),0)),"",OFFSET('5. Pp (3 años)'!$C$46,INT((ROW()-13)/2),0))</f>
        <v/>
      </c>
      <c r="D363" s="983" t="str">
        <f ca="1">IF(ISBLANK(OFFSET('5. Pp (3 años)'!$D$46,INT((ROW()-13)/2),0)),"",OFFSET('5. Pp (3 años)'!$D$46,INT((ROW()-13)/2),0))</f>
        <v/>
      </c>
      <c r="E363" s="983" t="str">
        <f ca="1">IF(ISBLANK(OFFSET('5. Pp (3 años)'!$E$46,INT((ROW()-13)/2),0)),"",OFFSET('5. Pp (3 años)'!$E$46,INT((ROW()-13)/2),0))</f>
        <v/>
      </c>
      <c r="F363" s="985" t="str">
        <f ca="1">IF(ISBLANK(OFFSET('5. Pp (3 años)'!$K$46,INT((ROW()-13)/2),0)),"",OFFSET('5. Pp (3 años)'!$K$46,INT((ROW()-13)/2),0))</f>
        <v/>
      </c>
      <c r="G363" s="987" t="str">
        <f ca="1">IF(ISBLANK(OFFSET('5. Pp (3 años)'!$H$46,INT((ROW()-13)/2),0)),"",OFFSET('5. Pp (3 años)'!$H$46,INT((ROW()-13)/2),0))</f>
        <v/>
      </c>
      <c r="H363" s="1027" t="str">
        <f ca="1">IF(ISBLANK(OFFSET('9. METAS'!$L$20,INT((ROW()-13)/2),0)),"",OFFSET('9. METAS'!$L$20,INT((ROW()-13)/2),0))</f>
        <v/>
      </c>
      <c r="I363" s="1029"/>
      <c r="J363" s="208" t="e">
        <f ca="1">IF(MOD(ROW()-13,2)=0,IF(ISBLANK(OFFSET(#REF!,INT((ROW()-13)/2),0)),"",OFFSET(#REF!,INT((ROW()-13)/2),0)),IF(ISBLANK(OFFSET('9. METAS'!$U$20,INT((ROW()-14)/2),0)),"",OFFSET('9. METAS'!$U$20,INT((ROW()-14)/2),0)))</f>
        <v>#REF!</v>
      </c>
      <c r="K363" s="209" t="e">
        <f ca="1">IF(MOD(ROW()-13,2)=0,IF(ISBLANK(OFFSET(#REF!,INT((ROW()-13)/2),0)),"",OFFSET(#REF!,INT((ROW()-13)/2),0)),IF(ISBLANK(OFFSET('9. METAS'!$V$20,INT((ROW()-14)/2),0)),"",OFFSET('9. METAS'!$V$20,INT((ROW()-14)/2),0)))</f>
        <v>#REF!</v>
      </c>
      <c r="L363" s="209" t="e">
        <f ca="1">IF(MOD(ROW()-13,2)=0,IF(ISBLANK(OFFSET(#REF!,INT((ROW()-13)/2),0)),"",OFFSET(#REF!,INT((ROW()-13)/2),0)),IF(ISBLANK(OFFSET('9. METAS'!$W$20,INT((ROW()-14)/2),0)),"",OFFSET('9. METAS'!$W$20,INT((ROW()-14)/2),0)))</f>
        <v>#REF!</v>
      </c>
      <c r="M363" s="210" t="e">
        <f ca="1">IF(MOD(ROW()-13,2)=0,IF(ISBLANK(OFFSET(#REF!,INT((ROW()-13)/2),0)),"",OFFSET(#REF!,INT((ROW()-13)/2),0)),IF(ISBLANK(OFFSET('9. METAS'!$X$20,INT((ROW()-14)/2),0)),"",OFFSET('9. METAS'!$X$20,INT((ROW()-14)/2),0)))</f>
        <v>#REF!</v>
      </c>
      <c r="N363" s="1002" t="str">
        <f t="shared" ref="N363" ca="1" si="346">IFERROR(J363/J364,"ND")</f>
        <v>ND</v>
      </c>
      <c r="O363" s="1004" t="str">
        <f t="shared" ref="O363" ca="1" si="347">IFERROR(((J363+K363+L363+M363)/H363),"ND")</f>
        <v>ND</v>
      </c>
      <c r="P363" s="1031"/>
    </row>
    <row r="364" spans="3:16">
      <c r="C364" s="981"/>
      <c r="D364" s="983"/>
      <c r="E364" s="983"/>
      <c r="F364" s="985"/>
      <c r="G364" s="987"/>
      <c r="H364" s="1027"/>
      <c r="I364" s="1033"/>
      <c r="J364" s="208" t="str">
        <f ca="1">IF(MOD(ROW()-13,2)=0,IF(ISBLANK(OFFSET(#REF!,INT((ROW()-13)/2),0)),"",OFFSET(#REF!,INT((ROW()-13)/2),0)),IF(ISBLANK(OFFSET('9. METAS'!$U$20,INT((ROW()-14)/2),0)),"",OFFSET('9. METAS'!$U$20,INT((ROW()-14)/2),0)))</f>
        <v/>
      </c>
      <c r="K364" s="209" t="str">
        <f ca="1">IF(MOD(ROW()-13,2)=0,IF(ISBLANK(OFFSET(#REF!,INT((ROW()-13)/2),0)),"",OFFSET(#REF!,INT((ROW()-13)/2),0)),IF(ISBLANK(OFFSET('9. METAS'!$V$20,INT((ROW()-14)/2),0)),"",OFFSET('9. METAS'!$V$20,INT((ROW()-14)/2),0)))</f>
        <v/>
      </c>
      <c r="L364" s="209" t="str">
        <f ca="1">IF(MOD(ROW()-13,2)=0,IF(ISBLANK(OFFSET(#REF!,INT((ROW()-13)/2),0)),"",OFFSET(#REF!,INT((ROW()-13)/2),0)),IF(ISBLANK(OFFSET('9. METAS'!$W$20,INT((ROW()-14)/2),0)),"",OFFSET('9. METAS'!$W$20,INT((ROW()-14)/2),0)))</f>
        <v/>
      </c>
      <c r="M364" s="210" t="str">
        <f ca="1">IF(MOD(ROW()-13,2)=0,IF(ISBLANK(OFFSET(#REF!,INT((ROW()-13)/2),0)),"",OFFSET(#REF!,INT((ROW()-13)/2),0)),IF(ISBLANK(OFFSET('9. METAS'!$X$20,INT((ROW()-14)/2),0)),"",OFFSET('9. METAS'!$X$20,INT((ROW()-14)/2),0)))</f>
        <v/>
      </c>
      <c r="N364" s="1003"/>
      <c r="O364" s="1005"/>
      <c r="P364" s="1034"/>
    </row>
    <row r="365" spans="3:16">
      <c r="C365" s="1008" t="str">
        <f ca="1">IF(ISBLANK(OFFSET('5. Pp (3 años)'!$C$46,INT((ROW()-13)/2),0)),"",OFFSET('5. Pp (3 años)'!$C$46,INT((ROW()-13)/2),0))</f>
        <v/>
      </c>
      <c r="D365" s="983" t="str">
        <f ca="1">IF(ISBLANK(OFFSET('5. Pp (3 años)'!$D$46,INT((ROW()-13)/2),0)),"",OFFSET('5. Pp (3 años)'!$D$46,INT((ROW()-13)/2),0))</f>
        <v/>
      </c>
      <c r="E365" s="983" t="str">
        <f ca="1">IF(ISBLANK(OFFSET('5. Pp (3 años)'!$E$46,INT((ROW()-13)/2),0)),"",OFFSET('5. Pp (3 años)'!$E$46,INT((ROW()-13)/2),0))</f>
        <v/>
      </c>
      <c r="F365" s="985" t="str">
        <f ca="1">IF(ISBLANK(OFFSET('5. Pp (3 años)'!$K$46,INT((ROW()-13)/2),0)),"",OFFSET('5. Pp (3 años)'!$K$46,INT((ROW()-13)/2),0))</f>
        <v/>
      </c>
      <c r="G365" s="987" t="str">
        <f ca="1">IF(ISBLANK(OFFSET('5. Pp (3 años)'!$H$46,INT((ROW()-13)/2),0)),"",OFFSET('5. Pp (3 años)'!$H$46,INT((ROW()-13)/2),0))</f>
        <v/>
      </c>
      <c r="H365" s="1027" t="str">
        <f ca="1">IF(ISBLANK(OFFSET('9. METAS'!$L$20,INT((ROW()-13)/2),0)),"",OFFSET('9. METAS'!$L$20,INT((ROW()-13)/2),0))</f>
        <v/>
      </c>
      <c r="I365" s="1029"/>
      <c r="J365" s="208" t="e">
        <f ca="1">IF(MOD(ROW()-13,2)=0,IF(ISBLANK(OFFSET(#REF!,INT((ROW()-13)/2),0)),"",OFFSET(#REF!,INT((ROW()-13)/2),0)),IF(ISBLANK(OFFSET('9. METAS'!$U$20,INT((ROW()-14)/2),0)),"",OFFSET('9. METAS'!$U$20,INT((ROW()-14)/2),0)))</f>
        <v>#REF!</v>
      </c>
      <c r="K365" s="209" t="e">
        <f ca="1">IF(MOD(ROW()-13,2)=0,IF(ISBLANK(OFFSET(#REF!,INT((ROW()-13)/2),0)),"",OFFSET(#REF!,INT((ROW()-13)/2),0)),IF(ISBLANK(OFFSET('9. METAS'!$V$20,INT((ROW()-14)/2),0)),"",OFFSET('9. METAS'!$V$20,INT((ROW()-14)/2),0)))</f>
        <v>#REF!</v>
      </c>
      <c r="L365" s="209" t="e">
        <f ca="1">IF(MOD(ROW()-13,2)=0,IF(ISBLANK(OFFSET(#REF!,INT((ROW()-13)/2),0)),"",OFFSET(#REF!,INT((ROW()-13)/2),0)),IF(ISBLANK(OFFSET('9. METAS'!$W$20,INT((ROW()-14)/2),0)),"",OFFSET('9. METAS'!$W$20,INT((ROW()-14)/2),0)))</f>
        <v>#REF!</v>
      </c>
      <c r="M365" s="210" t="e">
        <f ca="1">IF(MOD(ROW()-13,2)=0,IF(ISBLANK(OFFSET(#REF!,INT((ROW()-13)/2),0)),"",OFFSET(#REF!,INT((ROW()-13)/2),0)),IF(ISBLANK(OFFSET('9. METAS'!$X$20,INT((ROW()-14)/2),0)),"",OFFSET('9. METAS'!$X$20,INT((ROW()-14)/2),0)))</f>
        <v>#REF!</v>
      </c>
      <c r="N365" s="1002" t="str">
        <f t="shared" ref="N365" ca="1" si="348">IFERROR(J365/J366,"ND")</f>
        <v>ND</v>
      </c>
      <c r="O365" s="1004" t="str">
        <f t="shared" ref="O365" ca="1" si="349">IFERROR(((J365+K365+L365+M365)/H365),"ND")</f>
        <v>ND</v>
      </c>
      <c r="P365" s="1031"/>
    </row>
    <row r="366" spans="3:16">
      <c r="C366" s="981"/>
      <c r="D366" s="983"/>
      <c r="E366" s="983"/>
      <c r="F366" s="985"/>
      <c r="G366" s="987"/>
      <c r="H366" s="1027"/>
      <c r="I366" s="1033"/>
      <c r="J366" s="208" t="str">
        <f ca="1">IF(MOD(ROW()-13,2)=0,IF(ISBLANK(OFFSET(#REF!,INT((ROW()-13)/2),0)),"",OFFSET(#REF!,INT((ROW()-13)/2),0)),IF(ISBLANK(OFFSET('9. METAS'!$U$20,INT((ROW()-14)/2),0)),"",OFFSET('9. METAS'!$U$20,INT((ROW()-14)/2),0)))</f>
        <v/>
      </c>
      <c r="K366" s="209" t="str">
        <f ca="1">IF(MOD(ROW()-13,2)=0,IF(ISBLANK(OFFSET(#REF!,INT((ROW()-13)/2),0)),"",OFFSET(#REF!,INT((ROW()-13)/2),0)),IF(ISBLANK(OFFSET('9. METAS'!$V$20,INT((ROW()-14)/2),0)),"",OFFSET('9. METAS'!$V$20,INT((ROW()-14)/2),0)))</f>
        <v/>
      </c>
      <c r="L366" s="209" t="str">
        <f ca="1">IF(MOD(ROW()-13,2)=0,IF(ISBLANK(OFFSET(#REF!,INT((ROW()-13)/2),0)),"",OFFSET(#REF!,INT((ROW()-13)/2),0)),IF(ISBLANK(OFFSET('9. METAS'!$W$20,INT((ROW()-14)/2),0)),"",OFFSET('9. METAS'!$W$20,INT((ROW()-14)/2),0)))</f>
        <v/>
      </c>
      <c r="M366" s="210" t="str">
        <f ca="1">IF(MOD(ROW()-13,2)=0,IF(ISBLANK(OFFSET(#REF!,INT((ROW()-13)/2),0)),"",OFFSET(#REF!,INT((ROW()-13)/2),0)),IF(ISBLANK(OFFSET('9. METAS'!$X$20,INT((ROW()-14)/2),0)),"",OFFSET('9. METAS'!$X$20,INT((ROW()-14)/2),0)))</f>
        <v/>
      </c>
      <c r="N366" s="1003"/>
      <c r="O366" s="1005"/>
      <c r="P366" s="1034"/>
    </row>
    <row r="367" spans="3:16">
      <c r="C367" s="1008" t="str">
        <f ca="1">IF(ISBLANK(OFFSET('5. Pp (3 años)'!$C$46,INT((ROW()-13)/2),0)),"",OFFSET('5. Pp (3 años)'!$C$46,INT((ROW()-13)/2),0))</f>
        <v/>
      </c>
      <c r="D367" s="983" t="str">
        <f ca="1">IF(ISBLANK(OFFSET('5. Pp (3 años)'!$D$46,INT((ROW()-13)/2),0)),"",OFFSET('5. Pp (3 años)'!$D$46,INT((ROW()-13)/2),0))</f>
        <v/>
      </c>
      <c r="E367" s="983" t="str">
        <f ca="1">IF(ISBLANK(OFFSET('5. Pp (3 años)'!$E$46,INT((ROW()-13)/2),0)),"",OFFSET('5. Pp (3 años)'!$E$46,INT((ROW()-13)/2),0))</f>
        <v/>
      </c>
      <c r="F367" s="985" t="str">
        <f ca="1">IF(ISBLANK(OFFSET('5. Pp (3 años)'!$K$46,INT((ROW()-13)/2),0)),"",OFFSET('5. Pp (3 años)'!$K$46,INT((ROW()-13)/2),0))</f>
        <v/>
      </c>
      <c r="G367" s="987" t="str">
        <f ca="1">IF(ISBLANK(OFFSET('5. Pp (3 años)'!$H$46,INT((ROW()-13)/2),0)),"",OFFSET('5. Pp (3 años)'!$H$46,INT((ROW()-13)/2),0))</f>
        <v/>
      </c>
      <c r="H367" s="1027" t="str">
        <f ca="1">IF(ISBLANK(OFFSET('9. METAS'!$L$20,INT((ROW()-13)/2),0)),"",OFFSET('9. METAS'!$L$20,INT((ROW()-13)/2),0))</f>
        <v/>
      </c>
      <c r="I367" s="1029"/>
      <c r="J367" s="208" t="e">
        <f ca="1">IF(MOD(ROW()-13,2)=0,IF(ISBLANK(OFFSET(#REF!,INT((ROW()-13)/2),0)),"",OFFSET(#REF!,INT((ROW()-13)/2),0)),IF(ISBLANK(OFFSET('9. METAS'!$U$20,INT((ROW()-14)/2),0)),"",OFFSET('9. METAS'!$U$20,INT((ROW()-14)/2),0)))</f>
        <v>#REF!</v>
      </c>
      <c r="K367" s="209" t="e">
        <f ca="1">IF(MOD(ROW()-13,2)=0,IF(ISBLANK(OFFSET(#REF!,INT((ROW()-13)/2),0)),"",OFFSET(#REF!,INT((ROW()-13)/2),0)),IF(ISBLANK(OFFSET('9. METAS'!$V$20,INT((ROW()-14)/2),0)),"",OFFSET('9. METAS'!$V$20,INT((ROW()-14)/2),0)))</f>
        <v>#REF!</v>
      </c>
      <c r="L367" s="209" t="e">
        <f ca="1">IF(MOD(ROW()-13,2)=0,IF(ISBLANK(OFFSET(#REF!,INT((ROW()-13)/2),0)),"",OFFSET(#REF!,INT((ROW()-13)/2),0)),IF(ISBLANK(OFFSET('9. METAS'!$W$20,INT((ROW()-14)/2),0)),"",OFFSET('9. METAS'!$W$20,INT((ROW()-14)/2),0)))</f>
        <v>#REF!</v>
      </c>
      <c r="M367" s="210" t="e">
        <f ca="1">IF(MOD(ROW()-13,2)=0,IF(ISBLANK(OFFSET(#REF!,INT((ROW()-13)/2),0)),"",OFFSET(#REF!,INT((ROW()-13)/2),0)),IF(ISBLANK(OFFSET('9. METAS'!$X$20,INT((ROW()-14)/2),0)),"",OFFSET('9. METAS'!$X$20,INT((ROW()-14)/2),0)))</f>
        <v>#REF!</v>
      </c>
      <c r="N367" s="1002" t="str">
        <f t="shared" ref="N367" ca="1" si="350">IFERROR(J367/J368,"ND")</f>
        <v>ND</v>
      </c>
      <c r="O367" s="1004" t="str">
        <f t="shared" ref="O367" ca="1" si="351">IFERROR(((J367+K367+L367+M367)/H367),"ND")</f>
        <v>ND</v>
      </c>
      <c r="P367" s="1031"/>
    </row>
    <row r="368" spans="3:16">
      <c r="C368" s="981"/>
      <c r="D368" s="983"/>
      <c r="E368" s="983"/>
      <c r="F368" s="985"/>
      <c r="G368" s="987"/>
      <c r="H368" s="1027"/>
      <c r="I368" s="1033"/>
      <c r="J368" s="208" t="str">
        <f ca="1">IF(MOD(ROW()-13,2)=0,IF(ISBLANK(OFFSET(#REF!,INT((ROW()-13)/2),0)),"",OFFSET(#REF!,INT((ROW()-13)/2),0)),IF(ISBLANK(OFFSET('9. METAS'!$U$20,INT((ROW()-14)/2),0)),"",OFFSET('9. METAS'!$U$20,INT((ROW()-14)/2),0)))</f>
        <v/>
      </c>
      <c r="K368" s="209" t="str">
        <f ca="1">IF(MOD(ROW()-13,2)=0,IF(ISBLANK(OFFSET(#REF!,INT((ROW()-13)/2),0)),"",OFFSET(#REF!,INT((ROW()-13)/2),0)),IF(ISBLANK(OFFSET('9. METAS'!$V$20,INT((ROW()-14)/2),0)),"",OFFSET('9. METAS'!$V$20,INT((ROW()-14)/2),0)))</f>
        <v/>
      </c>
      <c r="L368" s="209" t="str">
        <f ca="1">IF(MOD(ROW()-13,2)=0,IF(ISBLANK(OFFSET(#REF!,INT((ROW()-13)/2),0)),"",OFFSET(#REF!,INT((ROW()-13)/2),0)),IF(ISBLANK(OFFSET('9. METAS'!$W$20,INT((ROW()-14)/2),0)),"",OFFSET('9. METAS'!$W$20,INT((ROW()-14)/2),0)))</f>
        <v/>
      </c>
      <c r="M368" s="210" t="str">
        <f ca="1">IF(MOD(ROW()-13,2)=0,IF(ISBLANK(OFFSET(#REF!,INT((ROW()-13)/2),0)),"",OFFSET(#REF!,INT((ROW()-13)/2),0)),IF(ISBLANK(OFFSET('9. METAS'!$X$20,INT((ROW()-14)/2),0)),"",OFFSET('9. METAS'!$X$20,INT((ROW()-14)/2),0)))</f>
        <v/>
      </c>
      <c r="N368" s="1003"/>
      <c r="O368" s="1005"/>
      <c r="P368" s="1034"/>
    </row>
    <row r="369" spans="3:16">
      <c r="C369" s="1008" t="str">
        <f ca="1">IF(ISBLANK(OFFSET('5. Pp (3 años)'!$C$46,INT((ROW()-13)/2),0)),"",OFFSET('5. Pp (3 años)'!$C$46,INT((ROW()-13)/2),0))</f>
        <v/>
      </c>
      <c r="D369" s="983" t="str">
        <f ca="1">IF(ISBLANK(OFFSET('5. Pp (3 años)'!$D$46,INT((ROW()-13)/2),0)),"",OFFSET('5. Pp (3 años)'!$D$46,INT((ROW()-13)/2),0))</f>
        <v/>
      </c>
      <c r="E369" s="983" t="str">
        <f ca="1">IF(ISBLANK(OFFSET('5. Pp (3 años)'!$E$46,INT((ROW()-13)/2),0)),"",OFFSET('5. Pp (3 años)'!$E$46,INT((ROW()-13)/2),0))</f>
        <v/>
      </c>
      <c r="F369" s="985" t="str">
        <f ca="1">IF(ISBLANK(OFFSET('5. Pp (3 años)'!$K$46,INT((ROW()-13)/2),0)),"",OFFSET('5. Pp (3 años)'!$K$46,INT((ROW()-13)/2),0))</f>
        <v/>
      </c>
      <c r="G369" s="987" t="str">
        <f ca="1">IF(ISBLANK(OFFSET('5. Pp (3 años)'!$H$46,INT((ROW()-13)/2),0)),"",OFFSET('5. Pp (3 años)'!$H$46,INT((ROW()-13)/2),0))</f>
        <v/>
      </c>
      <c r="H369" s="1027" t="str">
        <f ca="1">IF(ISBLANK(OFFSET('9. METAS'!$L$20,INT((ROW()-13)/2),0)),"",OFFSET('9. METAS'!$L$20,INT((ROW()-13)/2),0))</f>
        <v/>
      </c>
      <c r="I369" s="1029"/>
      <c r="J369" s="208" t="e">
        <f ca="1">IF(MOD(ROW()-13,2)=0,IF(ISBLANK(OFFSET(#REF!,INT((ROW()-13)/2),0)),"",OFFSET(#REF!,INT((ROW()-13)/2),0)),IF(ISBLANK(OFFSET('9. METAS'!$U$20,INT((ROW()-14)/2),0)),"",OFFSET('9. METAS'!$U$20,INT((ROW()-14)/2),0)))</f>
        <v>#REF!</v>
      </c>
      <c r="K369" s="209" t="e">
        <f ca="1">IF(MOD(ROW()-13,2)=0,IF(ISBLANK(OFFSET(#REF!,INT((ROW()-13)/2),0)),"",OFFSET(#REF!,INT((ROW()-13)/2),0)),IF(ISBLANK(OFFSET('9. METAS'!$V$20,INT((ROW()-14)/2),0)),"",OFFSET('9. METAS'!$V$20,INT((ROW()-14)/2),0)))</f>
        <v>#REF!</v>
      </c>
      <c r="L369" s="209" t="e">
        <f ca="1">IF(MOD(ROW()-13,2)=0,IF(ISBLANK(OFFSET(#REF!,INT((ROW()-13)/2),0)),"",OFFSET(#REF!,INT((ROW()-13)/2),0)),IF(ISBLANK(OFFSET('9. METAS'!$W$20,INT((ROW()-14)/2),0)),"",OFFSET('9. METAS'!$W$20,INT((ROW()-14)/2),0)))</f>
        <v>#REF!</v>
      </c>
      <c r="M369" s="210" t="e">
        <f ca="1">IF(MOD(ROW()-13,2)=0,IF(ISBLANK(OFFSET(#REF!,INT((ROW()-13)/2),0)),"",OFFSET(#REF!,INT((ROW()-13)/2),0)),IF(ISBLANK(OFFSET('9. METAS'!$X$20,INT((ROW()-14)/2),0)),"",OFFSET('9. METAS'!$X$20,INT((ROW()-14)/2),0)))</f>
        <v>#REF!</v>
      </c>
      <c r="N369" s="1002" t="str">
        <f t="shared" ref="N369" ca="1" si="352">IFERROR(J369/J370,"ND")</f>
        <v>ND</v>
      </c>
      <c r="O369" s="1004" t="str">
        <f t="shared" ref="O369" ca="1" si="353">IFERROR(((J369+K369+L369+M369)/H369),"ND")</f>
        <v>ND</v>
      </c>
      <c r="P369" s="1031"/>
    </row>
    <row r="370" spans="3:16">
      <c r="C370" s="981"/>
      <c r="D370" s="983"/>
      <c r="E370" s="983"/>
      <c r="F370" s="985"/>
      <c r="G370" s="987"/>
      <c r="H370" s="1027"/>
      <c r="I370" s="1033"/>
      <c r="J370" s="208" t="str">
        <f ca="1">IF(MOD(ROW()-13,2)=0,IF(ISBLANK(OFFSET(#REF!,INT((ROW()-13)/2),0)),"",OFFSET(#REF!,INT((ROW()-13)/2),0)),IF(ISBLANK(OFFSET('9. METAS'!$U$20,INT((ROW()-14)/2),0)),"",OFFSET('9. METAS'!$U$20,INT((ROW()-14)/2),0)))</f>
        <v/>
      </c>
      <c r="K370" s="209" t="str">
        <f ca="1">IF(MOD(ROW()-13,2)=0,IF(ISBLANK(OFFSET(#REF!,INT((ROW()-13)/2),0)),"",OFFSET(#REF!,INT((ROW()-13)/2),0)),IF(ISBLANK(OFFSET('9. METAS'!$V$20,INT((ROW()-14)/2),0)),"",OFFSET('9. METAS'!$V$20,INT((ROW()-14)/2),0)))</f>
        <v/>
      </c>
      <c r="L370" s="209" t="str">
        <f ca="1">IF(MOD(ROW()-13,2)=0,IF(ISBLANK(OFFSET(#REF!,INT((ROW()-13)/2),0)),"",OFFSET(#REF!,INT((ROW()-13)/2),0)),IF(ISBLANK(OFFSET('9. METAS'!$W$20,INT((ROW()-14)/2),0)),"",OFFSET('9. METAS'!$W$20,INT((ROW()-14)/2),0)))</f>
        <v/>
      </c>
      <c r="M370" s="210" t="str">
        <f ca="1">IF(MOD(ROW()-13,2)=0,IF(ISBLANK(OFFSET(#REF!,INT((ROW()-13)/2),0)),"",OFFSET(#REF!,INT((ROW()-13)/2),0)),IF(ISBLANK(OFFSET('9. METAS'!$X$20,INT((ROW()-14)/2),0)),"",OFFSET('9. METAS'!$X$20,INT((ROW()-14)/2),0)))</f>
        <v/>
      </c>
      <c r="N370" s="1003"/>
      <c r="O370" s="1005"/>
      <c r="P370" s="1034"/>
    </row>
    <row r="371" spans="3:16">
      <c r="C371" s="1008" t="str">
        <f ca="1">IF(ISBLANK(OFFSET('5. Pp (3 años)'!$C$46,INT((ROW()-13)/2),0)),"",OFFSET('5. Pp (3 años)'!$C$46,INT((ROW()-13)/2),0))</f>
        <v/>
      </c>
      <c r="D371" s="983" t="str">
        <f ca="1">IF(ISBLANK(OFFSET('5. Pp (3 años)'!$D$46,INT((ROW()-13)/2),0)),"",OFFSET('5. Pp (3 años)'!$D$46,INT((ROW()-13)/2),0))</f>
        <v/>
      </c>
      <c r="E371" s="983" t="str">
        <f ca="1">IF(ISBLANK(OFFSET('5. Pp (3 años)'!$E$46,INT((ROW()-13)/2),0)),"",OFFSET('5. Pp (3 años)'!$E$46,INT((ROW()-13)/2),0))</f>
        <v/>
      </c>
      <c r="F371" s="985" t="str">
        <f ca="1">IF(ISBLANK(OFFSET('5. Pp (3 años)'!$K$46,INT((ROW()-13)/2),0)),"",OFFSET('5. Pp (3 años)'!$K$46,INT((ROW()-13)/2),0))</f>
        <v/>
      </c>
      <c r="G371" s="987" t="str">
        <f ca="1">IF(ISBLANK(OFFSET('5. Pp (3 años)'!$H$46,INT((ROW()-13)/2),0)),"",OFFSET('5. Pp (3 años)'!$H$46,INT((ROW()-13)/2),0))</f>
        <v/>
      </c>
      <c r="H371" s="1027" t="str">
        <f ca="1">IF(ISBLANK(OFFSET('9. METAS'!$L$20,INT((ROW()-13)/2),0)),"",OFFSET('9. METAS'!$L$20,INT((ROW()-13)/2),0))</f>
        <v/>
      </c>
      <c r="I371" s="1029"/>
      <c r="J371" s="208" t="e">
        <f ca="1">IF(MOD(ROW()-13,2)=0,IF(ISBLANK(OFFSET(#REF!,INT((ROW()-13)/2),0)),"",OFFSET(#REF!,INT((ROW()-13)/2),0)),IF(ISBLANK(OFFSET('9. METAS'!$U$20,INT((ROW()-14)/2),0)),"",OFFSET('9. METAS'!$U$20,INT((ROW()-14)/2),0)))</f>
        <v>#REF!</v>
      </c>
      <c r="K371" s="209" t="e">
        <f ca="1">IF(MOD(ROW()-13,2)=0,IF(ISBLANK(OFFSET(#REF!,INT((ROW()-13)/2),0)),"",OFFSET(#REF!,INT((ROW()-13)/2),0)),IF(ISBLANK(OFFSET('9. METAS'!$V$20,INT((ROW()-14)/2),0)),"",OFFSET('9. METAS'!$V$20,INT((ROW()-14)/2),0)))</f>
        <v>#REF!</v>
      </c>
      <c r="L371" s="209" t="e">
        <f ca="1">IF(MOD(ROW()-13,2)=0,IF(ISBLANK(OFFSET(#REF!,INT((ROW()-13)/2),0)),"",OFFSET(#REF!,INT((ROW()-13)/2),0)),IF(ISBLANK(OFFSET('9. METAS'!$W$20,INT((ROW()-14)/2),0)),"",OFFSET('9. METAS'!$W$20,INT((ROW()-14)/2),0)))</f>
        <v>#REF!</v>
      </c>
      <c r="M371" s="210" t="e">
        <f ca="1">IF(MOD(ROW()-13,2)=0,IF(ISBLANK(OFFSET(#REF!,INT((ROW()-13)/2),0)),"",OFFSET(#REF!,INT((ROW()-13)/2),0)),IF(ISBLANK(OFFSET('9. METAS'!$X$20,INT((ROW()-14)/2),0)),"",OFFSET('9. METAS'!$X$20,INT((ROW()-14)/2),0)))</f>
        <v>#REF!</v>
      </c>
      <c r="N371" s="1002" t="str">
        <f t="shared" ref="N371" ca="1" si="354">IFERROR(J371/J372,"ND")</f>
        <v>ND</v>
      </c>
      <c r="O371" s="1004" t="str">
        <f t="shared" ref="O371" ca="1" si="355">IFERROR(((J371+K371+L371+M371)/H371),"ND")</f>
        <v>ND</v>
      </c>
      <c r="P371" s="1031"/>
    </row>
    <row r="372" spans="3:16">
      <c r="C372" s="981"/>
      <c r="D372" s="983"/>
      <c r="E372" s="983"/>
      <c r="F372" s="985"/>
      <c r="G372" s="987"/>
      <c r="H372" s="1027"/>
      <c r="I372" s="1033"/>
      <c r="J372" s="208" t="str">
        <f ca="1">IF(MOD(ROW()-13,2)=0,IF(ISBLANK(OFFSET(#REF!,INT((ROW()-13)/2),0)),"",OFFSET(#REF!,INT((ROW()-13)/2),0)),IF(ISBLANK(OFFSET('9. METAS'!$U$20,INT((ROW()-14)/2),0)),"",OFFSET('9. METAS'!$U$20,INT((ROW()-14)/2),0)))</f>
        <v/>
      </c>
      <c r="K372" s="209" t="str">
        <f ca="1">IF(MOD(ROW()-13,2)=0,IF(ISBLANK(OFFSET(#REF!,INT((ROW()-13)/2),0)),"",OFFSET(#REF!,INT((ROW()-13)/2),0)),IF(ISBLANK(OFFSET('9. METAS'!$V$20,INT((ROW()-14)/2),0)),"",OFFSET('9. METAS'!$V$20,INT((ROW()-14)/2),0)))</f>
        <v/>
      </c>
      <c r="L372" s="209" t="str">
        <f ca="1">IF(MOD(ROW()-13,2)=0,IF(ISBLANK(OFFSET(#REF!,INT((ROW()-13)/2),0)),"",OFFSET(#REF!,INT((ROW()-13)/2),0)),IF(ISBLANK(OFFSET('9. METAS'!$W$20,INT((ROW()-14)/2),0)),"",OFFSET('9. METAS'!$W$20,INT((ROW()-14)/2),0)))</f>
        <v/>
      </c>
      <c r="M372" s="210" t="str">
        <f ca="1">IF(MOD(ROW()-13,2)=0,IF(ISBLANK(OFFSET(#REF!,INT((ROW()-13)/2),0)),"",OFFSET(#REF!,INT((ROW()-13)/2),0)),IF(ISBLANK(OFFSET('9. METAS'!$X$20,INT((ROW()-14)/2),0)),"",OFFSET('9. METAS'!$X$20,INT((ROW()-14)/2),0)))</f>
        <v/>
      </c>
      <c r="N372" s="1003"/>
      <c r="O372" s="1005"/>
      <c r="P372" s="1034"/>
    </row>
    <row r="373" spans="3:16">
      <c r="C373" s="1008" t="str">
        <f ca="1">IF(ISBLANK(OFFSET('5. Pp (3 años)'!$C$46,INT((ROW()-13)/2),0)),"",OFFSET('5. Pp (3 años)'!$C$46,INT((ROW()-13)/2),0))</f>
        <v/>
      </c>
      <c r="D373" s="983" t="str">
        <f ca="1">IF(ISBLANK(OFFSET('5. Pp (3 años)'!$D$46,INT((ROW()-13)/2),0)),"",OFFSET('5. Pp (3 años)'!$D$46,INT((ROW()-13)/2),0))</f>
        <v/>
      </c>
      <c r="E373" s="983" t="str">
        <f ca="1">IF(ISBLANK(OFFSET('5. Pp (3 años)'!$E$46,INT((ROW()-13)/2),0)),"",OFFSET('5. Pp (3 años)'!$E$46,INT((ROW()-13)/2),0))</f>
        <v/>
      </c>
      <c r="F373" s="985" t="str">
        <f ca="1">IF(ISBLANK(OFFSET('5. Pp (3 años)'!$K$46,INT((ROW()-13)/2),0)),"",OFFSET('5. Pp (3 años)'!$K$46,INT((ROW()-13)/2),0))</f>
        <v/>
      </c>
      <c r="G373" s="987" t="str">
        <f ca="1">IF(ISBLANK(OFFSET('5. Pp (3 años)'!$H$46,INT((ROW()-13)/2),0)),"",OFFSET('5. Pp (3 años)'!$H$46,INT((ROW()-13)/2),0))</f>
        <v/>
      </c>
      <c r="H373" s="1027" t="str">
        <f ca="1">IF(ISBLANK(OFFSET('9. METAS'!$L$20,INT((ROW()-13)/2),0)),"",OFFSET('9. METAS'!$L$20,INT((ROW()-13)/2),0))</f>
        <v/>
      </c>
      <c r="I373" s="1029"/>
      <c r="J373" s="208" t="e">
        <f ca="1">IF(MOD(ROW()-13,2)=0,IF(ISBLANK(OFFSET(#REF!,INT((ROW()-13)/2),0)),"",OFFSET(#REF!,INT((ROW()-13)/2),0)),IF(ISBLANK(OFFSET('9. METAS'!$U$20,INT((ROW()-14)/2),0)),"",OFFSET('9. METAS'!$U$20,INT((ROW()-14)/2),0)))</f>
        <v>#REF!</v>
      </c>
      <c r="K373" s="209" t="e">
        <f ca="1">IF(MOD(ROW()-13,2)=0,IF(ISBLANK(OFFSET(#REF!,INT((ROW()-13)/2),0)),"",OFFSET(#REF!,INT((ROW()-13)/2),0)),IF(ISBLANK(OFFSET('9. METAS'!$V$20,INT((ROW()-14)/2),0)),"",OFFSET('9. METAS'!$V$20,INT((ROW()-14)/2),0)))</f>
        <v>#REF!</v>
      </c>
      <c r="L373" s="209" t="e">
        <f ca="1">IF(MOD(ROW()-13,2)=0,IF(ISBLANK(OFFSET(#REF!,INT((ROW()-13)/2),0)),"",OFFSET(#REF!,INT((ROW()-13)/2),0)),IF(ISBLANK(OFFSET('9. METAS'!$W$20,INT((ROW()-14)/2),0)),"",OFFSET('9. METAS'!$W$20,INT((ROW()-14)/2),0)))</f>
        <v>#REF!</v>
      </c>
      <c r="M373" s="210" t="e">
        <f ca="1">IF(MOD(ROW()-13,2)=0,IF(ISBLANK(OFFSET(#REF!,INT((ROW()-13)/2),0)),"",OFFSET(#REF!,INT((ROW()-13)/2),0)),IF(ISBLANK(OFFSET('9. METAS'!$X$20,INT((ROW()-14)/2),0)),"",OFFSET('9. METAS'!$X$20,INT((ROW()-14)/2),0)))</f>
        <v>#REF!</v>
      </c>
      <c r="N373" s="1002" t="str">
        <f t="shared" ref="N373" ca="1" si="356">IFERROR(J373/J374,"ND")</f>
        <v>ND</v>
      </c>
      <c r="O373" s="1004" t="str">
        <f t="shared" ref="O373" ca="1" si="357">IFERROR(((J373+K373+L373+M373)/H373),"ND")</f>
        <v>ND</v>
      </c>
      <c r="P373" s="1031"/>
    </row>
    <row r="374" spans="3:16">
      <c r="C374" s="981"/>
      <c r="D374" s="983"/>
      <c r="E374" s="983"/>
      <c r="F374" s="985"/>
      <c r="G374" s="987"/>
      <c r="H374" s="1027"/>
      <c r="I374" s="1033"/>
      <c r="J374" s="208" t="str">
        <f ca="1">IF(MOD(ROW()-13,2)=0,IF(ISBLANK(OFFSET(#REF!,INT((ROW()-13)/2),0)),"",OFFSET(#REF!,INT((ROW()-13)/2),0)),IF(ISBLANK(OFFSET('9. METAS'!$U$20,INT((ROW()-14)/2),0)),"",OFFSET('9. METAS'!$U$20,INT((ROW()-14)/2),0)))</f>
        <v/>
      </c>
      <c r="K374" s="209" t="str">
        <f ca="1">IF(MOD(ROW()-13,2)=0,IF(ISBLANK(OFFSET(#REF!,INT((ROW()-13)/2),0)),"",OFFSET(#REF!,INT((ROW()-13)/2),0)),IF(ISBLANK(OFFSET('9. METAS'!$V$20,INT((ROW()-14)/2),0)),"",OFFSET('9. METAS'!$V$20,INT((ROW()-14)/2),0)))</f>
        <v/>
      </c>
      <c r="L374" s="209" t="str">
        <f ca="1">IF(MOD(ROW()-13,2)=0,IF(ISBLANK(OFFSET(#REF!,INT((ROW()-13)/2),0)),"",OFFSET(#REF!,INT((ROW()-13)/2),0)),IF(ISBLANK(OFFSET('9. METAS'!$W$20,INT((ROW()-14)/2),0)),"",OFFSET('9. METAS'!$W$20,INT((ROW()-14)/2),0)))</f>
        <v/>
      </c>
      <c r="M374" s="210" t="str">
        <f ca="1">IF(MOD(ROW()-13,2)=0,IF(ISBLANK(OFFSET(#REF!,INT((ROW()-13)/2),0)),"",OFFSET(#REF!,INT((ROW()-13)/2),0)),IF(ISBLANK(OFFSET('9. METAS'!$X$20,INT((ROW()-14)/2),0)),"",OFFSET('9. METAS'!$X$20,INT((ROW()-14)/2),0)))</f>
        <v/>
      </c>
      <c r="N374" s="1003"/>
      <c r="O374" s="1005"/>
      <c r="P374" s="1034"/>
    </row>
    <row r="375" spans="3:16">
      <c r="C375" s="1008" t="str">
        <f ca="1">IF(ISBLANK(OFFSET('5. Pp (3 años)'!$C$46,INT((ROW()-13)/2),0)),"",OFFSET('5. Pp (3 años)'!$C$46,INT((ROW()-13)/2),0))</f>
        <v/>
      </c>
      <c r="D375" s="983" t="str">
        <f ca="1">IF(ISBLANK(OFFSET('5. Pp (3 años)'!$D$46,INT((ROW()-13)/2),0)),"",OFFSET('5. Pp (3 años)'!$D$46,INT((ROW()-13)/2),0))</f>
        <v/>
      </c>
      <c r="E375" s="983" t="str">
        <f ca="1">IF(ISBLANK(OFFSET('5. Pp (3 años)'!$E$46,INT((ROW()-13)/2),0)),"",OFFSET('5. Pp (3 años)'!$E$46,INT((ROW()-13)/2),0))</f>
        <v/>
      </c>
      <c r="F375" s="985" t="str">
        <f ca="1">IF(ISBLANK(OFFSET('5. Pp (3 años)'!$K$46,INT((ROW()-13)/2),0)),"",OFFSET('5. Pp (3 años)'!$K$46,INT((ROW()-13)/2),0))</f>
        <v/>
      </c>
      <c r="G375" s="987" t="str">
        <f ca="1">IF(ISBLANK(OFFSET('5. Pp (3 años)'!$H$46,INT((ROW()-13)/2),0)),"",OFFSET('5. Pp (3 años)'!$H$46,INT((ROW()-13)/2),0))</f>
        <v/>
      </c>
      <c r="H375" s="1027" t="str">
        <f ca="1">IF(ISBLANK(OFFSET('9. METAS'!$L$20,INT((ROW()-13)/2),0)),"",OFFSET('9. METAS'!$L$20,INT((ROW()-13)/2),0))</f>
        <v/>
      </c>
      <c r="I375" s="1029"/>
      <c r="J375" s="208" t="e">
        <f ca="1">IF(MOD(ROW()-13,2)=0,IF(ISBLANK(OFFSET(#REF!,INT((ROW()-13)/2),0)),"",OFFSET(#REF!,INT((ROW()-13)/2),0)),IF(ISBLANK(OFFSET('9. METAS'!$U$20,INT((ROW()-14)/2),0)),"",OFFSET('9. METAS'!$U$20,INT((ROW()-14)/2),0)))</f>
        <v>#REF!</v>
      </c>
      <c r="K375" s="209" t="e">
        <f ca="1">IF(MOD(ROW()-13,2)=0,IF(ISBLANK(OFFSET(#REF!,INT((ROW()-13)/2),0)),"",OFFSET(#REF!,INT((ROW()-13)/2),0)),IF(ISBLANK(OFFSET('9. METAS'!$V$20,INT((ROW()-14)/2),0)),"",OFFSET('9. METAS'!$V$20,INT((ROW()-14)/2),0)))</f>
        <v>#REF!</v>
      </c>
      <c r="L375" s="209" t="e">
        <f ca="1">IF(MOD(ROW()-13,2)=0,IF(ISBLANK(OFFSET(#REF!,INT((ROW()-13)/2),0)),"",OFFSET(#REF!,INT((ROW()-13)/2),0)),IF(ISBLANK(OFFSET('9. METAS'!$W$20,INT((ROW()-14)/2),0)),"",OFFSET('9. METAS'!$W$20,INT((ROW()-14)/2),0)))</f>
        <v>#REF!</v>
      </c>
      <c r="M375" s="210" t="e">
        <f ca="1">IF(MOD(ROW()-13,2)=0,IF(ISBLANK(OFFSET(#REF!,INT((ROW()-13)/2),0)),"",OFFSET(#REF!,INT((ROW()-13)/2),0)),IF(ISBLANK(OFFSET('9. METAS'!$X$20,INT((ROW()-14)/2),0)),"",OFFSET('9. METAS'!$X$20,INT((ROW()-14)/2),0)))</f>
        <v>#REF!</v>
      </c>
      <c r="N375" s="1002" t="str">
        <f t="shared" ref="N375" ca="1" si="358">IFERROR(J375/J376,"ND")</f>
        <v>ND</v>
      </c>
      <c r="O375" s="1004" t="str">
        <f t="shared" ref="O375" ca="1" si="359">IFERROR(((J375+K375+L375+M375)/H375),"ND")</f>
        <v>ND</v>
      </c>
      <c r="P375" s="1031"/>
    </row>
    <row r="376" spans="3:16">
      <c r="C376" s="981"/>
      <c r="D376" s="983"/>
      <c r="E376" s="983"/>
      <c r="F376" s="985"/>
      <c r="G376" s="987"/>
      <c r="H376" s="1027"/>
      <c r="I376" s="1033"/>
      <c r="J376" s="208" t="str">
        <f ca="1">IF(MOD(ROW()-13,2)=0,IF(ISBLANK(OFFSET(#REF!,INT((ROW()-13)/2),0)),"",OFFSET(#REF!,INT((ROW()-13)/2),0)),IF(ISBLANK(OFFSET('9. METAS'!$U$20,INT((ROW()-14)/2),0)),"",OFFSET('9. METAS'!$U$20,INT((ROW()-14)/2),0)))</f>
        <v/>
      </c>
      <c r="K376" s="209" t="str">
        <f ca="1">IF(MOD(ROW()-13,2)=0,IF(ISBLANK(OFFSET(#REF!,INT((ROW()-13)/2),0)),"",OFFSET(#REF!,INT((ROW()-13)/2),0)),IF(ISBLANK(OFFSET('9. METAS'!$V$20,INT((ROW()-14)/2),0)),"",OFFSET('9. METAS'!$V$20,INT((ROW()-14)/2),0)))</f>
        <v/>
      </c>
      <c r="L376" s="209" t="str">
        <f ca="1">IF(MOD(ROW()-13,2)=0,IF(ISBLANK(OFFSET(#REF!,INT((ROW()-13)/2),0)),"",OFFSET(#REF!,INT((ROW()-13)/2),0)),IF(ISBLANK(OFFSET('9. METAS'!$W$20,INT((ROW()-14)/2),0)),"",OFFSET('9. METAS'!$W$20,INT((ROW()-14)/2),0)))</f>
        <v/>
      </c>
      <c r="M376" s="210" t="str">
        <f ca="1">IF(MOD(ROW()-13,2)=0,IF(ISBLANK(OFFSET(#REF!,INT((ROW()-13)/2),0)),"",OFFSET(#REF!,INT((ROW()-13)/2),0)),IF(ISBLANK(OFFSET('9. METAS'!$X$20,INT((ROW()-14)/2),0)),"",OFFSET('9. METAS'!$X$20,INT((ROW()-14)/2),0)))</f>
        <v/>
      </c>
      <c r="N376" s="1003"/>
      <c r="O376" s="1005"/>
      <c r="P376" s="1034"/>
    </row>
    <row r="377" spans="3:16">
      <c r="C377" s="1008" t="str">
        <f ca="1">IF(ISBLANK(OFFSET('5. Pp (3 años)'!$C$46,INT((ROW()-13)/2),0)),"",OFFSET('5. Pp (3 años)'!$C$46,INT((ROW()-13)/2),0))</f>
        <v/>
      </c>
      <c r="D377" s="983" t="str">
        <f ca="1">IF(ISBLANK(OFFSET('5. Pp (3 años)'!$D$46,INT((ROW()-13)/2),0)),"",OFFSET('5. Pp (3 años)'!$D$46,INT((ROW()-13)/2),0))</f>
        <v/>
      </c>
      <c r="E377" s="983" t="str">
        <f ca="1">IF(ISBLANK(OFFSET('5. Pp (3 años)'!$E$46,INT((ROW()-13)/2),0)),"",OFFSET('5. Pp (3 años)'!$E$46,INT((ROW()-13)/2),0))</f>
        <v/>
      </c>
      <c r="F377" s="985" t="str">
        <f ca="1">IF(ISBLANK(OFFSET('5. Pp (3 años)'!$K$46,INT((ROW()-13)/2),0)),"",OFFSET('5. Pp (3 años)'!$K$46,INT((ROW()-13)/2),0))</f>
        <v/>
      </c>
      <c r="G377" s="987" t="str">
        <f ca="1">IF(ISBLANK(OFFSET('5. Pp (3 años)'!$H$46,INT((ROW()-13)/2),0)),"",OFFSET('5. Pp (3 años)'!$H$46,INT((ROW()-13)/2),0))</f>
        <v/>
      </c>
      <c r="H377" s="1027" t="str">
        <f ca="1">IF(ISBLANK(OFFSET('9. METAS'!$L$20,INT((ROW()-13)/2),0)),"",OFFSET('9. METAS'!$L$20,INT((ROW()-13)/2),0))</f>
        <v/>
      </c>
      <c r="I377" s="1029"/>
      <c r="J377" s="208" t="e">
        <f ca="1">IF(MOD(ROW()-13,2)=0,IF(ISBLANK(OFFSET(#REF!,INT((ROW()-13)/2),0)),"",OFFSET(#REF!,INT((ROW()-13)/2),0)),IF(ISBLANK(OFFSET('9. METAS'!$U$20,INT((ROW()-14)/2),0)),"",OFFSET('9. METAS'!$U$20,INT((ROW()-14)/2),0)))</f>
        <v>#REF!</v>
      </c>
      <c r="K377" s="209" t="e">
        <f ca="1">IF(MOD(ROW()-13,2)=0,IF(ISBLANK(OFFSET(#REF!,INT((ROW()-13)/2),0)),"",OFFSET(#REF!,INT((ROW()-13)/2),0)),IF(ISBLANK(OFFSET('9. METAS'!$V$20,INT((ROW()-14)/2),0)),"",OFFSET('9. METAS'!$V$20,INT((ROW()-14)/2),0)))</f>
        <v>#REF!</v>
      </c>
      <c r="L377" s="209" t="e">
        <f ca="1">IF(MOD(ROW()-13,2)=0,IF(ISBLANK(OFFSET(#REF!,INT((ROW()-13)/2),0)),"",OFFSET(#REF!,INT((ROW()-13)/2),0)),IF(ISBLANK(OFFSET('9. METAS'!$W$20,INT((ROW()-14)/2),0)),"",OFFSET('9. METAS'!$W$20,INT((ROW()-14)/2),0)))</f>
        <v>#REF!</v>
      </c>
      <c r="M377" s="210" t="e">
        <f ca="1">IF(MOD(ROW()-13,2)=0,IF(ISBLANK(OFFSET(#REF!,INT((ROW()-13)/2),0)),"",OFFSET(#REF!,INT((ROW()-13)/2),0)),IF(ISBLANK(OFFSET('9. METAS'!$X$20,INT((ROW()-14)/2),0)),"",OFFSET('9. METAS'!$X$20,INT((ROW()-14)/2),0)))</f>
        <v>#REF!</v>
      </c>
      <c r="N377" s="1002" t="str">
        <f t="shared" ref="N377" ca="1" si="360">IFERROR(J377/J378,"ND")</f>
        <v>ND</v>
      </c>
      <c r="O377" s="1004" t="str">
        <f t="shared" ref="O377" ca="1" si="361">IFERROR(((J377+K377+L377+M377)/H377),"ND")</f>
        <v>ND</v>
      </c>
      <c r="P377" s="1031"/>
    </row>
    <row r="378" spans="3:16">
      <c r="C378" s="981"/>
      <c r="D378" s="983"/>
      <c r="E378" s="983"/>
      <c r="F378" s="985"/>
      <c r="G378" s="987"/>
      <c r="H378" s="1027"/>
      <c r="I378" s="1033"/>
      <c r="J378" s="208" t="str">
        <f ca="1">IF(MOD(ROW()-13,2)=0,IF(ISBLANK(OFFSET(#REF!,INT((ROW()-13)/2),0)),"",OFFSET(#REF!,INT((ROW()-13)/2),0)),IF(ISBLANK(OFFSET('9. METAS'!$U$20,INT((ROW()-14)/2),0)),"",OFFSET('9. METAS'!$U$20,INT((ROW()-14)/2),0)))</f>
        <v/>
      </c>
      <c r="K378" s="209" t="str">
        <f ca="1">IF(MOD(ROW()-13,2)=0,IF(ISBLANK(OFFSET(#REF!,INT((ROW()-13)/2),0)),"",OFFSET(#REF!,INT((ROW()-13)/2),0)),IF(ISBLANK(OFFSET('9. METAS'!$V$20,INT((ROW()-14)/2),0)),"",OFFSET('9. METAS'!$V$20,INT((ROW()-14)/2),0)))</f>
        <v/>
      </c>
      <c r="L378" s="209" t="str">
        <f ca="1">IF(MOD(ROW()-13,2)=0,IF(ISBLANK(OFFSET(#REF!,INT((ROW()-13)/2),0)),"",OFFSET(#REF!,INT((ROW()-13)/2),0)),IF(ISBLANK(OFFSET('9. METAS'!$W$20,INT((ROW()-14)/2),0)),"",OFFSET('9. METAS'!$W$20,INT((ROW()-14)/2),0)))</f>
        <v/>
      </c>
      <c r="M378" s="210" t="str">
        <f ca="1">IF(MOD(ROW()-13,2)=0,IF(ISBLANK(OFFSET(#REF!,INT((ROW()-13)/2),0)),"",OFFSET(#REF!,INT((ROW()-13)/2),0)),IF(ISBLANK(OFFSET('9. METAS'!$X$20,INT((ROW()-14)/2),0)),"",OFFSET('9. METAS'!$X$20,INT((ROW()-14)/2),0)))</f>
        <v/>
      </c>
      <c r="N378" s="1003"/>
      <c r="O378" s="1005"/>
      <c r="P378" s="1034"/>
    </row>
    <row r="379" spans="3:16">
      <c r="C379" s="1008" t="str">
        <f ca="1">IF(ISBLANK(OFFSET('5. Pp (3 años)'!$C$46,INT((ROW()-13)/2),0)),"",OFFSET('5. Pp (3 años)'!$C$46,INT((ROW()-13)/2),0))</f>
        <v/>
      </c>
      <c r="D379" s="983" t="str">
        <f ca="1">IF(ISBLANK(OFFSET('5. Pp (3 años)'!$D$46,INT((ROW()-13)/2),0)),"",OFFSET('5. Pp (3 años)'!$D$46,INT((ROW()-13)/2),0))</f>
        <v/>
      </c>
      <c r="E379" s="983" t="str">
        <f ca="1">IF(ISBLANK(OFFSET('5. Pp (3 años)'!$E$46,INT((ROW()-13)/2),0)),"",OFFSET('5. Pp (3 años)'!$E$46,INT((ROW()-13)/2),0))</f>
        <v/>
      </c>
      <c r="F379" s="985" t="str">
        <f ca="1">IF(ISBLANK(OFFSET('5. Pp (3 años)'!$K$46,INT((ROW()-13)/2),0)),"",OFFSET('5. Pp (3 años)'!$K$46,INT((ROW()-13)/2),0))</f>
        <v/>
      </c>
      <c r="G379" s="987" t="str">
        <f ca="1">IF(ISBLANK(OFFSET('5. Pp (3 años)'!$H$46,INT((ROW()-13)/2),0)),"",OFFSET('5. Pp (3 años)'!$H$46,INT((ROW()-13)/2),0))</f>
        <v/>
      </c>
      <c r="H379" s="1027" t="str">
        <f ca="1">IF(ISBLANK(OFFSET('9. METAS'!$L$20,INT((ROW()-13)/2),0)),"",OFFSET('9. METAS'!$L$20,INT((ROW()-13)/2),0))</f>
        <v/>
      </c>
      <c r="I379" s="1029"/>
      <c r="J379" s="208" t="e">
        <f ca="1">IF(MOD(ROW()-13,2)=0,IF(ISBLANK(OFFSET(#REF!,INT((ROW()-13)/2),0)),"",OFFSET(#REF!,INT((ROW()-13)/2),0)),IF(ISBLANK(OFFSET('9. METAS'!$U$20,INT((ROW()-14)/2),0)),"",OFFSET('9. METAS'!$U$20,INT((ROW()-14)/2),0)))</f>
        <v>#REF!</v>
      </c>
      <c r="K379" s="209" t="e">
        <f ca="1">IF(MOD(ROW()-13,2)=0,IF(ISBLANK(OFFSET(#REF!,INT((ROW()-13)/2),0)),"",OFFSET(#REF!,INT((ROW()-13)/2),0)),IF(ISBLANK(OFFSET('9. METAS'!$V$20,INT((ROW()-14)/2),0)),"",OFFSET('9. METAS'!$V$20,INT((ROW()-14)/2),0)))</f>
        <v>#REF!</v>
      </c>
      <c r="L379" s="209" t="e">
        <f ca="1">IF(MOD(ROW()-13,2)=0,IF(ISBLANK(OFFSET(#REF!,INT((ROW()-13)/2),0)),"",OFFSET(#REF!,INT((ROW()-13)/2),0)),IF(ISBLANK(OFFSET('9. METAS'!$W$20,INT((ROW()-14)/2),0)),"",OFFSET('9. METAS'!$W$20,INT((ROW()-14)/2),0)))</f>
        <v>#REF!</v>
      </c>
      <c r="M379" s="210" t="e">
        <f ca="1">IF(MOD(ROW()-13,2)=0,IF(ISBLANK(OFFSET(#REF!,INT((ROW()-13)/2),0)),"",OFFSET(#REF!,INT((ROW()-13)/2),0)),IF(ISBLANK(OFFSET('9. METAS'!$X$20,INT((ROW()-14)/2),0)),"",OFFSET('9. METAS'!$X$20,INT((ROW()-14)/2),0)))</f>
        <v>#REF!</v>
      </c>
      <c r="N379" s="1002" t="str">
        <f t="shared" ref="N379" ca="1" si="362">IFERROR(J379/J380,"ND")</f>
        <v>ND</v>
      </c>
      <c r="O379" s="1004" t="str">
        <f t="shared" ref="O379" ca="1" si="363">IFERROR(((J379+K379+L379+M379)/H379),"ND")</f>
        <v>ND</v>
      </c>
      <c r="P379" s="1031"/>
    </row>
    <row r="380" spans="3:16">
      <c r="C380" s="981"/>
      <c r="D380" s="983"/>
      <c r="E380" s="983"/>
      <c r="F380" s="985"/>
      <c r="G380" s="987"/>
      <c r="H380" s="1027"/>
      <c r="I380" s="1033"/>
      <c r="J380" s="208" t="str">
        <f ca="1">IF(MOD(ROW()-13,2)=0,IF(ISBLANK(OFFSET(#REF!,INT((ROW()-13)/2),0)),"",OFFSET(#REF!,INT((ROW()-13)/2),0)),IF(ISBLANK(OFFSET('9. METAS'!$U$20,INT((ROW()-14)/2),0)),"",OFFSET('9. METAS'!$U$20,INT((ROW()-14)/2),0)))</f>
        <v/>
      </c>
      <c r="K380" s="209" t="str">
        <f ca="1">IF(MOD(ROW()-13,2)=0,IF(ISBLANK(OFFSET(#REF!,INT((ROW()-13)/2),0)),"",OFFSET(#REF!,INT((ROW()-13)/2),0)),IF(ISBLANK(OFFSET('9. METAS'!$V$20,INT((ROW()-14)/2),0)),"",OFFSET('9. METAS'!$V$20,INT((ROW()-14)/2),0)))</f>
        <v/>
      </c>
      <c r="L380" s="209" t="str">
        <f ca="1">IF(MOD(ROW()-13,2)=0,IF(ISBLANK(OFFSET(#REF!,INT((ROW()-13)/2),0)),"",OFFSET(#REF!,INT((ROW()-13)/2),0)),IF(ISBLANK(OFFSET('9. METAS'!$W$20,INT((ROW()-14)/2),0)),"",OFFSET('9. METAS'!$W$20,INT((ROW()-14)/2),0)))</f>
        <v/>
      </c>
      <c r="M380" s="210" t="str">
        <f ca="1">IF(MOD(ROW()-13,2)=0,IF(ISBLANK(OFFSET(#REF!,INT((ROW()-13)/2),0)),"",OFFSET(#REF!,INT((ROW()-13)/2),0)),IF(ISBLANK(OFFSET('9. METAS'!$X$20,INT((ROW()-14)/2),0)),"",OFFSET('9. METAS'!$X$20,INT((ROW()-14)/2),0)))</f>
        <v/>
      </c>
      <c r="N380" s="1003"/>
      <c r="O380" s="1005"/>
      <c r="P380" s="1034"/>
    </row>
    <row r="381" spans="3:16">
      <c r="C381" s="1008" t="str">
        <f ca="1">IF(ISBLANK(OFFSET('5. Pp (3 años)'!$C$46,INT((ROW()-13)/2),0)),"",OFFSET('5. Pp (3 años)'!$C$46,INT((ROW()-13)/2),0))</f>
        <v/>
      </c>
      <c r="D381" s="983" t="str">
        <f ca="1">IF(ISBLANK(OFFSET('5. Pp (3 años)'!$D$46,INT((ROW()-13)/2),0)),"",OFFSET('5. Pp (3 años)'!$D$46,INT((ROW()-13)/2),0))</f>
        <v/>
      </c>
      <c r="E381" s="983" t="str">
        <f ca="1">IF(ISBLANK(OFFSET('5. Pp (3 años)'!$E$46,INT((ROW()-13)/2),0)),"",OFFSET('5. Pp (3 años)'!$E$46,INT((ROW()-13)/2),0))</f>
        <v/>
      </c>
      <c r="F381" s="985" t="str">
        <f ca="1">IF(ISBLANK(OFFSET('5. Pp (3 años)'!$K$46,INT((ROW()-13)/2),0)),"",OFFSET('5. Pp (3 años)'!$K$46,INT((ROW()-13)/2),0))</f>
        <v/>
      </c>
      <c r="G381" s="987" t="str">
        <f ca="1">IF(ISBLANK(OFFSET('5. Pp (3 años)'!$H$46,INT((ROW()-13)/2),0)),"",OFFSET('5. Pp (3 años)'!$H$46,INT((ROW()-13)/2),0))</f>
        <v/>
      </c>
      <c r="H381" s="1027" t="str">
        <f ca="1">IF(ISBLANK(OFFSET('9. METAS'!$L$20,INT((ROW()-13)/2),0)),"",OFFSET('9. METAS'!$L$20,INT((ROW()-13)/2),0))</f>
        <v/>
      </c>
      <c r="I381" s="1029"/>
      <c r="J381" s="208" t="e">
        <f ca="1">IF(MOD(ROW()-13,2)=0,IF(ISBLANK(OFFSET(#REF!,INT((ROW()-13)/2),0)),"",OFFSET(#REF!,INT((ROW()-13)/2),0)),IF(ISBLANK(OFFSET('9. METAS'!$U$20,INT((ROW()-14)/2),0)),"",OFFSET('9. METAS'!$U$20,INT((ROW()-14)/2),0)))</f>
        <v>#REF!</v>
      </c>
      <c r="K381" s="209" t="e">
        <f ca="1">IF(MOD(ROW()-13,2)=0,IF(ISBLANK(OFFSET(#REF!,INT((ROW()-13)/2),0)),"",OFFSET(#REF!,INT((ROW()-13)/2),0)),IF(ISBLANK(OFFSET('9. METAS'!$V$20,INT((ROW()-14)/2),0)),"",OFFSET('9. METAS'!$V$20,INT((ROW()-14)/2),0)))</f>
        <v>#REF!</v>
      </c>
      <c r="L381" s="209" t="e">
        <f ca="1">IF(MOD(ROW()-13,2)=0,IF(ISBLANK(OFFSET(#REF!,INT((ROW()-13)/2),0)),"",OFFSET(#REF!,INT((ROW()-13)/2),0)),IF(ISBLANK(OFFSET('9. METAS'!$W$20,INT((ROW()-14)/2),0)),"",OFFSET('9. METAS'!$W$20,INT((ROW()-14)/2),0)))</f>
        <v>#REF!</v>
      </c>
      <c r="M381" s="210" t="e">
        <f ca="1">IF(MOD(ROW()-13,2)=0,IF(ISBLANK(OFFSET(#REF!,INT((ROW()-13)/2),0)),"",OFFSET(#REF!,INT((ROW()-13)/2),0)),IF(ISBLANK(OFFSET('9. METAS'!$X$20,INT((ROW()-14)/2),0)),"",OFFSET('9. METAS'!$X$20,INT((ROW()-14)/2),0)))</f>
        <v>#REF!</v>
      </c>
      <c r="N381" s="1002" t="str">
        <f t="shared" ref="N381" ca="1" si="364">IFERROR(J381/J382,"ND")</f>
        <v>ND</v>
      </c>
      <c r="O381" s="1004" t="str">
        <f t="shared" ref="O381" ca="1" si="365">IFERROR(((J381+K381+L381+M381)/H381),"ND")</f>
        <v>ND</v>
      </c>
      <c r="P381" s="1031"/>
    </row>
    <row r="382" spans="3:16">
      <c r="C382" s="981"/>
      <c r="D382" s="983"/>
      <c r="E382" s="983"/>
      <c r="F382" s="985"/>
      <c r="G382" s="987"/>
      <c r="H382" s="1027"/>
      <c r="I382" s="1033"/>
      <c r="J382" s="208" t="str">
        <f ca="1">IF(MOD(ROW()-13,2)=0,IF(ISBLANK(OFFSET(#REF!,INT((ROW()-13)/2),0)),"",OFFSET(#REF!,INT((ROW()-13)/2),0)),IF(ISBLANK(OFFSET('9. METAS'!$U$20,INT((ROW()-14)/2),0)),"",OFFSET('9. METAS'!$U$20,INT((ROW()-14)/2),0)))</f>
        <v/>
      </c>
      <c r="K382" s="209" t="str">
        <f ca="1">IF(MOD(ROW()-13,2)=0,IF(ISBLANK(OFFSET(#REF!,INT((ROW()-13)/2),0)),"",OFFSET(#REF!,INT((ROW()-13)/2),0)),IF(ISBLANK(OFFSET('9. METAS'!$V$20,INT((ROW()-14)/2),0)),"",OFFSET('9. METAS'!$V$20,INT((ROW()-14)/2),0)))</f>
        <v/>
      </c>
      <c r="L382" s="209" t="str">
        <f ca="1">IF(MOD(ROW()-13,2)=0,IF(ISBLANK(OFFSET(#REF!,INT((ROW()-13)/2),0)),"",OFFSET(#REF!,INT((ROW()-13)/2),0)),IF(ISBLANK(OFFSET('9. METAS'!$W$20,INT((ROW()-14)/2),0)),"",OFFSET('9. METAS'!$W$20,INT((ROW()-14)/2),0)))</f>
        <v/>
      </c>
      <c r="M382" s="210" t="str">
        <f ca="1">IF(MOD(ROW()-13,2)=0,IF(ISBLANK(OFFSET(#REF!,INT((ROW()-13)/2),0)),"",OFFSET(#REF!,INT((ROW()-13)/2),0)),IF(ISBLANK(OFFSET('9. METAS'!$X$20,INT((ROW()-14)/2),0)),"",OFFSET('9. METAS'!$X$20,INT((ROW()-14)/2),0)))</f>
        <v/>
      </c>
      <c r="N382" s="1003"/>
      <c r="O382" s="1005"/>
      <c r="P382" s="1034"/>
    </row>
    <row r="383" spans="3:16">
      <c r="C383" s="1008" t="str">
        <f ca="1">IF(ISBLANK(OFFSET('5. Pp (3 años)'!$C$46,INT((ROW()-13)/2),0)),"",OFFSET('5. Pp (3 años)'!$C$46,INT((ROW()-13)/2),0))</f>
        <v/>
      </c>
      <c r="D383" s="983" t="str">
        <f ca="1">IF(ISBLANK(OFFSET('5. Pp (3 años)'!$D$46,INT((ROW()-13)/2),0)),"",OFFSET('5. Pp (3 años)'!$D$46,INT((ROW()-13)/2),0))</f>
        <v/>
      </c>
      <c r="E383" s="983" t="str">
        <f ca="1">IF(ISBLANK(OFFSET('5. Pp (3 años)'!$E$46,INT((ROW()-13)/2),0)),"",OFFSET('5. Pp (3 años)'!$E$46,INT((ROW()-13)/2),0))</f>
        <v/>
      </c>
      <c r="F383" s="985" t="str">
        <f ca="1">IF(ISBLANK(OFFSET('5. Pp (3 años)'!$K$46,INT((ROW()-13)/2),0)),"",OFFSET('5. Pp (3 años)'!$K$46,INT((ROW()-13)/2),0))</f>
        <v/>
      </c>
      <c r="G383" s="987" t="str">
        <f ca="1">IF(ISBLANK(OFFSET('5. Pp (3 años)'!$H$46,INT((ROW()-13)/2),0)),"",OFFSET('5. Pp (3 años)'!$H$46,INT((ROW()-13)/2),0))</f>
        <v/>
      </c>
      <c r="H383" s="1027" t="str">
        <f ca="1">IF(ISBLANK(OFFSET('9. METAS'!$L$20,INT((ROW()-13)/2),0)),"",OFFSET('9. METAS'!$L$20,INT((ROW()-13)/2),0))</f>
        <v/>
      </c>
      <c r="I383" s="1029"/>
      <c r="J383" s="208" t="e">
        <f ca="1">IF(MOD(ROW()-13,2)=0,IF(ISBLANK(OFFSET(#REF!,INT((ROW()-13)/2),0)),"",OFFSET(#REF!,INT((ROW()-13)/2),0)),IF(ISBLANK(OFFSET('9. METAS'!$U$20,INT((ROW()-14)/2),0)),"",OFFSET('9. METAS'!$U$20,INT((ROW()-14)/2),0)))</f>
        <v>#REF!</v>
      </c>
      <c r="K383" s="209" t="e">
        <f ca="1">IF(MOD(ROW()-13,2)=0,IF(ISBLANK(OFFSET(#REF!,INT((ROW()-13)/2),0)),"",OFFSET(#REF!,INT((ROW()-13)/2),0)),IF(ISBLANK(OFFSET('9. METAS'!$V$20,INT((ROW()-14)/2),0)),"",OFFSET('9. METAS'!$V$20,INT((ROW()-14)/2),0)))</f>
        <v>#REF!</v>
      </c>
      <c r="L383" s="209" t="e">
        <f ca="1">IF(MOD(ROW()-13,2)=0,IF(ISBLANK(OFFSET(#REF!,INT((ROW()-13)/2),0)),"",OFFSET(#REF!,INT((ROW()-13)/2),0)),IF(ISBLANK(OFFSET('9. METAS'!$W$20,INT((ROW()-14)/2),0)),"",OFFSET('9. METAS'!$W$20,INT((ROW()-14)/2),0)))</f>
        <v>#REF!</v>
      </c>
      <c r="M383" s="210" t="e">
        <f ca="1">IF(MOD(ROW()-13,2)=0,IF(ISBLANK(OFFSET(#REF!,INT((ROW()-13)/2),0)),"",OFFSET(#REF!,INT((ROW()-13)/2),0)),IF(ISBLANK(OFFSET('9. METAS'!$X$20,INT((ROW()-14)/2),0)),"",OFFSET('9. METAS'!$X$20,INT((ROW()-14)/2),0)))</f>
        <v>#REF!</v>
      </c>
      <c r="N383" s="1002" t="str">
        <f t="shared" ref="N383" ca="1" si="366">IFERROR(J383/J384,"ND")</f>
        <v>ND</v>
      </c>
      <c r="O383" s="1004" t="str">
        <f t="shared" ref="O383" ca="1" si="367">IFERROR(((J383+K383+L383+M383)/H383),"ND")</f>
        <v>ND</v>
      </c>
      <c r="P383" s="1031"/>
    </row>
    <row r="384" spans="3:16">
      <c r="C384" s="981"/>
      <c r="D384" s="983"/>
      <c r="E384" s="983"/>
      <c r="F384" s="985"/>
      <c r="G384" s="987"/>
      <c r="H384" s="1027"/>
      <c r="I384" s="1033"/>
      <c r="J384" s="208" t="str">
        <f ca="1">IF(MOD(ROW()-13,2)=0,IF(ISBLANK(OFFSET(#REF!,INT((ROW()-13)/2),0)),"",OFFSET(#REF!,INT((ROW()-13)/2),0)),IF(ISBLANK(OFFSET('9. METAS'!$U$20,INT((ROW()-14)/2),0)),"",OFFSET('9. METAS'!$U$20,INT((ROW()-14)/2),0)))</f>
        <v/>
      </c>
      <c r="K384" s="209" t="str">
        <f ca="1">IF(MOD(ROW()-13,2)=0,IF(ISBLANK(OFFSET(#REF!,INT((ROW()-13)/2),0)),"",OFFSET(#REF!,INT((ROW()-13)/2),0)),IF(ISBLANK(OFFSET('9. METAS'!$V$20,INT((ROW()-14)/2),0)),"",OFFSET('9. METAS'!$V$20,INT((ROW()-14)/2),0)))</f>
        <v/>
      </c>
      <c r="L384" s="209" t="str">
        <f ca="1">IF(MOD(ROW()-13,2)=0,IF(ISBLANK(OFFSET(#REF!,INT((ROW()-13)/2),0)),"",OFFSET(#REF!,INT((ROW()-13)/2),0)),IF(ISBLANK(OFFSET('9. METAS'!$W$20,INT((ROW()-14)/2),0)),"",OFFSET('9. METAS'!$W$20,INT((ROW()-14)/2),0)))</f>
        <v/>
      </c>
      <c r="M384" s="210" t="str">
        <f ca="1">IF(MOD(ROW()-13,2)=0,IF(ISBLANK(OFFSET(#REF!,INT((ROW()-13)/2),0)),"",OFFSET(#REF!,INT((ROW()-13)/2),0)),IF(ISBLANK(OFFSET('9. METAS'!$X$20,INT((ROW()-14)/2),0)),"",OFFSET('9. METAS'!$X$20,INT((ROW()-14)/2),0)))</f>
        <v/>
      </c>
      <c r="N384" s="1003"/>
      <c r="O384" s="1005"/>
      <c r="P384" s="1034"/>
    </row>
    <row r="385" spans="3:16">
      <c r="C385" s="1008" t="str">
        <f ca="1">IF(ISBLANK(OFFSET('5. Pp (3 años)'!$C$46,INT((ROW()-13)/2),0)),"",OFFSET('5. Pp (3 años)'!$C$46,INT((ROW()-13)/2),0))</f>
        <v/>
      </c>
      <c r="D385" s="983" t="str">
        <f ca="1">IF(ISBLANK(OFFSET('5. Pp (3 años)'!$D$46,INT((ROW()-13)/2),0)),"",OFFSET('5. Pp (3 años)'!$D$46,INT((ROW()-13)/2),0))</f>
        <v/>
      </c>
      <c r="E385" s="983" t="str">
        <f ca="1">IF(ISBLANK(OFFSET('5. Pp (3 años)'!$E$46,INT((ROW()-13)/2),0)),"",OFFSET('5. Pp (3 años)'!$E$46,INT((ROW()-13)/2),0))</f>
        <v/>
      </c>
      <c r="F385" s="985" t="str">
        <f ca="1">IF(ISBLANK(OFFSET('5. Pp (3 años)'!$K$46,INT((ROW()-13)/2),0)),"",OFFSET('5. Pp (3 años)'!$K$46,INT((ROW()-13)/2),0))</f>
        <v/>
      </c>
      <c r="G385" s="987" t="str">
        <f ca="1">IF(ISBLANK(OFFSET('5. Pp (3 años)'!$H$46,INT((ROW()-13)/2),0)),"",OFFSET('5. Pp (3 años)'!$H$46,INT((ROW()-13)/2),0))</f>
        <v/>
      </c>
      <c r="H385" s="1027" t="str">
        <f ca="1">IF(ISBLANK(OFFSET('9. METAS'!$L$20,INT((ROW()-13)/2),0)),"",OFFSET('9. METAS'!$L$20,INT((ROW()-13)/2),0))</f>
        <v/>
      </c>
      <c r="I385" s="1029"/>
      <c r="J385" s="208" t="e">
        <f ca="1">IF(MOD(ROW()-13,2)=0,IF(ISBLANK(OFFSET(#REF!,INT((ROW()-13)/2),0)),"",OFFSET(#REF!,INT((ROW()-13)/2),0)),IF(ISBLANK(OFFSET('9. METAS'!$U$20,INT((ROW()-14)/2),0)),"",OFFSET('9. METAS'!$U$20,INT((ROW()-14)/2),0)))</f>
        <v>#REF!</v>
      </c>
      <c r="K385" s="209" t="e">
        <f ca="1">IF(MOD(ROW()-13,2)=0,IF(ISBLANK(OFFSET(#REF!,INT((ROW()-13)/2),0)),"",OFFSET(#REF!,INT((ROW()-13)/2),0)),IF(ISBLANK(OFFSET('9. METAS'!$V$20,INT((ROW()-14)/2),0)),"",OFFSET('9. METAS'!$V$20,INT((ROW()-14)/2),0)))</f>
        <v>#REF!</v>
      </c>
      <c r="L385" s="209" t="e">
        <f ca="1">IF(MOD(ROW()-13,2)=0,IF(ISBLANK(OFFSET(#REF!,INT((ROW()-13)/2),0)),"",OFFSET(#REF!,INT((ROW()-13)/2),0)),IF(ISBLANK(OFFSET('9. METAS'!$W$20,INT((ROW()-14)/2),0)),"",OFFSET('9. METAS'!$W$20,INT((ROW()-14)/2),0)))</f>
        <v>#REF!</v>
      </c>
      <c r="M385" s="210" t="e">
        <f ca="1">IF(MOD(ROW()-13,2)=0,IF(ISBLANK(OFFSET(#REF!,INT((ROW()-13)/2),0)),"",OFFSET(#REF!,INT((ROW()-13)/2),0)),IF(ISBLANK(OFFSET('9. METAS'!$X$20,INT((ROW()-14)/2),0)),"",OFFSET('9. METAS'!$X$20,INT((ROW()-14)/2),0)))</f>
        <v>#REF!</v>
      </c>
      <c r="N385" s="1002" t="str">
        <f t="shared" ref="N385" ca="1" si="368">IFERROR(J385/J386,"ND")</f>
        <v>ND</v>
      </c>
      <c r="O385" s="1004" t="str">
        <f t="shared" ref="O385" ca="1" si="369">IFERROR(((J385+K385+L385+M385)/H385),"ND")</f>
        <v>ND</v>
      </c>
      <c r="P385" s="1031"/>
    </row>
    <row r="386" spans="3:16">
      <c r="C386" s="981"/>
      <c r="D386" s="983"/>
      <c r="E386" s="983"/>
      <c r="F386" s="985"/>
      <c r="G386" s="987"/>
      <c r="H386" s="1027"/>
      <c r="I386" s="1033"/>
      <c r="J386" s="208" t="str">
        <f ca="1">IF(MOD(ROW()-13,2)=0,IF(ISBLANK(OFFSET(#REF!,INT((ROW()-13)/2),0)),"",OFFSET(#REF!,INT((ROW()-13)/2),0)),IF(ISBLANK(OFFSET('9. METAS'!$U$20,INT((ROW()-14)/2),0)),"",OFFSET('9. METAS'!$U$20,INT((ROW()-14)/2),0)))</f>
        <v/>
      </c>
      <c r="K386" s="209" t="str">
        <f ca="1">IF(MOD(ROW()-13,2)=0,IF(ISBLANK(OFFSET(#REF!,INT((ROW()-13)/2),0)),"",OFFSET(#REF!,INT((ROW()-13)/2),0)),IF(ISBLANK(OFFSET('9. METAS'!$V$20,INT((ROW()-14)/2),0)),"",OFFSET('9. METAS'!$V$20,INT((ROW()-14)/2),0)))</f>
        <v/>
      </c>
      <c r="L386" s="209" t="str">
        <f ca="1">IF(MOD(ROW()-13,2)=0,IF(ISBLANK(OFFSET(#REF!,INT((ROW()-13)/2),0)),"",OFFSET(#REF!,INT((ROW()-13)/2),0)),IF(ISBLANK(OFFSET('9. METAS'!$W$20,INT((ROW()-14)/2),0)),"",OFFSET('9. METAS'!$W$20,INT((ROW()-14)/2),0)))</f>
        <v/>
      </c>
      <c r="M386" s="210" t="str">
        <f ca="1">IF(MOD(ROW()-13,2)=0,IF(ISBLANK(OFFSET(#REF!,INT((ROW()-13)/2),0)),"",OFFSET(#REF!,INT((ROW()-13)/2),0)),IF(ISBLANK(OFFSET('9. METAS'!$X$20,INT((ROW()-14)/2),0)),"",OFFSET('9. METAS'!$X$20,INT((ROW()-14)/2),0)))</f>
        <v/>
      </c>
      <c r="N386" s="1003"/>
      <c r="O386" s="1005"/>
      <c r="P386" s="1034"/>
    </row>
    <row r="387" spans="3:16">
      <c r="C387" s="1008" t="str">
        <f ca="1">IF(ISBLANK(OFFSET('5. Pp (3 años)'!$C$46,INT((ROW()-13)/2),0)),"",OFFSET('5. Pp (3 años)'!$C$46,INT((ROW()-13)/2),0))</f>
        <v/>
      </c>
      <c r="D387" s="983" t="str">
        <f ca="1">IF(ISBLANK(OFFSET('5. Pp (3 años)'!$D$46,INT((ROW()-13)/2),0)),"",OFFSET('5. Pp (3 años)'!$D$46,INT((ROW()-13)/2),0))</f>
        <v/>
      </c>
      <c r="E387" s="983" t="str">
        <f ca="1">IF(ISBLANK(OFFSET('5. Pp (3 años)'!$E$46,INT((ROW()-13)/2),0)),"",OFFSET('5. Pp (3 años)'!$E$46,INT((ROW()-13)/2),0))</f>
        <v/>
      </c>
      <c r="F387" s="985" t="str">
        <f ca="1">IF(ISBLANK(OFFSET('5. Pp (3 años)'!$K$46,INT((ROW()-13)/2),0)),"",OFFSET('5. Pp (3 años)'!$K$46,INT((ROW()-13)/2),0))</f>
        <v/>
      </c>
      <c r="G387" s="987" t="str">
        <f ca="1">IF(ISBLANK(OFFSET('5. Pp (3 años)'!$H$46,INT((ROW()-13)/2),0)),"",OFFSET('5. Pp (3 años)'!$H$46,INT((ROW()-13)/2),0))</f>
        <v/>
      </c>
      <c r="H387" s="1027" t="str">
        <f ca="1">IF(ISBLANK(OFFSET('9. METAS'!$L$20,INT((ROW()-13)/2),0)),"",OFFSET('9. METAS'!$L$20,INT((ROW()-13)/2),0))</f>
        <v/>
      </c>
      <c r="I387" s="1029"/>
      <c r="J387" s="208" t="e">
        <f ca="1">IF(MOD(ROW()-13,2)=0,IF(ISBLANK(OFFSET(#REF!,INT((ROW()-13)/2),0)),"",OFFSET(#REF!,INT((ROW()-13)/2),0)),IF(ISBLANK(OFFSET('9. METAS'!$U$20,INT((ROW()-14)/2),0)),"",OFFSET('9. METAS'!$U$20,INT((ROW()-14)/2),0)))</f>
        <v>#REF!</v>
      </c>
      <c r="K387" s="209" t="e">
        <f ca="1">IF(MOD(ROW()-13,2)=0,IF(ISBLANK(OFFSET(#REF!,INT((ROW()-13)/2),0)),"",OFFSET(#REF!,INT((ROW()-13)/2),0)),IF(ISBLANK(OFFSET('9. METAS'!$V$20,INT((ROW()-14)/2),0)),"",OFFSET('9. METAS'!$V$20,INT((ROW()-14)/2),0)))</f>
        <v>#REF!</v>
      </c>
      <c r="L387" s="209" t="e">
        <f ca="1">IF(MOD(ROW()-13,2)=0,IF(ISBLANK(OFFSET(#REF!,INT((ROW()-13)/2),0)),"",OFFSET(#REF!,INT((ROW()-13)/2),0)),IF(ISBLANK(OFFSET('9. METAS'!$W$20,INT((ROW()-14)/2),0)),"",OFFSET('9. METAS'!$W$20,INT((ROW()-14)/2),0)))</f>
        <v>#REF!</v>
      </c>
      <c r="M387" s="210" t="e">
        <f ca="1">IF(MOD(ROW()-13,2)=0,IF(ISBLANK(OFFSET(#REF!,INT((ROW()-13)/2),0)),"",OFFSET(#REF!,INT((ROW()-13)/2),0)),IF(ISBLANK(OFFSET('9. METAS'!$X$20,INT((ROW()-14)/2),0)),"",OFFSET('9. METAS'!$X$20,INT((ROW()-14)/2),0)))</f>
        <v>#REF!</v>
      </c>
      <c r="N387" s="1002" t="str">
        <f t="shared" ref="N387" ca="1" si="370">IFERROR(J387/J388,"ND")</f>
        <v>ND</v>
      </c>
      <c r="O387" s="1004" t="str">
        <f t="shared" ref="O387" ca="1" si="371">IFERROR(((J387+K387+L387+M387)/H387),"ND")</f>
        <v>ND</v>
      </c>
      <c r="P387" s="1031"/>
    </row>
    <row r="388" spans="3:16">
      <c r="C388" s="981"/>
      <c r="D388" s="983"/>
      <c r="E388" s="983"/>
      <c r="F388" s="985"/>
      <c r="G388" s="987"/>
      <c r="H388" s="1027"/>
      <c r="I388" s="1033"/>
      <c r="J388" s="208" t="str">
        <f ca="1">IF(MOD(ROW()-13,2)=0,IF(ISBLANK(OFFSET(#REF!,INT((ROW()-13)/2),0)),"",OFFSET(#REF!,INT((ROW()-13)/2),0)),IF(ISBLANK(OFFSET('9. METAS'!$U$20,INT((ROW()-14)/2),0)),"",OFFSET('9. METAS'!$U$20,INT((ROW()-14)/2),0)))</f>
        <v/>
      </c>
      <c r="K388" s="209" t="str">
        <f ca="1">IF(MOD(ROW()-13,2)=0,IF(ISBLANK(OFFSET(#REF!,INT((ROW()-13)/2),0)),"",OFFSET(#REF!,INT((ROW()-13)/2),0)),IF(ISBLANK(OFFSET('9. METAS'!$V$20,INT((ROW()-14)/2),0)),"",OFFSET('9. METAS'!$V$20,INT((ROW()-14)/2),0)))</f>
        <v/>
      </c>
      <c r="L388" s="209" t="str">
        <f ca="1">IF(MOD(ROW()-13,2)=0,IF(ISBLANK(OFFSET(#REF!,INT((ROW()-13)/2),0)),"",OFFSET(#REF!,INT((ROW()-13)/2),0)),IF(ISBLANK(OFFSET('9. METAS'!$W$20,INT((ROW()-14)/2),0)),"",OFFSET('9. METAS'!$W$20,INT((ROW()-14)/2),0)))</f>
        <v/>
      </c>
      <c r="M388" s="210" t="str">
        <f ca="1">IF(MOD(ROW()-13,2)=0,IF(ISBLANK(OFFSET(#REF!,INT((ROW()-13)/2),0)),"",OFFSET(#REF!,INT((ROW()-13)/2),0)),IF(ISBLANK(OFFSET('9. METAS'!$X$20,INT((ROW()-14)/2),0)),"",OFFSET('9. METAS'!$X$20,INT((ROW()-14)/2),0)))</f>
        <v/>
      </c>
      <c r="N388" s="1003"/>
      <c r="O388" s="1005"/>
      <c r="P388" s="1034"/>
    </row>
    <row r="389" spans="3:16">
      <c r="C389" s="1008" t="str">
        <f ca="1">IF(ISBLANK(OFFSET('5. Pp (3 años)'!$C$46,INT((ROW()-13)/2),0)),"",OFFSET('5. Pp (3 años)'!$C$46,INT((ROW()-13)/2),0))</f>
        <v/>
      </c>
      <c r="D389" s="983" t="str">
        <f ca="1">IF(ISBLANK(OFFSET('5. Pp (3 años)'!$D$46,INT((ROW()-13)/2),0)),"",OFFSET('5. Pp (3 años)'!$D$46,INT((ROW()-13)/2),0))</f>
        <v/>
      </c>
      <c r="E389" s="983" t="str">
        <f ca="1">IF(ISBLANK(OFFSET('5. Pp (3 años)'!$E$46,INT((ROW()-13)/2),0)),"",OFFSET('5. Pp (3 años)'!$E$46,INT((ROW()-13)/2),0))</f>
        <v/>
      </c>
      <c r="F389" s="985" t="str">
        <f ca="1">IF(ISBLANK(OFFSET('5. Pp (3 años)'!$K$46,INT((ROW()-13)/2),0)),"",OFFSET('5. Pp (3 años)'!$K$46,INT((ROW()-13)/2),0))</f>
        <v/>
      </c>
      <c r="G389" s="987" t="str">
        <f ca="1">IF(ISBLANK(OFFSET('5. Pp (3 años)'!$H$46,INT((ROW()-13)/2),0)),"",OFFSET('5. Pp (3 años)'!$H$46,INT((ROW()-13)/2),0))</f>
        <v/>
      </c>
      <c r="H389" s="1027" t="str">
        <f ca="1">IF(ISBLANK(OFFSET('9. METAS'!$L$20,INT((ROW()-13)/2),0)),"",OFFSET('9. METAS'!$L$20,INT((ROW()-13)/2),0))</f>
        <v/>
      </c>
      <c r="I389" s="1029"/>
      <c r="J389" s="208" t="e">
        <f ca="1">IF(MOD(ROW()-13,2)=0,IF(ISBLANK(OFFSET(#REF!,INT((ROW()-13)/2),0)),"",OFFSET(#REF!,INT((ROW()-13)/2),0)),IF(ISBLANK(OFFSET('9. METAS'!$U$20,INT((ROW()-14)/2),0)),"",OFFSET('9. METAS'!$U$20,INT((ROW()-14)/2),0)))</f>
        <v>#REF!</v>
      </c>
      <c r="K389" s="209" t="e">
        <f ca="1">IF(MOD(ROW()-13,2)=0,IF(ISBLANK(OFFSET(#REF!,INT((ROW()-13)/2),0)),"",OFFSET(#REF!,INT((ROW()-13)/2),0)),IF(ISBLANK(OFFSET('9. METAS'!$V$20,INT((ROW()-14)/2),0)),"",OFFSET('9. METAS'!$V$20,INT((ROW()-14)/2),0)))</f>
        <v>#REF!</v>
      </c>
      <c r="L389" s="209" t="e">
        <f ca="1">IF(MOD(ROW()-13,2)=0,IF(ISBLANK(OFFSET(#REF!,INT((ROW()-13)/2),0)),"",OFFSET(#REF!,INT((ROW()-13)/2),0)),IF(ISBLANK(OFFSET('9. METAS'!$W$20,INT((ROW()-14)/2),0)),"",OFFSET('9. METAS'!$W$20,INT((ROW()-14)/2),0)))</f>
        <v>#REF!</v>
      </c>
      <c r="M389" s="210" t="e">
        <f ca="1">IF(MOD(ROW()-13,2)=0,IF(ISBLANK(OFFSET(#REF!,INT((ROW()-13)/2),0)),"",OFFSET(#REF!,INT((ROW()-13)/2),0)),IF(ISBLANK(OFFSET('9. METAS'!$X$20,INT((ROW()-14)/2),0)),"",OFFSET('9. METAS'!$X$20,INT((ROW()-14)/2),0)))</f>
        <v>#REF!</v>
      </c>
      <c r="N389" s="1002" t="str">
        <f t="shared" ref="N389" ca="1" si="372">IFERROR(J389/J390,"ND")</f>
        <v>ND</v>
      </c>
      <c r="O389" s="1004" t="str">
        <f t="shared" ref="O389" ca="1" si="373">IFERROR(((J389+K389+L389+M389)/H389),"ND")</f>
        <v>ND</v>
      </c>
      <c r="P389" s="1031"/>
    </row>
    <row r="390" spans="3:16">
      <c r="C390" s="981"/>
      <c r="D390" s="983"/>
      <c r="E390" s="983"/>
      <c r="F390" s="985"/>
      <c r="G390" s="987"/>
      <c r="H390" s="1027"/>
      <c r="I390" s="1033"/>
      <c r="J390" s="208" t="str">
        <f ca="1">IF(MOD(ROW()-13,2)=0,IF(ISBLANK(OFFSET(#REF!,INT((ROW()-13)/2),0)),"",OFFSET(#REF!,INT((ROW()-13)/2),0)),IF(ISBLANK(OFFSET('9. METAS'!$U$20,INT((ROW()-14)/2),0)),"",OFFSET('9. METAS'!$U$20,INT((ROW()-14)/2),0)))</f>
        <v/>
      </c>
      <c r="K390" s="209" t="str">
        <f ca="1">IF(MOD(ROW()-13,2)=0,IF(ISBLANK(OFFSET(#REF!,INT((ROW()-13)/2),0)),"",OFFSET(#REF!,INT((ROW()-13)/2),0)),IF(ISBLANK(OFFSET('9. METAS'!$V$20,INT((ROW()-14)/2),0)),"",OFFSET('9. METAS'!$V$20,INT((ROW()-14)/2),0)))</f>
        <v/>
      </c>
      <c r="L390" s="209" t="str">
        <f ca="1">IF(MOD(ROW()-13,2)=0,IF(ISBLANK(OFFSET(#REF!,INT((ROW()-13)/2),0)),"",OFFSET(#REF!,INT((ROW()-13)/2),0)),IF(ISBLANK(OFFSET('9. METAS'!$W$20,INT((ROW()-14)/2),0)),"",OFFSET('9. METAS'!$W$20,INT((ROW()-14)/2),0)))</f>
        <v/>
      </c>
      <c r="M390" s="210" t="str">
        <f ca="1">IF(MOD(ROW()-13,2)=0,IF(ISBLANK(OFFSET(#REF!,INT((ROW()-13)/2),0)),"",OFFSET(#REF!,INT((ROW()-13)/2),0)),IF(ISBLANK(OFFSET('9. METAS'!$X$20,INT((ROW()-14)/2),0)),"",OFFSET('9. METAS'!$X$20,INT((ROW()-14)/2),0)))</f>
        <v/>
      </c>
      <c r="N390" s="1003"/>
      <c r="O390" s="1005"/>
      <c r="P390" s="1034"/>
    </row>
    <row r="391" spans="3:16">
      <c r="C391" s="1008" t="str">
        <f ca="1">IF(ISBLANK(OFFSET('5. Pp (3 años)'!$C$46,INT((ROW()-13)/2),0)),"",OFFSET('5. Pp (3 años)'!$C$46,INT((ROW()-13)/2),0))</f>
        <v/>
      </c>
      <c r="D391" s="983" t="str">
        <f ca="1">IF(ISBLANK(OFFSET('5. Pp (3 años)'!$D$46,INT((ROW()-13)/2),0)),"",OFFSET('5. Pp (3 años)'!$D$46,INT((ROW()-13)/2),0))</f>
        <v/>
      </c>
      <c r="E391" s="983" t="str">
        <f ca="1">IF(ISBLANK(OFFSET('5. Pp (3 años)'!$E$46,INT((ROW()-13)/2),0)),"",OFFSET('5. Pp (3 años)'!$E$46,INT((ROW()-13)/2),0))</f>
        <v/>
      </c>
      <c r="F391" s="985" t="str">
        <f ca="1">IF(ISBLANK(OFFSET('5. Pp (3 años)'!$K$46,INT((ROW()-13)/2),0)),"",OFFSET('5. Pp (3 años)'!$K$46,INT((ROW()-13)/2),0))</f>
        <v/>
      </c>
      <c r="G391" s="987" t="str">
        <f ca="1">IF(ISBLANK(OFFSET('5. Pp (3 años)'!$H$46,INT((ROW()-13)/2),0)),"",OFFSET('5. Pp (3 años)'!$H$46,INT((ROW()-13)/2),0))</f>
        <v/>
      </c>
      <c r="H391" s="1027" t="str">
        <f ca="1">IF(ISBLANK(OFFSET('9. METAS'!$L$20,INT((ROW()-13)/2),0)),"",OFFSET('9. METAS'!$L$20,INT((ROW()-13)/2),0))</f>
        <v/>
      </c>
      <c r="I391" s="1029"/>
      <c r="J391" s="208" t="e">
        <f ca="1">IF(MOD(ROW()-13,2)=0,IF(ISBLANK(OFFSET(#REF!,INT((ROW()-13)/2),0)),"",OFFSET(#REF!,INT((ROW()-13)/2),0)),IF(ISBLANK(OFFSET('9. METAS'!$U$20,INT((ROW()-14)/2),0)),"",OFFSET('9. METAS'!$U$20,INT((ROW()-14)/2),0)))</f>
        <v>#REF!</v>
      </c>
      <c r="K391" s="209" t="e">
        <f ca="1">IF(MOD(ROW()-13,2)=0,IF(ISBLANK(OFFSET(#REF!,INT((ROW()-13)/2),0)),"",OFFSET(#REF!,INT((ROW()-13)/2),0)),IF(ISBLANK(OFFSET('9. METAS'!$V$20,INT((ROW()-14)/2),0)),"",OFFSET('9. METAS'!$V$20,INT((ROW()-14)/2),0)))</f>
        <v>#REF!</v>
      </c>
      <c r="L391" s="209" t="e">
        <f ca="1">IF(MOD(ROW()-13,2)=0,IF(ISBLANK(OFFSET(#REF!,INT((ROW()-13)/2),0)),"",OFFSET(#REF!,INT((ROW()-13)/2),0)),IF(ISBLANK(OFFSET('9. METAS'!$W$20,INT((ROW()-14)/2),0)),"",OFFSET('9. METAS'!$W$20,INT((ROW()-14)/2),0)))</f>
        <v>#REF!</v>
      </c>
      <c r="M391" s="210" t="e">
        <f ca="1">IF(MOD(ROW()-13,2)=0,IF(ISBLANK(OFFSET(#REF!,INT((ROW()-13)/2),0)),"",OFFSET(#REF!,INT((ROW()-13)/2),0)),IF(ISBLANK(OFFSET('9. METAS'!$X$20,INT((ROW()-14)/2),0)),"",OFFSET('9. METAS'!$X$20,INT((ROW()-14)/2),0)))</f>
        <v>#REF!</v>
      </c>
      <c r="N391" s="1002" t="str">
        <f t="shared" ref="N391" ca="1" si="374">IFERROR(J391/J392,"ND")</f>
        <v>ND</v>
      </c>
      <c r="O391" s="1004" t="str">
        <f t="shared" ref="O391" ca="1" si="375">IFERROR(((J391+K391+L391+M391)/H391),"ND")</f>
        <v>ND</v>
      </c>
      <c r="P391" s="1031"/>
    </row>
    <row r="392" spans="3:16">
      <c r="C392" s="981"/>
      <c r="D392" s="983"/>
      <c r="E392" s="983"/>
      <c r="F392" s="985"/>
      <c r="G392" s="987"/>
      <c r="H392" s="1027"/>
      <c r="I392" s="1033"/>
      <c r="J392" s="208" t="str">
        <f ca="1">IF(MOD(ROW()-13,2)=0,IF(ISBLANK(OFFSET(#REF!,INT((ROW()-13)/2),0)),"",OFFSET(#REF!,INT((ROW()-13)/2),0)),IF(ISBLANK(OFFSET('9. METAS'!$U$20,INT((ROW()-14)/2),0)),"",OFFSET('9. METAS'!$U$20,INT((ROW()-14)/2),0)))</f>
        <v/>
      </c>
      <c r="K392" s="209" t="str">
        <f ca="1">IF(MOD(ROW()-13,2)=0,IF(ISBLANK(OFFSET(#REF!,INT((ROW()-13)/2),0)),"",OFFSET(#REF!,INT((ROW()-13)/2),0)),IF(ISBLANK(OFFSET('9. METAS'!$V$20,INT((ROW()-14)/2),0)),"",OFFSET('9. METAS'!$V$20,INT((ROW()-14)/2),0)))</f>
        <v/>
      </c>
      <c r="L392" s="209" t="str">
        <f ca="1">IF(MOD(ROW()-13,2)=0,IF(ISBLANK(OFFSET(#REF!,INT((ROW()-13)/2),0)),"",OFFSET(#REF!,INT((ROW()-13)/2),0)),IF(ISBLANK(OFFSET('9. METAS'!$W$20,INT((ROW()-14)/2),0)),"",OFFSET('9. METAS'!$W$20,INT((ROW()-14)/2),0)))</f>
        <v/>
      </c>
      <c r="M392" s="210" t="str">
        <f ca="1">IF(MOD(ROW()-13,2)=0,IF(ISBLANK(OFFSET(#REF!,INT((ROW()-13)/2),0)),"",OFFSET(#REF!,INT((ROW()-13)/2),0)),IF(ISBLANK(OFFSET('9. METAS'!$X$20,INT((ROW()-14)/2),0)),"",OFFSET('9. METAS'!$X$20,INT((ROW()-14)/2),0)))</f>
        <v/>
      </c>
      <c r="N392" s="1003"/>
      <c r="O392" s="1005"/>
      <c r="P392" s="1034"/>
    </row>
    <row r="393" spans="3:16">
      <c r="C393" s="1008" t="str">
        <f ca="1">IF(ISBLANK(OFFSET('5. Pp (3 años)'!$C$46,INT((ROW()-13)/2),0)),"",OFFSET('5. Pp (3 años)'!$C$46,INT((ROW()-13)/2),0))</f>
        <v/>
      </c>
      <c r="D393" s="983" t="str">
        <f ca="1">IF(ISBLANK(OFFSET('5. Pp (3 años)'!$D$46,INT((ROW()-13)/2),0)),"",OFFSET('5. Pp (3 años)'!$D$46,INT((ROW()-13)/2),0))</f>
        <v/>
      </c>
      <c r="E393" s="983" t="str">
        <f ca="1">IF(ISBLANK(OFFSET('5. Pp (3 años)'!$E$46,INT((ROW()-13)/2),0)),"",OFFSET('5. Pp (3 años)'!$E$46,INT((ROW()-13)/2),0))</f>
        <v/>
      </c>
      <c r="F393" s="985" t="str">
        <f ca="1">IF(ISBLANK(OFFSET('5. Pp (3 años)'!$K$46,INT((ROW()-13)/2),0)),"",OFFSET('5. Pp (3 años)'!$K$46,INT((ROW()-13)/2),0))</f>
        <v/>
      </c>
      <c r="G393" s="987" t="str">
        <f ca="1">IF(ISBLANK(OFFSET('5. Pp (3 años)'!$H$46,INT((ROW()-13)/2),0)),"",OFFSET('5. Pp (3 años)'!$H$46,INT((ROW()-13)/2),0))</f>
        <v/>
      </c>
      <c r="H393" s="1027" t="str">
        <f ca="1">IF(ISBLANK(OFFSET('9. METAS'!$L$20,INT((ROW()-13)/2),0)),"",OFFSET('9. METAS'!$L$20,INT((ROW()-13)/2),0))</f>
        <v/>
      </c>
      <c r="I393" s="1029"/>
      <c r="J393" s="208" t="e">
        <f ca="1">IF(MOD(ROW()-13,2)=0,IF(ISBLANK(OFFSET(#REF!,INT((ROW()-13)/2),0)),"",OFFSET(#REF!,INT((ROW()-13)/2),0)),IF(ISBLANK(OFFSET('9. METAS'!$U$20,INT((ROW()-14)/2),0)),"",OFFSET('9. METAS'!$U$20,INT((ROW()-14)/2),0)))</f>
        <v>#REF!</v>
      </c>
      <c r="K393" s="209" t="e">
        <f ca="1">IF(MOD(ROW()-13,2)=0,IF(ISBLANK(OFFSET(#REF!,INT((ROW()-13)/2),0)),"",OFFSET(#REF!,INT((ROW()-13)/2),0)),IF(ISBLANK(OFFSET('9. METAS'!$V$20,INT((ROW()-14)/2),0)),"",OFFSET('9. METAS'!$V$20,INT((ROW()-14)/2),0)))</f>
        <v>#REF!</v>
      </c>
      <c r="L393" s="209" t="e">
        <f ca="1">IF(MOD(ROW()-13,2)=0,IF(ISBLANK(OFFSET(#REF!,INT((ROW()-13)/2),0)),"",OFFSET(#REF!,INT((ROW()-13)/2),0)),IF(ISBLANK(OFFSET('9. METAS'!$W$20,INT((ROW()-14)/2),0)),"",OFFSET('9. METAS'!$W$20,INT((ROW()-14)/2),0)))</f>
        <v>#REF!</v>
      </c>
      <c r="M393" s="210" t="e">
        <f ca="1">IF(MOD(ROW()-13,2)=0,IF(ISBLANK(OFFSET(#REF!,INT((ROW()-13)/2),0)),"",OFFSET(#REF!,INT((ROW()-13)/2),0)),IF(ISBLANK(OFFSET('9. METAS'!$X$20,INT((ROW()-14)/2),0)),"",OFFSET('9. METAS'!$X$20,INT((ROW()-14)/2),0)))</f>
        <v>#REF!</v>
      </c>
      <c r="N393" s="1002" t="str">
        <f t="shared" ref="N393" ca="1" si="376">IFERROR(J393/J394,"ND")</f>
        <v>ND</v>
      </c>
      <c r="O393" s="1004" t="str">
        <f t="shared" ref="O393" ca="1" si="377">IFERROR(((J393+K393+L393+M393)/H393),"ND")</f>
        <v>ND</v>
      </c>
      <c r="P393" s="1031"/>
    </row>
    <row r="394" spans="3:16">
      <c r="C394" s="981"/>
      <c r="D394" s="983"/>
      <c r="E394" s="983"/>
      <c r="F394" s="985"/>
      <c r="G394" s="987"/>
      <c r="H394" s="1027"/>
      <c r="I394" s="1033"/>
      <c r="J394" s="208" t="str">
        <f ca="1">IF(MOD(ROW()-13,2)=0,IF(ISBLANK(OFFSET(#REF!,INT((ROW()-13)/2),0)),"",OFFSET(#REF!,INT((ROW()-13)/2),0)),IF(ISBLANK(OFFSET('9. METAS'!$U$20,INT((ROW()-14)/2),0)),"",OFFSET('9. METAS'!$U$20,INT((ROW()-14)/2),0)))</f>
        <v/>
      </c>
      <c r="K394" s="209" t="str">
        <f ca="1">IF(MOD(ROW()-13,2)=0,IF(ISBLANK(OFFSET(#REF!,INT((ROW()-13)/2),0)),"",OFFSET(#REF!,INT((ROW()-13)/2),0)),IF(ISBLANK(OFFSET('9. METAS'!$V$20,INT((ROW()-14)/2),0)),"",OFFSET('9. METAS'!$V$20,INT((ROW()-14)/2),0)))</f>
        <v/>
      </c>
      <c r="L394" s="209" t="str">
        <f ca="1">IF(MOD(ROW()-13,2)=0,IF(ISBLANK(OFFSET(#REF!,INT((ROW()-13)/2),0)),"",OFFSET(#REF!,INT((ROW()-13)/2),0)),IF(ISBLANK(OFFSET('9. METAS'!$W$20,INT((ROW()-14)/2),0)),"",OFFSET('9. METAS'!$W$20,INT((ROW()-14)/2),0)))</f>
        <v/>
      </c>
      <c r="M394" s="210" t="str">
        <f ca="1">IF(MOD(ROW()-13,2)=0,IF(ISBLANK(OFFSET(#REF!,INT((ROW()-13)/2),0)),"",OFFSET(#REF!,INT((ROW()-13)/2),0)),IF(ISBLANK(OFFSET('9. METAS'!$X$20,INT((ROW()-14)/2),0)),"",OFFSET('9. METAS'!$X$20,INT((ROW()-14)/2),0)))</f>
        <v/>
      </c>
      <c r="N394" s="1003"/>
      <c r="O394" s="1005"/>
      <c r="P394" s="1034"/>
    </row>
    <row r="395" spans="3:16">
      <c r="C395" s="1008" t="str">
        <f ca="1">IF(ISBLANK(OFFSET('5. Pp (3 años)'!$C$46,INT((ROW()-13)/2),0)),"",OFFSET('5. Pp (3 años)'!$C$46,INT((ROW()-13)/2),0))</f>
        <v/>
      </c>
      <c r="D395" s="983" t="str">
        <f ca="1">IF(ISBLANK(OFFSET('5. Pp (3 años)'!$D$46,INT((ROW()-13)/2),0)),"",OFFSET('5. Pp (3 años)'!$D$46,INT((ROW()-13)/2),0))</f>
        <v/>
      </c>
      <c r="E395" s="983" t="str">
        <f ca="1">IF(ISBLANK(OFFSET('5. Pp (3 años)'!$E$46,INT((ROW()-13)/2),0)),"",OFFSET('5. Pp (3 años)'!$E$46,INT((ROW()-13)/2),0))</f>
        <v/>
      </c>
      <c r="F395" s="985" t="str">
        <f ca="1">IF(ISBLANK(OFFSET('5. Pp (3 años)'!$K$46,INT((ROW()-13)/2),0)),"",OFFSET('5. Pp (3 años)'!$K$46,INT((ROW()-13)/2),0))</f>
        <v/>
      </c>
      <c r="G395" s="987" t="str">
        <f ca="1">IF(ISBLANK(OFFSET('5. Pp (3 años)'!$H$46,INT((ROW()-13)/2),0)),"",OFFSET('5. Pp (3 años)'!$H$46,INT((ROW()-13)/2),0))</f>
        <v/>
      </c>
      <c r="H395" s="1027" t="str">
        <f ca="1">IF(ISBLANK(OFFSET('9. METAS'!$L$20,INT((ROW()-13)/2),0)),"",OFFSET('9. METAS'!$L$20,INT((ROW()-13)/2),0))</f>
        <v/>
      </c>
      <c r="I395" s="1029"/>
      <c r="J395" s="208" t="e">
        <f ca="1">IF(MOD(ROW()-13,2)=0,IF(ISBLANK(OFFSET(#REF!,INT((ROW()-13)/2),0)),"",OFFSET(#REF!,INT((ROW()-13)/2),0)),IF(ISBLANK(OFFSET('9. METAS'!$U$20,INT((ROW()-14)/2),0)),"",OFFSET('9. METAS'!$U$20,INT((ROW()-14)/2),0)))</f>
        <v>#REF!</v>
      </c>
      <c r="K395" s="209" t="e">
        <f ca="1">IF(MOD(ROW()-13,2)=0,IF(ISBLANK(OFFSET(#REF!,INT((ROW()-13)/2),0)),"",OFFSET(#REF!,INT((ROW()-13)/2),0)),IF(ISBLANK(OFFSET('9. METAS'!$V$20,INT((ROW()-14)/2),0)),"",OFFSET('9. METAS'!$V$20,INT((ROW()-14)/2),0)))</f>
        <v>#REF!</v>
      </c>
      <c r="L395" s="209" t="e">
        <f ca="1">IF(MOD(ROW()-13,2)=0,IF(ISBLANK(OFFSET(#REF!,INT((ROW()-13)/2),0)),"",OFFSET(#REF!,INT((ROW()-13)/2),0)),IF(ISBLANK(OFFSET('9. METAS'!$W$20,INT((ROW()-14)/2),0)),"",OFFSET('9. METAS'!$W$20,INT((ROW()-14)/2),0)))</f>
        <v>#REF!</v>
      </c>
      <c r="M395" s="210" t="e">
        <f ca="1">IF(MOD(ROW()-13,2)=0,IF(ISBLANK(OFFSET(#REF!,INT((ROW()-13)/2),0)),"",OFFSET(#REF!,INT((ROW()-13)/2),0)),IF(ISBLANK(OFFSET('9. METAS'!$X$20,INT((ROW()-14)/2),0)),"",OFFSET('9. METAS'!$X$20,INT((ROW()-14)/2),0)))</f>
        <v>#REF!</v>
      </c>
      <c r="N395" s="1002" t="str">
        <f t="shared" ref="N395" ca="1" si="378">IFERROR(J395/J396,"ND")</f>
        <v>ND</v>
      </c>
      <c r="O395" s="1004" t="str">
        <f t="shared" ref="O395" ca="1" si="379">IFERROR(((J395+K395+L395+M395)/H395),"ND")</f>
        <v>ND</v>
      </c>
      <c r="P395" s="1031"/>
    </row>
    <row r="396" spans="3:16">
      <c r="C396" s="981"/>
      <c r="D396" s="983"/>
      <c r="E396" s="983"/>
      <c r="F396" s="985"/>
      <c r="G396" s="987"/>
      <c r="H396" s="1027"/>
      <c r="I396" s="1033"/>
      <c r="J396" s="208" t="str">
        <f ca="1">IF(MOD(ROW()-13,2)=0,IF(ISBLANK(OFFSET(#REF!,INT((ROW()-13)/2),0)),"",OFFSET(#REF!,INT((ROW()-13)/2),0)),IF(ISBLANK(OFFSET('9. METAS'!$U$20,INT((ROW()-14)/2),0)),"",OFFSET('9. METAS'!$U$20,INT((ROW()-14)/2),0)))</f>
        <v/>
      </c>
      <c r="K396" s="209" t="str">
        <f ca="1">IF(MOD(ROW()-13,2)=0,IF(ISBLANK(OFFSET(#REF!,INT((ROW()-13)/2),0)),"",OFFSET(#REF!,INT((ROW()-13)/2),0)),IF(ISBLANK(OFFSET('9. METAS'!$V$20,INT((ROW()-14)/2),0)),"",OFFSET('9. METAS'!$V$20,INT((ROW()-14)/2),0)))</f>
        <v/>
      </c>
      <c r="L396" s="209" t="str">
        <f ca="1">IF(MOD(ROW()-13,2)=0,IF(ISBLANK(OFFSET(#REF!,INT((ROW()-13)/2),0)),"",OFFSET(#REF!,INT((ROW()-13)/2),0)),IF(ISBLANK(OFFSET('9. METAS'!$W$20,INT((ROW()-14)/2),0)),"",OFFSET('9. METAS'!$W$20,INT((ROW()-14)/2),0)))</f>
        <v/>
      </c>
      <c r="M396" s="210" t="str">
        <f ca="1">IF(MOD(ROW()-13,2)=0,IF(ISBLANK(OFFSET(#REF!,INT((ROW()-13)/2),0)),"",OFFSET(#REF!,INT((ROW()-13)/2),0)),IF(ISBLANK(OFFSET('9. METAS'!$X$20,INT((ROW()-14)/2),0)),"",OFFSET('9. METAS'!$X$20,INT((ROW()-14)/2),0)))</f>
        <v/>
      </c>
      <c r="N396" s="1003"/>
      <c r="O396" s="1005"/>
      <c r="P396" s="1034"/>
    </row>
    <row r="397" spans="3:16">
      <c r="C397" s="1008" t="str">
        <f ca="1">IF(ISBLANK(OFFSET('5. Pp (3 años)'!$C$46,INT((ROW()-13)/2),0)),"",OFFSET('5. Pp (3 años)'!$C$46,INT((ROW()-13)/2),0))</f>
        <v/>
      </c>
      <c r="D397" s="983" t="str">
        <f ca="1">IF(ISBLANK(OFFSET('5. Pp (3 años)'!$D$46,INT((ROW()-13)/2),0)),"",OFFSET('5. Pp (3 años)'!$D$46,INT((ROW()-13)/2),0))</f>
        <v/>
      </c>
      <c r="E397" s="983" t="str">
        <f ca="1">IF(ISBLANK(OFFSET('5. Pp (3 años)'!$E$46,INT((ROW()-13)/2),0)),"",OFFSET('5. Pp (3 años)'!$E$46,INT((ROW()-13)/2),0))</f>
        <v/>
      </c>
      <c r="F397" s="985" t="str">
        <f ca="1">IF(ISBLANK(OFFSET('5. Pp (3 años)'!$K$46,INT((ROW()-13)/2),0)),"",OFFSET('5. Pp (3 años)'!$K$46,INT((ROW()-13)/2),0))</f>
        <v/>
      </c>
      <c r="G397" s="987" t="str">
        <f ca="1">IF(ISBLANK(OFFSET('5. Pp (3 años)'!$H$46,INT((ROW()-13)/2),0)),"",OFFSET('5. Pp (3 años)'!$H$46,INT((ROW()-13)/2),0))</f>
        <v/>
      </c>
      <c r="H397" s="1027" t="str">
        <f ca="1">IF(ISBLANK(OFFSET('9. METAS'!$L$20,INT((ROW()-13)/2),0)),"",OFFSET('9. METAS'!$L$20,INT((ROW()-13)/2),0))</f>
        <v/>
      </c>
      <c r="I397" s="1029"/>
      <c r="J397" s="208" t="e">
        <f ca="1">IF(MOD(ROW()-13,2)=0,IF(ISBLANK(OFFSET(#REF!,INT((ROW()-13)/2),0)),"",OFFSET(#REF!,INT((ROW()-13)/2),0)),IF(ISBLANK(OFFSET('9. METAS'!$U$20,INT((ROW()-14)/2),0)),"",OFFSET('9. METAS'!$U$20,INT((ROW()-14)/2),0)))</f>
        <v>#REF!</v>
      </c>
      <c r="K397" s="209" t="e">
        <f ca="1">IF(MOD(ROW()-13,2)=0,IF(ISBLANK(OFFSET(#REF!,INT((ROW()-13)/2),0)),"",OFFSET(#REF!,INT((ROW()-13)/2),0)),IF(ISBLANK(OFFSET('9. METAS'!$V$20,INT((ROW()-14)/2),0)),"",OFFSET('9. METAS'!$V$20,INT((ROW()-14)/2),0)))</f>
        <v>#REF!</v>
      </c>
      <c r="L397" s="209" t="e">
        <f ca="1">IF(MOD(ROW()-13,2)=0,IF(ISBLANK(OFFSET(#REF!,INT((ROW()-13)/2),0)),"",OFFSET(#REF!,INT((ROW()-13)/2),0)),IF(ISBLANK(OFFSET('9. METAS'!$W$20,INT((ROW()-14)/2),0)),"",OFFSET('9. METAS'!$W$20,INT((ROW()-14)/2),0)))</f>
        <v>#REF!</v>
      </c>
      <c r="M397" s="210" t="e">
        <f ca="1">IF(MOD(ROW()-13,2)=0,IF(ISBLANK(OFFSET(#REF!,INT((ROW()-13)/2),0)),"",OFFSET(#REF!,INT((ROW()-13)/2),0)),IF(ISBLANK(OFFSET('9. METAS'!$X$20,INT((ROW()-14)/2),0)),"",OFFSET('9. METAS'!$X$20,INT((ROW()-14)/2),0)))</f>
        <v>#REF!</v>
      </c>
      <c r="N397" s="1002" t="str">
        <f t="shared" ref="N397" ca="1" si="380">IFERROR(J397/J398,"ND")</f>
        <v>ND</v>
      </c>
      <c r="O397" s="1004" t="str">
        <f t="shared" ref="O397" ca="1" si="381">IFERROR(((J397+K397+L397+M397)/H397),"ND")</f>
        <v>ND</v>
      </c>
      <c r="P397" s="1031"/>
    </row>
    <row r="398" spans="3:16">
      <c r="C398" s="981"/>
      <c r="D398" s="983"/>
      <c r="E398" s="983"/>
      <c r="F398" s="985"/>
      <c r="G398" s="987"/>
      <c r="H398" s="1027"/>
      <c r="I398" s="1033"/>
      <c r="J398" s="208" t="str">
        <f ca="1">IF(MOD(ROW()-13,2)=0,IF(ISBLANK(OFFSET(#REF!,INT((ROW()-13)/2),0)),"",OFFSET(#REF!,INT((ROW()-13)/2),0)),IF(ISBLANK(OFFSET('9. METAS'!$U$20,INT((ROW()-14)/2),0)),"",OFFSET('9. METAS'!$U$20,INT((ROW()-14)/2),0)))</f>
        <v/>
      </c>
      <c r="K398" s="209" t="str">
        <f ca="1">IF(MOD(ROW()-13,2)=0,IF(ISBLANK(OFFSET(#REF!,INT((ROW()-13)/2),0)),"",OFFSET(#REF!,INT((ROW()-13)/2),0)),IF(ISBLANK(OFFSET('9. METAS'!$V$20,INT((ROW()-14)/2),0)),"",OFFSET('9. METAS'!$V$20,INT((ROW()-14)/2),0)))</f>
        <v/>
      </c>
      <c r="L398" s="209" t="str">
        <f ca="1">IF(MOD(ROW()-13,2)=0,IF(ISBLANK(OFFSET(#REF!,INT((ROW()-13)/2),0)),"",OFFSET(#REF!,INT((ROW()-13)/2),0)),IF(ISBLANK(OFFSET('9. METAS'!$W$20,INT((ROW()-14)/2),0)),"",OFFSET('9. METAS'!$W$20,INT((ROW()-14)/2),0)))</f>
        <v/>
      </c>
      <c r="M398" s="210" t="str">
        <f ca="1">IF(MOD(ROW()-13,2)=0,IF(ISBLANK(OFFSET(#REF!,INT((ROW()-13)/2),0)),"",OFFSET(#REF!,INT((ROW()-13)/2),0)),IF(ISBLANK(OFFSET('9. METAS'!$X$20,INT((ROW()-14)/2),0)),"",OFFSET('9. METAS'!$X$20,INT((ROW()-14)/2),0)))</f>
        <v/>
      </c>
      <c r="N398" s="1003"/>
      <c r="O398" s="1005"/>
      <c r="P398" s="1034"/>
    </row>
    <row r="399" spans="3:16">
      <c r="C399" s="1008" t="str">
        <f ca="1">IF(ISBLANK(OFFSET('5. Pp (3 años)'!$C$46,INT((ROW()-13)/2),0)),"",OFFSET('5. Pp (3 años)'!$C$46,INT((ROW()-13)/2),0))</f>
        <v/>
      </c>
      <c r="D399" s="983" t="str">
        <f ca="1">IF(ISBLANK(OFFSET('5. Pp (3 años)'!$D$46,INT((ROW()-13)/2),0)),"",OFFSET('5. Pp (3 años)'!$D$46,INT((ROW()-13)/2),0))</f>
        <v/>
      </c>
      <c r="E399" s="983" t="str">
        <f ca="1">IF(ISBLANK(OFFSET('5. Pp (3 años)'!$E$46,INT((ROW()-13)/2),0)),"",OFFSET('5. Pp (3 años)'!$E$46,INT((ROW()-13)/2),0))</f>
        <v/>
      </c>
      <c r="F399" s="985" t="str">
        <f ca="1">IF(ISBLANK(OFFSET('5. Pp (3 años)'!$K$46,INT((ROW()-13)/2),0)),"",OFFSET('5. Pp (3 años)'!$K$46,INT((ROW()-13)/2),0))</f>
        <v/>
      </c>
      <c r="G399" s="987" t="str">
        <f ca="1">IF(ISBLANK(OFFSET('5. Pp (3 años)'!$H$46,INT((ROW()-13)/2),0)),"",OFFSET('5. Pp (3 años)'!$H$46,INT((ROW()-13)/2),0))</f>
        <v/>
      </c>
      <c r="H399" s="1027" t="str">
        <f ca="1">IF(ISBLANK(OFFSET('9. METAS'!$L$20,INT((ROW()-13)/2),0)),"",OFFSET('9. METAS'!$L$20,INT((ROW()-13)/2),0))</f>
        <v/>
      </c>
      <c r="I399" s="1029"/>
      <c r="J399" s="208" t="e">
        <f ca="1">IF(MOD(ROW()-13,2)=0,IF(ISBLANK(OFFSET(#REF!,INT((ROW()-13)/2),0)),"",OFFSET(#REF!,INT((ROW()-13)/2),0)),IF(ISBLANK(OFFSET('9. METAS'!$U$20,INT((ROW()-14)/2),0)),"",OFFSET('9. METAS'!$U$20,INT((ROW()-14)/2),0)))</f>
        <v>#REF!</v>
      </c>
      <c r="K399" s="209" t="e">
        <f ca="1">IF(MOD(ROW()-13,2)=0,IF(ISBLANK(OFFSET(#REF!,INT((ROW()-13)/2),0)),"",OFFSET(#REF!,INT((ROW()-13)/2),0)),IF(ISBLANK(OFFSET('9. METAS'!$V$20,INT((ROW()-14)/2),0)),"",OFFSET('9. METAS'!$V$20,INT((ROW()-14)/2),0)))</f>
        <v>#REF!</v>
      </c>
      <c r="L399" s="209" t="e">
        <f ca="1">IF(MOD(ROW()-13,2)=0,IF(ISBLANK(OFFSET(#REF!,INT((ROW()-13)/2),0)),"",OFFSET(#REF!,INT((ROW()-13)/2),0)),IF(ISBLANK(OFFSET('9. METAS'!$W$20,INT((ROW()-14)/2),0)),"",OFFSET('9. METAS'!$W$20,INT((ROW()-14)/2),0)))</f>
        <v>#REF!</v>
      </c>
      <c r="M399" s="210" t="e">
        <f ca="1">IF(MOD(ROW()-13,2)=0,IF(ISBLANK(OFFSET(#REF!,INT((ROW()-13)/2),0)),"",OFFSET(#REF!,INT((ROW()-13)/2),0)),IF(ISBLANK(OFFSET('9. METAS'!$X$20,INT((ROW()-14)/2),0)),"",OFFSET('9. METAS'!$X$20,INT((ROW()-14)/2),0)))</f>
        <v>#REF!</v>
      </c>
      <c r="N399" s="1002" t="str">
        <f t="shared" ref="N399" ca="1" si="382">IFERROR(J399/J400,"ND")</f>
        <v>ND</v>
      </c>
      <c r="O399" s="1004" t="str">
        <f t="shared" ref="O399" ca="1" si="383">IFERROR(((J399+K399+L399+M399)/H399),"ND")</f>
        <v>ND</v>
      </c>
      <c r="P399" s="1031"/>
    </row>
    <row r="400" spans="3:16">
      <c r="C400" s="981"/>
      <c r="D400" s="983"/>
      <c r="E400" s="983"/>
      <c r="F400" s="985"/>
      <c r="G400" s="987"/>
      <c r="H400" s="1027"/>
      <c r="I400" s="1033"/>
      <c r="J400" s="208" t="str">
        <f ca="1">IF(MOD(ROW()-13,2)=0,IF(ISBLANK(OFFSET(#REF!,INT((ROW()-13)/2),0)),"",OFFSET(#REF!,INT((ROW()-13)/2),0)),IF(ISBLANK(OFFSET('9. METAS'!$U$20,INT((ROW()-14)/2),0)),"",OFFSET('9. METAS'!$U$20,INT((ROW()-14)/2),0)))</f>
        <v/>
      </c>
      <c r="K400" s="209" t="str">
        <f ca="1">IF(MOD(ROW()-13,2)=0,IF(ISBLANK(OFFSET(#REF!,INT((ROW()-13)/2),0)),"",OFFSET(#REF!,INT((ROW()-13)/2),0)),IF(ISBLANK(OFFSET('9. METAS'!$V$20,INT((ROW()-14)/2),0)),"",OFFSET('9. METAS'!$V$20,INT((ROW()-14)/2),0)))</f>
        <v/>
      </c>
      <c r="L400" s="209" t="str">
        <f ca="1">IF(MOD(ROW()-13,2)=0,IF(ISBLANK(OFFSET(#REF!,INT((ROW()-13)/2),0)),"",OFFSET(#REF!,INT((ROW()-13)/2),0)),IF(ISBLANK(OFFSET('9. METAS'!$W$20,INT((ROW()-14)/2),0)),"",OFFSET('9. METAS'!$W$20,INT((ROW()-14)/2),0)))</f>
        <v/>
      </c>
      <c r="M400" s="210" t="str">
        <f ca="1">IF(MOD(ROW()-13,2)=0,IF(ISBLANK(OFFSET(#REF!,INT((ROW()-13)/2),0)),"",OFFSET(#REF!,INT((ROW()-13)/2),0)),IF(ISBLANK(OFFSET('9. METAS'!$X$20,INT((ROW()-14)/2),0)),"",OFFSET('9. METAS'!$X$20,INT((ROW()-14)/2),0)))</f>
        <v/>
      </c>
      <c r="N400" s="1003"/>
      <c r="O400" s="1005"/>
      <c r="P400" s="1034"/>
    </row>
    <row r="401" spans="3:16">
      <c r="C401" s="1008" t="str">
        <f ca="1">IF(ISBLANK(OFFSET('5. Pp (3 años)'!$C$46,INT((ROW()-13)/2),0)),"",OFFSET('5. Pp (3 años)'!$C$46,INT((ROW()-13)/2),0))</f>
        <v/>
      </c>
      <c r="D401" s="983" t="str">
        <f ca="1">IF(ISBLANK(OFFSET('5. Pp (3 años)'!$D$46,INT((ROW()-13)/2),0)),"",OFFSET('5. Pp (3 años)'!$D$46,INT((ROW()-13)/2),0))</f>
        <v/>
      </c>
      <c r="E401" s="983" t="str">
        <f ca="1">IF(ISBLANK(OFFSET('5. Pp (3 años)'!$E$46,INT((ROW()-13)/2),0)),"",OFFSET('5. Pp (3 años)'!$E$46,INT((ROW()-13)/2),0))</f>
        <v/>
      </c>
      <c r="F401" s="985" t="str">
        <f ca="1">IF(ISBLANK(OFFSET('5. Pp (3 años)'!$K$46,INT((ROW()-13)/2),0)),"",OFFSET('5. Pp (3 años)'!$K$46,INT((ROW()-13)/2),0))</f>
        <v/>
      </c>
      <c r="G401" s="987" t="str">
        <f ca="1">IF(ISBLANK(OFFSET('5. Pp (3 años)'!$H$46,INT((ROW()-13)/2),0)),"",OFFSET('5. Pp (3 años)'!$H$46,INT((ROW()-13)/2),0))</f>
        <v/>
      </c>
      <c r="H401" s="1027" t="str">
        <f ca="1">IF(ISBLANK(OFFSET('9. METAS'!$L$20,INT((ROW()-13)/2),0)),"",OFFSET('9. METAS'!$L$20,INT((ROW()-13)/2),0))</f>
        <v/>
      </c>
      <c r="I401" s="1029"/>
      <c r="J401" s="208" t="e">
        <f ca="1">IF(MOD(ROW()-13,2)=0,IF(ISBLANK(OFFSET(#REF!,INT((ROW()-13)/2),0)),"",OFFSET(#REF!,INT((ROW()-13)/2),0)),IF(ISBLANK(OFFSET('9. METAS'!$U$20,INT((ROW()-14)/2),0)),"",OFFSET('9. METAS'!$U$20,INT((ROW()-14)/2),0)))</f>
        <v>#REF!</v>
      </c>
      <c r="K401" s="209" t="e">
        <f ca="1">IF(MOD(ROW()-13,2)=0,IF(ISBLANK(OFFSET(#REF!,INT((ROW()-13)/2),0)),"",OFFSET(#REF!,INT((ROW()-13)/2),0)),IF(ISBLANK(OFFSET('9. METAS'!$V$20,INT((ROW()-14)/2),0)),"",OFFSET('9. METAS'!$V$20,INT((ROW()-14)/2),0)))</f>
        <v>#REF!</v>
      </c>
      <c r="L401" s="209" t="e">
        <f ca="1">IF(MOD(ROW()-13,2)=0,IF(ISBLANK(OFFSET(#REF!,INT((ROW()-13)/2),0)),"",OFFSET(#REF!,INT((ROW()-13)/2),0)),IF(ISBLANK(OFFSET('9. METAS'!$W$20,INT((ROW()-14)/2),0)),"",OFFSET('9. METAS'!$W$20,INT((ROW()-14)/2),0)))</f>
        <v>#REF!</v>
      </c>
      <c r="M401" s="210" t="e">
        <f ca="1">IF(MOD(ROW()-13,2)=0,IF(ISBLANK(OFFSET(#REF!,INT((ROW()-13)/2),0)),"",OFFSET(#REF!,INT((ROW()-13)/2),0)),IF(ISBLANK(OFFSET('9. METAS'!$X$20,INT((ROW()-14)/2),0)),"",OFFSET('9. METAS'!$X$20,INT((ROW()-14)/2),0)))</f>
        <v>#REF!</v>
      </c>
      <c r="N401" s="1002" t="str">
        <f t="shared" ref="N401" ca="1" si="384">IFERROR(J401/J402,"ND")</f>
        <v>ND</v>
      </c>
      <c r="O401" s="1004" t="str">
        <f t="shared" ref="O401" ca="1" si="385">IFERROR(((J401+K401+L401+M401)/H401),"ND")</f>
        <v>ND</v>
      </c>
      <c r="P401" s="1031"/>
    </row>
    <row r="402" spans="3:16">
      <c r="C402" s="981"/>
      <c r="D402" s="983"/>
      <c r="E402" s="983"/>
      <c r="F402" s="985"/>
      <c r="G402" s="987"/>
      <c r="H402" s="1027"/>
      <c r="I402" s="1033"/>
      <c r="J402" s="208" t="str">
        <f ca="1">IF(MOD(ROW()-13,2)=0,IF(ISBLANK(OFFSET(#REF!,INT((ROW()-13)/2),0)),"",OFFSET(#REF!,INT((ROW()-13)/2),0)),IF(ISBLANK(OFFSET('9. METAS'!$U$20,INT((ROW()-14)/2),0)),"",OFFSET('9. METAS'!$U$20,INT((ROW()-14)/2),0)))</f>
        <v/>
      </c>
      <c r="K402" s="209" t="str">
        <f ca="1">IF(MOD(ROW()-13,2)=0,IF(ISBLANK(OFFSET(#REF!,INT((ROW()-13)/2),0)),"",OFFSET(#REF!,INT((ROW()-13)/2),0)),IF(ISBLANK(OFFSET('9. METAS'!$V$20,INT((ROW()-14)/2),0)),"",OFFSET('9. METAS'!$V$20,INT((ROW()-14)/2),0)))</f>
        <v/>
      </c>
      <c r="L402" s="209" t="str">
        <f ca="1">IF(MOD(ROW()-13,2)=0,IF(ISBLANK(OFFSET(#REF!,INT((ROW()-13)/2),0)),"",OFFSET(#REF!,INT((ROW()-13)/2),0)),IF(ISBLANK(OFFSET('9. METAS'!$W$20,INT((ROW()-14)/2),0)),"",OFFSET('9. METAS'!$W$20,INT((ROW()-14)/2),0)))</f>
        <v/>
      </c>
      <c r="M402" s="210" t="str">
        <f ca="1">IF(MOD(ROW()-13,2)=0,IF(ISBLANK(OFFSET(#REF!,INT((ROW()-13)/2),0)),"",OFFSET(#REF!,INT((ROW()-13)/2),0)),IF(ISBLANK(OFFSET('9. METAS'!$X$20,INT((ROW()-14)/2),0)),"",OFFSET('9. METAS'!$X$20,INT((ROW()-14)/2),0)))</f>
        <v/>
      </c>
      <c r="N402" s="1003"/>
      <c r="O402" s="1005"/>
      <c r="P402" s="1034"/>
    </row>
    <row r="403" spans="3:16">
      <c r="C403" s="1008" t="str">
        <f ca="1">IF(ISBLANK(OFFSET('5. Pp (3 años)'!$C$46,INT((ROW()-13)/2),0)),"",OFFSET('5. Pp (3 años)'!$C$46,INT((ROW()-13)/2),0))</f>
        <v/>
      </c>
      <c r="D403" s="983" t="str">
        <f ca="1">IF(ISBLANK(OFFSET('5. Pp (3 años)'!$D$46,INT((ROW()-13)/2),0)),"",OFFSET('5. Pp (3 años)'!$D$46,INT((ROW()-13)/2),0))</f>
        <v/>
      </c>
      <c r="E403" s="983" t="str">
        <f ca="1">IF(ISBLANK(OFFSET('5. Pp (3 años)'!$E$46,INT((ROW()-13)/2),0)),"",OFFSET('5. Pp (3 años)'!$E$46,INT((ROW()-13)/2),0))</f>
        <v/>
      </c>
      <c r="F403" s="985" t="str">
        <f ca="1">IF(ISBLANK(OFFSET('5. Pp (3 años)'!$K$46,INT((ROW()-13)/2),0)),"",OFFSET('5. Pp (3 años)'!$K$46,INT((ROW()-13)/2),0))</f>
        <v/>
      </c>
      <c r="G403" s="987" t="str">
        <f ca="1">IF(ISBLANK(OFFSET('5. Pp (3 años)'!$H$46,INT((ROW()-13)/2),0)),"",OFFSET('5. Pp (3 años)'!$H$46,INT((ROW()-13)/2),0))</f>
        <v/>
      </c>
      <c r="H403" s="1027" t="str">
        <f ca="1">IF(ISBLANK(OFFSET('9. METAS'!$L$20,INT((ROW()-13)/2),0)),"",OFFSET('9. METAS'!$L$20,INT((ROW()-13)/2),0))</f>
        <v/>
      </c>
      <c r="I403" s="1029"/>
      <c r="J403" s="208" t="e">
        <f ca="1">IF(MOD(ROW()-13,2)=0,IF(ISBLANK(OFFSET(#REF!,INT((ROW()-13)/2),0)),"",OFFSET(#REF!,INT((ROW()-13)/2),0)),IF(ISBLANK(OFFSET('9. METAS'!$U$20,INT((ROW()-14)/2),0)),"",OFFSET('9. METAS'!$U$20,INT((ROW()-14)/2),0)))</f>
        <v>#REF!</v>
      </c>
      <c r="K403" s="209" t="e">
        <f ca="1">IF(MOD(ROW()-13,2)=0,IF(ISBLANK(OFFSET(#REF!,INT((ROW()-13)/2),0)),"",OFFSET(#REF!,INT((ROW()-13)/2),0)),IF(ISBLANK(OFFSET('9. METAS'!$V$20,INT((ROW()-14)/2),0)),"",OFFSET('9. METAS'!$V$20,INT((ROW()-14)/2),0)))</f>
        <v>#REF!</v>
      </c>
      <c r="L403" s="209" t="e">
        <f ca="1">IF(MOD(ROW()-13,2)=0,IF(ISBLANK(OFFSET(#REF!,INT((ROW()-13)/2),0)),"",OFFSET(#REF!,INT((ROW()-13)/2),0)),IF(ISBLANK(OFFSET('9. METAS'!$W$20,INT((ROW()-14)/2),0)),"",OFFSET('9. METAS'!$W$20,INT((ROW()-14)/2),0)))</f>
        <v>#REF!</v>
      </c>
      <c r="M403" s="210" t="e">
        <f ca="1">IF(MOD(ROW()-13,2)=0,IF(ISBLANK(OFFSET(#REF!,INT((ROW()-13)/2),0)),"",OFFSET(#REF!,INT((ROW()-13)/2),0)),IF(ISBLANK(OFFSET('9. METAS'!$X$20,INT((ROW()-14)/2),0)),"",OFFSET('9. METAS'!$X$20,INT((ROW()-14)/2),0)))</f>
        <v>#REF!</v>
      </c>
      <c r="N403" s="1002" t="str">
        <f t="shared" ref="N403" ca="1" si="386">IFERROR(J403/J404,"ND")</f>
        <v>ND</v>
      </c>
      <c r="O403" s="1004" t="str">
        <f t="shared" ref="O403" ca="1" si="387">IFERROR(((J403+K403+L403+M403)/H403),"ND")</f>
        <v>ND</v>
      </c>
      <c r="P403" s="1031"/>
    </row>
    <row r="404" spans="3:16">
      <c r="C404" s="981"/>
      <c r="D404" s="983"/>
      <c r="E404" s="983"/>
      <c r="F404" s="985"/>
      <c r="G404" s="987"/>
      <c r="H404" s="1027"/>
      <c r="I404" s="1033"/>
      <c r="J404" s="208" t="str">
        <f ca="1">IF(MOD(ROW()-13,2)=0,IF(ISBLANK(OFFSET(#REF!,INT((ROW()-13)/2),0)),"",OFFSET(#REF!,INT((ROW()-13)/2),0)),IF(ISBLANK(OFFSET('9. METAS'!$U$20,INT((ROW()-14)/2),0)),"",OFFSET('9. METAS'!$U$20,INT((ROW()-14)/2),0)))</f>
        <v/>
      </c>
      <c r="K404" s="209" t="str">
        <f ca="1">IF(MOD(ROW()-13,2)=0,IF(ISBLANK(OFFSET(#REF!,INT((ROW()-13)/2),0)),"",OFFSET(#REF!,INT((ROW()-13)/2),0)),IF(ISBLANK(OFFSET('9. METAS'!$V$20,INT((ROW()-14)/2),0)),"",OFFSET('9. METAS'!$V$20,INT((ROW()-14)/2),0)))</f>
        <v/>
      </c>
      <c r="L404" s="209" t="str">
        <f ca="1">IF(MOD(ROW()-13,2)=0,IF(ISBLANK(OFFSET(#REF!,INT((ROW()-13)/2),0)),"",OFFSET(#REF!,INT((ROW()-13)/2),0)),IF(ISBLANK(OFFSET('9. METAS'!$W$20,INT((ROW()-14)/2),0)),"",OFFSET('9. METAS'!$W$20,INT((ROW()-14)/2),0)))</f>
        <v/>
      </c>
      <c r="M404" s="210" t="str">
        <f ca="1">IF(MOD(ROW()-13,2)=0,IF(ISBLANK(OFFSET(#REF!,INT((ROW()-13)/2),0)),"",OFFSET(#REF!,INT((ROW()-13)/2),0)),IF(ISBLANK(OFFSET('9. METAS'!$X$20,INT((ROW()-14)/2),0)),"",OFFSET('9. METAS'!$X$20,INT((ROW()-14)/2),0)))</f>
        <v/>
      </c>
      <c r="N404" s="1003"/>
      <c r="O404" s="1005"/>
      <c r="P404" s="1034"/>
    </row>
    <row r="405" spans="3:16">
      <c r="C405" s="1008" t="str">
        <f ca="1">IF(ISBLANK(OFFSET('5. Pp (3 años)'!$C$46,INT((ROW()-13)/2),0)),"",OFFSET('5. Pp (3 años)'!$C$46,INT((ROW()-13)/2),0))</f>
        <v/>
      </c>
      <c r="D405" s="983" t="str">
        <f ca="1">IF(ISBLANK(OFFSET('5. Pp (3 años)'!$D$46,INT((ROW()-13)/2),0)),"",OFFSET('5. Pp (3 años)'!$D$46,INT((ROW()-13)/2),0))</f>
        <v/>
      </c>
      <c r="E405" s="983" t="str">
        <f ca="1">IF(ISBLANK(OFFSET('5. Pp (3 años)'!$E$46,INT((ROW()-13)/2),0)),"",OFFSET('5. Pp (3 años)'!$E$46,INT((ROW()-13)/2),0))</f>
        <v/>
      </c>
      <c r="F405" s="985" t="str">
        <f ca="1">IF(ISBLANK(OFFSET('5. Pp (3 años)'!$K$46,INT((ROW()-13)/2),0)),"",OFFSET('5. Pp (3 años)'!$K$46,INT((ROW()-13)/2),0))</f>
        <v/>
      </c>
      <c r="G405" s="987" t="str">
        <f ca="1">IF(ISBLANK(OFFSET('5. Pp (3 años)'!$H$46,INT((ROW()-13)/2),0)),"",OFFSET('5. Pp (3 años)'!$H$46,INT((ROW()-13)/2),0))</f>
        <v/>
      </c>
      <c r="H405" s="1027" t="str">
        <f ca="1">IF(ISBLANK(OFFSET('9. METAS'!$L$20,INT((ROW()-13)/2),0)),"",OFFSET('9. METAS'!$L$20,INT((ROW()-13)/2),0))</f>
        <v/>
      </c>
      <c r="I405" s="1029"/>
      <c r="J405" s="208" t="e">
        <f ca="1">IF(MOD(ROW()-13,2)=0,IF(ISBLANK(OFFSET(#REF!,INT((ROW()-13)/2),0)),"",OFFSET(#REF!,INT((ROW()-13)/2),0)),IF(ISBLANK(OFFSET('9. METAS'!$U$20,INT((ROW()-14)/2),0)),"",OFFSET('9. METAS'!$U$20,INT((ROW()-14)/2),0)))</f>
        <v>#REF!</v>
      </c>
      <c r="K405" s="209" t="e">
        <f ca="1">IF(MOD(ROW()-13,2)=0,IF(ISBLANK(OFFSET(#REF!,INT((ROW()-13)/2),0)),"",OFFSET(#REF!,INT((ROW()-13)/2),0)),IF(ISBLANK(OFFSET('9. METAS'!$V$20,INT((ROW()-14)/2),0)),"",OFFSET('9. METAS'!$V$20,INT((ROW()-14)/2),0)))</f>
        <v>#REF!</v>
      </c>
      <c r="L405" s="209" t="e">
        <f ca="1">IF(MOD(ROW()-13,2)=0,IF(ISBLANK(OFFSET(#REF!,INT((ROW()-13)/2),0)),"",OFFSET(#REF!,INT((ROW()-13)/2),0)),IF(ISBLANK(OFFSET('9. METAS'!$W$20,INT((ROW()-14)/2),0)),"",OFFSET('9. METAS'!$W$20,INT((ROW()-14)/2),0)))</f>
        <v>#REF!</v>
      </c>
      <c r="M405" s="210" t="e">
        <f ca="1">IF(MOD(ROW()-13,2)=0,IF(ISBLANK(OFFSET(#REF!,INT((ROW()-13)/2),0)),"",OFFSET(#REF!,INT((ROW()-13)/2),0)),IF(ISBLANK(OFFSET('9. METAS'!$X$20,INT((ROW()-14)/2),0)),"",OFFSET('9. METAS'!$X$20,INT((ROW()-14)/2),0)))</f>
        <v>#REF!</v>
      </c>
      <c r="N405" s="1002" t="str">
        <f t="shared" ref="N405" ca="1" si="388">IFERROR(J405/J406,"ND")</f>
        <v>ND</v>
      </c>
      <c r="O405" s="1004" t="str">
        <f t="shared" ref="O405" ca="1" si="389">IFERROR(((J405+K405+L405+M405)/H405),"ND")</f>
        <v>ND</v>
      </c>
      <c r="P405" s="1031"/>
    </row>
    <row r="406" spans="3:16">
      <c r="C406" s="981"/>
      <c r="D406" s="983"/>
      <c r="E406" s="983"/>
      <c r="F406" s="985"/>
      <c r="G406" s="987"/>
      <c r="H406" s="1027"/>
      <c r="I406" s="1033"/>
      <c r="J406" s="208" t="str">
        <f ca="1">IF(MOD(ROW()-13,2)=0,IF(ISBLANK(OFFSET(#REF!,INT((ROW()-13)/2),0)),"",OFFSET(#REF!,INT((ROW()-13)/2),0)),IF(ISBLANK(OFFSET('9. METAS'!$U$20,INT((ROW()-14)/2),0)),"",OFFSET('9. METAS'!$U$20,INT((ROW()-14)/2),0)))</f>
        <v/>
      </c>
      <c r="K406" s="209" t="str">
        <f ca="1">IF(MOD(ROW()-13,2)=0,IF(ISBLANK(OFFSET(#REF!,INT((ROW()-13)/2),0)),"",OFFSET(#REF!,INT((ROW()-13)/2),0)),IF(ISBLANK(OFFSET('9. METAS'!$V$20,INT((ROW()-14)/2),0)),"",OFFSET('9. METAS'!$V$20,INT((ROW()-14)/2),0)))</f>
        <v/>
      </c>
      <c r="L406" s="209" t="str">
        <f ca="1">IF(MOD(ROW()-13,2)=0,IF(ISBLANK(OFFSET(#REF!,INT((ROW()-13)/2),0)),"",OFFSET(#REF!,INT((ROW()-13)/2),0)),IF(ISBLANK(OFFSET('9. METAS'!$W$20,INT((ROW()-14)/2),0)),"",OFFSET('9. METAS'!$W$20,INT((ROW()-14)/2),0)))</f>
        <v/>
      </c>
      <c r="M406" s="210" t="str">
        <f ca="1">IF(MOD(ROW()-13,2)=0,IF(ISBLANK(OFFSET(#REF!,INT((ROW()-13)/2),0)),"",OFFSET(#REF!,INT((ROW()-13)/2),0)),IF(ISBLANK(OFFSET('9. METAS'!$X$20,INT((ROW()-14)/2),0)),"",OFFSET('9. METAS'!$X$20,INT((ROW()-14)/2),0)))</f>
        <v/>
      </c>
      <c r="N406" s="1003"/>
      <c r="O406" s="1005"/>
      <c r="P406" s="1034"/>
    </row>
    <row r="407" spans="3:16">
      <c r="C407" s="1008" t="str">
        <f ca="1">IF(ISBLANK(OFFSET('5. Pp (3 años)'!$C$46,INT((ROW()-13)/2),0)),"",OFFSET('5. Pp (3 años)'!$C$46,INT((ROW()-13)/2),0))</f>
        <v/>
      </c>
      <c r="D407" s="983" t="str">
        <f ca="1">IF(ISBLANK(OFFSET('5. Pp (3 años)'!$D$46,INT((ROW()-13)/2),0)),"",OFFSET('5. Pp (3 años)'!$D$46,INT((ROW()-13)/2),0))</f>
        <v/>
      </c>
      <c r="E407" s="983" t="str">
        <f ca="1">IF(ISBLANK(OFFSET('5. Pp (3 años)'!$E$46,INT((ROW()-13)/2),0)),"",OFFSET('5. Pp (3 años)'!$E$46,INT((ROW()-13)/2),0))</f>
        <v/>
      </c>
      <c r="F407" s="985" t="str">
        <f ca="1">IF(ISBLANK(OFFSET('5. Pp (3 años)'!$K$46,INT((ROW()-13)/2),0)),"",OFFSET('5. Pp (3 años)'!$K$46,INT((ROW()-13)/2),0))</f>
        <v/>
      </c>
      <c r="G407" s="987" t="str">
        <f ca="1">IF(ISBLANK(OFFSET('5. Pp (3 años)'!$H$46,INT((ROW()-13)/2),0)),"",OFFSET('5. Pp (3 años)'!$H$46,INT((ROW()-13)/2),0))</f>
        <v/>
      </c>
      <c r="H407" s="1027" t="str">
        <f ca="1">IF(ISBLANK(OFFSET('9. METAS'!$L$20,INT((ROW()-13)/2),0)),"",OFFSET('9. METAS'!$L$20,INT((ROW()-13)/2),0))</f>
        <v/>
      </c>
      <c r="I407" s="1029"/>
      <c r="J407" s="208" t="e">
        <f ca="1">IF(MOD(ROW()-13,2)=0,IF(ISBLANK(OFFSET(#REF!,INT((ROW()-13)/2),0)),"",OFFSET(#REF!,INT((ROW()-13)/2),0)),IF(ISBLANK(OFFSET('9. METAS'!$U$20,INT((ROW()-14)/2),0)),"",OFFSET('9. METAS'!$U$20,INT((ROW()-14)/2),0)))</f>
        <v>#REF!</v>
      </c>
      <c r="K407" s="209" t="e">
        <f ca="1">IF(MOD(ROW()-13,2)=0,IF(ISBLANK(OFFSET(#REF!,INT((ROW()-13)/2),0)),"",OFFSET(#REF!,INT((ROW()-13)/2),0)),IF(ISBLANK(OFFSET('9. METAS'!$V$20,INT((ROW()-14)/2),0)),"",OFFSET('9. METAS'!$V$20,INT((ROW()-14)/2),0)))</f>
        <v>#REF!</v>
      </c>
      <c r="L407" s="209" t="e">
        <f ca="1">IF(MOD(ROW()-13,2)=0,IF(ISBLANK(OFFSET(#REF!,INT((ROW()-13)/2),0)),"",OFFSET(#REF!,INT((ROW()-13)/2),0)),IF(ISBLANK(OFFSET('9. METAS'!$W$20,INT((ROW()-14)/2),0)),"",OFFSET('9. METAS'!$W$20,INT((ROW()-14)/2),0)))</f>
        <v>#REF!</v>
      </c>
      <c r="M407" s="210" t="e">
        <f ca="1">IF(MOD(ROW()-13,2)=0,IF(ISBLANK(OFFSET(#REF!,INT((ROW()-13)/2),0)),"",OFFSET(#REF!,INT((ROW()-13)/2),0)),IF(ISBLANK(OFFSET('9. METAS'!$X$20,INT((ROW()-14)/2),0)),"",OFFSET('9. METAS'!$X$20,INT((ROW()-14)/2),0)))</f>
        <v>#REF!</v>
      </c>
      <c r="N407" s="1002" t="str">
        <f t="shared" ref="N407" ca="1" si="390">IFERROR(J407/J408,"ND")</f>
        <v>ND</v>
      </c>
      <c r="O407" s="1004" t="str">
        <f t="shared" ref="O407" ca="1" si="391">IFERROR(((J407+K407+L407+M407)/H407),"ND")</f>
        <v>ND</v>
      </c>
      <c r="P407" s="1031"/>
    </row>
    <row r="408" spans="3:16">
      <c r="C408" s="981"/>
      <c r="D408" s="983"/>
      <c r="E408" s="983"/>
      <c r="F408" s="985"/>
      <c r="G408" s="987"/>
      <c r="H408" s="1027"/>
      <c r="I408" s="1033"/>
      <c r="J408" s="208" t="str">
        <f ca="1">IF(MOD(ROW()-13,2)=0,IF(ISBLANK(OFFSET(#REF!,INT((ROW()-13)/2),0)),"",OFFSET(#REF!,INT((ROW()-13)/2),0)),IF(ISBLANK(OFFSET('9. METAS'!$U$20,INT((ROW()-14)/2),0)),"",OFFSET('9. METAS'!$U$20,INT((ROW()-14)/2),0)))</f>
        <v/>
      </c>
      <c r="K408" s="209" t="str">
        <f ca="1">IF(MOD(ROW()-13,2)=0,IF(ISBLANK(OFFSET(#REF!,INT((ROW()-13)/2),0)),"",OFFSET(#REF!,INT((ROW()-13)/2),0)),IF(ISBLANK(OFFSET('9. METAS'!$V$20,INT((ROW()-14)/2),0)),"",OFFSET('9. METAS'!$V$20,INT((ROW()-14)/2),0)))</f>
        <v/>
      </c>
      <c r="L408" s="209" t="str">
        <f ca="1">IF(MOD(ROW()-13,2)=0,IF(ISBLANK(OFFSET(#REF!,INT((ROW()-13)/2),0)),"",OFFSET(#REF!,INT((ROW()-13)/2),0)),IF(ISBLANK(OFFSET('9. METAS'!$W$20,INT((ROW()-14)/2),0)),"",OFFSET('9. METAS'!$W$20,INT((ROW()-14)/2),0)))</f>
        <v/>
      </c>
      <c r="M408" s="210" t="str">
        <f ca="1">IF(MOD(ROW()-13,2)=0,IF(ISBLANK(OFFSET(#REF!,INT((ROW()-13)/2),0)),"",OFFSET(#REF!,INT((ROW()-13)/2),0)),IF(ISBLANK(OFFSET('9. METAS'!$X$20,INT((ROW()-14)/2),0)),"",OFFSET('9. METAS'!$X$20,INT((ROW()-14)/2),0)))</f>
        <v/>
      </c>
      <c r="N408" s="1003"/>
      <c r="O408" s="1005"/>
      <c r="P408" s="1034"/>
    </row>
    <row r="409" spans="3:16">
      <c r="C409" s="1008" t="str">
        <f ca="1">IF(ISBLANK(OFFSET('5. Pp (3 años)'!$C$46,INT((ROW()-13)/2),0)),"",OFFSET('5. Pp (3 años)'!$C$46,INT((ROW()-13)/2),0))</f>
        <v/>
      </c>
      <c r="D409" s="983" t="str">
        <f ca="1">IF(ISBLANK(OFFSET('5. Pp (3 años)'!$D$46,INT((ROW()-13)/2),0)),"",OFFSET('5. Pp (3 años)'!$D$46,INT((ROW()-13)/2),0))</f>
        <v/>
      </c>
      <c r="E409" s="983" t="str">
        <f ca="1">IF(ISBLANK(OFFSET('5. Pp (3 años)'!$E$46,INT((ROW()-13)/2),0)),"",OFFSET('5. Pp (3 años)'!$E$46,INT((ROW()-13)/2),0))</f>
        <v/>
      </c>
      <c r="F409" s="985" t="str">
        <f ca="1">IF(ISBLANK(OFFSET('5. Pp (3 años)'!$K$46,INT((ROW()-13)/2),0)),"",OFFSET('5. Pp (3 años)'!$K$46,INT((ROW()-13)/2),0))</f>
        <v/>
      </c>
      <c r="G409" s="987" t="str">
        <f ca="1">IF(ISBLANK(OFFSET('5. Pp (3 años)'!$H$46,INT((ROW()-13)/2),0)),"",OFFSET('5. Pp (3 años)'!$H$46,INT((ROW()-13)/2),0))</f>
        <v/>
      </c>
      <c r="H409" s="1027" t="str">
        <f ca="1">IF(ISBLANK(OFFSET('9. METAS'!$L$20,INT((ROW()-13)/2),0)),"",OFFSET('9. METAS'!$L$20,INT((ROW()-13)/2),0))</f>
        <v/>
      </c>
      <c r="I409" s="1029"/>
      <c r="J409" s="208" t="e">
        <f ca="1">IF(MOD(ROW()-13,2)=0,IF(ISBLANK(OFFSET(#REF!,INT((ROW()-13)/2),0)),"",OFFSET(#REF!,INT((ROW()-13)/2),0)),IF(ISBLANK(OFFSET('9. METAS'!$U$20,INT((ROW()-14)/2),0)),"",OFFSET('9. METAS'!$U$20,INT((ROW()-14)/2),0)))</f>
        <v>#REF!</v>
      </c>
      <c r="K409" s="209" t="e">
        <f ca="1">IF(MOD(ROW()-13,2)=0,IF(ISBLANK(OFFSET(#REF!,INT((ROW()-13)/2),0)),"",OFFSET(#REF!,INT((ROW()-13)/2),0)),IF(ISBLANK(OFFSET('9. METAS'!$V$20,INT((ROW()-14)/2),0)),"",OFFSET('9. METAS'!$V$20,INT((ROW()-14)/2),0)))</f>
        <v>#REF!</v>
      </c>
      <c r="L409" s="209" t="e">
        <f ca="1">IF(MOD(ROW()-13,2)=0,IF(ISBLANK(OFFSET(#REF!,INT((ROW()-13)/2),0)),"",OFFSET(#REF!,INT((ROW()-13)/2),0)),IF(ISBLANK(OFFSET('9. METAS'!$W$20,INT((ROW()-14)/2),0)),"",OFFSET('9. METAS'!$W$20,INT((ROW()-14)/2),0)))</f>
        <v>#REF!</v>
      </c>
      <c r="M409" s="210" t="e">
        <f ca="1">IF(MOD(ROW()-13,2)=0,IF(ISBLANK(OFFSET(#REF!,INT((ROW()-13)/2),0)),"",OFFSET(#REF!,INT((ROW()-13)/2),0)),IF(ISBLANK(OFFSET('9. METAS'!$X$20,INT((ROW()-14)/2),0)),"",OFFSET('9. METAS'!$X$20,INT((ROW()-14)/2),0)))</f>
        <v>#REF!</v>
      </c>
      <c r="N409" s="1002" t="str">
        <f t="shared" ref="N409" ca="1" si="392">IFERROR(J409/J410,"ND")</f>
        <v>ND</v>
      </c>
      <c r="O409" s="1004" t="str">
        <f t="shared" ref="O409" ca="1" si="393">IFERROR(((J409+K409+L409+M409)/H409),"ND")</f>
        <v>ND</v>
      </c>
      <c r="P409" s="1031"/>
    </row>
    <row r="410" spans="3:16">
      <c r="C410" s="981"/>
      <c r="D410" s="983"/>
      <c r="E410" s="983"/>
      <c r="F410" s="985"/>
      <c r="G410" s="987"/>
      <c r="H410" s="1027"/>
      <c r="I410" s="1033"/>
      <c r="J410" s="208" t="str">
        <f ca="1">IF(MOD(ROW()-13,2)=0,IF(ISBLANK(OFFSET(#REF!,INT((ROW()-13)/2),0)),"",OFFSET(#REF!,INT((ROW()-13)/2),0)),IF(ISBLANK(OFFSET('9. METAS'!$U$20,INT((ROW()-14)/2),0)),"",OFFSET('9. METAS'!$U$20,INT((ROW()-14)/2),0)))</f>
        <v/>
      </c>
      <c r="K410" s="209" t="str">
        <f ca="1">IF(MOD(ROW()-13,2)=0,IF(ISBLANK(OFFSET(#REF!,INT((ROW()-13)/2),0)),"",OFFSET(#REF!,INT((ROW()-13)/2),0)),IF(ISBLANK(OFFSET('9. METAS'!$V$20,INT((ROW()-14)/2),0)),"",OFFSET('9. METAS'!$V$20,INT((ROW()-14)/2),0)))</f>
        <v/>
      </c>
      <c r="L410" s="209" t="str">
        <f ca="1">IF(MOD(ROW()-13,2)=0,IF(ISBLANK(OFFSET(#REF!,INT((ROW()-13)/2),0)),"",OFFSET(#REF!,INT((ROW()-13)/2),0)),IF(ISBLANK(OFFSET('9. METAS'!$W$20,INT((ROW()-14)/2),0)),"",OFFSET('9. METAS'!$W$20,INT((ROW()-14)/2),0)))</f>
        <v/>
      </c>
      <c r="M410" s="210" t="str">
        <f ca="1">IF(MOD(ROW()-13,2)=0,IF(ISBLANK(OFFSET(#REF!,INT((ROW()-13)/2),0)),"",OFFSET(#REF!,INT((ROW()-13)/2),0)),IF(ISBLANK(OFFSET('9. METAS'!$X$20,INT((ROW()-14)/2),0)),"",OFFSET('9. METAS'!$X$20,INT((ROW()-14)/2),0)))</f>
        <v/>
      </c>
      <c r="N410" s="1003"/>
      <c r="O410" s="1005"/>
      <c r="P410" s="1034"/>
    </row>
    <row r="411" spans="3:16">
      <c r="C411" s="1008" t="str">
        <f ca="1">IF(ISBLANK(OFFSET('5. Pp (3 años)'!$C$46,INT((ROW()-13)/2),0)),"",OFFSET('5. Pp (3 años)'!$C$46,INT((ROW()-13)/2),0))</f>
        <v/>
      </c>
      <c r="D411" s="983" t="str">
        <f ca="1">IF(ISBLANK(OFFSET('5. Pp (3 años)'!$D$46,INT((ROW()-13)/2),0)),"",OFFSET('5. Pp (3 años)'!$D$46,INT((ROW()-13)/2),0))</f>
        <v/>
      </c>
      <c r="E411" s="983" t="str">
        <f ca="1">IF(ISBLANK(OFFSET('5. Pp (3 años)'!$E$46,INT((ROW()-13)/2),0)),"",OFFSET('5. Pp (3 años)'!$E$46,INT((ROW()-13)/2),0))</f>
        <v/>
      </c>
      <c r="F411" s="985" t="str">
        <f ca="1">IF(ISBLANK(OFFSET('5. Pp (3 años)'!$K$46,INT((ROW()-13)/2),0)),"",OFFSET('5. Pp (3 años)'!$K$46,INT((ROW()-13)/2),0))</f>
        <v/>
      </c>
      <c r="G411" s="987" t="str">
        <f ca="1">IF(ISBLANK(OFFSET('5. Pp (3 años)'!$H$46,INT((ROW()-13)/2),0)),"",OFFSET('5. Pp (3 años)'!$H$46,INT((ROW()-13)/2),0))</f>
        <v/>
      </c>
      <c r="H411" s="1027" t="str">
        <f ca="1">IF(ISBLANK(OFFSET('9. METAS'!$L$20,INT((ROW()-13)/2),0)),"",OFFSET('9. METAS'!$L$20,INT((ROW()-13)/2),0))</f>
        <v/>
      </c>
      <c r="I411" s="1029"/>
      <c r="J411" s="208" t="e">
        <f ca="1">IF(MOD(ROW()-13,2)=0,IF(ISBLANK(OFFSET(#REF!,INT((ROW()-13)/2),0)),"",OFFSET(#REF!,INT((ROW()-13)/2),0)),IF(ISBLANK(OFFSET('9. METAS'!$U$20,INT((ROW()-14)/2),0)),"",OFFSET('9. METAS'!$U$20,INT((ROW()-14)/2),0)))</f>
        <v>#REF!</v>
      </c>
      <c r="K411" s="209" t="e">
        <f ca="1">IF(MOD(ROW()-13,2)=0,IF(ISBLANK(OFFSET(#REF!,INT((ROW()-13)/2),0)),"",OFFSET(#REF!,INT((ROW()-13)/2),0)),IF(ISBLANK(OFFSET('9. METAS'!$V$20,INT((ROW()-14)/2),0)),"",OFFSET('9. METAS'!$V$20,INT((ROW()-14)/2),0)))</f>
        <v>#REF!</v>
      </c>
      <c r="L411" s="209" t="e">
        <f ca="1">IF(MOD(ROW()-13,2)=0,IF(ISBLANK(OFFSET(#REF!,INT((ROW()-13)/2),0)),"",OFFSET(#REF!,INT((ROW()-13)/2),0)),IF(ISBLANK(OFFSET('9. METAS'!$W$20,INT((ROW()-14)/2),0)),"",OFFSET('9. METAS'!$W$20,INT((ROW()-14)/2),0)))</f>
        <v>#REF!</v>
      </c>
      <c r="M411" s="210" t="e">
        <f ca="1">IF(MOD(ROW()-13,2)=0,IF(ISBLANK(OFFSET(#REF!,INT((ROW()-13)/2),0)),"",OFFSET(#REF!,INT((ROW()-13)/2),0)),IF(ISBLANK(OFFSET('9. METAS'!$X$20,INT((ROW()-14)/2),0)),"",OFFSET('9. METAS'!$X$20,INT((ROW()-14)/2),0)))</f>
        <v>#REF!</v>
      </c>
      <c r="N411" s="1002" t="str">
        <f t="shared" ref="N411" ca="1" si="394">IFERROR(J411/J412,"ND")</f>
        <v>ND</v>
      </c>
      <c r="O411" s="1004" t="str">
        <f t="shared" ref="O411" ca="1" si="395">IFERROR(((J411+K411+L411+M411)/H411),"ND")</f>
        <v>ND</v>
      </c>
      <c r="P411" s="1031"/>
    </row>
    <row r="412" spans="3:16">
      <c r="C412" s="981"/>
      <c r="D412" s="983"/>
      <c r="E412" s="983"/>
      <c r="F412" s="985"/>
      <c r="G412" s="987"/>
      <c r="H412" s="1027"/>
      <c r="I412" s="1033"/>
      <c r="J412" s="208" t="str">
        <f ca="1">IF(MOD(ROW()-13,2)=0,IF(ISBLANK(OFFSET(#REF!,INT((ROW()-13)/2),0)),"",OFFSET(#REF!,INT((ROW()-13)/2),0)),IF(ISBLANK(OFFSET('9. METAS'!$U$20,INT((ROW()-14)/2),0)),"",OFFSET('9. METAS'!$U$20,INT((ROW()-14)/2),0)))</f>
        <v/>
      </c>
      <c r="K412" s="209" t="str">
        <f ca="1">IF(MOD(ROW()-13,2)=0,IF(ISBLANK(OFFSET(#REF!,INT((ROW()-13)/2),0)),"",OFFSET(#REF!,INT((ROW()-13)/2),0)),IF(ISBLANK(OFFSET('9. METAS'!$V$20,INT((ROW()-14)/2),0)),"",OFFSET('9. METAS'!$V$20,INT((ROW()-14)/2),0)))</f>
        <v/>
      </c>
      <c r="L412" s="209" t="str">
        <f ca="1">IF(MOD(ROW()-13,2)=0,IF(ISBLANK(OFFSET(#REF!,INT((ROW()-13)/2),0)),"",OFFSET(#REF!,INT((ROW()-13)/2),0)),IF(ISBLANK(OFFSET('9. METAS'!$W$20,INT((ROW()-14)/2),0)),"",OFFSET('9. METAS'!$W$20,INT((ROW()-14)/2),0)))</f>
        <v/>
      </c>
      <c r="M412" s="210" t="str">
        <f ca="1">IF(MOD(ROW()-13,2)=0,IF(ISBLANK(OFFSET(#REF!,INT((ROW()-13)/2),0)),"",OFFSET(#REF!,INT((ROW()-13)/2),0)),IF(ISBLANK(OFFSET('9. METAS'!$X$20,INT((ROW()-14)/2),0)),"",OFFSET('9. METAS'!$X$20,INT((ROW()-14)/2),0)))</f>
        <v/>
      </c>
      <c r="N412" s="1003"/>
      <c r="O412" s="1005"/>
      <c r="P412" s="1034"/>
    </row>
    <row r="413" spans="3:16">
      <c r="C413" s="1008" t="str">
        <f ca="1">IF(ISBLANK(OFFSET('5. Pp (3 años)'!$C$46,INT((ROW()-13)/2),0)),"",OFFSET('5. Pp (3 años)'!$C$46,INT((ROW()-13)/2),0))</f>
        <v/>
      </c>
      <c r="D413" s="983" t="str">
        <f ca="1">IF(ISBLANK(OFFSET('5. Pp (3 años)'!$D$46,INT((ROW()-13)/2),0)),"",OFFSET('5. Pp (3 años)'!$D$46,INT((ROW()-13)/2),0))</f>
        <v/>
      </c>
      <c r="E413" s="983" t="str">
        <f ca="1">IF(ISBLANK(OFFSET('5. Pp (3 años)'!$E$46,INT((ROW()-13)/2),0)),"",OFFSET('5. Pp (3 años)'!$E$46,INT((ROW()-13)/2),0))</f>
        <v/>
      </c>
      <c r="F413" s="985" t="str">
        <f ca="1">IF(ISBLANK(OFFSET('5. Pp (3 años)'!$K$46,INT((ROW()-13)/2),0)),"",OFFSET('5. Pp (3 años)'!$K$46,INT((ROW()-13)/2),0))</f>
        <v/>
      </c>
      <c r="G413" s="987" t="str">
        <f ca="1">IF(ISBLANK(OFFSET('5. Pp (3 años)'!$H$46,INT((ROW()-13)/2),0)),"",OFFSET('5. Pp (3 años)'!$H$46,INT((ROW()-13)/2),0))</f>
        <v/>
      </c>
      <c r="H413" s="1027" t="str">
        <f ca="1">IF(ISBLANK(OFFSET('9. METAS'!$L$20,INT((ROW()-13)/2),0)),"",OFFSET('9. METAS'!$L$20,INT((ROW()-13)/2),0))</f>
        <v/>
      </c>
      <c r="I413" s="1029"/>
      <c r="J413" s="208" t="e">
        <f ca="1">IF(MOD(ROW()-13,2)=0,IF(ISBLANK(OFFSET(#REF!,INT((ROW()-13)/2),0)),"",OFFSET(#REF!,INT((ROW()-13)/2),0)),IF(ISBLANK(OFFSET('9. METAS'!$U$20,INT((ROW()-14)/2),0)),"",OFFSET('9. METAS'!$U$20,INT((ROW()-14)/2),0)))</f>
        <v>#REF!</v>
      </c>
      <c r="K413" s="209" t="e">
        <f ca="1">IF(MOD(ROW()-13,2)=0,IF(ISBLANK(OFFSET(#REF!,INT((ROW()-13)/2),0)),"",OFFSET(#REF!,INT((ROW()-13)/2),0)),IF(ISBLANK(OFFSET('9. METAS'!$V$20,INT((ROW()-14)/2),0)),"",OFFSET('9. METAS'!$V$20,INT((ROW()-14)/2),0)))</f>
        <v>#REF!</v>
      </c>
      <c r="L413" s="209" t="e">
        <f ca="1">IF(MOD(ROW()-13,2)=0,IF(ISBLANK(OFFSET(#REF!,INT((ROW()-13)/2),0)),"",OFFSET(#REF!,INT((ROW()-13)/2),0)),IF(ISBLANK(OFFSET('9. METAS'!$W$20,INT((ROW()-14)/2),0)),"",OFFSET('9. METAS'!$W$20,INT((ROW()-14)/2),0)))</f>
        <v>#REF!</v>
      </c>
      <c r="M413" s="210" t="e">
        <f ca="1">IF(MOD(ROW()-13,2)=0,IF(ISBLANK(OFFSET(#REF!,INT((ROW()-13)/2),0)),"",OFFSET(#REF!,INT((ROW()-13)/2),0)),IF(ISBLANK(OFFSET('9. METAS'!$X$20,INT((ROW()-14)/2),0)),"",OFFSET('9. METAS'!$X$20,INT((ROW()-14)/2),0)))</f>
        <v>#REF!</v>
      </c>
      <c r="N413" s="1002" t="str">
        <f t="shared" ref="N413" ca="1" si="396">IFERROR(J413/J414,"ND")</f>
        <v>ND</v>
      </c>
      <c r="O413" s="1004" t="str">
        <f t="shared" ref="O413" ca="1" si="397">IFERROR(((J413+K413+L413+M413)/H413),"ND")</f>
        <v>ND</v>
      </c>
      <c r="P413" s="1031"/>
    </row>
    <row r="414" spans="3:16">
      <c r="C414" s="981"/>
      <c r="D414" s="983"/>
      <c r="E414" s="983"/>
      <c r="F414" s="985"/>
      <c r="G414" s="987"/>
      <c r="H414" s="1027"/>
      <c r="I414" s="1033"/>
      <c r="J414" s="208" t="str">
        <f ca="1">IF(MOD(ROW()-13,2)=0,IF(ISBLANK(OFFSET(#REF!,INT((ROW()-13)/2),0)),"",OFFSET(#REF!,INT((ROW()-13)/2),0)),IF(ISBLANK(OFFSET('9. METAS'!$U$20,INT((ROW()-14)/2),0)),"",OFFSET('9. METAS'!$U$20,INT((ROW()-14)/2),0)))</f>
        <v/>
      </c>
      <c r="K414" s="209" t="str">
        <f ca="1">IF(MOD(ROW()-13,2)=0,IF(ISBLANK(OFFSET(#REF!,INT((ROW()-13)/2),0)),"",OFFSET(#REF!,INT((ROW()-13)/2),0)),IF(ISBLANK(OFFSET('9. METAS'!$V$20,INT((ROW()-14)/2),0)),"",OFFSET('9. METAS'!$V$20,INT((ROW()-14)/2),0)))</f>
        <v/>
      </c>
      <c r="L414" s="209" t="str">
        <f ca="1">IF(MOD(ROW()-13,2)=0,IF(ISBLANK(OFFSET(#REF!,INT((ROW()-13)/2),0)),"",OFFSET(#REF!,INT((ROW()-13)/2),0)),IF(ISBLANK(OFFSET('9. METAS'!$W$20,INT((ROW()-14)/2),0)),"",OFFSET('9. METAS'!$W$20,INT((ROW()-14)/2),0)))</f>
        <v/>
      </c>
      <c r="M414" s="210" t="str">
        <f ca="1">IF(MOD(ROW()-13,2)=0,IF(ISBLANK(OFFSET(#REF!,INT((ROW()-13)/2),0)),"",OFFSET(#REF!,INT((ROW()-13)/2),0)),IF(ISBLANK(OFFSET('9. METAS'!$X$20,INT((ROW()-14)/2),0)),"",OFFSET('9. METAS'!$X$20,INT((ROW()-14)/2),0)))</f>
        <v/>
      </c>
      <c r="N414" s="1003"/>
      <c r="O414" s="1005"/>
      <c r="P414" s="1034"/>
    </row>
    <row r="415" spans="3:16">
      <c r="C415" s="1008" t="str">
        <f ca="1">IF(ISBLANK(OFFSET('5. Pp (3 años)'!$C$46,INT((ROW()-13)/2),0)),"",OFFSET('5. Pp (3 años)'!$C$46,INT((ROW()-13)/2),0))</f>
        <v/>
      </c>
      <c r="D415" s="983" t="str">
        <f ca="1">IF(ISBLANK(OFFSET('5. Pp (3 años)'!$D$46,INT((ROW()-13)/2),0)),"",OFFSET('5. Pp (3 años)'!$D$46,INT((ROW()-13)/2),0))</f>
        <v/>
      </c>
      <c r="E415" s="983" t="str">
        <f ca="1">IF(ISBLANK(OFFSET('5. Pp (3 años)'!$E$46,INT((ROW()-13)/2),0)),"",OFFSET('5. Pp (3 años)'!$E$46,INT((ROW()-13)/2),0))</f>
        <v/>
      </c>
      <c r="F415" s="985" t="str">
        <f ca="1">IF(ISBLANK(OFFSET('5. Pp (3 años)'!$K$46,INT((ROW()-13)/2),0)),"",OFFSET('5. Pp (3 años)'!$K$46,INT((ROW()-13)/2),0))</f>
        <v/>
      </c>
      <c r="G415" s="987" t="str">
        <f ca="1">IF(ISBLANK(OFFSET('5. Pp (3 años)'!$H$46,INT((ROW()-13)/2),0)),"",OFFSET('5. Pp (3 años)'!$H$46,INT((ROW()-13)/2),0))</f>
        <v/>
      </c>
      <c r="H415" s="1027" t="str">
        <f ca="1">IF(ISBLANK(OFFSET('9. METAS'!$L$20,INT((ROW()-13)/2),0)),"",OFFSET('9. METAS'!$L$20,INT((ROW()-13)/2),0))</f>
        <v/>
      </c>
      <c r="I415" s="1029"/>
      <c r="J415" s="208" t="e">
        <f ca="1">IF(MOD(ROW()-13,2)=0,IF(ISBLANK(OFFSET(#REF!,INT((ROW()-13)/2),0)),"",OFFSET(#REF!,INT((ROW()-13)/2),0)),IF(ISBLANK(OFFSET('9. METAS'!$U$20,INT((ROW()-14)/2),0)),"",OFFSET('9. METAS'!$U$20,INT((ROW()-14)/2),0)))</f>
        <v>#REF!</v>
      </c>
      <c r="K415" s="209" t="e">
        <f ca="1">IF(MOD(ROW()-13,2)=0,IF(ISBLANK(OFFSET(#REF!,INT((ROW()-13)/2),0)),"",OFFSET(#REF!,INT((ROW()-13)/2),0)),IF(ISBLANK(OFFSET('9. METAS'!$V$20,INT((ROW()-14)/2),0)),"",OFFSET('9. METAS'!$V$20,INT((ROW()-14)/2),0)))</f>
        <v>#REF!</v>
      </c>
      <c r="L415" s="209" t="e">
        <f ca="1">IF(MOD(ROW()-13,2)=0,IF(ISBLANK(OFFSET(#REF!,INT((ROW()-13)/2),0)),"",OFFSET(#REF!,INT((ROW()-13)/2),0)),IF(ISBLANK(OFFSET('9. METAS'!$W$20,INT((ROW()-14)/2),0)),"",OFFSET('9. METAS'!$W$20,INT((ROW()-14)/2),0)))</f>
        <v>#REF!</v>
      </c>
      <c r="M415" s="210" t="e">
        <f ca="1">IF(MOD(ROW()-13,2)=0,IF(ISBLANK(OFFSET(#REF!,INT((ROW()-13)/2),0)),"",OFFSET(#REF!,INT((ROW()-13)/2),0)),IF(ISBLANK(OFFSET('9. METAS'!$X$20,INT((ROW()-14)/2),0)),"",OFFSET('9. METAS'!$X$20,INT((ROW()-14)/2),0)))</f>
        <v>#REF!</v>
      </c>
      <c r="N415" s="1002" t="str">
        <f t="shared" ref="N415" ca="1" si="398">IFERROR(J415/J416,"ND")</f>
        <v>ND</v>
      </c>
      <c r="O415" s="1004" t="str">
        <f t="shared" ref="O415" ca="1" si="399">IFERROR(((J415+K415+L415+M415)/H415),"ND")</f>
        <v>ND</v>
      </c>
      <c r="P415" s="1031"/>
    </row>
    <row r="416" spans="3:16">
      <c r="C416" s="981"/>
      <c r="D416" s="983"/>
      <c r="E416" s="983"/>
      <c r="F416" s="985"/>
      <c r="G416" s="987"/>
      <c r="H416" s="1027"/>
      <c r="I416" s="1033"/>
      <c r="J416" s="208" t="str">
        <f ca="1">IF(MOD(ROW()-13,2)=0,IF(ISBLANK(OFFSET(#REF!,INT((ROW()-13)/2),0)),"",OFFSET(#REF!,INT((ROW()-13)/2),0)),IF(ISBLANK(OFFSET('9. METAS'!$U$20,INT((ROW()-14)/2),0)),"",OFFSET('9. METAS'!$U$20,INT((ROW()-14)/2),0)))</f>
        <v/>
      </c>
      <c r="K416" s="209" t="str">
        <f ca="1">IF(MOD(ROW()-13,2)=0,IF(ISBLANK(OFFSET(#REF!,INT((ROW()-13)/2),0)),"",OFFSET(#REF!,INT((ROW()-13)/2),0)),IF(ISBLANK(OFFSET('9. METAS'!$V$20,INT((ROW()-14)/2),0)),"",OFFSET('9. METAS'!$V$20,INT((ROW()-14)/2),0)))</f>
        <v/>
      </c>
      <c r="L416" s="209" t="str">
        <f ca="1">IF(MOD(ROW()-13,2)=0,IF(ISBLANK(OFFSET(#REF!,INT((ROW()-13)/2),0)),"",OFFSET(#REF!,INT((ROW()-13)/2),0)),IF(ISBLANK(OFFSET('9. METAS'!$W$20,INT((ROW()-14)/2),0)),"",OFFSET('9. METAS'!$W$20,INT((ROW()-14)/2),0)))</f>
        <v/>
      </c>
      <c r="M416" s="210" t="str">
        <f ca="1">IF(MOD(ROW()-13,2)=0,IF(ISBLANK(OFFSET(#REF!,INT((ROW()-13)/2),0)),"",OFFSET(#REF!,INT((ROW()-13)/2),0)),IF(ISBLANK(OFFSET('9. METAS'!$X$20,INT((ROW()-14)/2),0)),"",OFFSET('9. METAS'!$X$20,INT((ROW()-14)/2),0)))</f>
        <v/>
      </c>
      <c r="N416" s="1003"/>
      <c r="O416" s="1005"/>
      <c r="P416" s="1034"/>
    </row>
    <row r="417" spans="3:16">
      <c r="C417" s="1008" t="str">
        <f ca="1">IF(ISBLANK(OFFSET('5. Pp (3 años)'!$C$46,INT((ROW()-13)/2),0)),"",OFFSET('5. Pp (3 años)'!$C$46,INT((ROW()-13)/2),0))</f>
        <v/>
      </c>
      <c r="D417" s="983" t="str">
        <f ca="1">IF(ISBLANK(OFFSET('5. Pp (3 años)'!$D$46,INT((ROW()-13)/2),0)),"",OFFSET('5. Pp (3 años)'!$D$46,INT((ROW()-13)/2),0))</f>
        <v/>
      </c>
      <c r="E417" s="983" t="str">
        <f ca="1">IF(ISBLANK(OFFSET('5. Pp (3 años)'!$E$46,INT((ROW()-13)/2),0)),"",OFFSET('5. Pp (3 años)'!$E$46,INT((ROW()-13)/2),0))</f>
        <v/>
      </c>
      <c r="F417" s="985" t="str">
        <f ca="1">IF(ISBLANK(OFFSET('5. Pp (3 años)'!$K$46,INT((ROW()-13)/2),0)),"",OFFSET('5. Pp (3 años)'!$K$46,INT((ROW()-13)/2),0))</f>
        <v/>
      </c>
      <c r="G417" s="987" t="str">
        <f ca="1">IF(ISBLANK(OFFSET('5. Pp (3 años)'!$H$46,INT((ROW()-13)/2),0)),"",OFFSET('5. Pp (3 años)'!$H$46,INT((ROW()-13)/2),0))</f>
        <v/>
      </c>
      <c r="H417" s="1027" t="str">
        <f ca="1">IF(ISBLANK(OFFSET('9. METAS'!$L$20,INT((ROW()-13)/2),0)),"",OFFSET('9. METAS'!$L$20,INT((ROW()-13)/2),0))</f>
        <v/>
      </c>
      <c r="I417" s="1029"/>
      <c r="J417" s="208" t="e">
        <f ca="1">IF(MOD(ROW()-13,2)=0,IF(ISBLANK(OFFSET(#REF!,INT((ROW()-13)/2),0)),"",OFFSET(#REF!,INT((ROW()-13)/2),0)),IF(ISBLANK(OFFSET('9. METAS'!$U$20,INT((ROW()-14)/2),0)),"",OFFSET('9. METAS'!$U$20,INT((ROW()-14)/2),0)))</f>
        <v>#REF!</v>
      </c>
      <c r="K417" s="209" t="e">
        <f ca="1">IF(MOD(ROW()-13,2)=0,IF(ISBLANK(OFFSET(#REF!,INT((ROW()-13)/2),0)),"",OFFSET(#REF!,INT((ROW()-13)/2),0)),IF(ISBLANK(OFFSET('9. METAS'!$V$20,INT((ROW()-14)/2),0)),"",OFFSET('9. METAS'!$V$20,INT((ROW()-14)/2),0)))</f>
        <v>#REF!</v>
      </c>
      <c r="L417" s="209" t="e">
        <f ca="1">IF(MOD(ROW()-13,2)=0,IF(ISBLANK(OFFSET(#REF!,INT((ROW()-13)/2),0)),"",OFFSET(#REF!,INT((ROW()-13)/2),0)),IF(ISBLANK(OFFSET('9. METAS'!$W$20,INT((ROW()-14)/2),0)),"",OFFSET('9. METAS'!$W$20,INT((ROW()-14)/2),0)))</f>
        <v>#REF!</v>
      </c>
      <c r="M417" s="210" t="e">
        <f ca="1">IF(MOD(ROW()-13,2)=0,IF(ISBLANK(OFFSET(#REF!,INT((ROW()-13)/2),0)),"",OFFSET(#REF!,INT((ROW()-13)/2),0)),IF(ISBLANK(OFFSET('9. METAS'!$X$20,INT((ROW()-14)/2),0)),"",OFFSET('9. METAS'!$X$20,INT((ROW()-14)/2),0)))</f>
        <v>#REF!</v>
      </c>
      <c r="N417" s="1002" t="str">
        <f t="shared" ref="N417" ca="1" si="400">IFERROR(J417/J418,"ND")</f>
        <v>ND</v>
      </c>
      <c r="O417" s="1004" t="str">
        <f t="shared" ref="O417" ca="1" si="401">IFERROR(((J417+K417+L417+M417)/H417),"ND")</f>
        <v>ND</v>
      </c>
      <c r="P417" s="1031"/>
    </row>
    <row r="418" spans="3:16">
      <c r="C418" s="981"/>
      <c r="D418" s="983"/>
      <c r="E418" s="983"/>
      <c r="F418" s="985"/>
      <c r="G418" s="987"/>
      <c r="H418" s="1027"/>
      <c r="I418" s="1033"/>
      <c r="J418" s="208" t="str">
        <f ca="1">IF(MOD(ROW()-13,2)=0,IF(ISBLANK(OFFSET(#REF!,INT((ROW()-13)/2),0)),"",OFFSET(#REF!,INT((ROW()-13)/2),0)),IF(ISBLANK(OFFSET('9. METAS'!$U$20,INT((ROW()-14)/2),0)),"",OFFSET('9. METAS'!$U$20,INT((ROW()-14)/2),0)))</f>
        <v/>
      </c>
      <c r="K418" s="209" t="str">
        <f ca="1">IF(MOD(ROW()-13,2)=0,IF(ISBLANK(OFFSET(#REF!,INT((ROW()-13)/2),0)),"",OFFSET(#REF!,INT((ROW()-13)/2),0)),IF(ISBLANK(OFFSET('9. METAS'!$V$20,INT((ROW()-14)/2),0)),"",OFFSET('9. METAS'!$V$20,INT((ROW()-14)/2),0)))</f>
        <v/>
      </c>
      <c r="L418" s="209" t="str">
        <f ca="1">IF(MOD(ROW()-13,2)=0,IF(ISBLANK(OFFSET(#REF!,INT((ROW()-13)/2),0)),"",OFFSET(#REF!,INT((ROW()-13)/2),0)),IF(ISBLANK(OFFSET('9. METAS'!$W$20,INT((ROW()-14)/2),0)),"",OFFSET('9. METAS'!$W$20,INT((ROW()-14)/2),0)))</f>
        <v/>
      </c>
      <c r="M418" s="210" t="str">
        <f ca="1">IF(MOD(ROW()-13,2)=0,IF(ISBLANK(OFFSET(#REF!,INT((ROW()-13)/2),0)),"",OFFSET(#REF!,INT((ROW()-13)/2),0)),IF(ISBLANK(OFFSET('9. METAS'!$X$20,INT((ROW()-14)/2),0)),"",OFFSET('9. METAS'!$X$20,INT((ROW()-14)/2),0)))</f>
        <v/>
      </c>
      <c r="N418" s="1003"/>
      <c r="O418" s="1005"/>
      <c r="P418" s="1034"/>
    </row>
    <row r="419" spans="3:16">
      <c r="C419" s="1008" t="str">
        <f ca="1">IF(ISBLANK(OFFSET('5. Pp (3 años)'!$C$46,INT((ROW()-13)/2),0)),"",OFFSET('5. Pp (3 años)'!$C$46,INT((ROW()-13)/2),0))</f>
        <v/>
      </c>
      <c r="D419" s="983" t="str">
        <f ca="1">IF(ISBLANK(OFFSET('5. Pp (3 años)'!$D$46,INT((ROW()-13)/2),0)),"",OFFSET('5. Pp (3 años)'!$D$46,INT((ROW()-13)/2),0))</f>
        <v/>
      </c>
      <c r="E419" s="983" t="str">
        <f ca="1">IF(ISBLANK(OFFSET('5. Pp (3 años)'!$E$46,INT((ROW()-13)/2),0)),"",OFFSET('5. Pp (3 años)'!$E$46,INT((ROW()-13)/2),0))</f>
        <v/>
      </c>
      <c r="F419" s="985" t="str">
        <f ca="1">IF(ISBLANK(OFFSET('5. Pp (3 años)'!$K$46,INT((ROW()-13)/2),0)),"",OFFSET('5. Pp (3 años)'!$K$46,INT((ROW()-13)/2),0))</f>
        <v/>
      </c>
      <c r="G419" s="987" t="str">
        <f ca="1">IF(ISBLANK(OFFSET('5. Pp (3 años)'!$H$46,INT((ROW()-13)/2),0)),"",OFFSET('5. Pp (3 años)'!$H$46,INT((ROW()-13)/2),0))</f>
        <v/>
      </c>
      <c r="H419" s="1027" t="str">
        <f ca="1">IF(ISBLANK(OFFSET('9. METAS'!$L$20,INT((ROW()-13)/2),0)),"",OFFSET('9. METAS'!$L$20,INT((ROW()-13)/2),0))</f>
        <v/>
      </c>
      <c r="I419" s="1029"/>
      <c r="J419" s="208" t="e">
        <f ca="1">IF(MOD(ROW()-13,2)=0,IF(ISBLANK(OFFSET(#REF!,INT((ROW()-13)/2),0)),"",OFFSET(#REF!,INT((ROW()-13)/2),0)),IF(ISBLANK(OFFSET('9. METAS'!$U$20,INT((ROW()-14)/2),0)),"",OFFSET('9. METAS'!$U$20,INT((ROW()-14)/2),0)))</f>
        <v>#REF!</v>
      </c>
      <c r="K419" s="209" t="e">
        <f ca="1">IF(MOD(ROW()-13,2)=0,IF(ISBLANK(OFFSET(#REF!,INT((ROW()-13)/2),0)),"",OFFSET(#REF!,INT((ROW()-13)/2),0)),IF(ISBLANK(OFFSET('9. METAS'!$V$20,INT((ROW()-14)/2),0)),"",OFFSET('9. METAS'!$V$20,INT((ROW()-14)/2),0)))</f>
        <v>#REF!</v>
      </c>
      <c r="L419" s="209" t="e">
        <f ca="1">IF(MOD(ROW()-13,2)=0,IF(ISBLANK(OFFSET(#REF!,INT((ROW()-13)/2),0)),"",OFFSET(#REF!,INT((ROW()-13)/2),0)),IF(ISBLANK(OFFSET('9. METAS'!$W$20,INT((ROW()-14)/2),0)),"",OFFSET('9. METAS'!$W$20,INT((ROW()-14)/2),0)))</f>
        <v>#REF!</v>
      </c>
      <c r="M419" s="210" t="e">
        <f ca="1">IF(MOD(ROW()-13,2)=0,IF(ISBLANK(OFFSET(#REF!,INT((ROW()-13)/2),0)),"",OFFSET(#REF!,INT((ROW()-13)/2),0)),IF(ISBLANK(OFFSET('9. METAS'!$X$20,INT((ROW()-14)/2),0)),"",OFFSET('9. METAS'!$X$20,INT((ROW()-14)/2),0)))</f>
        <v>#REF!</v>
      </c>
      <c r="N419" s="1002" t="str">
        <f t="shared" ref="N419" ca="1" si="402">IFERROR(J419/J420,"ND")</f>
        <v>ND</v>
      </c>
      <c r="O419" s="1004" t="str">
        <f t="shared" ref="O419" ca="1" si="403">IFERROR(((J419+K419+L419+M419)/H419),"ND")</f>
        <v>ND</v>
      </c>
      <c r="P419" s="1031"/>
    </row>
    <row r="420" spans="3:16">
      <c r="C420" s="981"/>
      <c r="D420" s="983"/>
      <c r="E420" s="983"/>
      <c r="F420" s="985"/>
      <c r="G420" s="987"/>
      <c r="H420" s="1027"/>
      <c r="I420" s="1033"/>
      <c r="J420" s="208" t="str">
        <f ca="1">IF(MOD(ROW()-13,2)=0,IF(ISBLANK(OFFSET(#REF!,INT((ROW()-13)/2),0)),"",OFFSET(#REF!,INT((ROW()-13)/2),0)),IF(ISBLANK(OFFSET('9. METAS'!$U$20,INT((ROW()-14)/2),0)),"",OFFSET('9. METAS'!$U$20,INT((ROW()-14)/2),0)))</f>
        <v/>
      </c>
      <c r="K420" s="209" t="str">
        <f ca="1">IF(MOD(ROW()-13,2)=0,IF(ISBLANK(OFFSET(#REF!,INT((ROW()-13)/2),0)),"",OFFSET(#REF!,INT((ROW()-13)/2),0)),IF(ISBLANK(OFFSET('9. METAS'!$V$20,INT((ROW()-14)/2),0)),"",OFFSET('9. METAS'!$V$20,INT((ROW()-14)/2),0)))</f>
        <v/>
      </c>
      <c r="L420" s="209" t="str">
        <f ca="1">IF(MOD(ROW()-13,2)=0,IF(ISBLANK(OFFSET(#REF!,INT((ROW()-13)/2),0)),"",OFFSET(#REF!,INT((ROW()-13)/2),0)),IF(ISBLANK(OFFSET('9. METAS'!$W$20,INT((ROW()-14)/2),0)),"",OFFSET('9. METAS'!$W$20,INT((ROW()-14)/2),0)))</f>
        <v/>
      </c>
      <c r="M420" s="210" t="str">
        <f ca="1">IF(MOD(ROW()-13,2)=0,IF(ISBLANK(OFFSET(#REF!,INT((ROW()-13)/2),0)),"",OFFSET(#REF!,INT((ROW()-13)/2),0)),IF(ISBLANK(OFFSET('9. METAS'!$X$20,INT((ROW()-14)/2),0)),"",OFFSET('9. METAS'!$X$20,INT((ROW()-14)/2),0)))</f>
        <v/>
      </c>
      <c r="N420" s="1003"/>
      <c r="O420" s="1005"/>
      <c r="P420" s="1034"/>
    </row>
    <row r="421" spans="3:16">
      <c r="C421" s="1008" t="str">
        <f ca="1">IF(ISBLANK(OFFSET('5. Pp (3 años)'!$C$46,INT((ROW()-13)/2),0)),"",OFFSET('5. Pp (3 años)'!$C$46,INT((ROW()-13)/2),0))</f>
        <v/>
      </c>
      <c r="D421" s="983" t="str">
        <f ca="1">IF(ISBLANK(OFFSET('5. Pp (3 años)'!$D$46,INT((ROW()-13)/2),0)),"",OFFSET('5. Pp (3 años)'!$D$46,INT((ROW()-13)/2),0))</f>
        <v/>
      </c>
      <c r="E421" s="983" t="str">
        <f ca="1">IF(ISBLANK(OFFSET('5. Pp (3 años)'!$E$46,INT((ROW()-13)/2),0)),"",OFFSET('5. Pp (3 años)'!$E$46,INT((ROW()-13)/2),0))</f>
        <v/>
      </c>
      <c r="F421" s="985" t="str">
        <f ca="1">IF(ISBLANK(OFFSET('5. Pp (3 años)'!$K$46,INT((ROW()-13)/2),0)),"",OFFSET('5. Pp (3 años)'!$K$46,INT((ROW()-13)/2),0))</f>
        <v/>
      </c>
      <c r="G421" s="987" t="str">
        <f ca="1">IF(ISBLANK(OFFSET('5. Pp (3 años)'!$H$46,INT((ROW()-13)/2),0)),"",OFFSET('5. Pp (3 años)'!$H$46,INT((ROW()-13)/2),0))</f>
        <v/>
      </c>
      <c r="H421" s="1027" t="str">
        <f ca="1">IF(ISBLANK(OFFSET('9. METAS'!$L$20,INT((ROW()-13)/2),0)),"",OFFSET('9. METAS'!$L$20,INT((ROW()-13)/2),0))</f>
        <v/>
      </c>
      <c r="I421" s="1029"/>
      <c r="J421" s="208" t="e">
        <f ca="1">IF(MOD(ROW()-13,2)=0,IF(ISBLANK(OFFSET(#REF!,INT((ROW()-13)/2),0)),"",OFFSET(#REF!,INT((ROW()-13)/2),0)),IF(ISBLANK(OFFSET('9. METAS'!$U$20,INT((ROW()-14)/2),0)),"",OFFSET('9. METAS'!$U$20,INT((ROW()-14)/2),0)))</f>
        <v>#REF!</v>
      </c>
      <c r="K421" s="209" t="e">
        <f ca="1">IF(MOD(ROW()-13,2)=0,IF(ISBLANK(OFFSET(#REF!,INT((ROW()-13)/2),0)),"",OFFSET(#REF!,INT((ROW()-13)/2),0)),IF(ISBLANK(OFFSET('9. METAS'!$V$20,INT((ROW()-14)/2),0)),"",OFFSET('9. METAS'!$V$20,INT((ROW()-14)/2),0)))</f>
        <v>#REF!</v>
      </c>
      <c r="L421" s="209" t="e">
        <f ca="1">IF(MOD(ROW()-13,2)=0,IF(ISBLANK(OFFSET(#REF!,INT((ROW()-13)/2),0)),"",OFFSET(#REF!,INT((ROW()-13)/2),0)),IF(ISBLANK(OFFSET('9. METAS'!$W$20,INT((ROW()-14)/2),0)),"",OFFSET('9. METAS'!$W$20,INT((ROW()-14)/2),0)))</f>
        <v>#REF!</v>
      </c>
      <c r="M421" s="210" t="e">
        <f ca="1">IF(MOD(ROW()-13,2)=0,IF(ISBLANK(OFFSET(#REF!,INT((ROW()-13)/2),0)),"",OFFSET(#REF!,INT((ROW()-13)/2),0)),IF(ISBLANK(OFFSET('9. METAS'!$X$20,INT((ROW()-14)/2),0)),"",OFFSET('9. METAS'!$X$20,INT((ROW()-14)/2),0)))</f>
        <v>#REF!</v>
      </c>
      <c r="N421" s="1002" t="str">
        <f t="shared" ref="N421" ca="1" si="404">IFERROR(J421/J422,"ND")</f>
        <v>ND</v>
      </c>
      <c r="O421" s="1004" t="str">
        <f t="shared" ref="O421" ca="1" si="405">IFERROR(((J421+K421+L421+M421)/H421),"ND")</f>
        <v>ND</v>
      </c>
      <c r="P421" s="1031"/>
    </row>
    <row r="422" spans="3:16">
      <c r="C422" s="981"/>
      <c r="D422" s="983"/>
      <c r="E422" s="983"/>
      <c r="F422" s="985"/>
      <c r="G422" s="987"/>
      <c r="H422" s="1027"/>
      <c r="I422" s="1033"/>
      <c r="J422" s="208" t="str">
        <f ca="1">IF(MOD(ROW()-13,2)=0,IF(ISBLANK(OFFSET(#REF!,INT((ROW()-13)/2),0)),"",OFFSET(#REF!,INT((ROW()-13)/2),0)),IF(ISBLANK(OFFSET('9. METAS'!$U$20,INT((ROW()-14)/2),0)),"",OFFSET('9. METAS'!$U$20,INT((ROW()-14)/2),0)))</f>
        <v/>
      </c>
      <c r="K422" s="209" t="str">
        <f ca="1">IF(MOD(ROW()-13,2)=0,IF(ISBLANK(OFFSET(#REF!,INT((ROW()-13)/2),0)),"",OFFSET(#REF!,INT((ROW()-13)/2),0)),IF(ISBLANK(OFFSET('9. METAS'!$V$20,INT((ROW()-14)/2),0)),"",OFFSET('9. METAS'!$V$20,INT((ROW()-14)/2),0)))</f>
        <v/>
      </c>
      <c r="L422" s="209" t="str">
        <f ca="1">IF(MOD(ROW()-13,2)=0,IF(ISBLANK(OFFSET(#REF!,INT((ROW()-13)/2),0)),"",OFFSET(#REF!,INT((ROW()-13)/2),0)),IF(ISBLANK(OFFSET('9. METAS'!$W$20,INT((ROW()-14)/2),0)),"",OFFSET('9. METAS'!$W$20,INT((ROW()-14)/2),0)))</f>
        <v/>
      </c>
      <c r="M422" s="210" t="str">
        <f ca="1">IF(MOD(ROW()-13,2)=0,IF(ISBLANK(OFFSET(#REF!,INT((ROW()-13)/2),0)),"",OFFSET(#REF!,INT((ROW()-13)/2),0)),IF(ISBLANK(OFFSET('9. METAS'!$X$20,INT((ROW()-14)/2),0)),"",OFFSET('9. METAS'!$X$20,INT((ROW()-14)/2),0)))</f>
        <v/>
      </c>
      <c r="N422" s="1003"/>
      <c r="O422" s="1005"/>
      <c r="P422" s="1034"/>
    </row>
    <row r="423" spans="3:16">
      <c r="C423" s="1008" t="str">
        <f ca="1">IF(ISBLANK(OFFSET('5. Pp (3 años)'!$C$46,INT((ROW()-13)/2),0)),"",OFFSET('5. Pp (3 años)'!$C$46,INT((ROW()-13)/2),0))</f>
        <v/>
      </c>
      <c r="D423" s="983" t="str">
        <f ca="1">IF(ISBLANK(OFFSET('5. Pp (3 años)'!$D$46,INT((ROW()-13)/2),0)),"",OFFSET('5. Pp (3 años)'!$D$46,INT((ROW()-13)/2),0))</f>
        <v/>
      </c>
      <c r="E423" s="983" t="str">
        <f ca="1">IF(ISBLANK(OFFSET('5. Pp (3 años)'!$E$46,INT((ROW()-13)/2),0)),"",OFFSET('5. Pp (3 años)'!$E$46,INT((ROW()-13)/2),0))</f>
        <v/>
      </c>
      <c r="F423" s="985" t="str">
        <f ca="1">IF(ISBLANK(OFFSET('5. Pp (3 años)'!$K$46,INT((ROW()-13)/2),0)),"",OFFSET('5. Pp (3 años)'!$K$46,INT((ROW()-13)/2),0))</f>
        <v/>
      </c>
      <c r="G423" s="987" t="str">
        <f ca="1">IF(ISBLANK(OFFSET('5. Pp (3 años)'!$H$46,INT((ROW()-13)/2),0)),"",OFFSET('5. Pp (3 años)'!$H$46,INT((ROW()-13)/2),0))</f>
        <v/>
      </c>
      <c r="H423" s="1027" t="str">
        <f ca="1">IF(ISBLANK(OFFSET('9. METAS'!$L$20,INT((ROW()-13)/2),0)),"",OFFSET('9. METAS'!$L$20,INT((ROW()-13)/2),0))</f>
        <v/>
      </c>
      <c r="I423" s="1029"/>
      <c r="J423" s="208" t="e">
        <f ca="1">IF(MOD(ROW()-13,2)=0,IF(ISBLANK(OFFSET(#REF!,INT((ROW()-13)/2),0)),"",OFFSET(#REF!,INT((ROW()-13)/2),0)),IF(ISBLANK(OFFSET('9. METAS'!$U$20,INT((ROW()-14)/2),0)),"",OFFSET('9. METAS'!$U$20,INT((ROW()-14)/2),0)))</f>
        <v>#REF!</v>
      </c>
      <c r="K423" s="209" t="e">
        <f ca="1">IF(MOD(ROW()-13,2)=0,IF(ISBLANK(OFFSET(#REF!,INT((ROW()-13)/2),0)),"",OFFSET(#REF!,INT((ROW()-13)/2),0)),IF(ISBLANK(OFFSET('9. METAS'!$V$20,INT((ROW()-14)/2),0)),"",OFFSET('9. METAS'!$V$20,INT((ROW()-14)/2),0)))</f>
        <v>#REF!</v>
      </c>
      <c r="L423" s="209" t="e">
        <f ca="1">IF(MOD(ROW()-13,2)=0,IF(ISBLANK(OFFSET(#REF!,INT((ROW()-13)/2),0)),"",OFFSET(#REF!,INT((ROW()-13)/2),0)),IF(ISBLANK(OFFSET('9. METAS'!$W$20,INT((ROW()-14)/2),0)),"",OFFSET('9. METAS'!$W$20,INT((ROW()-14)/2),0)))</f>
        <v>#REF!</v>
      </c>
      <c r="M423" s="210" t="e">
        <f ca="1">IF(MOD(ROW()-13,2)=0,IF(ISBLANK(OFFSET(#REF!,INT((ROW()-13)/2),0)),"",OFFSET(#REF!,INT((ROW()-13)/2),0)),IF(ISBLANK(OFFSET('9. METAS'!$X$20,INT((ROW()-14)/2),0)),"",OFFSET('9. METAS'!$X$20,INT((ROW()-14)/2),0)))</f>
        <v>#REF!</v>
      </c>
      <c r="N423" s="1002" t="str">
        <f t="shared" ref="N423" ca="1" si="406">IFERROR(J423/J424,"ND")</f>
        <v>ND</v>
      </c>
      <c r="O423" s="1004" t="str">
        <f t="shared" ref="O423" ca="1" si="407">IFERROR(((J423+K423+L423+M423)/H423),"ND")</f>
        <v>ND</v>
      </c>
      <c r="P423" s="1031"/>
    </row>
    <row r="424" spans="3:16">
      <c r="C424" s="981"/>
      <c r="D424" s="983"/>
      <c r="E424" s="983"/>
      <c r="F424" s="985"/>
      <c r="G424" s="987"/>
      <c r="H424" s="1027"/>
      <c r="I424" s="1033"/>
      <c r="J424" s="208" t="str">
        <f ca="1">IF(MOD(ROW()-13,2)=0,IF(ISBLANK(OFFSET(#REF!,INT((ROW()-13)/2),0)),"",OFFSET(#REF!,INT((ROW()-13)/2),0)),IF(ISBLANK(OFFSET('9. METAS'!$U$20,INT((ROW()-14)/2),0)),"",OFFSET('9. METAS'!$U$20,INT((ROW()-14)/2),0)))</f>
        <v/>
      </c>
      <c r="K424" s="209" t="str">
        <f ca="1">IF(MOD(ROW()-13,2)=0,IF(ISBLANK(OFFSET(#REF!,INT((ROW()-13)/2),0)),"",OFFSET(#REF!,INT((ROW()-13)/2),0)),IF(ISBLANK(OFFSET('9. METAS'!$V$20,INT((ROW()-14)/2),0)),"",OFFSET('9. METAS'!$V$20,INT((ROW()-14)/2),0)))</f>
        <v/>
      </c>
      <c r="L424" s="209" t="str">
        <f ca="1">IF(MOD(ROW()-13,2)=0,IF(ISBLANK(OFFSET(#REF!,INT((ROW()-13)/2),0)),"",OFFSET(#REF!,INT((ROW()-13)/2),0)),IF(ISBLANK(OFFSET('9. METAS'!$W$20,INT((ROW()-14)/2),0)),"",OFFSET('9. METAS'!$W$20,INT((ROW()-14)/2),0)))</f>
        <v/>
      </c>
      <c r="M424" s="210" t="str">
        <f ca="1">IF(MOD(ROW()-13,2)=0,IF(ISBLANK(OFFSET(#REF!,INT((ROW()-13)/2),0)),"",OFFSET(#REF!,INT((ROW()-13)/2),0)),IF(ISBLANK(OFFSET('9. METAS'!$X$20,INT((ROW()-14)/2),0)),"",OFFSET('9. METAS'!$X$20,INT((ROW()-14)/2),0)))</f>
        <v/>
      </c>
      <c r="N424" s="1003"/>
      <c r="O424" s="1005"/>
      <c r="P424" s="1034"/>
    </row>
    <row r="425" spans="3:16">
      <c r="C425" s="1008" t="str">
        <f ca="1">IF(ISBLANK(OFFSET('5. Pp (3 años)'!$C$46,INT((ROW()-13)/2),0)),"",OFFSET('5. Pp (3 años)'!$C$46,INT((ROW()-13)/2),0))</f>
        <v/>
      </c>
      <c r="D425" s="983" t="str">
        <f ca="1">IF(ISBLANK(OFFSET('5. Pp (3 años)'!$D$46,INT((ROW()-13)/2),0)),"",OFFSET('5. Pp (3 años)'!$D$46,INT((ROW()-13)/2),0))</f>
        <v/>
      </c>
      <c r="E425" s="983" t="str">
        <f ca="1">IF(ISBLANK(OFFSET('5. Pp (3 años)'!$E$46,INT((ROW()-13)/2),0)),"",OFFSET('5. Pp (3 años)'!$E$46,INT((ROW()-13)/2),0))</f>
        <v/>
      </c>
      <c r="F425" s="985" t="str">
        <f ca="1">IF(ISBLANK(OFFSET('5. Pp (3 años)'!$K$46,INT((ROW()-13)/2),0)),"",OFFSET('5. Pp (3 años)'!$K$46,INT((ROW()-13)/2),0))</f>
        <v/>
      </c>
      <c r="G425" s="987" t="str">
        <f ca="1">IF(ISBLANK(OFFSET('5. Pp (3 años)'!$H$46,INT((ROW()-13)/2),0)),"",OFFSET('5. Pp (3 años)'!$H$46,INT((ROW()-13)/2),0))</f>
        <v/>
      </c>
      <c r="H425" s="1027" t="str">
        <f ca="1">IF(ISBLANK(OFFSET('9. METAS'!$L$20,INT((ROW()-13)/2),0)),"",OFFSET('9. METAS'!$L$20,INT((ROW()-13)/2),0))</f>
        <v/>
      </c>
      <c r="I425" s="1029"/>
      <c r="J425" s="208" t="e">
        <f ca="1">IF(MOD(ROW()-13,2)=0,IF(ISBLANK(OFFSET(#REF!,INT((ROW()-13)/2),0)),"",OFFSET(#REF!,INT((ROW()-13)/2),0)),IF(ISBLANK(OFFSET('9. METAS'!$U$20,INT((ROW()-14)/2),0)),"",OFFSET('9. METAS'!$U$20,INT((ROW()-14)/2),0)))</f>
        <v>#REF!</v>
      </c>
      <c r="K425" s="209" t="e">
        <f ca="1">IF(MOD(ROW()-13,2)=0,IF(ISBLANK(OFFSET(#REF!,INT((ROW()-13)/2),0)),"",OFFSET(#REF!,INT((ROW()-13)/2),0)),IF(ISBLANK(OFFSET('9. METAS'!$V$20,INT((ROW()-14)/2),0)),"",OFFSET('9. METAS'!$V$20,INT((ROW()-14)/2),0)))</f>
        <v>#REF!</v>
      </c>
      <c r="L425" s="209" t="e">
        <f ca="1">IF(MOD(ROW()-13,2)=0,IF(ISBLANK(OFFSET(#REF!,INT((ROW()-13)/2),0)),"",OFFSET(#REF!,INT((ROW()-13)/2),0)),IF(ISBLANK(OFFSET('9. METAS'!$W$20,INT((ROW()-14)/2),0)),"",OFFSET('9. METAS'!$W$20,INT((ROW()-14)/2),0)))</f>
        <v>#REF!</v>
      </c>
      <c r="M425" s="210" t="e">
        <f ca="1">IF(MOD(ROW()-13,2)=0,IF(ISBLANK(OFFSET(#REF!,INT((ROW()-13)/2),0)),"",OFFSET(#REF!,INT((ROW()-13)/2),0)),IF(ISBLANK(OFFSET('9. METAS'!$X$20,INT((ROW()-14)/2),0)),"",OFFSET('9. METAS'!$X$20,INT((ROW()-14)/2),0)))</f>
        <v>#REF!</v>
      </c>
      <c r="N425" s="1002" t="str">
        <f t="shared" ref="N425" ca="1" si="408">IFERROR(J425/J426,"ND")</f>
        <v>ND</v>
      </c>
      <c r="O425" s="1004" t="str">
        <f t="shared" ref="O425" ca="1" si="409">IFERROR(((J425+K425+L425+M425)/H425),"ND")</f>
        <v>ND</v>
      </c>
      <c r="P425" s="1031"/>
    </row>
    <row r="426" spans="3:16">
      <c r="C426" s="981"/>
      <c r="D426" s="983"/>
      <c r="E426" s="983"/>
      <c r="F426" s="985"/>
      <c r="G426" s="987"/>
      <c r="H426" s="1027"/>
      <c r="I426" s="1033"/>
      <c r="J426" s="208" t="str">
        <f ca="1">IF(MOD(ROW()-13,2)=0,IF(ISBLANK(OFFSET(#REF!,INT((ROW()-13)/2),0)),"",OFFSET(#REF!,INT((ROW()-13)/2),0)),IF(ISBLANK(OFFSET('9. METAS'!$U$20,INT((ROW()-14)/2),0)),"",OFFSET('9. METAS'!$U$20,INT((ROW()-14)/2),0)))</f>
        <v/>
      </c>
      <c r="K426" s="209" t="str">
        <f ca="1">IF(MOD(ROW()-13,2)=0,IF(ISBLANK(OFFSET(#REF!,INT((ROW()-13)/2),0)),"",OFFSET(#REF!,INT((ROW()-13)/2),0)),IF(ISBLANK(OFFSET('9. METAS'!$V$20,INT((ROW()-14)/2),0)),"",OFFSET('9. METAS'!$V$20,INT((ROW()-14)/2),0)))</f>
        <v/>
      </c>
      <c r="L426" s="209" t="str">
        <f ca="1">IF(MOD(ROW()-13,2)=0,IF(ISBLANK(OFFSET(#REF!,INT((ROW()-13)/2),0)),"",OFFSET(#REF!,INT((ROW()-13)/2),0)),IF(ISBLANK(OFFSET('9. METAS'!$W$20,INT((ROW()-14)/2),0)),"",OFFSET('9. METAS'!$W$20,INT((ROW()-14)/2),0)))</f>
        <v/>
      </c>
      <c r="M426" s="210" t="str">
        <f ca="1">IF(MOD(ROW()-13,2)=0,IF(ISBLANK(OFFSET(#REF!,INT((ROW()-13)/2),0)),"",OFFSET(#REF!,INT((ROW()-13)/2),0)),IF(ISBLANK(OFFSET('9. METAS'!$X$20,INT((ROW()-14)/2),0)),"",OFFSET('9. METAS'!$X$20,INT((ROW()-14)/2),0)))</f>
        <v/>
      </c>
      <c r="N426" s="1003"/>
      <c r="O426" s="1005"/>
      <c r="P426" s="1034"/>
    </row>
    <row r="427" spans="3:16">
      <c r="C427" s="1008" t="str">
        <f ca="1">IF(ISBLANK(OFFSET('5. Pp (3 años)'!$C$46,INT((ROW()-13)/2),0)),"",OFFSET('5. Pp (3 años)'!$C$46,INT((ROW()-13)/2),0))</f>
        <v/>
      </c>
      <c r="D427" s="983" t="str">
        <f ca="1">IF(ISBLANK(OFFSET('5. Pp (3 años)'!$D$46,INT((ROW()-13)/2),0)),"",OFFSET('5. Pp (3 años)'!$D$46,INT((ROW()-13)/2),0))</f>
        <v/>
      </c>
      <c r="E427" s="983" t="str">
        <f ca="1">IF(ISBLANK(OFFSET('5. Pp (3 años)'!$E$46,INT((ROW()-13)/2),0)),"",OFFSET('5. Pp (3 años)'!$E$46,INT((ROW()-13)/2),0))</f>
        <v/>
      </c>
      <c r="F427" s="985" t="str">
        <f ca="1">IF(ISBLANK(OFFSET('5. Pp (3 años)'!$K$46,INT((ROW()-13)/2),0)),"",OFFSET('5. Pp (3 años)'!$K$46,INT((ROW()-13)/2),0))</f>
        <v/>
      </c>
      <c r="G427" s="987" t="str">
        <f ca="1">IF(ISBLANK(OFFSET('5. Pp (3 años)'!$H$46,INT((ROW()-13)/2),0)),"",OFFSET('5. Pp (3 años)'!$H$46,INT((ROW()-13)/2),0))</f>
        <v/>
      </c>
      <c r="H427" s="1027" t="str">
        <f ca="1">IF(ISBLANK(OFFSET('9. METAS'!$L$20,INT((ROW()-13)/2),0)),"",OFFSET('9. METAS'!$L$20,INT((ROW()-13)/2),0))</f>
        <v/>
      </c>
      <c r="I427" s="1029"/>
      <c r="J427" s="208" t="e">
        <f ca="1">IF(MOD(ROW()-13,2)=0,IF(ISBLANK(OFFSET(#REF!,INT((ROW()-13)/2),0)),"",OFFSET(#REF!,INT((ROW()-13)/2),0)),IF(ISBLANK(OFFSET('9. METAS'!$U$20,INT((ROW()-14)/2),0)),"",OFFSET('9. METAS'!$U$20,INT((ROW()-14)/2),0)))</f>
        <v>#REF!</v>
      </c>
      <c r="K427" s="209" t="e">
        <f ca="1">IF(MOD(ROW()-13,2)=0,IF(ISBLANK(OFFSET(#REF!,INT((ROW()-13)/2),0)),"",OFFSET(#REF!,INT((ROW()-13)/2),0)),IF(ISBLANK(OFFSET('9. METAS'!$V$20,INT((ROW()-14)/2),0)),"",OFFSET('9. METAS'!$V$20,INT((ROW()-14)/2),0)))</f>
        <v>#REF!</v>
      </c>
      <c r="L427" s="209" t="e">
        <f ca="1">IF(MOD(ROW()-13,2)=0,IF(ISBLANK(OFFSET(#REF!,INT((ROW()-13)/2),0)),"",OFFSET(#REF!,INT((ROW()-13)/2),0)),IF(ISBLANK(OFFSET('9. METAS'!$W$20,INT((ROW()-14)/2),0)),"",OFFSET('9. METAS'!$W$20,INT((ROW()-14)/2),0)))</f>
        <v>#REF!</v>
      </c>
      <c r="M427" s="210" t="e">
        <f ca="1">IF(MOD(ROW()-13,2)=0,IF(ISBLANK(OFFSET(#REF!,INT((ROW()-13)/2),0)),"",OFFSET(#REF!,INT((ROW()-13)/2),0)),IF(ISBLANK(OFFSET('9. METAS'!$X$20,INT((ROW()-14)/2),0)),"",OFFSET('9. METAS'!$X$20,INT((ROW()-14)/2),0)))</f>
        <v>#REF!</v>
      </c>
      <c r="N427" s="1002" t="str">
        <f t="shared" ref="N427" ca="1" si="410">IFERROR(J427/J428,"ND")</f>
        <v>ND</v>
      </c>
      <c r="O427" s="1004" t="str">
        <f t="shared" ref="O427" ca="1" si="411">IFERROR(((J427+K427+L427+M427)/H427),"ND")</f>
        <v>ND</v>
      </c>
      <c r="P427" s="1031"/>
    </row>
    <row r="428" spans="3:16">
      <c r="C428" s="981"/>
      <c r="D428" s="983"/>
      <c r="E428" s="983"/>
      <c r="F428" s="985"/>
      <c r="G428" s="987"/>
      <c r="H428" s="1027"/>
      <c r="I428" s="1033"/>
      <c r="J428" s="208" t="str">
        <f ca="1">IF(MOD(ROW()-13,2)=0,IF(ISBLANK(OFFSET(#REF!,INT((ROW()-13)/2),0)),"",OFFSET(#REF!,INT((ROW()-13)/2),0)),IF(ISBLANK(OFFSET('9. METAS'!$U$20,INT((ROW()-14)/2),0)),"",OFFSET('9. METAS'!$U$20,INT((ROW()-14)/2),0)))</f>
        <v/>
      </c>
      <c r="K428" s="209" t="str">
        <f ca="1">IF(MOD(ROW()-13,2)=0,IF(ISBLANK(OFFSET(#REF!,INT((ROW()-13)/2),0)),"",OFFSET(#REF!,INT((ROW()-13)/2),0)),IF(ISBLANK(OFFSET('9. METAS'!$V$20,INT((ROW()-14)/2),0)),"",OFFSET('9. METAS'!$V$20,INT((ROW()-14)/2),0)))</f>
        <v/>
      </c>
      <c r="L428" s="209" t="str">
        <f ca="1">IF(MOD(ROW()-13,2)=0,IF(ISBLANK(OFFSET(#REF!,INT((ROW()-13)/2),0)),"",OFFSET(#REF!,INT((ROW()-13)/2),0)),IF(ISBLANK(OFFSET('9. METAS'!$W$20,INT((ROW()-14)/2),0)),"",OFFSET('9. METAS'!$W$20,INT((ROW()-14)/2),0)))</f>
        <v/>
      </c>
      <c r="M428" s="210" t="str">
        <f ca="1">IF(MOD(ROW()-13,2)=0,IF(ISBLANK(OFFSET(#REF!,INT((ROW()-13)/2),0)),"",OFFSET(#REF!,INT((ROW()-13)/2),0)),IF(ISBLANK(OFFSET('9. METAS'!$X$20,INT((ROW()-14)/2),0)),"",OFFSET('9. METAS'!$X$20,INT((ROW()-14)/2),0)))</f>
        <v/>
      </c>
      <c r="N428" s="1003"/>
      <c r="O428" s="1005"/>
      <c r="P428" s="1034"/>
    </row>
    <row r="429" spans="3:16">
      <c r="C429" s="1008" t="str">
        <f ca="1">IF(ISBLANK(OFFSET('5. Pp (3 años)'!$C$46,INT((ROW()-13)/2),0)),"",OFFSET('5. Pp (3 años)'!$C$46,INT((ROW()-13)/2),0))</f>
        <v/>
      </c>
      <c r="D429" s="983" t="str">
        <f ca="1">IF(ISBLANK(OFFSET('5. Pp (3 años)'!$D$46,INT((ROW()-13)/2),0)),"",OFFSET('5. Pp (3 años)'!$D$46,INT((ROW()-13)/2),0))</f>
        <v/>
      </c>
      <c r="E429" s="983" t="str">
        <f ca="1">IF(ISBLANK(OFFSET('5. Pp (3 años)'!$E$46,INT((ROW()-13)/2),0)),"",OFFSET('5. Pp (3 años)'!$E$46,INT((ROW()-13)/2),0))</f>
        <v/>
      </c>
      <c r="F429" s="985" t="str">
        <f ca="1">IF(ISBLANK(OFFSET('5. Pp (3 años)'!$K$46,INT((ROW()-13)/2),0)),"",OFFSET('5. Pp (3 años)'!$K$46,INT((ROW()-13)/2),0))</f>
        <v/>
      </c>
      <c r="G429" s="987" t="str">
        <f ca="1">IF(ISBLANK(OFFSET('5. Pp (3 años)'!$H$46,INT((ROW()-13)/2),0)),"",OFFSET('5. Pp (3 años)'!$H$46,INT((ROW()-13)/2),0))</f>
        <v/>
      </c>
      <c r="H429" s="1027" t="str">
        <f ca="1">IF(ISBLANK(OFFSET('9. METAS'!$L$20,INT((ROW()-13)/2),0)),"",OFFSET('9. METAS'!$L$20,INT((ROW()-13)/2),0))</f>
        <v/>
      </c>
      <c r="I429" s="1029"/>
      <c r="J429" s="208" t="e">
        <f ca="1">IF(MOD(ROW()-13,2)=0,IF(ISBLANK(OFFSET(#REF!,INT((ROW()-13)/2),0)),"",OFFSET(#REF!,INT((ROW()-13)/2),0)),IF(ISBLANK(OFFSET('9. METAS'!$U$20,INT((ROW()-14)/2),0)),"",OFFSET('9. METAS'!$U$20,INT((ROW()-14)/2),0)))</f>
        <v>#REF!</v>
      </c>
      <c r="K429" s="209" t="e">
        <f ca="1">IF(MOD(ROW()-13,2)=0,IF(ISBLANK(OFFSET(#REF!,INT((ROW()-13)/2),0)),"",OFFSET(#REF!,INT((ROW()-13)/2),0)),IF(ISBLANK(OFFSET('9. METAS'!$V$20,INT((ROW()-14)/2),0)),"",OFFSET('9. METAS'!$V$20,INT((ROW()-14)/2),0)))</f>
        <v>#REF!</v>
      </c>
      <c r="L429" s="209" t="e">
        <f ca="1">IF(MOD(ROW()-13,2)=0,IF(ISBLANK(OFFSET(#REF!,INT((ROW()-13)/2),0)),"",OFFSET(#REF!,INT((ROW()-13)/2),0)),IF(ISBLANK(OFFSET('9. METAS'!$W$20,INT((ROW()-14)/2),0)),"",OFFSET('9. METAS'!$W$20,INT((ROW()-14)/2),0)))</f>
        <v>#REF!</v>
      </c>
      <c r="M429" s="210" t="e">
        <f ca="1">IF(MOD(ROW()-13,2)=0,IF(ISBLANK(OFFSET(#REF!,INT((ROW()-13)/2),0)),"",OFFSET(#REF!,INT((ROW()-13)/2),0)),IF(ISBLANK(OFFSET('9. METAS'!$X$20,INT((ROW()-14)/2),0)),"",OFFSET('9. METAS'!$X$20,INT((ROW()-14)/2),0)))</f>
        <v>#REF!</v>
      </c>
      <c r="N429" s="1002" t="str">
        <f t="shared" ref="N429" ca="1" si="412">IFERROR(J429/J430,"ND")</f>
        <v>ND</v>
      </c>
      <c r="O429" s="1004" t="str">
        <f t="shared" ref="O429" ca="1" si="413">IFERROR(((J429+K429+L429+M429)/H429),"ND")</f>
        <v>ND</v>
      </c>
      <c r="P429" s="1031"/>
    </row>
    <row r="430" spans="3:16">
      <c r="C430" s="981"/>
      <c r="D430" s="983"/>
      <c r="E430" s="983"/>
      <c r="F430" s="985"/>
      <c r="G430" s="987"/>
      <c r="H430" s="1027"/>
      <c r="I430" s="1033"/>
      <c r="J430" s="208" t="str">
        <f ca="1">IF(MOD(ROW()-13,2)=0,IF(ISBLANK(OFFSET(#REF!,INT((ROW()-13)/2),0)),"",OFFSET(#REF!,INT((ROW()-13)/2),0)),IF(ISBLANK(OFFSET('9. METAS'!$U$20,INT((ROW()-14)/2),0)),"",OFFSET('9. METAS'!$U$20,INT((ROW()-14)/2),0)))</f>
        <v/>
      </c>
      <c r="K430" s="209" t="str">
        <f ca="1">IF(MOD(ROW()-13,2)=0,IF(ISBLANK(OFFSET(#REF!,INT((ROW()-13)/2),0)),"",OFFSET(#REF!,INT((ROW()-13)/2),0)),IF(ISBLANK(OFFSET('9. METAS'!$V$20,INT((ROW()-14)/2),0)),"",OFFSET('9. METAS'!$V$20,INT((ROW()-14)/2),0)))</f>
        <v/>
      </c>
      <c r="L430" s="209" t="str">
        <f ca="1">IF(MOD(ROW()-13,2)=0,IF(ISBLANK(OFFSET(#REF!,INT((ROW()-13)/2),0)),"",OFFSET(#REF!,INT((ROW()-13)/2),0)),IF(ISBLANK(OFFSET('9. METAS'!$W$20,INT((ROW()-14)/2),0)),"",OFFSET('9. METAS'!$W$20,INT((ROW()-14)/2),0)))</f>
        <v/>
      </c>
      <c r="M430" s="210" t="str">
        <f ca="1">IF(MOD(ROW()-13,2)=0,IF(ISBLANK(OFFSET(#REF!,INT((ROW()-13)/2),0)),"",OFFSET(#REF!,INT((ROW()-13)/2),0)),IF(ISBLANK(OFFSET('9. METAS'!$X$20,INT((ROW()-14)/2),0)),"",OFFSET('9. METAS'!$X$20,INT((ROW()-14)/2),0)))</f>
        <v/>
      </c>
      <c r="N430" s="1003"/>
      <c r="O430" s="1005"/>
      <c r="P430" s="1034"/>
    </row>
    <row r="431" spans="3:16">
      <c r="C431" s="1008" t="str">
        <f ca="1">IF(ISBLANK(OFFSET('5. Pp (3 años)'!$C$46,INT((ROW()-13)/2),0)),"",OFFSET('5. Pp (3 años)'!$C$46,INT((ROW()-13)/2),0))</f>
        <v/>
      </c>
      <c r="D431" s="983" t="str">
        <f ca="1">IF(ISBLANK(OFFSET('5. Pp (3 años)'!$D$46,INT((ROW()-13)/2),0)),"",OFFSET('5. Pp (3 años)'!$D$46,INT((ROW()-13)/2),0))</f>
        <v/>
      </c>
      <c r="E431" s="983" t="str">
        <f ca="1">IF(ISBLANK(OFFSET('5. Pp (3 años)'!$E$46,INT((ROW()-13)/2),0)),"",OFFSET('5. Pp (3 años)'!$E$46,INT((ROW()-13)/2),0))</f>
        <v/>
      </c>
      <c r="F431" s="985" t="str">
        <f ca="1">IF(ISBLANK(OFFSET('5. Pp (3 años)'!$K$46,INT((ROW()-13)/2),0)),"",OFFSET('5. Pp (3 años)'!$K$46,INT((ROW()-13)/2),0))</f>
        <v/>
      </c>
      <c r="G431" s="987" t="str">
        <f ca="1">IF(ISBLANK(OFFSET('5. Pp (3 años)'!$H$46,INT((ROW()-13)/2),0)),"",OFFSET('5. Pp (3 años)'!$H$46,INT((ROW()-13)/2),0))</f>
        <v/>
      </c>
      <c r="H431" s="1027" t="str">
        <f ca="1">IF(ISBLANK(OFFSET('9. METAS'!$L$20,INT((ROW()-13)/2),0)),"",OFFSET('9. METAS'!$L$20,INT((ROW()-13)/2),0))</f>
        <v/>
      </c>
      <c r="I431" s="1029"/>
      <c r="J431" s="208" t="e">
        <f ca="1">IF(MOD(ROW()-13,2)=0,IF(ISBLANK(OFFSET(#REF!,INT((ROW()-13)/2),0)),"",OFFSET(#REF!,INT((ROW()-13)/2),0)),IF(ISBLANK(OFFSET('9. METAS'!$U$20,INT((ROW()-14)/2),0)),"",OFFSET('9. METAS'!$U$20,INT((ROW()-14)/2),0)))</f>
        <v>#REF!</v>
      </c>
      <c r="K431" s="209" t="e">
        <f ca="1">IF(MOD(ROW()-13,2)=0,IF(ISBLANK(OFFSET(#REF!,INT((ROW()-13)/2),0)),"",OFFSET(#REF!,INT((ROW()-13)/2),0)),IF(ISBLANK(OFFSET('9. METAS'!$V$20,INT((ROW()-14)/2),0)),"",OFFSET('9. METAS'!$V$20,INT((ROW()-14)/2),0)))</f>
        <v>#REF!</v>
      </c>
      <c r="L431" s="209" t="e">
        <f ca="1">IF(MOD(ROW()-13,2)=0,IF(ISBLANK(OFFSET(#REF!,INT((ROW()-13)/2),0)),"",OFFSET(#REF!,INT((ROW()-13)/2),0)),IF(ISBLANK(OFFSET('9. METAS'!$W$20,INT((ROW()-14)/2),0)),"",OFFSET('9. METAS'!$W$20,INT((ROW()-14)/2),0)))</f>
        <v>#REF!</v>
      </c>
      <c r="M431" s="210" t="e">
        <f ca="1">IF(MOD(ROW()-13,2)=0,IF(ISBLANK(OFFSET(#REF!,INT((ROW()-13)/2),0)),"",OFFSET(#REF!,INT((ROW()-13)/2),0)),IF(ISBLANK(OFFSET('9. METAS'!$X$20,INT((ROW()-14)/2),0)),"",OFFSET('9. METAS'!$X$20,INT((ROW()-14)/2),0)))</f>
        <v>#REF!</v>
      </c>
      <c r="N431" s="1002" t="str">
        <f t="shared" ref="N431" ca="1" si="414">IFERROR(J431/J432,"ND")</f>
        <v>ND</v>
      </c>
      <c r="O431" s="1004" t="str">
        <f t="shared" ref="O431" ca="1" si="415">IFERROR(((J431+K431+L431+M431)/H431),"ND")</f>
        <v>ND</v>
      </c>
      <c r="P431" s="1031"/>
    </row>
    <row r="432" spans="3:16">
      <c r="C432" s="981"/>
      <c r="D432" s="983"/>
      <c r="E432" s="983"/>
      <c r="F432" s="985"/>
      <c r="G432" s="987"/>
      <c r="H432" s="1027"/>
      <c r="I432" s="1033"/>
      <c r="J432" s="208" t="str">
        <f ca="1">IF(MOD(ROW()-13,2)=0,IF(ISBLANK(OFFSET(#REF!,INT((ROW()-13)/2),0)),"",OFFSET(#REF!,INT((ROW()-13)/2),0)),IF(ISBLANK(OFFSET('9. METAS'!$U$20,INT((ROW()-14)/2),0)),"",OFFSET('9. METAS'!$U$20,INT((ROW()-14)/2),0)))</f>
        <v/>
      </c>
      <c r="K432" s="209" t="str">
        <f ca="1">IF(MOD(ROW()-13,2)=0,IF(ISBLANK(OFFSET(#REF!,INT((ROW()-13)/2),0)),"",OFFSET(#REF!,INT((ROW()-13)/2),0)),IF(ISBLANK(OFFSET('9. METAS'!$V$20,INT((ROW()-14)/2),0)),"",OFFSET('9. METAS'!$V$20,INT((ROW()-14)/2),0)))</f>
        <v/>
      </c>
      <c r="L432" s="209" t="str">
        <f ca="1">IF(MOD(ROW()-13,2)=0,IF(ISBLANK(OFFSET(#REF!,INT((ROW()-13)/2),0)),"",OFFSET(#REF!,INT((ROW()-13)/2),0)),IF(ISBLANK(OFFSET('9. METAS'!$W$20,INT((ROW()-14)/2),0)),"",OFFSET('9. METAS'!$W$20,INT((ROW()-14)/2),0)))</f>
        <v/>
      </c>
      <c r="M432" s="210" t="str">
        <f ca="1">IF(MOD(ROW()-13,2)=0,IF(ISBLANK(OFFSET(#REF!,INT((ROW()-13)/2),0)),"",OFFSET(#REF!,INT((ROW()-13)/2),0)),IF(ISBLANK(OFFSET('9. METAS'!$X$20,INT((ROW()-14)/2),0)),"",OFFSET('9. METAS'!$X$20,INT((ROW()-14)/2),0)))</f>
        <v/>
      </c>
      <c r="N432" s="1003"/>
      <c r="O432" s="1005"/>
      <c r="P432" s="1034"/>
    </row>
    <row r="433" spans="3:16">
      <c r="C433" s="1008" t="str">
        <f ca="1">IF(ISBLANK(OFFSET('5. Pp (3 años)'!$C$46,INT((ROW()-13)/2),0)),"",OFFSET('5. Pp (3 años)'!$C$46,INT((ROW()-13)/2),0))</f>
        <v/>
      </c>
      <c r="D433" s="983" t="str">
        <f ca="1">IF(ISBLANK(OFFSET('5. Pp (3 años)'!$D$46,INT((ROW()-13)/2),0)),"",OFFSET('5. Pp (3 años)'!$D$46,INT((ROW()-13)/2),0))</f>
        <v/>
      </c>
      <c r="E433" s="983" t="str">
        <f ca="1">IF(ISBLANK(OFFSET('5. Pp (3 años)'!$E$46,INT((ROW()-13)/2),0)),"",OFFSET('5. Pp (3 años)'!$E$46,INT((ROW()-13)/2),0))</f>
        <v/>
      </c>
      <c r="F433" s="985" t="str">
        <f ca="1">IF(ISBLANK(OFFSET('5. Pp (3 años)'!$K$46,INT((ROW()-13)/2),0)),"",OFFSET('5. Pp (3 años)'!$K$46,INT((ROW()-13)/2),0))</f>
        <v/>
      </c>
      <c r="G433" s="987" t="str">
        <f ca="1">IF(ISBLANK(OFFSET('5. Pp (3 años)'!$H$46,INT((ROW()-13)/2),0)),"",OFFSET('5. Pp (3 años)'!$H$46,INT((ROW()-13)/2),0))</f>
        <v/>
      </c>
      <c r="H433" s="1027" t="str">
        <f ca="1">IF(ISBLANK(OFFSET('9. METAS'!$L$20,INT((ROW()-13)/2),0)),"",OFFSET('9. METAS'!$L$20,INT((ROW()-13)/2),0))</f>
        <v/>
      </c>
      <c r="I433" s="1029"/>
      <c r="J433" s="208" t="e">
        <f ca="1">IF(MOD(ROW()-13,2)=0,IF(ISBLANK(OFFSET(#REF!,INT((ROW()-13)/2),0)),"",OFFSET(#REF!,INT((ROW()-13)/2),0)),IF(ISBLANK(OFFSET('9. METAS'!$U$20,INT((ROW()-14)/2),0)),"",OFFSET('9. METAS'!$U$20,INT((ROW()-14)/2),0)))</f>
        <v>#REF!</v>
      </c>
      <c r="K433" s="209" t="e">
        <f ca="1">IF(MOD(ROW()-13,2)=0,IF(ISBLANK(OFFSET(#REF!,INT((ROW()-13)/2),0)),"",OFFSET(#REF!,INT((ROW()-13)/2),0)),IF(ISBLANK(OFFSET('9. METAS'!$V$20,INT((ROW()-14)/2),0)),"",OFFSET('9. METAS'!$V$20,INT((ROW()-14)/2),0)))</f>
        <v>#REF!</v>
      </c>
      <c r="L433" s="209" t="e">
        <f ca="1">IF(MOD(ROW()-13,2)=0,IF(ISBLANK(OFFSET(#REF!,INT((ROW()-13)/2),0)),"",OFFSET(#REF!,INT((ROW()-13)/2),0)),IF(ISBLANK(OFFSET('9. METAS'!$W$20,INT((ROW()-14)/2),0)),"",OFFSET('9. METAS'!$W$20,INT((ROW()-14)/2),0)))</f>
        <v>#REF!</v>
      </c>
      <c r="M433" s="210" t="e">
        <f ca="1">IF(MOD(ROW()-13,2)=0,IF(ISBLANK(OFFSET(#REF!,INT((ROW()-13)/2),0)),"",OFFSET(#REF!,INT((ROW()-13)/2),0)),IF(ISBLANK(OFFSET('9. METAS'!$X$20,INT((ROW()-14)/2),0)),"",OFFSET('9. METAS'!$X$20,INT((ROW()-14)/2),0)))</f>
        <v>#REF!</v>
      </c>
      <c r="N433" s="1002" t="str">
        <f t="shared" ref="N433" ca="1" si="416">IFERROR(J433/J434,"ND")</f>
        <v>ND</v>
      </c>
      <c r="O433" s="1004" t="str">
        <f t="shared" ref="O433" ca="1" si="417">IFERROR(((J433+K433+L433+M433)/H433),"ND")</f>
        <v>ND</v>
      </c>
      <c r="P433" s="1031"/>
    </row>
    <row r="434" spans="3:16">
      <c r="C434" s="981"/>
      <c r="D434" s="983"/>
      <c r="E434" s="983"/>
      <c r="F434" s="985"/>
      <c r="G434" s="987"/>
      <c r="H434" s="1027"/>
      <c r="I434" s="1033"/>
      <c r="J434" s="208" t="str">
        <f ca="1">IF(MOD(ROW()-13,2)=0,IF(ISBLANK(OFFSET(#REF!,INT((ROW()-13)/2),0)),"",OFFSET(#REF!,INT((ROW()-13)/2),0)),IF(ISBLANK(OFFSET('9. METAS'!$U$20,INT((ROW()-14)/2),0)),"",OFFSET('9. METAS'!$U$20,INT((ROW()-14)/2),0)))</f>
        <v/>
      </c>
      <c r="K434" s="209" t="str">
        <f ca="1">IF(MOD(ROW()-13,2)=0,IF(ISBLANK(OFFSET(#REF!,INT((ROW()-13)/2),0)),"",OFFSET(#REF!,INT((ROW()-13)/2),0)),IF(ISBLANK(OFFSET('9. METAS'!$V$20,INT((ROW()-14)/2),0)),"",OFFSET('9. METAS'!$V$20,INT((ROW()-14)/2),0)))</f>
        <v/>
      </c>
      <c r="L434" s="209" t="str">
        <f ca="1">IF(MOD(ROW()-13,2)=0,IF(ISBLANK(OFFSET(#REF!,INT((ROW()-13)/2),0)),"",OFFSET(#REF!,INT((ROW()-13)/2),0)),IF(ISBLANK(OFFSET('9. METAS'!$W$20,INT((ROW()-14)/2),0)),"",OFFSET('9. METAS'!$W$20,INT((ROW()-14)/2),0)))</f>
        <v/>
      </c>
      <c r="M434" s="210" t="str">
        <f ca="1">IF(MOD(ROW()-13,2)=0,IF(ISBLANK(OFFSET(#REF!,INT((ROW()-13)/2),0)),"",OFFSET(#REF!,INT((ROW()-13)/2),0)),IF(ISBLANK(OFFSET('9. METAS'!$X$20,INT((ROW()-14)/2),0)),"",OFFSET('9. METAS'!$X$20,INT((ROW()-14)/2),0)))</f>
        <v/>
      </c>
      <c r="N434" s="1003"/>
      <c r="O434" s="1005"/>
      <c r="P434" s="1034"/>
    </row>
    <row r="435" spans="3:16">
      <c r="C435" s="1008" t="str">
        <f ca="1">IF(ISBLANK(OFFSET('5. Pp (3 años)'!$C$46,INT((ROW()-13)/2),0)),"",OFFSET('5. Pp (3 años)'!$C$46,INT((ROW()-13)/2),0))</f>
        <v/>
      </c>
      <c r="D435" s="983" t="str">
        <f ca="1">IF(ISBLANK(OFFSET('5. Pp (3 años)'!$D$46,INT((ROW()-13)/2),0)),"",OFFSET('5. Pp (3 años)'!$D$46,INT((ROW()-13)/2),0))</f>
        <v/>
      </c>
      <c r="E435" s="983" t="str">
        <f ca="1">IF(ISBLANK(OFFSET('5. Pp (3 años)'!$E$46,INT((ROW()-13)/2),0)),"",OFFSET('5. Pp (3 años)'!$E$46,INT((ROW()-13)/2),0))</f>
        <v/>
      </c>
      <c r="F435" s="985" t="str">
        <f ca="1">IF(ISBLANK(OFFSET('5. Pp (3 años)'!$K$46,INT((ROW()-13)/2),0)),"",OFFSET('5. Pp (3 años)'!$K$46,INT((ROW()-13)/2),0))</f>
        <v/>
      </c>
      <c r="G435" s="987" t="str">
        <f ca="1">IF(ISBLANK(OFFSET('5. Pp (3 años)'!$H$46,INT((ROW()-13)/2),0)),"",OFFSET('5. Pp (3 años)'!$H$46,INT((ROW()-13)/2),0))</f>
        <v/>
      </c>
      <c r="H435" s="1027" t="str">
        <f ca="1">IF(ISBLANK(OFFSET('9. METAS'!$L$20,INT((ROW()-13)/2),0)),"",OFFSET('9. METAS'!$L$20,INT((ROW()-13)/2),0))</f>
        <v/>
      </c>
      <c r="I435" s="1029"/>
      <c r="J435" s="208" t="e">
        <f ca="1">IF(MOD(ROW()-13,2)=0,IF(ISBLANK(OFFSET(#REF!,INT((ROW()-13)/2),0)),"",OFFSET(#REF!,INT((ROW()-13)/2),0)),IF(ISBLANK(OFFSET('9. METAS'!$U$20,INT((ROW()-14)/2),0)),"",OFFSET('9. METAS'!$U$20,INT((ROW()-14)/2),0)))</f>
        <v>#REF!</v>
      </c>
      <c r="K435" s="209" t="e">
        <f ca="1">IF(MOD(ROW()-13,2)=0,IF(ISBLANK(OFFSET(#REF!,INT((ROW()-13)/2),0)),"",OFFSET(#REF!,INT((ROW()-13)/2),0)),IF(ISBLANK(OFFSET('9. METAS'!$V$20,INT((ROW()-14)/2),0)),"",OFFSET('9. METAS'!$V$20,INT((ROW()-14)/2),0)))</f>
        <v>#REF!</v>
      </c>
      <c r="L435" s="209" t="e">
        <f ca="1">IF(MOD(ROW()-13,2)=0,IF(ISBLANK(OFFSET(#REF!,INT((ROW()-13)/2),0)),"",OFFSET(#REF!,INT((ROW()-13)/2),0)),IF(ISBLANK(OFFSET('9. METAS'!$W$20,INT((ROW()-14)/2),0)),"",OFFSET('9. METAS'!$W$20,INT((ROW()-14)/2),0)))</f>
        <v>#REF!</v>
      </c>
      <c r="M435" s="210" t="e">
        <f ca="1">IF(MOD(ROW()-13,2)=0,IF(ISBLANK(OFFSET(#REF!,INT((ROW()-13)/2),0)),"",OFFSET(#REF!,INT((ROW()-13)/2),0)),IF(ISBLANK(OFFSET('9. METAS'!$X$20,INT((ROW()-14)/2),0)),"",OFFSET('9. METAS'!$X$20,INT((ROW()-14)/2),0)))</f>
        <v>#REF!</v>
      </c>
      <c r="N435" s="1002" t="str">
        <f t="shared" ref="N435" ca="1" si="418">IFERROR(J435/J436,"ND")</f>
        <v>ND</v>
      </c>
      <c r="O435" s="1004" t="str">
        <f t="shared" ref="O435" ca="1" si="419">IFERROR(((J435+K435+L435+M435)/H435),"ND")</f>
        <v>ND</v>
      </c>
      <c r="P435" s="1031"/>
    </row>
    <row r="436" spans="3:16">
      <c r="C436" s="981"/>
      <c r="D436" s="983"/>
      <c r="E436" s="983"/>
      <c r="F436" s="985"/>
      <c r="G436" s="987"/>
      <c r="H436" s="1027"/>
      <c r="I436" s="1033"/>
      <c r="J436" s="208" t="str">
        <f ca="1">IF(MOD(ROW()-13,2)=0,IF(ISBLANK(OFFSET(#REF!,INT((ROW()-13)/2),0)),"",OFFSET(#REF!,INT((ROW()-13)/2),0)),IF(ISBLANK(OFFSET('9. METAS'!$U$20,INT((ROW()-14)/2),0)),"",OFFSET('9. METAS'!$U$20,INT((ROW()-14)/2),0)))</f>
        <v/>
      </c>
      <c r="K436" s="209" t="str">
        <f ca="1">IF(MOD(ROW()-13,2)=0,IF(ISBLANK(OFFSET(#REF!,INT((ROW()-13)/2),0)),"",OFFSET(#REF!,INT((ROW()-13)/2),0)),IF(ISBLANK(OFFSET('9. METAS'!$V$20,INT((ROW()-14)/2),0)),"",OFFSET('9. METAS'!$V$20,INT((ROW()-14)/2),0)))</f>
        <v/>
      </c>
      <c r="L436" s="209" t="str">
        <f ca="1">IF(MOD(ROW()-13,2)=0,IF(ISBLANK(OFFSET(#REF!,INT((ROW()-13)/2),0)),"",OFFSET(#REF!,INT((ROW()-13)/2),0)),IF(ISBLANK(OFFSET('9. METAS'!$W$20,INT((ROW()-14)/2),0)),"",OFFSET('9. METAS'!$W$20,INT((ROW()-14)/2),0)))</f>
        <v/>
      </c>
      <c r="M436" s="210" t="str">
        <f ca="1">IF(MOD(ROW()-13,2)=0,IF(ISBLANK(OFFSET(#REF!,INT((ROW()-13)/2),0)),"",OFFSET(#REF!,INT((ROW()-13)/2),0)),IF(ISBLANK(OFFSET('9. METAS'!$X$20,INT((ROW()-14)/2),0)),"",OFFSET('9. METAS'!$X$20,INT((ROW()-14)/2),0)))</f>
        <v/>
      </c>
      <c r="N436" s="1003"/>
      <c r="O436" s="1005"/>
      <c r="P436" s="1034"/>
    </row>
    <row r="437" spans="3:16">
      <c r="C437" s="1008" t="str">
        <f ca="1">IF(ISBLANK(OFFSET('5. Pp (3 años)'!$C$46,INT((ROW()-13)/2),0)),"",OFFSET('5. Pp (3 años)'!$C$46,INT((ROW()-13)/2),0))</f>
        <v/>
      </c>
      <c r="D437" s="983" t="str">
        <f ca="1">IF(ISBLANK(OFFSET('5. Pp (3 años)'!$D$46,INT((ROW()-13)/2),0)),"",OFFSET('5. Pp (3 años)'!$D$46,INT((ROW()-13)/2),0))</f>
        <v/>
      </c>
      <c r="E437" s="983" t="str">
        <f ca="1">IF(ISBLANK(OFFSET('5. Pp (3 años)'!$E$46,INT((ROW()-13)/2),0)),"",OFFSET('5. Pp (3 años)'!$E$46,INT((ROW()-13)/2),0))</f>
        <v/>
      </c>
      <c r="F437" s="985" t="str">
        <f ca="1">IF(ISBLANK(OFFSET('5. Pp (3 años)'!$K$46,INT((ROW()-13)/2),0)),"",OFFSET('5. Pp (3 años)'!$K$46,INT((ROW()-13)/2),0))</f>
        <v/>
      </c>
      <c r="G437" s="987" t="str">
        <f ca="1">IF(ISBLANK(OFFSET('5. Pp (3 años)'!$H$46,INT((ROW()-13)/2),0)),"",OFFSET('5. Pp (3 años)'!$H$46,INT((ROW()-13)/2),0))</f>
        <v/>
      </c>
      <c r="H437" s="1027" t="str">
        <f ca="1">IF(ISBLANK(OFFSET('9. METAS'!$L$20,INT((ROW()-13)/2),0)),"",OFFSET('9. METAS'!$L$20,INT((ROW()-13)/2),0))</f>
        <v/>
      </c>
      <c r="I437" s="1029"/>
      <c r="J437" s="208" t="e">
        <f ca="1">IF(MOD(ROW()-13,2)=0,IF(ISBLANK(OFFSET(#REF!,INT((ROW()-13)/2),0)),"",OFFSET(#REF!,INT((ROW()-13)/2),0)),IF(ISBLANK(OFFSET('9. METAS'!$U$20,INT((ROW()-14)/2),0)),"",OFFSET('9. METAS'!$U$20,INT((ROW()-14)/2),0)))</f>
        <v>#REF!</v>
      </c>
      <c r="K437" s="209" t="e">
        <f ca="1">IF(MOD(ROW()-13,2)=0,IF(ISBLANK(OFFSET(#REF!,INT((ROW()-13)/2),0)),"",OFFSET(#REF!,INT((ROW()-13)/2),0)),IF(ISBLANK(OFFSET('9. METAS'!$V$20,INT((ROW()-14)/2),0)),"",OFFSET('9. METAS'!$V$20,INT((ROW()-14)/2),0)))</f>
        <v>#REF!</v>
      </c>
      <c r="L437" s="209" t="e">
        <f ca="1">IF(MOD(ROW()-13,2)=0,IF(ISBLANK(OFFSET(#REF!,INT((ROW()-13)/2),0)),"",OFFSET(#REF!,INT((ROW()-13)/2),0)),IF(ISBLANK(OFFSET('9. METAS'!$W$20,INT((ROW()-14)/2),0)),"",OFFSET('9. METAS'!$W$20,INT((ROW()-14)/2),0)))</f>
        <v>#REF!</v>
      </c>
      <c r="M437" s="210" t="e">
        <f ca="1">IF(MOD(ROW()-13,2)=0,IF(ISBLANK(OFFSET(#REF!,INT((ROW()-13)/2),0)),"",OFFSET(#REF!,INT((ROW()-13)/2),0)),IF(ISBLANK(OFFSET('9. METAS'!$X$20,INT((ROW()-14)/2),0)),"",OFFSET('9. METAS'!$X$20,INT((ROW()-14)/2),0)))</f>
        <v>#REF!</v>
      </c>
      <c r="N437" s="1002" t="str">
        <f t="shared" ref="N437" ca="1" si="420">IFERROR(J437/J438,"ND")</f>
        <v>ND</v>
      </c>
      <c r="O437" s="1004" t="str">
        <f t="shared" ref="O437" ca="1" si="421">IFERROR(((J437+K437+L437+M437)/H437),"ND")</f>
        <v>ND</v>
      </c>
      <c r="P437" s="1031"/>
    </row>
    <row r="438" spans="3:16">
      <c r="C438" s="981"/>
      <c r="D438" s="983"/>
      <c r="E438" s="983"/>
      <c r="F438" s="985"/>
      <c r="G438" s="987"/>
      <c r="H438" s="1027"/>
      <c r="I438" s="1033"/>
      <c r="J438" s="208" t="str">
        <f ca="1">IF(MOD(ROW()-13,2)=0,IF(ISBLANK(OFFSET(#REF!,INT((ROW()-13)/2),0)),"",OFFSET(#REF!,INT((ROW()-13)/2),0)),IF(ISBLANK(OFFSET('9. METAS'!$U$20,INT((ROW()-14)/2),0)),"",OFFSET('9. METAS'!$U$20,INT((ROW()-14)/2),0)))</f>
        <v/>
      </c>
      <c r="K438" s="209" t="str">
        <f ca="1">IF(MOD(ROW()-13,2)=0,IF(ISBLANK(OFFSET(#REF!,INT((ROW()-13)/2),0)),"",OFFSET(#REF!,INT((ROW()-13)/2),0)),IF(ISBLANK(OFFSET('9. METAS'!$V$20,INT((ROW()-14)/2),0)),"",OFFSET('9. METAS'!$V$20,INT((ROW()-14)/2),0)))</f>
        <v/>
      </c>
      <c r="L438" s="209" t="str">
        <f ca="1">IF(MOD(ROW()-13,2)=0,IF(ISBLANK(OFFSET(#REF!,INT((ROW()-13)/2),0)),"",OFFSET(#REF!,INT((ROW()-13)/2),0)),IF(ISBLANK(OFFSET('9. METAS'!$W$20,INT((ROW()-14)/2),0)),"",OFFSET('9. METAS'!$W$20,INT((ROW()-14)/2),0)))</f>
        <v/>
      </c>
      <c r="M438" s="210" t="str">
        <f ca="1">IF(MOD(ROW()-13,2)=0,IF(ISBLANK(OFFSET(#REF!,INT((ROW()-13)/2),0)),"",OFFSET(#REF!,INT((ROW()-13)/2),0)),IF(ISBLANK(OFFSET('9. METAS'!$X$20,INT((ROW()-14)/2),0)),"",OFFSET('9. METAS'!$X$20,INT((ROW()-14)/2),0)))</f>
        <v/>
      </c>
      <c r="N438" s="1003"/>
      <c r="O438" s="1005"/>
      <c r="P438" s="1034"/>
    </row>
    <row r="439" spans="3:16">
      <c r="C439" s="1008" t="str">
        <f ca="1">IF(ISBLANK(OFFSET('5. Pp (3 años)'!$C$46,INT((ROW()-13)/2),0)),"",OFFSET('5. Pp (3 años)'!$C$46,INT((ROW()-13)/2),0))</f>
        <v/>
      </c>
      <c r="D439" s="983" t="str">
        <f ca="1">IF(ISBLANK(OFFSET('5. Pp (3 años)'!$D$46,INT((ROW()-13)/2),0)),"",OFFSET('5. Pp (3 años)'!$D$46,INT((ROW()-13)/2),0))</f>
        <v/>
      </c>
      <c r="E439" s="983" t="str">
        <f ca="1">IF(ISBLANK(OFFSET('5. Pp (3 años)'!$E$46,INT((ROW()-13)/2),0)),"",OFFSET('5. Pp (3 años)'!$E$46,INT((ROW()-13)/2),0))</f>
        <v/>
      </c>
      <c r="F439" s="985" t="str">
        <f ca="1">IF(ISBLANK(OFFSET('5. Pp (3 años)'!$K$46,INT((ROW()-13)/2),0)),"",OFFSET('5. Pp (3 años)'!$K$46,INT((ROW()-13)/2),0))</f>
        <v/>
      </c>
      <c r="G439" s="987" t="str">
        <f ca="1">IF(ISBLANK(OFFSET('5. Pp (3 años)'!$H$46,INT((ROW()-13)/2),0)),"",OFFSET('5. Pp (3 años)'!$H$46,INT((ROW()-13)/2),0))</f>
        <v/>
      </c>
      <c r="H439" s="1027" t="str">
        <f ca="1">IF(ISBLANK(OFFSET('9. METAS'!$L$20,INT((ROW()-13)/2),0)),"",OFFSET('9. METAS'!$L$20,INT((ROW()-13)/2),0))</f>
        <v/>
      </c>
      <c r="I439" s="1029"/>
      <c r="J439" s="208" t="e">
        <f ca="1">IF(MOD(ROW()-13,2)=0,IF(ISBLANK(OFFSET(#REF!,INT((ROW()-13)/2),0)),"",OFFSET(#REF!,INT((ROW()-13)/2),0)),IF(ISBLANK(OFFSET('9. METAS'!$U$20,INT((ROW()-14)/2),0)),"",OFFSET('9. METAS'!$U$20,INT((ROW()-14)/2),0)))</f>
        <v>#REF!</v>
      </c>
      <c r="K439" s="209" t="e">
        <f ca="1">IF(MOD(ROW()-13,2)=0,IF(ISBLANK(OFFSET(#REF!,INT((ROW()-13)/2),0)),"",OFFSET(#REF!,INT((ROW()-13)/2),0)),IF(ISBLANK(OFFSET('9. METAS'!$V$20,INT((ROW()-14)/2),0)),"",OFFSET('9. METAS'!$V$20,INT((ROW()-14)/2),0)))</f>
        <v>#REF!</v>
      </c>
      <c r="L439" s="209" t="e">
        <f ca="1">IF(MOD(ROW()-13,2)=0,IF(ISBLANK(OFFSET(#REF!,INT((ROW()-13)/2),0)),"",OFFSET(#REF!,INT((ROW()-13)/2),0)),IF(ISBLANK(OFFSET('9. METAS'!$W$20,INT((ROW()-14)/2),0)),"",OFFSET('9. METAS'!$W$20,INT((ROW()-14)/2),0)))</f>
        <v>#REF!</v>
      </c>
      <c r="M439" s="210" t="e">
        <f ca="1">IF(MOD(ROW()-13,2)=0,IF(ISBLANK(OFFSET(#REF!,INT((ROW()-13)/2),0)),"",OFFSET(#REF!,INT((ROW()-13)/2),0)),IF(ISBLANK(OFFSET('9. METAS'!$X$20,INT((ROW()-14)/2),0)),"",OFFSET('9. METAS'!$X$20,INT((ROW()-14)/2),0)))</f>
        <v>#REF!</v>
      </c>
      <c r="N439" s="1002" t="str">
        <f t="shared" ref="N439" ca="1" si="422">IFERROR(J439/J440,"ND")</f>
        <v>ND</v>
      </c>
      <c r="O439" s="1004" t="str">
        <f t="shared" ref="O439" ca="1" si="423">IFERROR(((J439+K439+L439+M439)/H439),"ND")</f>
        <v>ND</v>
      </c>
      <c r="P439" s="1031"/>
    </row>
    <row r="440" spans="3:16">
      <c r="C440" s="981"/>
      <c r="D440" s="983"/>
      <c r="E440" s="983"/>
      <c r="F440" s="985"/>
      <c r="G440" s="987"/>
      <c r="H440" s="1027"/>
      <c r="I440" s="1033"/>
      <c r="J440" s="208" t="str">
        <f ca="1">IF(MOD(ROW()-13,2)=0,IF(ISBLANK(OFFSET(#REF!,INT((ROW()-13)/2),0)),"",OFFSET(#REF!,INT((ROW()-13)/2),0)),IF(ISBLANK(OFFSET('9. METAS'!$U$20,INT((ROW()-14)/2),0)),"",OFFSET('9. METAS'!$U$20,INT((ROW()-14)/2),0)))</f>
        <v/>
      </c>
      <c r="K440" s="209" t="str">
        <f ca="1">IF(MOD(ROW()-13,2)=0,IF(ISBLANK(OFFSET(#REF!,INT((ROW()-13)/2),0)),"",OFFSET(#REF!,INT((ROW()-13)/2),0)),IF(ISBLANK(OFFSET('9. METAS'!$V$20,INT((ROW()-14)/2),0)),"",OFFSET('9. METAS'!$V$20,INT((ROW()-14)/2),0)))</f>
        <v/>
      </c>
      <c r="L440" s="209" t="str">
        <f ca="1">IF(MOD(ROW()-13,2)=0,IF(ISBLANK(OFFSET(#REF!,INT((ROW()-13)/2),0)),"",OFFSET(#REF!,INT((ROW()-13)/2),0)),IF(ISBLANK(OFFSET('9. METAS'!$W$20,INT((ROW()-14)/2),0)),"",OFFSET('9. METAS'!$W$20,INT((ROW()-14)/2),0)))</f>
        <v/>
      </c>
      <c r="M440" s="210" t="str">
        <f ca="1">IF(MOD(ROW()-13,2)=0,IF(ISBLANK(OFFSET(#REF!,INT((ROW()-13)/2),0)),"",OFFSET(#REF!,INT((ROW()-13)/2),0)),IF(ISBLANK(OFFSET('9. METAS'!$X$20,INT((ROW()-14)/2),0)),"",OFFSET('9. METAS'!$X$20,INT((ROW()-14)/2),0)))</f>
        <v/>
      </c>
      <c r="N440" s="1003"/>
      <c r="O440" s="1005"/>
      <c r="P440" s="1034"/>
    </row>
    <row r="441" spans="3:16">
      <c r="C441" s="1008" t="str">
        <f ca="1">IF(ISBLANK(OFFSET('5. Pp (3 años)'!$C$46,INT((ROW()-13)/2),0)),"",OFFSET('5. Pp (3 años)'!$C$46,INT((ROW()-13)/2),0))</f>
        <v/>
      </c>
      <c r="D441" s="983" t="str">
        <f ca="1">IF(ISBLANK(OFFSET('5. Pp (3 años)'!$D$46,INT((ROW()-13)/2),0)),"",OFFSET('5. Pp (3 años)'!$D$46,INT((ROW()-13)/2),0))</f>
        <v/>
      </c>
      <c r="E441" s="983" t="str">
        <f ca="1">IF(ISBLANK(OFFSET('5. Pp (3 años)'!$E$46,INT((ROW()-13)/2),0)),"",OFFSET('5. Pp (3 años)'!$E$46,INT((ROW()-13)/2),0))</f>
        <v/>
      </c>
      <c r="F441" s="985" t="str">
        <f ca="1">IF(ISBLANK(OFFSET('5. Pp (3 años)'!$K$46,INT((ROW()-13)/2),0)),"",OFFSET('5. Pp (3 años)'!$K$46,INT((ROW()-13)/2),0))</f>
        <v/>
      </c>
      <c r="G441" s="987" t="str">
        <f ca="1">IF(ISBLANK(OFFSET('5. Pp (3 años)'!$H$46,INT((ROW()-13)/2),0)),"",OFFSET('5. Pp (3 años)'!$H$46,INT((ROW()-13)/2),0))</f>
        <v/>
      </c>
      <c r="H441" s="1027" t="str">
        <f ca="1">IF(ISBLANK(OFFSET('9. METAS'!$L$20,INT((ROW()-13)/2),0)),"",OFFSET('9. METAS'!$L$20,INT((ROW()-13)/2),0))</f>
        <v/>
      </c>
      <c r="I441" s="1029"/>
      <c r="J441" s="208" t="e">
        <f ca="1">IF(MOD(ROW()-13,2)=0,IF(ISBLANK(OFFSET(#REF!,INT((ROW()-13)/2),0)),"",OFFSET(#REF!,INT((ROW()-13)/2),0)),IF(ISBLANK(OFFSET('9. METAS'!$U$20,INT((ROW()-14)/2),0)),"",OFFSET('9. METAS'!$U$20,INT((ROW()-14)/2),0)))</f>
        <v>#REF!</v>
      </c>
      <c r="K441" s="209" t="e">
        <f ca="1">IF(MOD(ROW()-13,2)=0,IF(ISBLANK(OFFSET(#REF!,INT((ROW()-13)/2),0)),"",OFFSET(#REF!,INT((ROW()-13)/2),0)),IF(ISBLANK(OFFSET('9. METAS'!$V$20,INT((ROW()-14)/2),0)),"",OFFSET('9. METAS'!$V$20,INT((ROW()-14)/2),0)))</f>
        <v>#REF!</v>
      </c>
      <c r="L441" s="209" t="e">
        <f ca="1">IF(MOD(ROW()-13,2)=0,IF(ISBLANK(OFFSET(#REF!,INT((ROW()-13)/2),0)),"",OFFSET(#REF!,INT((ROW()-13)/2),0)),IF(ISBLANK(OFFSET('9. METAS'!$W$20,INT((ROW()-14)/2),0)),"",OFFSET('9. METAS'!$W$20,INT((ROW()-14)/2),0)))</f>
        <v>#REF!</v>
      </c>
      <c r="M441" s="210" t="e">
        <f ca="1">IF(MOD(ROW()-13,2)=0,IF(ISBLANK(OFFSET(#REF!,INT((ROW()-13)/2),0)),"",OFFSET(#REF!,INT((ROW()-13)/2),0)),IF(ISBLANK(OFFSET('9. METAS'!$X$20,INT((ROW()-14)/2),0)),"",OFFSET('9. METAS'!$X$20,INT((ROW()-14)/2),0)))</f>
        <v>#REF!</v>
      </c>
      <c r="N441" s="1002" t="str">
        <f t="shared" ref="N441" ca="1" si="424">IFERROR(J441/J442,"ND")</f>
        <v>ND</v>
      </c>
      <c r="O441" s="1004" t="str">
        <f t="shared" ref="O441" ca="1" si="425">IFERROR(((J441+K441+L441+M441)/H441),"ND")</f>
        <v>ND</v>
      </c>
      <c r="P441" s="1031"/>
    </row>
    <row r="442" spans="3:16">
      <c r="C442" s="981"/>
      <c r="D442" s="983"/>
      <c r="E442" s="983"/>
      <c r="F442" s="985"/>
      <c r="G442" s="987"/>
      <c r="H442" s="1027"/>
      <c r="I442" s="1033"/>
      <c r="J442" s="208" t="str">
        <f ca="1">IF(MOD(ROW()-13,2)=0,IF(ISBLANK(OFFSET(#REF!,INT((ROW()-13)/2),0)),"",OFFSET(#REF!,INT((ROW()-13)/2),0)),IF(ISBLANK(OFFSET('9. METAS'!$U$20,INT((ROW()-14)/2),0)),"",OFFSET('9. METAS'!$U$20,INT((ROW()-14)/2),0)))</f>
        <v/>
      </c>
      <c r="K442" s="209" t="str">
        <f ca="1">IF(MOD(ROW()-13,2)=0,IF(ISBLANK(OFFSET(#REF!,INT((ROW()-13)/2),0)),"",OFFSET(#REF!,INT((ROW()-13)/2),0)),IF(ISBLANK(OFFSET('9. METAS'!$V$20,INT((ROW()-14)/2),0)),"",OFFSET('9. METAS'!$V$20,INT((ROW()-14)/2),0)))</f>
        <v/>
      </c>
      <c r="L442" s="209" t="str">
        <f ca="1">IF(MOD(ROW()-13,2)=0,IF(ISBLANK(OFFSET(#REF!,INT((ROW()-13)/2),0)),"",OFFSET(#REF!,INT((ROW()-13)/2),0)),IF(ISBLANK(OFFSET('9. METAS'!$W$20,INT((ROW()-14)/2),0)),"",OFFSET('9. METAS'!$W$20,INT((ROW()-14)/2),0)))</f>
        <v/>
      </c>
      <c r="M442" s="210" t="str">
        <f ca="1">IF(MOD(ROW()-13,2)=0,IF(ISBLANK(OFFSET(#REF!,INT((ROW()-13)/2),0)),"",OFFSET(#REF!,INT((ROW()-13)/2),0)),IF(ISBLANK(OFFSET('9. METAS'!$X$20,INT((ROW()-14)/2),0)),"",OFFSET('9. METAS'!$X$20,INT((ROW()-14)/2),0)))</f>
        <v/>
      </c>
      <c r="N442" s="1003"/>
      <c r="O442" s="1005"/>
      <c r="P442" s="1034"/>
    </row>
    <row r="443" spans="3:16">
      <c r="C443" s="1008" t="str">
        <f ca="1">IF(ISBLANK(OFFSET('5. Pp (3 años)'!$C$46,INT((ROW()-13)/2),0)),"",OFFSET('5. Pp (3 años)'!$C$46,INT((ROW()-13)/2),0))</f>
        <v/>
      </c>
      <c r="D443" s="983" t="str">
        <f ca="1">IF(ISBLANK(OFFSET('5. Pp (3 años)'!$D$46,INT((ROW()-13)/2),0)),"",OFFSET('5. Pp (3 años)'!$D$46,INT((ROW()-13)/2),0))</f>
        <v/>
      </c>
      <c r="E443" s="983" t="str">
        <f ca="1">IF(ISBLANK(OFFSET('5. Pp (3 años)'!$E$46,INT((ROW()-13)/2),0)),"",OFFSET('5. Pp (3 años)'!$E$46,INT((ROW()-13)/2),0))</f>
        <v/>
      </c>
      <c r="F443" s="985" t="str">
        <f ca="1">IF(ISBLANK(OFFSET('5. Pp (3 años)'!$K$46,INT((ROW()-13)/2),0)),"",OFFSET('5. Pp (3 años)'!$K$46,INT((ROW()-13)/2),0))</f>
        <v/>
      </c>
      <c r="G443" s="987" t="str">
        <f ca="1">IF(ISBLANK(OFFSET('5. Pp (3 años)'!$H$46,INT((ROW()-13)/2),0)),"",OFFSET('5. Pp (3 años)'!$H$46,INT((ROW()-13)/2),0))</f>
        <v/>
      </c>
      <c r="H443" s="1027" t="str">
        <f ca="1">IF(ISBLANK(OFFSET('9. METAS'!$L$20,INT((ROW()-13)/2),0)),"",OFFSET('9. METAS'!$L$20,INT((ROW()-13)/2),0))</f>
        <v/>
      </c>
      <c r="I443" s="1029"/>
      <c r="J443" s="208" t="e">
        <f ca="1">IF(MOD(ROW()-13,2)=0,IF(ISBLANK(OFFSET(#REF!,INT((ROW()-13)/2),0)),"",OFFSET(#REF!,INT((ROW()-13)/2),0)),IF(ISBLANK(OFFSET('9. METAS'!$U$20,INT((ROW()-14)/2),0)),"",OFFSET('9. METAS'!$U$20,INT((ROW()-14)/2),0)))</f>
        <v>#REF!</v>
      </c>
      <c r="K443" s="209" t="e">
        <f ca="1">IF(MOD(ROW()-13,2)=0,IF(ISBLANK(OFFSET(#REF!,INT((ROW()-13)/2),0)),"",OFFSET(#REF!,INT((ROW()-13)/2),0)),IF(ISBLANK(OFFSET('9. METAS'!$V$20,INT((ROW()-14)/2),0)),"",OFFSET('9. METAS'!$V$20,INT((ROW()-14)/2),0)))</f>
        <v>#REF!</v>
      </c>
      <c r="L443" s="209" t="e">
        <f ca="1">IF(MOD(ROW()-13,2)=0,IF(ISBLANK(OFFSET(#REF!,INT((ROW()-13)/2),0)),"",OFFSET(#REF!,INT((ROW()-13)/2),0)),IF(ISBLANK(OFFSET('9. METAS'!$W$20,INT((ROW()-14)/2),0)),"",OFFSET('9. METAS'!$W$20,INT((ROW()-14)/2),0)))</f>
        <v>#REF!</v>
      </c>
      <c r="M443" s="210" t="e">
        <f ca="1">IF(MOD(ROW()-13,2)=0,IF(ISBLANK(OFFSET(#REF!,INT((ROW()-13)/2),0)),"",OFFSET(#REF!,INT((ROW()-13)/2),0)),IF(ISBLANK(OFFSET('9. METAS'!$X$20,INT((ROW()-14)/2),0)),"",OFFSET('9. METAS'!$X$20,INT((ROW()-14)/2),0)))</f>
        <v>#REF!</v>
      </c>
      <c r="N443" s="1002" t="str">
        <f t="shared" ref="N443" ca="1" si="426">IFERROR(J443/J444,"ND")</f>
        <v>ND</v>
      </c>
      <c r="O443" s="1004" t="str">
        <f t="shared" ref="O443" ca="1" si="427">IFERROR(((J443+K443+L443+M443)/H443),"ND")</f>
        <v>ND</v>
      </c>
      <c r="P443" s="1031"/>
    </row>
    <row r="444" spans="3:16">
      <c r="C444" s="981"/>
      <c r="D444" s="983"/>
      <c r="E444" s="983"/>
      <c r="F444" s="985"/>
      <c r="G444" s="987"/>
      <c r="H444" s="1027"/>
      <c r="I444" s="1033"/>
      <c r="J444" s="208" t="str">
        <f ca="1">IF(MOD(ROW()-13,2)=0,IF(ISBLANK(OFFSET(#REF!,INT((ROW()-13)/2),0)),"",OFFSET(#REF!,INT((ROW()-13)/2),0)),IF(ISBLANK(OFFSET('9. METAS'!$U$20,INT((ROW()-14)/2),0)),"",OFFSET('9. METAS'!$U$20,INT((ROW()-14)/2),0)))</f>
        <v/>
      </c>
      <c r="K444" s="209" t="str">
        <f ca="1">IF(MOD(ROW()-13,2)=0,IF(ISBLANK(OFFSET(#REF!,INT((ROW()-13)/2),0)),"",OFFSET(#REF!,INT((ROW()-13)/2),0)),IF(ISBLANK(OFFSET('9. METAS'!$V$20,INT((ROW()-14)/2),0)),"",OFFSET('9. METAS'!$V$20,INT((ROW()-14)/2),0)))</f>
        <v/>
      </c>
      <c r="L444" s="209" t="str">
        <f ca="1">IF(MOD(ROW()-13,2)=0,IF(ISBLANK(OFFSET(#REF!,INT((ROW()-13)/2),0)),"",OFFSET(#REF!,INT((ROW()-13)/2),0)),IF(ISBLANK(OFFSET('9. METAS'!$W$20,INT((ROW()-14)/2),0)),"",OFFSET('9. METAS'!$W$20,INT((ROW()-14)/2),0)))</f>
        <v/>
      </c>
      <c r="M444" s="210" t="str">
        <f ca="1">IF(MOD(ROW()-13,2)=0,IF(ISBLANK(OFFSET(#REF!,INT((ROW()-13)/2),0)),"",OFFSET(#REF!,INT((ROW()-13)/2),0)),IF(ISBLANK(OFFSET('9. METAS'!$X$20,INT((ROW()-14)/2),0)),"",OFFSET('9. METAS'!$X$20,INT((ROW()-14)/2),0)))</f>
        <v/>
      </c>
      <c r="N444" s="1003"/>
      <c r="O444" s="1005"/>
      <c r="P444" s="1034"/>
    </row>
    <row r="445" spans="3:16">
      <c r="C445" s="1008" t="str">
        <f ca="1">IF(ISBLANK(OFFSET('5. Pp (3 años)'!$C$46,INT((ROW()-13)/2),0)),"",OFFSET('5. Pp (3 años)'!$C$46,INT((ROW()-13)/2),0))</f>
        <v/>
      </c>
      <c r="D445" s="983" t="str">
        <f ca="1">IF(ISBLANK(OFFSET('5. Pp (3 años)'!$D$46,INT((ROW()-13)/2),0)),"",OFFSET('5. Pp (3 años)'!$D$46,INT((ROW()-13)/2),0))</f>
        <v/>
      </c>
      <c r="E445" s="983" t="str">
        <f ca="1">IF(ISBLANK(OFFSET('5. Pp (3 años)'!$E$46,INT((ROW()-13)/2),0)),"",OFFSET('5. Pp (3 años)'!$E$46,INT((ROW()-13)/2),0))</f>
        <v/>
      </c>
      <c r="F445" s="985" t="str">
        <f ca="1">IF(ISBLANK(OFFSET('5. Pp (3 años)'!$K$46,INT((ROW()-13)/2),0)),"",OFFSET('5. Pp (3 años)'!$K$46,INT((ROW()-13)/2),0))</f>
        <v/>
      </c>
      <c r="G445" s="987" t="str">
        <f ca="1">IF(ISBLANK(OFFSET('5. Pp (3 años)'!$H$46,INT((ROW()-13)/2),0)),"",OFFSET('5. Pp (3 años)'!$H$46,INT((ROW()-13)/2),0))</f>
        <v/>
      </c>
      <c r="H445" s="1027" t="str">
        <f ca="1">IF(ISBLANK(OFFSET('9. METAS'!$L$20,INT((ROW()-13)/2),0)),"",OFFSET('9. METAS'!$L$20,INT((ROW()-13)/2),0))</f>
        <v/>
      </c>
      <c r="I445" s="1029"/>
      <c r="J445" s="208" t="e">
        <f ca="1">IF(MOD(ROW()-13,2)=0,IF(ISBLANK(OFFSET(#REF!,INT((ROW()-13)/2),0)),"",OFFSET(#REF!,INT((ROW()-13)/2),0)),IF(ISBLANK(OFFSET('9. METAS'!$U$20,INT((ROW()-14)/2),0)),"",OFFSET('9. METAS'!$U$20,INT((ROW()-14)/2),0)))</f>
        <v>#REF!</v>
      </c>
      <c r="K445" s="209" t="e">
        <f ca="1">IF(MOD(ROW()-13,2)=0,IF(ISBLANK(OFFSET(#REF!,INT((ROW()-13)/2),0)),"",OFFSET(#REF!,INT((ROW()-13)/2),0)),IF(ISBLANK(OFFSET('9. METAS'!$V$20,INT((ROW()-14)/2),0)),"",OFFSET('9. METAS'!$V$20,INT((ROW()-14)/2),0)))</f>
        <v>#REF!</v>
      </c>
      <c r="L445" s="209" t="e">
        <f ca="1">IF(MOD(ROW()-13,2)=0,IF(ISBLANK(OFFSET(#REF!,INT((ROW()-13)/2),0)),"",OFFSET(#REF!,INT((ROW()-13)/2),0)),IF(ISBLANK(OFFSET('9. METAS'!$W$20,INT((ROW()-14)/2),0)),"",OFFSET('9. METAS'!$W$20,INT((ROW()-14)/2),0)))</f>
        <v>#REF!</v>
      </c>
      <c r="M445" s="210" t="e">
        <f ca="1">IF(MOD(ROW()-13,2)=0,IF(ISBLANK(OFFSET(#REF!,INT((ROW()-13)/2),0)),"",OFFSET(#REF!,INT((ROW()-13)/2),0)),IF(ISBLANK(OFFSET('9. METAS'!$X$20,INT((ROW()-14)/2),0)),"",OFFSET('9. METAS'!$X$20,INT((ROW()-14)/2),0)))</f>
        <v>#REF!</v>
      </c>
      <c r="N445" s="1002" t="str">
        <f t="shared" ref="N445" ca="1" si="428">IFERROR(J445/J446,"ND")</f>
        <v>ND</v>
      </c>
      <c r="O445" s="1004" t="str">
        <f t="shared" ref="O445" ca="1" si="429">IFERROR(((J445+K445+L445+M445)/H445),"ND")</f>
        <v>ND</v>
      </c>
      <c r="P445" s="1031"/>
    </row>
    <row r="446" spans="3:16">
      <c r="C446" s="981"/>
      <c r="D446" s="983"/>
      <c r="E446" s="983"/>
      <c r="F446" s="985"/>
      <c r="G446" s="987"/>
      <c r="H446" s="1027"/>
      <c r="I446" s="1033"/>
      <c r="J446" s="208" t="str">
        <f ca="1">IF(MOD(ROW()-13,2)=0,IF(ISBLANK(OFFSET(#REF!,INT((ROW()-13)/2),0)),"",OFFSET(#REF!,INT((ROW()-13)/2),0)),IF(ISBLANK(OFFSET('9. METAS'!$U$20,INT((ROW()-14)/2),0)),"",OFFSET('9. METAS'!$U$20,INT((ROW()-14)/2),0)))</f>
        <v/>
      </c>
      <c r="K446" s="209" t="str">
        <f ca="1">IF(MOD(ROW()-13,2)=0,IF(ISBLANK(OFFSET(#REF!,INT((ROW()-13)/2),0)),"",OFFSET(#REF!,INT((ROW()-13)/2),0)),IF(ISBLANK(OFFSET('9. METAS'!$V$20,INT((ROW()-14)/2),0)),"",OFFSET('9. METAS'!$V$20,INT((ROW()-14)/2),0)))</f>
        <v/>
      </c>
      <c r="L446" s="209" t="str">
        <f ca="1">IF(MOD(ROW()-13,2)=0,IF(ISBLANK(OFFSET(#REF!,INT((ROW()-13)/2),0)),"",OFFSET(#REF!,INT((ROW()-13)/2),0)),IF(ISBLANK(OFFSET('9. METAS'!$W$20,INT((ROW()-14)/2),0)),"",OFFSET('9. METAS'!$W$20,INT((ROW()-14)/2),0)))</f>
        <v/>
      </c>
      <c r="M446" s="210" t="str">
        <f ca="1">IF(MOD(ROW()-13,2)=0,IF(ISBLANK(OFFSET(#REF!,INT((ROW()-13)/2),0)),"",OFFSET(#REF!,INT((ROW()-13)/2),0)),IF(ISBLANK(OFFSET('9. METAS'!$X$20,INT((ROW()-14)/2),0)),"",OFFSET('9. METAS'!$X$20,INT((ROW()-14)/2),0)))</f>
        <v/>
      </c>
      <c r="N446" s="1003"/>
      <c r="O446" s="1005"/>
      <c r="P446" s="1034"/>
    </row>
    <row r="447" spans="3:16">
      <c r="C447" s="1008" t="str">
        <f ca="1">IF(ISBLANK(OFFSET('5. Pp (3 años)'!$C$46,INT((ROW()-13)/2),0)),"",OFFSET('5. Pp (3 años)'!$C$46,INT((ROW()-13)/2),0))</f>
        <v/>
      </c>
      <c r="D447" s="983" t="str">
        <f ca="1">IF(ISBLANK(OFFSET('5. Pp (3 años)'!$D$46,INT((ROW()-13)/2),0)),"",OFFSET('5. Pp (3 años)'!$D$46,INT((ROW()-13)/2),0))</f>
        <v/>
      </c>
      <c r="E447" s="983" t="str">
        <f ca="1">IF(ISBLANK(OFFSET('5. Pp (3 años)'!$E$46,INT((ROW()-13)/2),0)),"",OFFSET('5. Pp (3 años)'!$E$46,INT((ROW()-13)/2),0))</f>
        <v/>
      </c>
      <c r="F447" s="985" t="str">
        <f ca="1">IF(ISBLANK(OFFSET('5. Pp (3 años)'!$K$46,INT((ROW()-13)/2),0)),"",OFFSET('5. Pp (3 años)'!$K$46,INT((ROW()-13)/2),0))</f>
        <v/>
      </c>
      <c r="G447" s="987" t="str">
        <f ca="1">IF(ISBLANK(OFFSET('5. Pp (3 años)'!$H$46,INT((ROW()-13)/2),0)),"",OFFSET('5. Pp (3 años)'!$H$46,INT((ROW()-13)/2),0))</f>
        <v/>
      </c>
      <c r="H447" s="1027" t="str">
        <f ca="1">IF(ISBLANK(OFFSET('9. METAS'!$L$20,INT((ROW()-13)/2),0)),"",OFFSET('9. METAS'!$L$20,INT((ROW()-13)/2),0))</f>
        <v/>
      </c>
      <c r="I447" s="1029"/>
      <c r="J447" s="208" t="e">
        <f ca="1">IF(MOD(ROW()-13,2)=0,IF(ISBLANK(OFFSET(#REF!,INT((ROW()-13)/2),0)),"",OFFSET(#REF!,INT((ROW()-13)/2),0)),IF(ISBLANK(OFFSET('9. METAS'!$U$20,INT((ROW()-14)/2),0)),"",OFFSET('9. METAS'!$U$20,INT((ROW()-14)/2),0)))</f>
        <v>#REF!</v>
      </c>
      <c r="K447" s="209" t="e">
        <f ca="1">IF(MOD(ROW()-13,2)=0,IF(ISBLANK(OFFSET(#REF!,INT((ROW()-13)/2),0)),"",OFFSET(#REF!,INT((ROW()-13)/2),0)),IF(ISBLANK(OFFSET('9. METAS'!$V$20,INT((ROW()-14)/2),0)),"",OFFSET('9. METAS'!$V$20,INT((ROW()-14)/2),0)))</f>
        <v>#REF!</v>
      </c>
      <c r="L447" s="209" t="e">
        <f ca="1">IF(MOD(ROW()-13,2)=0,IF(ISBLANK(OFFSET(#REF!,INT((ROW()-13)/2),0)),"",OFFSET(#REF!,INT((ROW()-13)/2),0)),IF(ISBLANK(OFFSET('9. METAS'!$W$20,INT((ROW()-14)/2),0)),"",OFFSET('9. METAS'!$W$20,INT((ROW()-14)/2),0)))</f>
        <v>#REF!</v>
      </c>
      <c r="M447" s="210" t="e">
        <f ca="1">IF(MOD(ROW()-13,2)=0,IF(ISBLANK(OFFSET(#REF!,INT((ROW()-13)/2),0)),"",OFFSET(#REF!,INT((ROW()-13)/2),0)),IF(ISBLANK(OFFSET('9. METAS'!$X$20,INT((ROW()-14)/2),0)),"",OFFSET('9. METAS'!$X$20,INT((ROW()-14)/2),0)))</f>
        <v>#REF!</v>
      </c>
      <c r="N447" s="1002" t="str">
        <f t="shared" ref="N447" ca="1" si="430">IFERROR(J447/J448,"ND")</f>
        <v>ND</v>
      </c>
      <c r="O447" s="1004" t="str">
        <f t="shared" ref="O447" ca="1" si="431">IFERROR(((J447+K447+L447+M447)/H447),"ND")</f>
        <v>ND</v>
      </c>
      <c r="P447" s="1031"/>
    </row>
    <row r="448" spans="3:16">
      <c r="C448" s="981"/>
      <c r="D448" s="983"/>
      <c r="E448" s="983"/>
      <c r="F448" s="985"/>
      <c r="G448" s="987"/>
      <c r="H448" s="1027"/>
      <c r="I448" s="1033"/>
      <c r="J448" s="208" t="str">
        <f ca="1">IF(MOD(ROW()-13,2)=0,IF(ISBLANK(OFFSET(#REF!,INT((ROW()-13)/2),0)),"",OFFSET(#REF!,INT((ROW()-13)/2),0)),IF(ISBLANK(OFFSET('9. METAS'!$U$20,INT((ROW()-14)/2),0)),"",OFFSET('9. METAS'!$U$20,INT((ROW()-14)/2),0)))</f>
        <v/>
      </c>
      <c r="K448" s="209" t="str">
        <f ca="1">IF(MOD(ROW()-13,2)=0,IF(ISBLANK(OFFSET(#REF!,INT((ROW()-13)/2),0)),"",OFFSET(#REF!,INT((ROW()-13)/2),0)),IF(ISBLANK(OFFSET('9. METAS'!$V$20,INT((ROW()-14)/2),0)),"",OFFSET('9. METAS'!$V$20,INT((ROW()-14)/2),0)))</f>
        <v/>
      </c>
      <c r="L448" s="209" t="str">
        <f ca="1">IF(MOD(ROW()-13,2)=0,IF(ISBLANK(OFFSET(#REF!,INT((ROW()-13)/2),0)),"",OFFSET(#REF!,INT((ROW()-13)/2),0)),IF(ISBLANK(OFFSET('9. METAS'!$W$20,INT((ROW()-14)/2),0)),"",OFFSET('9. METAS'!$W$20,INT((ROW()-14)/2),0)))</f>
        <v/>
      </c>
      <c r="M448" s="210" t="str">
        <f ca="1">IF(MOD(ROW()-13,2)=0,IF(ISBLANK(OFFSET(#REF!,INT((ROW()-13)/2),0)),"",OFFSET(#REF!,INT((ROW()-13)/2),0)),IF(ISBLANK(OFFSET('9. METAS'!$X$20,INT((ROW()-14)/2),0)),"",OFFSET('9. METAS'!$X$20,INT((ROW()-14)/2),0)))</f>
        <v/>
      </c>
      <c r="N448" s="1003"/>
      <c r="O448" s="1005"/>
      <c r="P448" s="1034"/>
    </row>
    <row r="449" spans="3:16">
      <c r="C449" s="1008" t="str">
        <f ca="1">IF(ISBLANK(OFFSET('5. Pp (3 años)'!$C$46,INT((ROW()-13)/2),0)),"",OFFSET('5. Pp (3 años)'!$C$46,INT((ROW()-13)/2),0))</f>
        <v/>
      </c>
      <c r="D449" s="983" t="str">
        <f ca="1">IF(ISBLANK(OFFSET('5. Pp (3 años)'!$D$46,INT((ROW()-13)/2),0)),"",OFFSET('5. Pp (3 años)'!$D$46,INT((ROW()-13)/2),0))</f>
        <v/>
      </c>
      <c r="E449" s="983" t="str">
        <f ca="1">IF(ISBLANK(OFFSET('5. Pp (3 años)'!$E$46,INT((ROW()-13)/2),0)),"",OFFSET('5. Pp (3 años)'!$E$46,INT((ROW()-13)/2),0))</f>
        <v/>
      </c>
      <c r="F449" s="985" t="str">
        <f ca="1">IF(ISBLANK(OFFSET('5. Pp (3 años)'!$K$46,INT((ROW()-13)/2),0)),"",OFFSET('5. Pp (3 años)'!$K$46,INT((ROW()-13)/2),0))</f>
        <v/>
      </c>
      <c r="G449" s="987" t="str">
        <f ca="1">IF(ISBLANK(OFFSET('5. Pp (3 años)'!$H$46,INT((ROW()-13)/2),0)),"",OFFSET('5. Pp (3 años)'!$H$46,INT((ROW()-13)/2),0))</f>
        <v/>
      </c>
      <c r="H449" s="1027" t="str">
        <f ca="1">IF(ISBLANK(OFFSET('9. METAS'!$L$20,INT((ROW()-13)/2),0)),"",OFFSET('9. METAS'!$L$20,INT((ROW()-13)/2),0))</f>
        <v/>
      </c>
      <c r="I449" s="1029"/>
      <c r="J449" s="208" t="e">
        <f ca="1">IF(MOD(ROW()-13,2)=0,IF(ISBLANK(OFFSET(#REF!,INT((ROW()-13)/2),0)),"",OFFSET(#REF!,INT((ROW()-13)/2),0)),IF(ISBLANK(OFFSET('9. METAS'!$U$20,INT((ROW()-14)/2),0)),"",OFFSET('9. METAS'!$U$20,INT((ROW()-14)/2),0)))</f>
        <v>#REF!</v>
      </c>
      <c r="K449" s="209" t="e">
        <f ca="1">IF(MOD(ROW()-13,2)=0,IF(ISBLANK(OFFSET(#REF!,INT((ROW()-13)/2),0)),"",OFFSET(#REF!,INT((ROW()-13)/2),0)),IF(ISBLANK(OFFSET('9. METAS'!$V$20,INT((ROW()-14)/2),0)),"",OFFSET('9. METAS'!$V$20,INT((ROW()-14)/2),0)))</f>
        <v>#REF!</v>
      </c>
      <c r="L449" s="209" t="e">
        <f ca="1">IF(MOD(ROW()-13,2)=0,IF(ISBLANK(OFFSET(#REF!,INT((ROW()-13)/2),0)),"",OFFSET(#REF!,INT((ROW()-13)/2),0)),IF(ISBLANK(OFFSET('9. METAS'!$W$20,INT((ROW()-14)/2),0)),"",OFFSET('9. METAS'!$W$20,INT((ROW()-14)/2),0)))</f>
        <v>#REF!</v>
      </c>
      <c r="M449" s="210" t="e">
        <f ca="1">IF(MOD(ROW()-13,2)=0,IF(ISBLANK(OFFSET(#REF!,INT((ROW()-13)/2),0)),"",OFFSET(#REF!,INT((ROW()-13)/2),0)),IF(ISBLANK(OFFSET('9. METAS'!$X$20,INT((ROW()-14)/2),0)),"",OFFSET('9. METAS'!$X$20,INT((ROW()-14)/2),0)))</f>
        <v>#REF!</v>
      </c>
      <c r="N449" s="1002" t="str">
        <f t="shared" ref="N449" ca="1" si="432">IFERROR(J449/J450,"ND")</f>
        <v>ND</v>
      </c>
      <c r="O449" s="1004" t="str">
        <f t="shared" ref="O449" ca="1" si="433">IFERROR(((J449+K449+L449+M449)/H449),"ND")</f>
        <v>ND</v>
      </c>
      <c r="P449" s="1031"/>
    </row>
    <row r="450" spans="3:16">
      <c r="C450" s="981"/>
      <c r="D450" s="983"/>
      <c r="E450" s="983"/>
      <c r="F450" s="985"/>
      <c r="G450" s="987"/>
      <c r="H450" s="1027"/>
      <c r="I450" s="1033"/>
      <c r="J450" s="208" t="str">
        <f ca="1">IF(MOD(ROW()-13,2)=0,IF(ISBLANK(OFFSET(#REF!,INT((ROW()-13)/2),0)),"",OFFSET(#REF!,INT((ROW()-13)/2),0)),IF(ISBLANK(OFFSET('9. METAS'!$U$20,INT((ROW()-14)/2),0)),"",OFFSET('9. METAS'!$U$20,INT((ROW()-14)/2),0)))</f>
        <v/>
      </c>
      <c r="K450" s="209" t="str">
        <f ca="1">IF(MOD(ROW()-13,2)=0,IF(ISBLANK(OFFSET(#REF!,INT((ROW()-13)/2),0)),"",OFFSET(#REF!,INT((ROW()-13)/2),0)),IF(ISBLANK(OFFSET('9. METAS'!$V$20,INT((ROW()-14)/2),0)),"",OFFSET('9. METAS'!$V$20,INT((ROW()-14)/2),0)))</f>
        <v/>
      </c>
      <c r="L450" s="209" t="str">
        <f ca="1">IF(MOD(ROW()-13,2)=0,IF(ISBLANK(OFFSET(#REF!,INT((ROW()-13)/2),0)),"",OFFSET(#REF!,INT((ROW()-13)/2),0)),IF(ISBLANK(OFFSET('9. METAS'!$W$20,INT((ROW()-14)/2),0)),"",OFFSET('9. METAS'!$W$20,INT((ROW()-14)/2),0)))</f>
        <v/>
      </c>
      <c r="M450" s="210" t="str">
        <f ca="1">IF(MOD(ROW()-13,2)=0,IF(ISBLANK(OFFSET(#REF!,INT((ROW()-13)/2),0)),"",OFFSET(#REF!,INT((ROW()-13)/2),0)),IF(ISBLANK(OFFSET('9. METAS'!$X$20,INT((ROW()-14)/2),0)),"",OFFSET('9. METAS'!$X$20,INT((ROW()-14)/2),0)))</f>
        <v/>
      </c>
      <c r="N450" s="1003"/>
      <c r="O450" s="1005"/>
      <c r="P450" s="1034"/>
    </row>
    <row r="451" spans="3:16">
      <c r="C451" s="1008" t="str">
        <f ca="1">IF(ISBLANK(OFFSET('5. Pp (3 años)'!$C$46,INT((ROW()-13)/2),0)),"",OFFSET('5. Pp (3 años)'!$C$46,INT((ROW()-13)/2),0))</f>
        <v/>
      </c>
      <c r="D451" s="983" t="str">
        <f ca="1">IF(ISBLANK(OFFSET('5. Pp (3 años)'!$D$46,INT((ROW()-13)/2),0)),"",OFFSET('5. Pp (3 años)'!$D$46,INT((ROW()-13)/2),0))</f>
        <v/>
      </c>
      <c r="E451" s="983" t="str">
        <f ca="1">IF(ISBLANK(OFFSET('5. Pp (3 años)'!$E$46,INT((ROW()-13)/2),0)),"",OFFSET('5. Pp (3 años)'!$E$46,INT((ROW()-13)/2),0))</f>
        <v/>
      </c>
      <c r="F451" s="985" t="str">
        <f ca="1">IF(ISBLANK(OFFSET('5. Pp (3 años)'!$K$46,INT((ROW()-13)/2),0)),"",OFFSET('5. Pp (3 años)'!$K$46,INT((ROW()-13)/2),0))</f>
        <v/>
      </c>
      <c r="G451" s="987" t="str">
        <f ca="1">IF(ISBLANK(OFFSET('5. Pp (3 años)'!$H$46,INT((ROW()-13)/2),0)),"",OFFSET('5. Pp (3 años)'!$H$46,INT((ROW()-13)/2),0))</f>
        <v/>
      </c>
      <c r="H451" s="1027" t="str">
        <f ca="1">IF(ISBLANK(OFFSET('9. METAS'!$L$20,INT((ROW()-13)/2),0)),"",OFFSET('9. METAS'!$L$20,INT((ROW()-13)/2),0))</f>
        <v/>
      </c>
      <c r="I451" s="1029"/>
      <c r="J451" s="208" t="e">
        <f ca="1">IF(MOD(ROW()-13,2)=0,IF(ISBLANK(OFFSET(#REF!,INT((ROW()-13)/2),0)),"",OFFSET(#REF!,INT((ROW()-13)/2),0)),IF(ISBLANK(OFFSET('9. METAS'!$U$20,INT((ROW()-14)/2),0)),"",OFFSET('9. METAS'!$U$20,INT((ROW()-14)/2),0)))</f>
        <v>#REF!</v>
      </c>
      <c r="K451" s="209" t="e">
        <f ca="1">IF(MOD(ROW()-13,2)=0,IF(ISBLANK(OFFSET(#REF!,INT((ROW()-13)/2),0)),"",OFFSET(#REF!,INT((ROW()-13)/2),0)),IF(ISBLANK(OFFSET('9. METAS'!$V$20,INT((ROW()-14)/2),0)),"",OFFSET('9. METAS'!$V$20,INT((ROW()-14)/2),0)))</f>
        <v>#REF!</v>
      </c>
      <c r="L451" s="209" t="e">
        <f ca="1">IF(MOD(ROW()-13,2)=0,IF(ISBLANK(OFFSET(#REF!,INT((ROW()-13)/2),0)),"",OFFSET(#REF!,INT((ROW()-13)/2),0)),IF(ISBLANK(OFFSET('9. METAS'!$W$20,INT((ROW()-14)/2),0)),"",OFFSET('9. METAS'!$W$20,INT((ROW()-14)/2),0)))</f>
        <v>#REF!</v>
      </c>
      <c r="M451" s="210" t="e">
        <f ca="1">IF(MOD(ROW()-13,2)=0,IF(ISBLANK(OFFSET(#REF!,INT((ROW()-13)/2),0)),"",OFFSET(#REF!,INT((ROW()-13)/2),0)),IF(ISBLANK(OFFSET('9. METAS'!$X$20,INT((ROW()-14)/2),0)),"",OFFSET('9. METAS'!$X$20,INT((ROW()-14)/2),0)))</f>
        <v>#REF!</v>
      </c>
      <c r="N451" s="1002" t="str">
        <f t="shared" ref="N451" ca="1" si="434">IFERROR(J451/J452,"ND")</f>
        <v>ND</v>
      </c>
      <c r="O451" s="1004" t="str">
        <f t="shared" ref="O451" ca="1" si="435">IFERROR(((J451+K451+L451+M451)/H451),"ND")</f>
        <v>ND</v>
      </c>
      <c r="P451" s="1031"/>
    </row>
    <row r="452" spans="3:16">
      <c r="C452" s="981"/>
      <c r="D452" s="983"/>
      <c r="E452" s="983"/>
      <c r="F452" s="985"/>
      <c r="G452" s="987"/>
      <c r="H452" s="1027"/>
      <c r="I452" s="1033"/>
      <c r="J452" s="208" t="str">
        <f ca="1">IF(MOD(ROW()-13,2)=0,IF(ISBLANK(OFFSET(#REF!,INT((ROW()-13)/2),0)),"",OFFSET(#REF!,INT((ROW()-13)/2),0)),IF(ISBLANK(OFFSET('9. METAS'!$U$20,INT((ROW()-14)/2),0)),"",OFFSET('9. METAS'!$U$20,INT((ROW()-14)/2),0)))</f>
        <v/>
      </c>
      <c r="K452" s="209" t="str">
        <f ca="1">IF(MOD(ROW()-13,2)=0,IF(ISBLANK(OFFSET(#REF!,INT((ROW()-13)/2),0)),"",OFFSET(#REF!,INT((ROW()-13)/2),0)),IF(ISBLANK(OFFSET('9. METAS'!$V$20,INT((ROW()-14)/2),0)),"",OFFSET('9. METAS'!$V$20,INT((ROW()-14)/2),0)))</f>
        <v/>
      </c>
      <c r="L452" s="209" t="str">
        <f ca="1">IF(MOD(ROW()-13,2)=0,IF(ISBLANK(OFFSET(#REF!,INT((ROW()-13)/2),0)),"",OFFSET(#REF!,INT((ROW()-13)/2),0)),IF(ISBLANK(OFFSET('9. METAS'!$W$20,INT((ROW()-14)/2),0)),"",OFFSET('9. METAS'!$W$20,INT((ROW()-14)/2),0)))</f>
        <v/>
      </c>
      <c r="M452" s="210" t="str">
        <f ca="1">IF(MOD(ROW()-13,2)=0,IF(ISBLANK(OFFSET(#REF!,INT((ROW()-13)/2),0)),"",OFFSET(#REF!,INT((ROW()-13)/2),0)),IF(ISBLANK(OFFSET('9. METAS'!$X$20,INT((ROW()-14)/2),0)),"",OFFSET('9. METAS'!$X$20,INT((ROW()-14)/2),0)))</f>
        <v/>
      </c>
      <c r="N452" s="1003"/>
      <c r="O452" s="1005"/>
      <c r="P452" s="1034"/>
    </row>
    <row r="453" spans="3:16">
      <c r="C453" s="1008" t="str">
        <f ca="1">IF(ISBLANK(OFFSET('5. Pp (3 años)'!$C$46,INT((ROW()-13)/2),0)),"",OFFSET('5. Pp (3 años)'!$C$46,INT((ROW()-13)/2),0))</f>
        <v/>
      </c>
      <c r="D453" s="983" t="str">
        <f ca="1">IF(ISBLANK(OFFSET('5. Pp (3 años)'!$D$46,INT((ROW()-13)/2),0)),"",OFFSET('5. Pp (3 años)'!$D$46,INT((ROW()-13)/2),0))</f>
        <v/>
      </c>
      <c r="E453" s="983" t="str">
        <f ca="1">IF(ISBLANK(OFFSET('5. Pp (3 años)'!$E$46,INT((ROW()-13)/2),0)),"",OFFSET('5. Pp (3 años)'!$E$46,INT((ROW()-13)/2),0))</f>
        <v/>
      </c>
      <c r="F453" s="985" t="str">
        <f ca="1">IF(ISBLANK(OFFSET('5. Pp (3 años)'!$K$46,INT((ROW()-13)/2),0)),"",OFFSET('5. Pp (3 años)'!$K$46,INT((ROW()-13)/2),0))</f>
        <v/>
      </c>
      <c r="G453" s="987" t="str">
        <f ca="1">IF(ISBLANK(OFFSET('5. Pp (3 años)'!$H$46,INT((ROW()-13)/2),0)),"",OFFSET('5. Pp (3 años)'!$H$46,INT((ROW()-13)/2),0))</f>
        <v/>
      </c>
      <c r="H453" s="1027" t="str">
        <f ca="1">IF(ISBLANK(OFFSET('9. METAS'!$L$20,INT((ROW()-13)/2),0)),"",OFFSET('9. METAS'!$L$20,INT((ROW()-13)/2),0))</f>
        <v/>
      </c>
      <c r="I453" s="1029"/>
      <c r="J453" s="208" t="e">
        <f ca="1">IF(MOD(ROW()-13,2)=0,IF(ISBLANK(OFFSET(#REF!,INT((ROW()-13)/2),0)),"",OFFSET(#REF!,INT((ROW()-13)/2),0)),IF(ISBLANK(OFFSET('9. METAS'!$U$20,INT((ROW()-14)/2),0)),"",OFFSET('9. METAS'!$U$20,INT((ROW()-14)/2),0)))</f>
        <v>#REF!</v>
      </c>
      <c r="K453" s="209" t="e">
        <f ca="1">IF(MOD(ROW()-13,2)=0,IF(ISBLANK(OFFSET(#REF!,INT((ROW()-13)/2),0)),"",OFFSET(#REF!,INT((ROW()-13)/2),0)),IF(ISBLANK(OFFSET('9. METAS'!$V$20,INT((ROW()-14)/2),0)),"",OFFSET('9. METAS'!$V$20,INT((ROW()-14)/2),0)))</f>
        <v>#REF!</v>
      </c>
      <c r="L453" s="209" t="e">
        <f ca="1">IF(MOD(ROW()-13,2)=0,IF(ISBLANK(OFFSET(#REF!,INT((ROW()-13)/2),0)),"",OFFSET(#REF!,INT((ROW()-13)/2),0)),IF(ISBLANK(OFFSET('9. METAS'!$W$20,INT((ROW()-14)/2),0)),"",OFFSET('9. METAS'!$W$20,INT((ROW()-14)/2),0)))</f>
        <v>#REF!</v>
      </c>
      <c r="M453" s="210" t="e">
        <f ca="1">IF(MOD(ROW()-13,2)=0,IF(ISBLANK(OFFSET(#REF!,INT((ROW()-13)/2),0)),"",OFFSET(#REF!,INT((ROW()-13)/2),0)),IF(ISBLANK(OFFSET('9. METAS'!$X$20,INT((ROW()-14)/2),0)),"",OFFSET('9. METAS'!$X$20,INT((ROW()-14)/2),0)))</f>
        <v>#REF!</v>
      </c>
      <c r="N453" s="1002" t="str">
        <f t="shared" ref="N453" ca="1" si="436">IFERROR(J453/J454,"ND")</f>
        <v>ND</v>
      </c>
      <c r="O453" s="1004" t="str">
        <f t="shared" ref="O453" ca="1" si="437">IFERROR(((J453+K453+L453+M453)/H453),"ND")</f>
        <v>ND</v>
      </c>
      <c r="P453" s="1031"/>
    </row>
    <row r="454" spans="3:16">
      <c r="C454" s="981"/>
      <c r="D454" s="983"/>
      <c r="E454" s="983"/>
      <c r="F454" s="985"/>
      <c r="G454" s="987"/>
      <c r="H454" s="1027"/>
      <c r="I454" s="1033"/>
      <c r="J454" s="208" t="str">
        <f ca="1">IF(MOD(ROW()-13,2)=0,IF(ISBLANK(OFFSET(#REF!,INT((ROW()-13)/2),0)),"",OFFSET(#REF!,INT((ROW()-13)/2),0)),IF(ISBLANK(OFFSET('9. METAS'!$U$20,INT((ROW()-14)/2),0)),"",OFFSET('9. METAS'!$U$20,INT((ROW()-14)/2),0)))</f>
        <v/>
      </c>
      <c r="K454" s="209" t="str">
        <f ca="1">IF(MOD(ROW()-13,2)=0,IF(ISBLANK(OFFSET(#REF!,INT((ROW()-13)/2),0)),"",OFFSET(#REF!,INT((ROW()-13)/2),0)),IF(ISBLANK(OFFSET('9. METAS'!$V$20,INT((ROW()-14)/2),0)),"",OFFSET('9. METAS'!$V$20,INT((ROW()-14)/2),0)))</f>
        <v/>
      </c>
      <c r="L454" s="209" t="str">
        <f ca="1">IF(MOD(ROW()-13,2)=0,IF(ISBLANK(OFFSET(#REF!,INT((ROW()-13)/2),0)),"",OFFSET(#REF!,INT((ROW()-13)/2),0)),IF(ISBLANK(OFFSET('9. METAS'!$W$20,INT((ROW()-14)/2),0)),"",OFFSET('9. METAS'!$W$20,INT((ROW()-14)/2),0)))</f>
        <v/>
      </c>
      <c r="M454" s="210" t="str">
        <f ca="1">IF(MOD(ROW()-13,2)=0,IF(ISBLANK(OFFSET(#REF!,INT((ROW()-13)/2),0)),"",OFFSET(#REF!,INT((ROW()-13)/2),0)),IF(ISBLANK(OFFSET('9. METAS'!$X$20,INT((ROW()-14)/2),0)),"",OFFSET('9. METAS'!$X$20,INT((ROW()-14)/2),0)))</f>
        <v/>
      </c>
      <c r="N454" s="1003"/>
      <c r="O454" s="1005"/>
      <c r="P454" s="1034"/>
    </row>
    <row r="455" spans="3:16">
      <c r="C455" s="1008" t="str">
        <f ca="1">IF(ISBLANK(OFFSET('5. Pp (3 años)'!$C$46,INT((ROW()-13)/2),0)),"",OFFSET('5. Pp (3 años)'!$C$46,INT((ROW()-13)/2),0))</f>
        <v/>
      </c>
      <c r="D455" s="983" t="str">
        <f ca="1">IF(ISBLANK(OFFSET('5. Pp (3 años)'!$D$46,INT((ROW()-13)/2),0)),"",OFFSET('5. Pp (3 años)'!$D$46,INT((ROW()-13)/2),0))</f>
        <v/>
      </c>
      <c r="E455" s="983" t="str">
        <f ca="1">IF(ISBLANK(OFFSET('5. Pp (3 años)'!$E$46,INT((ROW()-13)/2),0)),"",OFFSET('5. Pp (3 años)'!$E$46,INT((ROW()-13)/2),0))</f>
        <v/>
      </c>
      <c r="F455" s="985" t="str">
        <f ca="1">IF(ISBLANK(OFFSET('5. Pp (3 años)'!$K$46,INT((ROW()-13)/2),0)),"",OFFSET('5. Pp (3 años)'!$K$46,INT((ROW()-13)/2),0))</f>
        <v/>
      </c>
      <c r="G455" s="987" t="str">
        <f ca="1">IF(ISBLANK(OFFSET('5. Pp (3 años)'!$H$46,INT((ROW()-13)/2),0)),"",OFFSET('5. Pp (3 años)'!$H$46,INT((ROW()-13)/2),0))</f>
        <v/>
      </c>
      <c r="H455" s="1027" t="str">
        <f ca="1">IF(ISBLANK(OFFSET('9. METAS'!$L$20,INT((ROW()-13)/2),0)),"",OFFSET('9. METAS'!$L$20,INT((ROW()-13)/2),0))</f>
        <v/>
      </c>
      <c r="I455" s="1029"/>
      <c r="J455" s="208" t="e">
        <f ca="1">IF(MOD(ROW()-13,2)=0,IF(ISBLANK(OFFSET(#REF!,INT((ROW()-13)/2),0)),"",OFFSET(#REF!,INT((ROW()-13)/2),0)),IF(ISBLANK(OFFSET('9. METAS'!$U$20,INT((ROW()-14)/2),0)),"",OFFSET('9. METAS'!$U$20,INT((ROW()-14)/2),0)))</f>
        <v>#REF!</v>
      </c>
      <c r="K455" s="209" t="e">
        <f ca="1">IF(MOD(ROW()-13,2)=0,IF(ISBLANK(OFFSET(#REF!,INT((ROW()-13)/2),0)),"",OFFSET(#REF!,INT((ROW()-13)/2),0)),IF(ISBLANK(OFFSET('9. METAS'!$V$20,INT((ROW()-14)/2),0)),"",OFFSET('9. METAS'!$V$20,INT((ROW()-14)/2),0)))</f>
        <v>#REF!</v>
      </c>
      <c r="L455" s="209" t="e">
        <f ca="1">IF(MOD(ROW()-13,2)=0,IF(ISBLANK(OFFSET(#REF!,INT((ROW()-13)/2),0)),"",OFFSET(#REF!,INT((ROW()-13)/2),0)),IF(ISBLANK(OFFSET('9. METAS'!$W$20,INT((ROW()-14)/2),0)),"",OFFSET('9. METAS'!$W$20,INT((ROW()-14)/2),0)))</f>
        <v>#REF!</v>
      </c>
      <c r="M455" s="210" t="e">
        <f ca="1">IF(MOD(ROW()-13,2)=0,IF(ISBLANK(OFFSET(#REF!,INT((ROW()-13)/2),0)),"",OFFSET(#REF!,INT((ROW()-13)/2),0)),IF(ISBLANK(OFFSET('9. METAS'!$X$20,INT((ROW()-14)/2),0)),"",OFFSET('9. METAS'!$X$20,INT((ROW()-14)/2),0)))</f>
        <v>#REF!</v>
      </c>
      <c r="N455" s="1002" t="str">
        <f t="shared" ref="N455" ca="1" si="438">IFERROR(J455/J456,"ND")</f>
        <v>ND</v>
      </c>
      <c r="O455" s="1004" t="str">
        <f t="shared" ref="O455" ca="1" si="439">IFERROR(((J455+K455+L455+M455)/H455),"ND")</f>
        <v>ND</v>
      </c>
      <c r="P455" s="1031"/>
    </row>
    <row r="456" spans="3:16">
      <c r="C456" s="981"/>
      <c r="D456" s="983"/>
      <c r="E456" s="983"/>
      <c r="F456" s="985"/>
      <c r="G456" s="987"/>
      <c r="H456" s="1027"/>
      <c r="I456" s="1033"/>
      <c r="J456" s="208" t="str">
        <f ca="1">IF(MOD(ROW()-13,2)=0,IF(ISBLANK(OFFSET(#REF!,INT((ROW()-13)/2),0)),"",OFFSET(#REF!,INT((ROW()-13)/2),0)),IF(ISBLANK(OFFSET('9. METAS'!$U$20,INT((ROW()-14)/2),0)),"",OFFSET('9. METAS'!$U$20,INT((ROW()-14)/2),0)))</f>
        <v/>
      </c>
      <c r="K456" s="209" t="str">
        <f ca="1">IF(MOD(ROW()-13,2)=0,IF(ISBLANK(OFFSET(#REF!,INT((ROW()-13)/2),0)),"",OFFSET(#REF!,INT((ROW()-13)/2),0)),IF(ISBLANK(OFFSET('9. METAS'!$V$20,INT((ROW()-14)/2),0)),"",OFFSET('9. METAS'!$V$20,INT((ROW()-14)/2),0)))</f>
        <v/>
      </c>
      <c r="L456" s="209" t="str">
        <f ca="1">IF(MOD(ROW()-13,2)=0,IF(ISBLANK(OFFSET(#REF!,INT((ROW()-13)/2),0)),"",OFFSET(#REF!,INT((ROW()-13)/2),0)),IF(ISBLANK(OFFSET('9. METAS'!$W$20,INT((ROW()-14)/2),0)),"",OFFSET('9. METAS'!$W$20,INT((ROW()-14)/2),0)))</f>
        <v/>
      </c>
      <c r="M456" s="210" t="str">
        <f ca="1">IF(MOD(ROW()-13,2)=0,IF(ISBLANK(OFFSET(#REF!,INT((ROW()-13)/2),0)),"",OFFSET(#REF!,INT((ROW()-13)/2),0)),IF(ISBLANK(OFFSET('9. METAS'!$X$20,INT((ROW()-14)/2),0)),"",OFFSET('9. METAS'!$X$20,INT((ROW()-14)/2),0)))</f>
        <v/>
      </c>
      <c r="N456" s="1003"/>
      <c r="O456" s="1005"/>
      <c r="P456" s="1034"/>
    </row>
    <row r="457" spans="3:16">
      <c r="C457" s="1008" t="str">
        <f ca="1">IF(ISBLANK(OFFSET('5. Pp (3 años)'!$C$46,INT((ROW()-13)/2),0)),"",OFFSET('5. Pp (3 años)'!$C$46,INT((ROW()-13)/2),0))</f>
        <v/>
      </c>
      <c r="D457" s="983" t="str">
        <f ca="1">IF(ISBLANK(OFFSET('5. Pp (3 años)'!$D$46,INT((ROW()-13)/2),0)),"",OFFSET('5. Pp (3 años)'!$D$46,INT((ROW()-13)/2),0))</f>
        <v/>
      </c>
      <c r="E457" s="983" t="str">
        <f ca="1">IF(ISBLANK(OFFSET('5. Pp (3 años)'!$E$46,INT((ROW()-13)/2),0)),"",OFFSET('5. Pp (3 años)'!$E$46,INT((ROW()-13)/2),0))</f>
        <v/>
      </c>
      <c r="F457" s="985" t="str">
        <f ca="1">IF(ISBLANK(OFFSET('5. Pp (3 años)'!$K$46,INT((ROW()-13)/2),0)),"",OFFSET('5. Pp (3 años)'!$K$46,INT((ROW()-13)/2),0))</f>
        <v/>
      </c>
      <c r="G457" s="987" t="str">
        <f ca="1">IF(ISBLANK(OFFSET('5. Pp (3 años)'!$H$46,INT((ROW()-13)/2),0)),"",OFFSET('5. Pp (3 años)'!$H$46,INT((ROW()-13)/2),0))</f>
        <v/>
      </c>
      <c r="H457" s="1027" t="str">
        <f ca="1">IF(ISBLANK(OFFSET('9. METAS'!$L$20,INT((ROW()-13)/2),0)),"",OFFSET('9. METAS'!$L$20,INT((ROW()-13)/2),0))</f>
        <v/>
      </c>
      <c r="I457" s="1029"/>
      <c r="J457" s="208" t="e">
        <f ca="1">IF(MOD(ROW()-13,2)=0,IF(ISBLANK(OFFSET(#REF!,INT((ROW()-13)/2),0)),"",OFFSET(#REF!,INT((ROW()-13)/2),0)),IF(ISBLANK(OFFSET('9. METAS'!$U$20,INT((ROW()-14)/2),0)),"",OFFSET('9. METAS'!$U$20,INT((ROW()-14)/2),0)))</f>
        <v>#REF!</v>
      </c>
      <c r="K457" s="209" t="e">
        <f ca="1">IF(MOD(ROW()-13,2)=0,IF(ISBLANK(OFFSET(#REF!,INT((ROW()-13)/2),0)),"",OFFSET(#REF!,INT((ROW()-13)/2),0)),IF(ISBLANK(OFFSET('9. METAS'!$V$20,INT((ROW()-14)/2),0)),"",OFFSET('9. METAS'!$V$20,INT((ROW()-14)/2),0)))</f>
        <v>#REF!</v>
      </c>
      <c r="L457" s="209" t="e">
        <f ca="1">IF(MOD(ROW()-13,2)=0,IF(ISBLANK(OFFSET(#REF!,INT((ROW()-13)/2),0)),"",OFFSET(#REF!,INT((ROW()-13)/2),0)),IF(ISBLANK(OFFSET('9. METAS'!$W$20,INT((ROW()-14)/2),0)),"",OFFSET('9. METAS'!$W$20,INT((ROW()-14)/2),0)))</f>
        <v>#REF!</v>
      </c>
      <c r="M457" s="210" t="e">
        <f ca="1">IF(MOD(ROW()-13,2)=0,IF(ISBLANK(OFFSET(#REF!,INT((ROW()-13)/2),0)),"",OFFSET(#REF!,INT((ROW()-13)/2),0)),IF(ISBLANK(OFFSET('9. METAS'!$X$20,INT((ROW()-14)/2),0)),"",OFFSET('9. METAS'!$X$20,INT((ROW()-14)/2),0)))</f>
        <v>#REF!</v>
      </c>
      <c r="N457" s="1002" t="str">
        <f t="shared" ref="N457" ca="1" si="440">IFERROR(J457/J458,"ND")</f>
        <v>ND</v>
      </c>
      <c r="O457" s="1004" t="str">
        <f t="shared" ref="O457" ca="1" si="441">IFERROR(((J457+K457+L457+M457)/H457),"ND")</f>
        <v>ND</v>
      </c>
      <c r="P457" s="1031"/>
    </row>
    <row r="458" spans="3:16">
      <c r="C458" s="981"/>
      <c r="D458" s="983"/>
      <c r="E458" s="983"/>
      <c r="F458" s="985"/>
      <c r="G458" s="987"/>
      <c r="H458" s="1027"/>
      <c r="I458" s="1033"/>
      <c r="J458" s="208" t="str">
        <f ca="1">IF(MOD(ROW()-13,2)=0,IF(ISBLANK(OFFSET(#REF!,INT((ROW()-13)/2),0)),"",OFFSET(#REF!,INT((ROW()-13)/2),0)),IF(ISBLANK(OFFSET('9. METAS'!$U$20,INT((ROW()-14)/2),0)),"",OFFSET('9. METAS'!$U$20,INT((ROW()-14)/2),0)))</f>
        <v/>
      </c>
      <c r="K458" s="209" t="str">
        <f ca="1">IF(MOD(ROW()-13,2)=0,IF(ISBLANK(OFFSET(#REF!,INT((ROW()-13)/2),0)),"",OFFSET(#REF!,INT((ROW()-13)/2),0)),IF(ISBLANK(OFFSET('9. METAS'!$V$20,INT((ROW()-14)/2),0)),"",OFFSET('9. METAS'!$V$20,INT((ROW()-14)/2),0)))</f>
        <v/>
      </c>
      <c r="L458" s="209" t="str">
        <f ca="1">IF(MOD(ROW()-13,2)=0,IF(ISBLANK(OFFSET(#REF!,INT((ROW()-13)/2),0)),"",OFFSET(#REF!,INT((ROW()-13)/2),0)),IF(ISBLANK(OFFSET('9. METAS'!$W$20,INT((ROW()-14)/2),0)),"",OFFSET('9. METAS'!$W$20,INT((ROW()-14)/2),0)))</f>
        <v/>
      </c>
      <c r="M458" s="210" t="str">
        <f ca="1">IF(MOD(ROW()-13,2)=0,IF(ISBLANK(OFFSET(#REF!,INT((ROW()-13)/2),0)),"",OFFSET(#REF!,INT((ROW()-13)/2),0)),IF(ISBLANK(OFFSET('9. METAS'!$X$20,INT((ROW()-14)/2),0)),"",OFFSET('9. METAS'!$X$20,INT((ROW()-14)/2),0)))</f>
        <v/>
      </c>
      <c r="N458" s="1003"/>
      <c r="O458" s="1005"/>
      <c r="P458" s="1034"/>
    </row>
    <row r="459" spans="3:16">
      <c r="C459" s="1008" t="str">
        <f ca="1">IF(ISBLANK(OFFSET('5. Pp (3 años)'!$C$46,INT((ROW()-13)/2),0)),"",OFFSET('5. Pp (3 años)'!$C$46,INT((ROW()-13)/2),0))</f>
        <v/>
      </c>
      <c r="D459" s="983" t="str">
        <f ca="1">IF(ISBLANK(OFFSET('5. Pp (3 años)'!$D$46,INT((ROW()-13)/2),0)),"",OFFSET('5. Pp (3 años)'!$D$46,INT((ROW()-13)/2),0))</f>
        <v/>
      </c>
      <c r="E459" s="983" t="str">
        <f ca="1">IF(ISBLANK(OFFSET('5. Pp (3 años)'!$E$46,INT((ROW()-13)/2),0)),"",OFFSET('5. Pp (3 años)'!$E$46,INT((ROW()-13)/2),0))</f>
        <v/>
      </c>
      <c r="F459" s="985" t="str">
        <f ca="1">IF(ISBLANK(OFFSET('5. Pp (3 años)'!$K$46,INT((ROW()-13)/2),0)),"",OFFSET('5. Pp (3 años)'!$K$46,INT((ROW()-13)/2),0))</f>
        <v/>
      </c>
      <c r="G459" s="987" t="str">
        <f ca="1">IF(ISBLANK(OFFSET('5. Pp (3 años)'!$H$46,INT((ROW()-13)/2),0)),"",OFFSET('5. Pp (3 años)'!$H$46,INT((ROW()-13)/2),0))</f>
        <v/>
      </c>
      <c r="H459" s="1027" t="str">
        <f ca="1">IF(ISBLANK(OFFSET('9. METAS'!$L$20,INT((ROW()-13)/2),0)),"",OFFSET('9. METAS'!$L$20,INT((ROW()-13)/2),0))</f>
        <v/>
      </c>
      <c r="I459" s="1029"/>
      <c r="J459" s="208" t="e">
        <f ca="1">IF(MOD(ROW()-13,2)=0,IF(ISBLANK(OFFSET(#REF!,INT((ROW()-13)/2),0)),"",OFFSET(#REF!,INT((ROW()-13)/2),0)),IF(ISBLANK(OFFSET('9. METAS'!$U$20,INT((ROW()-14)/2),0)),"",OFFSET('9. METAS'!$U$20,INT((ROW()-14)/2),0)))</f>
        <v>#REF!</v>
      </c>
      <c r="K459" s="209" t="e">
        <f ca="1">IF(MOD(ROW()-13,2)=0,IF(ISBLANK(OFFSET(#REF!,INT((ROW()-13)/2),0)),"",OFFSET(#REF!,INT((ROW()-13)/2),0)),IF(ISBLANK(OFFSET('9. METAS'!$V$20,INT((ROW()-14)/2),0)),"",OFFSET('9. METAS'!$V$20,INT((ROW()-14)/2),0)))</f>
        <v>#REF!</v>
      </c>
      <c r="L459" s="209" t="e">
        <f ca="1">IF(MOD(ROW()-13,2)=0,IF(ISBLANK(OFFSET(#REF!,INT((ROW()-13)/2),0)),"",OFFSET(#REF!,INT((ROW()-13)/2),0)),IF(ISBLANK(OFFSET('9. METAS'!$W$20,INT((ROW()-14)/2),0)),"",OFFSET('9. METAS'!$W$20,INT((ROW()-14)/2),0)))</f>
        <v>#REF!</v>
      </c>
      <c r="M459" s="210" t="e">
        <f ca="1">IF(MOD(ROW()-13,2)=0,IF(ISBLANK(OFFSET(#REF!,INT((ROW()-13)/2),0)),"",OFFSET(#REF!,INT((ROW()-13)/2),0)),IF(ISBLANK(OFFSET('9. METAS'!$X$20,INT((ROW()-14)/2),0)),"",OFFSET('9. METAS'!$X$20,INT((ROW()-14)/2),0)))</f>
        <v>#REF!</v>
      </c>
      <c r="N459" s="1002" t="str">
        <f t="shared" ref="N459" ca="1" si="442">IFERROR(J459/J460,"ND")</f>
        <v>ND</v>
      </c>
      <c r="O459" s="1004" t="str">
        <f t="shared" ref="O459" ca="1" si="443">IFERROR(((J459+K459+L459+M459)/H459),"ND")</f>
        <v>ND</v>
      </c>
      <c r="P459" s="1031"/>
    </row>
    <row r="460" spans="3:16">
      <c r="C460" s="981"/>
      <c r="D460" s="983"/>
      <c r="E460" s="983"/>
      <c r="F460" s="985"/>
      <c r="G460" s="987"/>
      <c r="H460" s="1027"/>
      <c r="I460" s="1033"/>
      <c r="J460" s="208" t="str">
        <f ca="1">IF(MOD(ROW()-13,2)=0,IF(ISBLANK(OFFSET(#REF!,INT((ROW()-13)/2),0)),"",OFFSET(#REF!,INT((ROW()-13)/2),0)),IF(ISBLANK(OFFSET('9. METAS'!$U$20,INT((ROW()-14)/2),0)),"",OFFSET('9. METAS'!$U$20,INT((ROW()-14)/2),0)))</f>
        <v/>
      </c>
      <c r="K460" s="209" t="str">
        <f ca="1">IF(MOD(ROW()-13,2)=0,IF(ISBLANK(OFFSET(#REF!,INT((ROW()-13)/2),0)),"",OFFSET(#REF!,INT((ROW()-13)/2),0)),IF(ISBLANK(OFFSET('9. METAS'!$V$20,INT((ROW()-14)/2),0)),"",OFFSET('9. METAS'!$V$20,INT((ROW()-14)/2),0)))</f>
        <v/>
      </c>
      <c r="L460" s="209" t="str">
        <f ca="1">IF(MOD(ROW()-13,2)=0,IF(ISBLANK(OFFSET(#REF!,INT((ROW()-13)/2),0)),"",OFFSET(#REF!,INT((ROW()-13)/2),0)),IF(ISBLANK(OFFSET('9. METAS'!$W$20,INT((ROW()-14)/2),0)),"",OFFSET('9. METAS'!$W$20,INT((ROW()-14)/2),0)))</f>
        <v/>
      </c>
      <c r="M460" s="210" t="str">
        <f ca="1">IF(MOD(ROW()-13,2)=0,IF(ISBLANK(OFFSET(#REF!,INT((ROW()-13)/2),0)),"",OFFSET(#REF!,INT((ROW()-13)/2),0)),IF(ISBLANK(OFFSET('9. METAS'!$X$20,INT((ROW()-14)/2),0)),"",OFFSET('9. METAS'!$X$20,INT((ROW()-14)/2),0)))</f>
        <v/>
      </c>
      <c r="N460" s="1003"/>
      <c r="O460" s="1005"/>
      <c r="P460" s="1034"/>
    </row>
    <row r="461" spans="3:16">
      <c r="C461" s="1008" t="str">
        <f ca="1">IF(ISBLANK(OFFSET('5. Pp (3 años)'!$C$46,INT((ROW()-13)/2),0)),"",OFFSET('5. Pp (3 años)'!$C$46,INT((ROW()-13)/2),0))</f>
        <v/>
      </c>
      <c r="D461" s="983" t="str">
        <f ca="1">IF(ISBLANK(OFFSET('5. Pp (3 años)'!$D$46,INT((ROW()-13)/2),0)),"",OFFSET('5. Pp (3 años)'!$D$46,INT((ROW()-13)/2),0))</f>
        <v/>
      </c>
      <c r="E461" s="983" t="str">
        <f ca="1">IF(ISBLANK(OFFSET('5. Pp (3 años)'!$E$46,INT((ROW()-13)/2),0)),"",OFFSET('5. Pp (3 años)'!$E$46,INT((ROW()-13)/2),0))</f>
        <v/>
      </c>
      <c r="F461" s="985" t="str">
        <f ca="1">IF(ISBLANK(OFFSET('5. Pp (3 años)'!$K$46,INT((ROW()-13)/2),0)),"",OFFSET('5. Pp (3 años)'!$K$46,INT((ROW()-13)/2),0))</f>
        <v/>
      </c>
      <c r="G461" s="987" t="str">
        <f ca="1">IF(ISBLANK(OFFSET('5. Pp (3 años)'!$H$46,INT((ROW()-13)/2),0)),"",OFFSET('5. Pp (3 años)'!$H$46,INT((ROW()-13)/2),0))</f>
        <v/>
      </c>
      <c r="H461" s="1027" t="str">
        <f ca="1">IF(ISBLANK(OFFSET('9. METAS'!$L$20,INT((ROW()-13)/2),0)),"",OFFSET('9. METAS'!$L$20,INT((ROW()-13)/2),0))</f>
        <v/>
      </c>
      <c r="I461" s="1029"/>
      <c r="J461" s="208" t="e">
        <f ca="1">IF(MOD(ROW()-13,2)=0,IF(ISBLANK(OFFSET(#REF!,INT((ROW()-13)/2),0)),"",OFFSET(#REF!,INT((ROW()-13)/2),0)),IF(ISBLANK(OFFSET('9. METAS'!$U$20,INT((ROW()-14)/2),0)),"",OFFSET('9. METAS'!$U$20,INT((ROW()-14)/2),0)))</f>
        <v>#REF!</v>
      </c>
      <c r="K461" s="209" t="e">
        <f ca="1">IF(MOD(ROW()-13,2)=0,IF(ISBLANK(OFFSET(#REF!,INT((ROW()-13)/2),0)),"",OFFSET(#REF!,INT((ROW()-13)/2),0)),IF(ISBLANK(OFFSET('9. METAS'!$V$20,INT((ROW()-14)/2),0)),"",OFFSET('9. METAS'!$V$20,INT((ROW()-14)/2),0)))</f>
        <v>#REF!</v>
      </c>
      <c r="L461" s="209" t="e">
        <f ca="1">IF(MOD(ROW()-13,2)=0,IF(ISBLANK(OFFSET(#REF!,INT((ROW()-13)/2),0)),"",OFFSET(#REF!,INT((ROW()-13)/2),0)),IF(ISBLANK(OFFSET('9. METAS'!$W$20,INT((ROW()-14)/2),0)),"",OFFSET('9. METAS'!$W$20,INT((ROW()-14)/2),0)))</f>
        <v>#REF!</v>
      </c>
      <c r="M461" s="210" t="e">
        <f ca="1">IF(MOD(ROW()-13,2)=0,IF(ISBLANK(OFFSET(#REF!,INT((ROW()-13)/2),0)),"",OFFSET(#REF!,INT((ROW()-13)/2),0)),IF(ISBLANK(OFFSET('9. METAS'!$X$20,INT((ROW()-14)/2),0)),"",OFFSET('9. METAS'!$X$20,INT((ROW()-14)/2),0)))</f>
        <v>#REF!</v>
      </c>
      <c r="N461" s="1002" t="str">
        <f t="shared" ref="N461" ca="1" si="444">IFERROR(J461/J462,"ND")</f>
        <v>ND</v>
      </c>
      <c r="O461" s="1004" t="str">
        <f t="shared" ref="O461" ca="1" si="445">IFERROR(((J461+K461+L461+M461)/H461),"ND")</f>
        <v>ND</v>
      </c>
      <c r="P461" s="1031"/>
    </row>
    <row r="462" spans="3:16">
      <c r="C462" s="981"/>
      <c r="D462" s="983"/>
      <c r="E462" s="983"/>
      <c r="F462" s="985"/>
      <c r="G462" s="987"/>
      <c r="H462" s="1027"/>
      <c r="I462" s="1033"/>
      <c r="J462" s="208" t="str">
        <f ca="1">IF(MOD(ROW()-13,2)=0,IF(ISBLANK(OFFSET(#REF!,INT((ROW()-13)/2),0)),"",OFFSET(#REF!,INT((ROW()-13)/2),0)),IF(ISBLANK(OFFSET('9. METAS'!$U$20,INT((ROW()-14)/2),0)),"",OFFSET('9. METAS'!$U$20,INT((ROW()-14)/2),0)))</f>
        <v/>
      </c>
      <c r="K462" s="209" t="str">
        <f ca="1">IF(MOD(ROW()-13,2)=0,IF(ISBLANK(OFFSET(#REF!,INT((ROW()-13)/2),0)),"",OFFSET(#REF!,INT((ROW()-13)/2),0)),IF(ISBLANK(OFFSET('9. METAS'!$V$20,INT((ROW()-14)/2),0)),"",OFFSET('9. METAS'!$V$20,INT((ROW()-14)/2),0)))</f>
        <v/>
      </c>
      <c r="L462" s="209" t="str">
        <f ca="1">IF(MOD(ROW()-13,2)=0,IF(ISBLANK(OFFSET(#REF!,INT((ROW()-13)/2),0)),"",OFFSET(#REF!,INT((ROW()-13)/2),0)),IF(ISBLANK(OFFSET('9. METAS'!$W$20,INT((ROW()-14)/2),0)),"",OFFSET('9. METAS'!$W$20,INT((ROW()-14)/2),0)))</f>
        <v/>
      </c>
      <c r="M462" s="210" t="str">
        <f ca="1">IF(MOD(ROW()-13,2)=0,IF(ISBLANK(OFFSET(#REF!,INT((ROW()-13)/2),0)),"",OFFSET(#REF!,INT((ROW()-13)/2),0)),IF(ISBLANK(OFFSET('9. METAS'!$X$20,INT((ROW()-14)/2),0)),"",OFFSET('9. METAS'!$X$20,INT((ROW()-14)/2),0)))</f>
        <v/>
      </c>
      <c r="N462" s="1003"/>
      <c r="O462" s="1005"/>
      <c r="P462" s="1034"/>
    </row>
    <row r="463" spans="3:16">
      <c r="C463" s="1008" t="str">
        <f ca="1">IF(ISBLANK(OFFSET('5. Pp (3 años)'!$C$46,INT((ROW()-13)/2),0)),"",OFFSET('5. Pp (3 años)'!$C$46,INT((ROW()-13)/2),0))</f>
        <v/>
      </c>
      <c r="D463" s="983" t="str">
        <f ca="1">IF(ISBLANK(OFFSET('5. Pp (3 años)'!$D$46,INT((ROW()-13)/2),0)),"",OFFSET('5. Pp (3 años)'!$D$46,INT((ROW()-13)/2),0))</f>
        <v/>
      </c>
      <c r="E463" s="983" t="str">
        <f ca="1">IF(ISBLANK(OFFSET('5. Pp (3 años)'!$E$46,INT((ROW()-13)/2),0)),"",OFFSET('5. Pp (3 años)'!$E$46,INT((ROW()-13)/2),0))</f>
        <v/>
      </c>
      <c r="F463" s="985" t="str">
        <f ca="1">IF(ISBLANK(OFFSET('5. Pp (3 años)'!$K$46,INT((ROW()-13)/2),0)),"",OFFSET('5. Pp (3 años)'!$K$46,INT((ROW()-13)/2),0))</f>
        <v/>
      </c>
      <c r="G463" s="987" t="str">
        <f ca="1">IF(ISBLANK(OFFSET('5. Pp (3 años)'!$H$46,INT((ROW()-13)/2),0)),"",OFFSET('5. Pp (3 años)'!$H$46,INT((ROW()-13)/2),0))</f>
        <v/>
      </c>
      <c r="H463" s="1027" t="str">
        <f ca="1">IF(ISBLANK(OFFSET('9. METAS'!$L$20,INT((ROW()-13)/2),0)),"",OFFSET('9. METAS'!$L$20,INT((ROW()-13)/2),0))</f>
        <v/>
      </c>
      <c r="I463" s="1029"/>
      <c r="J463" s="208" t="e">
        <f ca="1">IF(MOD(ROW()-13,2)=0,IF(ISBLANK(OFFSET(#REF!,INT((ROW()-13)/2),0)),"",OFFSET(#REF!,INT((ROW()-13)/2),0)),IF(ISBLANK(OFFSET('9. METAS'!$U$20,INT((ROW()-14)/2),0)),"",OFFSET('9. METAS'!$U$20,INT((ROW()-14)/2),0)))</f>
        <v>#REF!</v>
      </c>
      <c r="K463" s="209" t="e">
        <f ca="1">IF(MOD(ROW()-13,2)=0,IF(ISBLANK(OFFSET(#REF!,INT((ROW()-13)/2),0)),"",OFFSET(#REF!,INT((ROW()-13)/2),0)),IF(ISBLANK(OFFSET('9. METAS'!$V$20,INT((ROW()-14)/2),0)),"",OFFSET('9. METAS'!$V$20,INT((ROW()-14)/2),0)))</f>
        <v>#REF!</v>
      </c>
      <c r="L463" s="209" t="e">
        <f ca="1">IF(MOD(ROW()-13,2)=0,IF(ISBLANK(OFFSET(#REF!,INT((ROW()-13)/2),0)),"",OFFSET(#REF!,INT((ROW()-13)/2),0)),IF(ISBLANK(OFFSET('9. METAS'!$W$20,INT((ROW()-14)/2),0)),"",OFFSET('9. METAS'!$W$20,INT((ROW()-14)/2),0)))</f>
        <v>#REF!</v>
      </c>
      <c r="M463" s="210" t="e">
        <f ca="1">IF(MOD(ROW()-13,2)=0,IF(ISBLANK(OFFSET(#REF!,INT((ROW()-13)/2),0)),"",OFFSET(#REF!,INT((ROW()-13)/2),0)),IF(ISBLANK(OFFSET('9. METAS'!$X$20,INT((ROW()-14)/2),0)),"",OFFSET('9. METAS'!$X$20,INT((ROW()-14)/2),0)))</f>
        <v>#REF!</v>
      </c>
      <c r="N463" s="1002" t="str">
        <f t="shared" ref="N463" ca="1" si="446">IFERROR(J463/J464,"ND")</f>
        <v>ND</v>
      </c>
      <c r="O463" s="1004" t="str">
        <f t="shared" ref="O463" ca="1" si="447">IFERROR(((J463+K463+L463+M463)/H463),"ND")</f>
        <v>ND</v>
      </c>
      <c r="P463" s="1031"/>
    </row>
    <row r="464" spans="3:16">
      <c r="C464" s="981"/>
      <c r="D464" s="983"/>
      <c r="E464" s="983"/>
      <c r="F464" s="985"/>
      <c r="G464" s="987"/>
      <c r="H464" s="1027"/>
      <c r="I464" s="1033"/>
      <c r="J464" s="208" t="str">
        <f ca="1">IF(MOD(ROW()-13,2)=0,IF(ISBLANK(OFFSET(#REF!,INT((ROW()-13)/2),0)),"",OFFSET(#REF!,INT((ROW()-13)/2),0)),IF(ISBLANK(OFFSET('9. METAS'!$U$20,INT((ROW()-14)/2),0)),"",OFFSET('9. METAS'!$U$20,INT((ROW()-14)/2),0)))</f>
        <v/>
      </c>
      <c r="K464" s="209" t="str">
        <f ca="1">IF(MOD(ROW()-13,2)=0,IF(ISBLANK(OFFSET(#REF!,INT((ROW()-13)/2),0)),"",OFFSET(#REF!,INT((ROW()-13)/2),0)),IF(ISBLANK(OFFSET('9. METAS'!$V$20,INT((ROW()-14)/2),0)),"",OFFSET('9. METAS'!$V$20,INT((ROW()-14)/2),0)))</f>
        <v/>
      </c>
      <c r="L464" s="209" t="str">
        <f ca="1">IF(MOD(ROW()-13,2)=0,IF(ISBLANK(OFFSET(#REF!,INT((ROW()-13)/2),0)),"",OFFSET(#REF!,INT((ROW()-13)/2),0)),IF(ISBLANK(OFFSET('9. METAS'!$W$20,INT((ROW()-14)/2),0)),"",OFFSET('9. METAS'!$W$20,INT((ROW()-14)/2),0)))</f>
        <v/>
      </c>
      <c r="M464" s="210" t="str">
        <f ca="1">IF(MOD(ROW()-13,2)=0,IF(ISBLANK(OFFSET(#REF!,INT((ROW()-13)/2),0)),"",OFFSET(#REF!,INT((ROW()-13)/2),0)),IF(ISBLANK(OFFSET('9. METAS'!$X$20,INT((ROW()-14)/2),0)),"",OFFSET('9. METAS'!$X$20,INT((ROW()-14)/2),0)))</f>
        <v/>
      </c>
      <c r="N464" s="1003"/>
      <c r="O464" s="1005"/>
      <c r="P464" s="1034"/>
    </row>
    <row r="465" spans="3:16">
      <c r="C465" s="1008" t="str">
        <f ca="1">IF(ISBLANK(OFFSET('5. Pp (3 años)'!$C$46,INT((ROW()-13)/2),0)),"",OFFSET('5. Pp (3 años)'!$C$46,INT((ROW()-13)/2),0))</f>
        <v/>
      </c>
      <c r="D465" s="983" t="str">
        <f ca="1">IF(ISBLANK(OFFSET('5. Pp (3 años)'!$D$46,INT((ROW()-13)/2),0)),"",OFFSET('5. Pp (3 años)'!$D$46,INT((ROW()-13)/2),0))</f>
        <v/>
      </c>
      <c r="E465" s="983" t="str">
        <f ca="1">IF(ISBLANK(OFFSET('5. Pp (3 años)'!$E$46,INT((ROW()-13)/2),0)),"",OFFSET('5. Pp (3 años)'!$E$46,INT((ROW()-13)/2),0))</f>
        <v/>
      </c>
      <c r="F465" s="985" t="str">
        <f ca="1">IF(ISBLANK(OFFSET('5. Pp (3 años)'!$K$46,INT((ROW()-13)/2),0)),"",OFFSET('5. Pp (3 años)'!$K$46,INT((ROW()-13)/2),0))</f>
        <v/>
      </c>
      <c r="G465" s="987" t="str">
        <f ca="1">IF(ISBLANK(OFFSET('5. Pp (3 años)'!$H$46,INT((ROW()-13)/2),0)),"",OFFSET('5. Pp (3 años)'!$H$46,INT((ROW()-13)/2),0))</f>
        <v/>
      </c>
      <c r="H465" s="1027" t="str">
        <f ca="1">IF(ISBLANK(OFFSET('9. METAS'!$L$20,INT((ROW()-13)/2),0)),"",OFFSET('9. METAS'!$L$20,INT((ROW()-13)/2),0))</f>
        <v/>
      </c>
      <c r="I465" s="1029"/>
      <c r="J465" s="208" t="e">
        <f ca="1">IF(MOD(ROW()-13,2)=0,IF(ISBLANK(OFFSET(#REF!,INT((ROW()-13)/2),0)),"",OFFSET(#REF!,INT((ROW()-13)/2),0)),IF(ISBLANK(OFFSET('9. METAS'!$U$20,INT((ROW()-14)/2),0)),"",OFFSET('9. METAS'!$U$20,INT((ROW()-14)/2),0)))</f>
        <v>#REF!</v>
      </c>
      <c r="K465" s="209" t="e">
        <f ca="1">IF(MOD(ROW()-13,2)=0,IF(ISBLANK(OFFSET(#REF!,INT((ROW()-13)/2),0)),"",OFFSET(#REF!,INT((ROW()-13)/2),0)),IF(ISBLANK(OFFSET('9. METAS'!$V$20,INT((ROW()-14)/2),0)),"",OFFSET('9. METAS'!$V$20,INT((ROW()-14)/2),0)))</f>
        <v>#REF!</v>
      </c>
      <c r="L465" s="209" t="e">
        <f ca="1">IF(MOD(ROW()-13,2)=0,IF(ISBLANK(OFFSET(#REF!,INT((ROW()-13)/2),0)),"",OFFSET(#REF!,INT((ROW()-13)/2),0)),IF(ISBLANK(OFFSET('9. METAS'!$W$20,INT((ROW()-14)/2),0)),"",OFFSET('9. METAS'!$W$20,INT((ROW()-14)/2),0)))</f>
        <v>#REF!</v>
      </c>
      <c r="M465" s="210" t="e">
        <f ca="1">IF(MOD(ROW()-13,2)=0,IF(ISBLANK(OFFSET(#REF!,INT((ROW()-13)/2),0)),"",OFFSET(#REF!,INT((ROW()-13)/2),0)),IF(ISBLANK(OFFSET('9. METAS'!$X$20,INT((ROW()-14)/2),0)),"",OFFSET('9. METAS'!$X$20,INT((ROW()-14)/2),0)))</f>
        <v>#REF!</v>
      </c>
      <c r="N465" s="1002" t="str">
        <f t="shared" ref="N465" ca="1" si="448">IFERROR(J465/J466,"ND")</f>
        <v>ND</v>
      </c>
      <c r="O465" s="1004" t="str">
        <f t="shared" ref="O465" ca="1" si="449">IFERROR(((J465+K465+L465+M465)/H465),"ND")</f>
        <v>ND</v>
      </c>
      <c r="P465" s="1031"/>
    </row>
    <row r="466" spans="3:16">
      <c r="C466" s="981"/>
      <c r="D466" s="983"/>
      <c r="E466" s="983"/>
      <c r="F466" s="985"/>
      <c r="G466" s="987"/>
      <c r="H466" s="1027"/>
      <c r="I466" s="1033"/>
      <c r="J466" s="208" t="str">
        <f ca="1">IF(MOD(ROW()-13,2)=0,IF(ISBLANK(OFFSET(#REF!,INT((ROW()-13)/2),0)),"",OFFSET(#REF!,INT((ROW()-13)/2),0)),IF(ISBLANK(OFFSET('9. METAS'!$U$20,INT((ROW()-14)/2),0)),"",OFFSET('9. METAS'!$U$20,INT((ROW()-14)/2),0)))</f>
        <v/>
      </c>
      <c r="K466" s="209" t="str">
        <f ca="1">IF(MOD(ROW()-13,2)=0,IF(ISBLANK(OFFSET(#REF!,INT((ROW()-13)/2),0)),"",OFFSET(#REF!,INT((ROW()-13)/2),0)),IF(ISBLANK(OFFSET('9. METAS'!$V$20,INT((ROW()-14)/2),0)),"",OFFSET('9. METAS'!$V$20,INT((ROW()-14)/2),0)))</f>
        <v/>
      </c>
      <c r="L466" s="209" t="str">
        <f ca="1">IF(MOD(ROW()-13,2)=0,IF(ISBLANK(OFFSET(#REF!,INT((ROW()-13)/2),0)),"",OFFSET(#REF!,INT((ROW()-13)/2),0)),IF(ISBLANK(OFFSET('9. METAS'!$W$20,INT((ROW()-14)/2),0)),"",OFFSET('9. METAS'!$W$20,INT((ROW()-14)/2),0)))</f>
        <v/>
      </c>
      <c r="M466" s="210" t="str">
        <f ca="1">IF(MOD(ROW()-13,2)=0,IF(ISBLANK(OFFSET(#REF!,INT((ROW()-13)/2),0)),"",OFFSET(#REF!,INT((ROW()-13)/2),0)),IF(ISBLANK(OFFSET('9. METAS'!$X$20,INT((ROW()-14)/2),0)),"",OFFSET('9. METAS'!$X$20,INT((ROW()-14)/2),0)))</f>
        <v/>
      </c>
      <c r="N466" s="1003"/>
      <c r="O466" s="1005"/>
      <c r="P466" s="1034"/>
    </row>
    <row r="467" spans="3:16">
      <c r="C467" s="1008" t="str">
        <f ca="1">IF(ISBLANK(OFFSET('5. Pp (3 años)'!$C$46,INT((ROW()-13)/2),0)),"",OFFSET('5. Pp (3 años)'!$C$46,INT((ROW()-13)/2),0))</f>
        <v/>
      </c>
      <c r="D467" s="983" t="str">
        <f ca="1">IF(ISBLANK(OFFSET('5. Pp (3 años)'!$D$46,INT((ROW()-13)/2),0)),"",OFFSET('5. Pp (3 años)'!$D$46,INT((ROW()-13)/2),0))</f>
        <v/>
      </c>
      <c r="E467" s="983" t="str">
        <f ca="1">IF(ISBLANK(OFFSET('5. Pp (3 años)'!$E$46,INT((ROW()-13)/2),0)),"",OFFSET('5. Pp (3 años)'!$E$46,INT((ROW()-13)/2),0))</f>
        <v/>
      </c>
      <c r="F467" s="985" t="str">
        <f ca="1">IF(ISBLANK(OFFSET('5. Pp (3 años)'!$K$46,INT((ROW()-13)/2),0)),"",OFFSET('5. Pp (3 años)'!$K$46,INT((ROW()-13)/2),0))</f>
        <v/>
      </c>
      <c r="G467" s="987" t="str">
        <f ca="1">IF(ISBLANK(OFFSET('5. Pp (3 años)'!$H$46,INT((ROW()-13)/2),0)),"",OFFSET('5. Pp (3 años)'!$H$46,INT((ROW()-13)/2),0))</f>
        <v/>
      </c>
      <c r="H467" s="1027" t="str">
        <f ca="1">IF(ISBLANK(OFFSET('9. METAS'!$L$20,INT((ROW()-13)/2),0)),"",OFFSET('9. METAS'!$L$20,INT((ROW()-13)/2),0))</f>
        <v/>
      </c>
      <c r="I467" s="1029"/>
      <c r="J467" s="208" t="e">
        <f ca="1">IF(MOD(ROW()-13,2)=0,IF(ISBLANK(OFFSET(#REF!,INT((ROW()-13)/2),0)),"",OFFSET(#REF!,INT((ROW()-13)/2),0)),IF(ISBLANK(OFFSET('9. METAS'!$U$20,INT((ROW()-14)/2),0)),"",OFFSET('9. METAS'!$U$20,INT((ROW()-14)/2),0)))</f>
        <v>#REF!</v>
      </c>
      <c r="K467" s="209" t="e">
        <f ca="1">IF(MOD(ROW()-13,2)=0,IF(ISBLANK(OFFSET(#REF!,INT((ROW()-13)/2),0)),"",OFFSET(#REF!,INT((ROW()-13)/2),0)),IF(ISBLANK(OFFSET('9. METAS'!$V$20,INT((ROW()-14)/2),0)),"",OFFSET('9. METAS'!$V$20,INT((ROW()-14)/2),0)))</f>
        <v>#REF!</v>
      </c>
      <c r="L467" s="209" t="e">
        <f ca="1">IF(MOD(ROW()-13,2)=0,IF(ISBLANK(OFFSET(#REF!,INT((ROW()-13)/2),0)),"",OFFSET(#REF!,INT((ROW()-13)/2),0)),IF(ISBLANK(OFFSET('9. METAS'!$W$20,INT((ROW()-14)/2),0)),"",OFFSET('9. METAS'!$W$20,INT((ROW()-14)/2),0)))</f>
        <v>#REF!</v>
      </c>
      <c r="M467" s="210" t="e">
        <f ca="1">IF(MOD(ROW()-13,2)=0,IF(ISBLANK(OFFSET(#REF!,INT((ROW()-13)/2),0)),"",OFFSET(#REF!,INT((ROW()-13)/2),0)),IF(ISBLANK(OFFSET('9. METAS'!$X$20,INT((ROW()-14)/2),0)),"",OFFSET('9. METAS'!$X$20,INT((ROW()-14)/2),0)))</f>
        <v>#REF!</v>
      </c>
      <c r="N467" s="1002" t="str">
        <f t="shared" ref="N467" ca="1" si="450">IFERROR(J467/J468,"ND")</f>
        <v>ND</v>
      </c>
      <c r="O467" s="1004" t="str">
        <f t="shared" ref="O467" ca="1" si="451">IFERROR(((J467+K467+L467+M467)/H467),"ND")</f>
        <v>ND</v>
      </c>
      <c r="P467" s="1031"/>
    </row>
    <row r="468" spans="3:16">
      <c r="C468" s="981"/>
      <c r="D468" s="983"/>
      <c r="E468" s="983"/>
      <c r="F468" s="985"/>
      <c r="G468" s="987"/>
      <c r="H468" s="1027"/>
      <c r="I468" s="1033"/>
      <c r="J468" s="208" t="str">
        <f ca="1">IF(MOD(ROW()-13,2)=0,IF(ISBLANK(OFFSET(#REF!,INT((ROW()-13)/2),0)),"",OFFSET(#REF!,INT((ROW()-13)/2),0)),IF(ISBLANK(OFFSET('9. METAS'!$U$20,INT((ROW()-14)/2),0)),"",OFFSET('9. METAS'!$U$20,INT((ROW()-14)/2),0)))</f>
        <v/>
      </c>
      <c r="K468" s="209" t="str">
        <f ca="1">IF(MOD(ROW()-13,2)=0,IF(ISBLANK(OFFSET(#REF!,INT((ROW()-13)/2),0)),"",OFFSET(#REF!,INT((ROW()-13)/2),0)),IF(ISBLANK(OFFSET('9. METAS'!$V$20,INT((ROW()-14)/2),0)),"",OFFSET('9. METAS'!$V$20,INT((ROW()-14)/2),0)))</f>
        <v/>
      </c>
      <c r="L468" s="209" t="str">
        <f ca="1">IF(MOD(ROW()-13,2)=0,IF(ISBLANK(OFFSET(#REF!,INT((ROW()-13)/2),0)),"",OFFSET(#REF!,INT((ROW()-13)/2),0)),IF(ISBLANK(OFFSET('9. METAS'!$W$20,INT((ROW()-14)/2),0)),"",OFFSET('9. METAS'!$W$20,INT((ROW()-14)/2),0)))</f>
        <v/>
      </c>
      <c r="M468" s="210" t="str">
        <f ca="1">IF(MOD(ROW()-13,2)=0,IF(ISBLANK(OFFSET(#REF!,INT((ROW()-13)/2),0)),"",OFFSET(#REF!,INT((ROW()-13)/2),0)),IF(ISBLANK(OFFSET('9. METAS'!$X$20,INT((ROW()-14)/2),0)),"",OFFSET('9. METAS'!$X$20,INT((ROW()-14)/2),0)))</f>
        <v/>
      </c>
      <c r="N468" s="1003"/>
      <c r="O468" s="1005"/>
      <c r="P468" s="1034"/>
    </row>
    <row r="469" spans="3:16">
      <c r="C469" s="1008" t="str">
        <f ca="1">IF(ISBLANK(OFFSET('5. Pp (3 años)'!$C$46,INT((ROW()-13)/2),0)),"",OFFSET('5. Pp (3 años)'!$C$46,INT((ROW()-13)/2),0))</f>
        <v/>
      </c>
      <c r="D469" s="983" t="str">
        <f ca="1">IF(ISBLANK(OFFSET('5. Pp (3 años)'!$D$46,INT((ROW()-13)/2),0)),"",OFFSET('5. Pp (3 años)'!$D$46,INT((ROW()-13)/2),0))</f>
        <v/>
      </c>
      <c r="E469" s="983" t="str">
        <f ca="1">IF(ISBLANK(OFFSET('5. Pp (3 años)'!$E$46,INT((ROW()-13)/2),0)),"",OFFSET('5. Pp (3 años)'!$E$46,INT((ROW()-13)/2),0))</f>
        <v/>
      </c>
      <c r="F469" s="985" t="str">
        <f ca="1">IF(ISBLANK(OFFSET('5. Pp (3 años)'!$K$46,INT((ROW()-13)/2),0)),"",OFFSET('5. Pp (3 años)'!$K$46,INT((ROW()-13)/2),0))</f>
        <v/>
      </c>
      <c r="G469" s="987" t="str">
        <f ca="1">IF(ISBLANK(OFFSET('5. Pp (3 años)'!$H$46,INT((ROW()-13)/2),0)),"",OFFSET('5. Pp (3 años)'!$H$46,INT((ROW()-13)/2),0))</f>
        <v/>
      </c>
      <c r="H469" s="1027" t="str">
        <f ca="1">IF(ISBLANK(OFFSET('9. METAS'!$L$20,INT((ROW()-13)/2),0)),"",OFFSET('9. METAS'!$L$20,INT((ROW()-13)/2),0))</f>
        <v/>
      </c>
      <c r="I469" s="1029"/>
      <c r="J469" s="208" t="e">
        <f ca="1">IF(MOD(ROW()-13,2)=0,IF(ISBLANK(OFFSET(#REF!,INT((ROW()-13)/2),0)),"",OFFSET(#REF!,INT((ROW()-13)/2),0)),IF(ISBLANK(OFFSET('9. METAS'!$U$20,INT((ROW()-14)/2),0)),"",OFFSET('9. METAS'!$U$20,INT((ROW()-14)/2),0)))</f>
        <v>#REF!</v>
      </c>
      <c r="K469" s="209" t="e">
        <f ca="1">IF(MOD(ROW()-13,2)=0,IF(ISBLANK(OFFSET(#REF!,INT((ROW()-13)/2),0)),"",OFFSET(#REF!,INT((ROW()-13)/2),0)),IF(ISBLANK(OFFSET('9. METAS'!$V$20,INT((ROW()-14)/2),0)),"",OFFSET('9. METAS'!$V$20,INT((ROW()-14)/2),0)))</f>
        <v>#REF!</v>
      </c>
      <c r="L469" s="209" t="e">
        <f ca="1">IF(MOD(ROW()-13,2)=0,IF(ISBLANK(OFFSET(#REF!,INT((ROW()-13)/2),0)),"",OFFSET(#REF!,INT((ROW()-13)/2),0)),IF(ISBLANK(OFFSET('9. METAS'!$W$20,INT((ROW()-14)/2),0)),"",OFFSET('9. METAS'!$W$20,INT((ROW()-14)/2),0)))</f>
        <v>#REF!</v>
      </c>
      <c r="M469" s="210" t="e">
        <f ca="1">IF(MOD(ROW()-13,2)=0,IF(ISBLANK(OFFSET(#REF!,INT((ROW()-13)/2),0)),"",OFFSET(#REF!,INT((ROW()-13)/2),0)),IF(ISBLANK(OFFSET('9. METAS'!$X$20,INT((ROW()-14)/2),0)),"",OFFSET('9. METAS'!$X$20,INT((ROW()-14)/2),0)))</f>
        <v>#REF!</v>
      </c>
      <c r="N469" s="1002" t="str">
        <f t="shared" ref="N469" ca="1" si="452">IFERROR(J469/J470,"ND")</f>
        <v>ND</v>
      </c>
      <c r="O469" s="1004" t="str">
        <f t="shared" ref="O469" ca="1" si="453">IFERROR(((J469+K469+L469+M469)/H469),"ND")</f>
        <v>ND</v>
      </c>
      <c r="P469" s="1031"/>
    </row>
    <row r="470" spans="3:16">
      <c r="C470" s="981"/>
      <c r="D470" s="983"/>
      <c r="E470" s="983"/>
      <c r="F470" s="985"/>
      <c r="G470" s="987"/>
      <c r="H470" s="1027"/>
      <c r="I470" s="1033"/>
      <c r="J470" s="208" t="str">
        <f ca="1">IF(MOD(ROW()-13,2)=0,IF(ISBLANK(OFFSET(#REF!,INT((ROW()-13)/2),0)),"",OFFSET(#REF!,INT((ROW()-13)/2),0)),IF(ISBLANK(OFFSET('9. METAS'!$U$20,INT((ROW()-14)/2),0)),"",OFFSET('9. METAS'!$U$20,INT((ROW()-14)/2),0)))</f>
        <v/>
      </c>
      <c r="K470" s="209" t="str">
        <f ca="1">IF(MOD(ROW()-13,2)=0,IF(ISBLANK(OFFSET(#REF!,INT((ROW()-13)/2),0)),"",OFFSET(#REF!,INT((ROW()-13)/2),0)),IF(ISBLANK(OFFSET('9. METAS'!$V$20,INT((ROW()-14)/2),0)),"",OFFSET('9. METAS'!$V$20,INT((ROW()-14)/2),0)))</f>
        <v/>
      </c>
      <c r="L470" s="209" t="str">
        <f ca="1">IF(MOD(ROW()-13,2)=0,IF(ISBLANK(OFFSET(#REF!,INT((ROW()-13)/2),0)),"",OFFSET(#REF!,INT((ROW()-13)/2),0)),IF(ISBLANK(OFFSET('9. METAS'!$W$20,INT((ROW()-14)/2),0)),"",OFFSET('9. METAS'!$W$20,INT((ROW()-14)/2),0)))</f>
        <v/>
      </c>
      <c r="M470" s="210" t="str">
        <f ca="1">IF(MOD(ROW()-13,2)=0,IF(ISBLANK(OFFSET(#REF!,INT((ROW()-13)/2),0)),"",OFFSET(#REF!,INT((ROW()-13)/2),0)),IF(ISBLANK(OFFSET('9. METAS'!$X$20,INT((ROW()-14)/2),0)),"",OFFSET('9. METAS'!$X$20,INT((ROW()-14)/2),0)))</f>
        <v/>
      </c>
      <c r="N470" s="1003"/>
      <c r="O470" s="1005"/>
      <c r="P470" s="1034"/>
    </row>
    <row r="471" spans="3:16">
      <c r="C471" s="1008" t="str">
        <f ca="1">IF(ISBLANK(OFFSET('5. Pp (3 años)'!$C$46,INT((ROW()-13)/2),0)),"",OFFSET('5. Pp (3 años)'!$C$46,INT((ROW()-13)/2),0))</f>
        <v/>
      </c>
      <c r="D471" s="983" t="str">
        <f ca="1">IF(ISBLANK(OFFSET('5. Pp (3 años)'!$D$46,INT((ROW()-13)/2),0)),"",OFFSET('5. Pp (3 años)'!$D$46,INT((ROW()-13)/2),0))</f>
        <v/>
      </c>
      <c r="E471" s="983" t="str">
        <f ca="1">IF(ISBLANK(OFFSET('5. Pp (3 años)'!$E$46,INT((ROW()-13)/2),0)),"",OFFSET('5. Pp (3 años)'!$E$46,INT((ROW()-13)/2),0))</f>
        <v/>
      </c>
      <c r="F471" s="985" t="str">
        <f ca="1">IF(ISBLANK(OFFSET('5. Pp (3 años)'!$K$46,INT((ROW()-13)/2),0)),"",OFFSET('5. Pp (3 años)'!$K$46,INT((ROW()-13)/2),0))</f>
        <v/>
      </c>
      <c r="G471" s="987" t="str">
        <f ca="1">IF(ISBLANK(OFFSET('5. Pp (3 años)'!$H$46,INT((ROW()-13)/2),0)),"",OFFSET('5. Pp (3 años)'!$H$46,INT((ROW()-13)/2),0))</f>
        <v/>
      </c>
      <c r="H471" s="1027" t="str">
        <f ca="1">IF(ISBLANK(OFFSET('9. METAS'!$L$20,INT((ROW()-13)/2),0)),"",OFFSET('9. METAS'!$L$20,INT((ROW()-13)/2),0))</f>
        <v/>
      </c>
      <c r="I471" s="1029"/>
      <c r="J471" s="208" t="e">
        <f ca="1">IF(MOD(ROW()-13,2)=0,IF(ISBLANK(OFFSET(#REF!,INT((ROW()-13)/2),0)),"",OFFSET(#REF!,INT((ROW()-13)/2),0)),IF(ISBLANK(OFFSET('9. METAS'!$U$20,INT((ROW()-14)/2),0)),"",OFFSET('9. METAS'!$U$20,INT((ROW()-14)/2),0)))</f>
        <v>#REF!</v>
      </c>
      <c r="K471" s="209" t="e">
        <f ca="1">IF(MOD(ROW()-13,2)=0,IF(ISBLANK(OFFSET(#REF!,INT((ROW()-13)/2),0)),"",OFFSET(#REF!,INT((ROW()-13)/2),0)),IF(ISBLANK(OFFSET('9. METAS'!$V$20,INT((ROW()-14)/2),0)),"",OFFSET('9. METAS'!$V$20,INT((ROW()-14)/2),0)))</f>
        <v>#REF!</v>
      </c>
      <c r="L471" s="209" t="e">
        <f ca="1">IF(MOD(ROW()-13,2)=0,IF(ISBLANK(OFFSET(#REF!,INT((ROW()-13)/2),0)),"",OFFSET(#REF!,INT((ROW()-13)/2),0)),IF(ISBLANK(OFFSET('9. METAS'!$W$20,INT((ROW()-14)/2),0)),"",OFFSET('9. METAS'!$W$20,INT((ROW()-14)/2),0)))</f>
        <v>#REF!</v>
      </c>
      <c r="M471" s="210" t="e">
        <f ca="1">IF(MOD(ROW()-13,2)=0,IF(ISBLANK(OFFSET(#REF!,INT((ROW()-13)/2),0)),"",OFFSET(#REF!,INT((ROW()-13)/2),0)),IF(ISBLANK(OFFSET('9. METAS'!$X$20,INT((ROW()-14)/2),0)),"",OFFSET('9. METAS'!$X$20,INT((ROW()-14)/2),0)))</f>
        <v>#REF!</v>
      </c>
      <c r="N471" s="1002" t="str">
        <f t="shared" ref="N471" ca="1" si="454">IFERROR(J471/J472,"ND")</f>
        <v>ND</v>
      </c>
      <c r="O471" s="1004" t="str">
        <f t="shared" ref="O471" ca="1" si="455">IFERROR(((J471+K471+L471+M471)/H471),"ND")</f>
        <v>ND</v>
      </c>
      <c r="P471" s="1031"/>
    </row>
    <row r="472" spans="3:16">
      <c r="C472" s="981"/>
      <c r="D472" s="983"/>
      <c r="E472" s="983"/>
      <c r="F472" s="985"/>
      <c r="G472" s="987"/>
      <c r="H472" s="1027"/>
      <c r="I472" s="1033"/>
      <c r="J472" s="208" t="str">
        <f ca="1">IF(MOD(ROW()-13,2)=0,IF(ISBLANK(OFFSET(#REF!,INT((ROW()-13)/2),0)),"",OFFSET(#REF!,INT((ROW()-13)/2),0)),IF(ISBLANK(OFFSET('9. METAS'!$U$20,INT((ROW()-14)/2),0)),"",OFFSET('9. METAS'!$U$20,INT((ROW()-14)/2),0)))</f>
        <v/>
      </c>
      <c r="K472" s="209" t="str">
        <f ca="1">IF(MOD(ROW()-13,2)=0,IF(ISBLANK(OFFSET(#REF!,INT((ROW()-13)/2),0)),"",OFFSET(#REF!,INT((ROW()-13)/2),0)),IF(ISBLANK(OFFSET('9. METAS'!$V$20,INT((ROW()-14)/2),0)),"",OFFSET('9. METAS'!$V$20,INT((ROW()-14)/2),0)))</f>
        <v/>
      </c>
      <c r="L472" s="209" t="str">
        <f ca="1">IF(MOD(ROW()-13,2)=0,IF(ISBLANK(OFFSET(#REF!,INT((ROW()-13)/2),0)),"",OFFSET(#REF!,INT((ROW()-13)/2),0)),IF(ISBLANK(OFFSET('9. METAS'!$W$20,INT((ROW()-14)/2),0)),"",OFFSET('9. METAS'!$W$20,INT((ROW()-14)/2),0)))</f>
        <v/>
      </c>
      <c r="M472" s="210" t="str">
        <f ca="1">IF(MOD(ROW()-13,2)=0,IF(ISBLANK(OFFSET(#REF!,INT((ROW()-13)/2),0)),"",OFFSET(#REF!,INT((ROW()-13)/2),0)),IF(ISBLANK(OFFSET('9. METAS'!$X$20,INT((ROW()-14)/2),0)),"",OFFSET('9. METAS'!$X$20,INT((ROW()-14)/2),0)))</f>
        <v/>
      </c>
      <c r="N472" s="1003"/>
      <c r="O472" s="1005"/>
      <c r="P472" s="1034"/>
    </row>
    <row r="473" spans="3:16">
      <c r="C473" s="1008" t="str">
        <f ca="1">IF(ISBLANK(OFFSET('5. Pp (3 años)'!$C$46,INT((ROW()-13)/2),0)),"",OFFSET('5. Pp (3 años)'!$C$46,INT((ROW()-13)/2),0))</f>
        <v/>
      </c>
      <c r="D473" s="983" t="str">
        <f ca="1">IF(ISBLANK(OFFSET('5. Pp (3 años)'!$D$46,INT((ROW()-13)/2),0)),"",OFFSET('5. Pp (3 años)'!$D$46,INT((ROW()-13)/2),0))</f>
        <v/>
      </c>
      <c r="E473" s="983" t="str">
        <f ca="1">IF(ISBLANK(OFFSET('5. Pp (3 años)'!$E$46,INT((ROW()-13)/2),0)),"",OFFSET('5. Pp (3 años)'!$E$46,INT((ROW()-13)/2),0))</f>
        <v/>
      </c>
      <c r="F473" s="985" t="str">
        <f ca="1">IF(ISBLANK(OFFSET('5. Pp (3 años)'!$K$46,INT((ROW()-13)/2),0)),"",OFFSET('5. Pp (3 años)'!$K$46,INT((ROW()-13)/2),0))</f>
        <v/>
      </c>
      <c r="G473" s="987" t="str">
        <f ca="1">IF(ISBLANK(OFFSET('5. Pp (3 años)'!$H$46,INT((ROW()-13)/2),0)),"",OFFSET('5. Pp (3 años)'!$H$46,INT((ROW()-13)/2),0))</f>
        <v/>
      </c>
      <c r="H473" s="1027" t="str">
        <f ca="1">IF(ISBLANK(OFFSET('9. METAS'!$L$20,INT((ROW()-13)/2),0)),"",OFFSET('9. METAS'!$L$20,INT((ROW()-13)/2),0))</f>
        <v/>
      </c>
      <c r="I473" s="1029"/>
      <c r="J473" s="208" t="e">
        <f ca="1">IF(MOD(ROW()-13,2)=0,IF(ISBLANK(OFFSET(#REF!,INT((ROW()-13)/2),0)),"",OFFSET(#REF!,INT((ROW()-13)/2),0)),IF(ISBLANK(OFFSET('9. METAS'!$U$20,INT((ROW()-14)/2),0)),"",OFFSET('9. METAS'!$U$20,INT((ROW()-14)/2),0)))</f>
        <v>#REF!</v>
      </c>
      <c r="K473" s="209" t="e">
        <f ca="1">IF(MOD(ROW()-13,2)=0,IF(ISBLANK(OFFSET(#REF!,INT((ROW()-13)/2),0)),"",OFFSET(#REF!,INT((ROW()-13)/2),0)),IF(ISBLANK(OFFSET('9. METAS'!$V$20,INT((ROW()-14)/2),0)),"",OFFSET('9. METAS'!$V$20,INT((ROW()-14)/2),0)))</f>
        <v>#REF!</v>
      </c>
      <c r="L473" s="209" t="e">
        <f ca="1">IF(MOD(ROW()-13,2)=0,IF(ISBLANK(OFFSET(#REF!,INT((ROW()-13)/2),0)),"",OFFSET(#REF!,INT((ROW()-13)/2),0)),IF(ISBLANK(OFFSET('9. METAS'!$W$20,INT((ROW()-14)/2),0)),"",OFFSET('9. METAS'!$W$20,INT((ROW()-14)/2),0)))</f>
        <v>#REF!</v>
      </c>
      <c r="M473" s="210" t="e">
        <f ca="1">IF(MOD(ROW()-13,2)=0,IF(ISBLANK(OFFSET(#REF!,INT((ROW()-13)/2),0)),"",OFFSET(#REF!,INT((ROW()-13)/2),0)),IF(ISBLANK(OFFSET('9. METAS'!$X$20,INT((ROW()-14)/2),0)),"",OFFSET('9. METAS'!$X$20,INT((ROW()-14)/2),0)))</f>
        <v>#REF!</v>
      </c>
      <c r="N473" s="1002" t="str">
        <f ca="1">IFERROR(J473/J474,"ND")</f>
        <v>ND</v>
      </c>
      <c r="O473" s="1004" t="str">
        <f t="shared" ref="O473" ca="1" si="456">IFERROR(((J473+K473+L473+M473)/H473),"ND")</f>
        <v>ND</v>
      </c>
      <c r="P473" s="1031"/>
    </row>
    <row r="474" spans="3:16" ht="15.75" thickBot="1">
      <c r="C474" s="1022"/>
      <c r="D474" s="1023"/>
      <c r="E474" s="1023"/>
      <c r="F474" s="1024"/>
      <c r="G474" s="1025"/>
      <c r="H474" s="1028"/>
      <c r="I474" s="1030"/>
      <c r="J474" s="211" t="str">
        <f ca="1">IF(MOD(ROW()-13,2)=0,IF(ISBLANK(OFFSET(#REF!,INT((ROW()-13)/2),0)),"",OFFSET(#REF!,INT((ROW()-13)/2),0)),IF(ISBLANK(OFFSET('9. METAS'!$U$20,INT((ROW()-14)/2),0)),"",OFFSET('9. METAS'!$U$20,INT((ROW()-14)/2),0)))</f>
        <v/>
      </c>
      <c r="K474" s="212" t="str">
        <f ca="1">IF(MOD(ROW()-13,2)=0,IF(ISBLANK(OFFSET(#REF!,INT((ROW()-13)/2),0)),"",OFFSET(#REF!,INT((ROW()-13)/2),0)),IF(ISBLANK(OFFSET('9. METAS'!$V$20,INT((ROW()-14)/2),0)),"",OFFSET('9. METAS'!$V$20,INT((ROW()-14)/2),0)))</f>
        <v/>
      </c>
      <c r="L474" s="212" t="str">
        <f ca="1">IF(MOD(ROW()-13,2)=0,IF(ISBLANK(OFFSET(#REF!,INT((ROW()-13)/2),0)),"",OFFSET(#REF!,INT((ROW()-13)/2),0)),IF(ISBLANK(OFFSET('9. METAS'!$W$20,INT((ROW()-14)/2),0)),"",OFFSET('9. METAS'!$W$20,INT((ROW()-14)/2),0)))</f>
        <v/>
      </c>
      <c r="M474" s="213" t="str">
        <f ca="1">IF(MOD(ROW()-13,2)=0,IF(ISBLANK(OFFSET(#REF!,INT((ROW()-13)/2),0)),"",OFFSET(#REF!,INT((ROW()-13)/2),0)),IF(ISBLANK(OFFSET('9. METAS'!$X$20,INT((ROW()-14)/2),0)),"",OFFSET('9. METAS'!$X$20,INT((ROW()-14)/2),0)))</f>
        <v/>
      </c>
      <c r="N474" s="1020"/>
      <c r="O474" s="1005"/>
      <c r="P474" s="1032"/>
    </row>
    <row r="475" spans="3:16" ht="15.75" thickTop="1"/>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 zoomScale="37" zoomScaleNormal="37" workbookViewId="0">
      <selection activeCell="B6" activeCellId="4" sqref="B11:B27 B33:B41 B44:B52 B56:B113 B6:B8"/>
    </sheetView>
  </sheetViews>
  <sheetFormatPr baseColWidth="10" defaultColWidth="9.125" defaultRowHeight="12.75"/>
  <cols>
    <col min="1" max="1" width="3.625" style="214" customWidth="1"/>
    <col min="2" max="2" width="25.375" style="214" customWidth="1"/>
    <col min="3" max="3" width="3.75" style="214" customWidth="1"/>
    <col min="4" max="6" width="11.125" style="214" customWidth="1"/>
    <col min="7" max="7" width="66.375" style="214" customWidth="1"/>
    <col min="8" max="16" width="11.125" style="214" customWidth="1"/>
    <col min="17" max="17" width="28.25" style="214" customWidth="1"/>
    <col min="18" max="33" width="11.125" style="214" customWidth="1"/>
    <col min="34" max="16384" width="9.125" style="214"/>
  </cols>
  <sheetData>
    <row r="1" spans="1:56" ht="13.5" customHeight="1">
      <c r="B1" s="215"/>
      <c r="C1" s="216"/>
      <c r="D1" s="217"/>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row>
    <row r="2" spans="1:56" ht="103.5" customHeight="1">
      <c r="A2" s="788" t="s">
        <v>138</v>
      </c>
      <c r="B2" s="788"/>
      <c r="C2" s="788"/>
      <c r="D2" s="788"/>
      <c r="E2" s="788"/>
      <c r="F2" s="788"/>
      <c r="G2" s="788"/>
      <c r="H2" s="788"/>
      <c r="I2" s="788"/>
      <c r="J2" s="788"/>
      <c r="K2" s="788"/>
      <c r="L2" s="788"/>
      <c r="M2" s="788"/>
      <c r="N2" s="788"/>
      <c r="O2" s="788"/>
      <c r="P2" s="788"/>
      <c r="Q2" s="788"/>
      <c r="R2" s="788"/>
      <c r="S2" s="788"/>
      <c r="T2" s="788"/>
      <c r="U2" s="788"/>
      <c r="V2" s="788"/>
      <c r="W2" s="788"/>
      <c r="X2" s="788"/>
      <c r="Y2" s="788"/>
      <c r="Z2" s="788"/>
      <c r="AA2" s="788"/>
      <c r="AB2" s="788"/>
      <c r="AC2" s="788"/>
      <c r="AD2" s="788"/>
      <c r="AE2" s="788"/>
      <c r="AF2" s="788"/>
      <c r="AG2" s="788"/>
      <c r="AH2" s="788"/>
      <c r="AI2" s="788"/>
      <c r="AJ2" s="788"/>
      <c r="AK2" s="788"/>
      <c r="AL2" s="788"/>
      <c r="AM2" s="788"/>
      <c r="AN2" s="788"/>
      <c r="AO2" s="788"/>
      <c r="AP2" s="788"/>
      <c r="AQ2" s="218"/>
      <c r="AR2" s="218"/>
      <c r="AS2" s="789" t="s">
        <v>144</v>
      </c>
      <c r="AT2" s="789"/>
      <c r="AU2" s="789"/>
      <c r="AV2" s="789"/>
      <c r="AW2" s="789"/>
      <c r="AX2" s="789"/>
      <c r="AY2" s="789"/>
      <c r="AZ2" s="789"/>
      <c r="BA2" s="789"/>
      <c r="BB2" s="789"/>
      <c r="BC2" s="789"/>
      <c r="BD2" s="789"/>
    </row>
    <row r="3" spans="1:56" ht="13.5" customHeight="1">
      <c r="B3" s="216"/>
      <c r="C3" s="216"/>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c r="AS3" s="789"/>
      <c r="AT3" s="789"/>
      <c r="AU3" s="789"/>
      <c r="AV3" s="789"/>
      <c r="AW3" s="789"/>
      <c r="AX3" s="789"/>
      <c r="AY3" s="789"/>
      <c r="AZ3" s="789"/>
      <c r="BA3" s="789"/>
      <c r="BB3" s="789"/>
      <c r="BC3" s="789"/>
      <c r="BD3" s="789"/>
    </row>
    <row r="4" spans="1:56" ht="24.95" customHeight="1">
      <c r="B4" s="216"/>
      <c r="C4" s="216"/>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c r="AS4" s="789"/>
      <c r="AT4" s="789"/>
      <c r="AU4" s="789"/>
      <c r="AV4" s="789"/>
      <c r="AW4" s="789"/>
      <c r="AX4" s="789"/>
      <c r="AY4" s="789"/>
      <c r="AZ4" s="789"/>
      <c r="BA4" s="789"/>
      <c r="BB4" s="789"/>
      <c r="BC4" s="789"/>
      <c r="BD4" s="789"/>
    </row>
    <row r="5" spans="1:56" s="219" customFormat="1" ht="20.25">
      <c r="B5" s="220"/>
      <c r="C5" s="220"/>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S5" s="789"/>
      <c r="AT5" s="789"/>
      <c r="AU5" s="789"/>
      <c r="AV5" s="789"/>
      <c r="AW5" s="789"/>
      <c r="AX5" s="789"/>
      <c r="AY5" s="789"/>
      <c r="AZ5" s="789"/>
      <c r="BA5" s="789"/>
      <c r="BB5" s="789"/>
      <c r="BC5" s="789"/>
      <c r="BD5" s="789"/>
    </row>
    <row r="6" spans="1:56" s="219" customFormat="1" ht="20.25">
      <c r="B6" s="811" t="s">
        <v>140</v>
      </c>
      <c r="C6" s="220"/>
      <c r="D6" s="220"/>
      <c r="E6" s="220"/>
      <c r="F6" s="220"/>
      <c r="G6" s="220"/>
      <c r="H6" s="220"/>
      <c r="I6" s="220"/>
      <c r="J6" s="220"/>
      <c r="K6" s="220"/>
      <c r="L6" s="220"/>
      <c r="M6" s="220"/>
      <c r="N6" s="220"/>
      <c r="O6" s="220"/>
      <c r="P6" s="220"/>
      <c r="Q6" s="220"/>
      <c r="R6" s="220"/>
      <c r="T6" s="220"/>
      <c r="U6" s="220"/>
      <c r="V6" s="220"/>
      <c r="W6" s="220"/>
      <c r="X6" s="220"/>
      <c r="Y6" s="220"/>
      <c r="Z6" s="220"/>
      <c r="AA6" s="220"/>
      <c r="AB6" s="220"/>
      <c r="AC6" s="220"/>
      <c r="AD6" s="220"/>
      <c r="AE6" s="220"/>
      <c r="AF6" s="220"/>
      <c r="AG6" s="220"/>
      <c r="AS6" s="789"/>
      <c r="AT6" s="789"/>
      <c r="AU6" s="789"/>
      <c r="AV6" s="789"/>
      <c r="AW6" s="789"/>
      <c r="AX6" s="789"/>
      <c r="AY6" s="789"/>
      <c r="AZ6" s="789"/>
      <c r="BA6" s="789"/>
      <c r="BB6" s="789"/>
      <c r="BC6" s="789"/>
      <c r="BD6" s="789"/>
    </row>
    <row r="7" spans="1:56" s="219" customFormat="1" ht="20.25">
      <c r="B7" s="811"/>
      <c r="C7" s="220"/>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S7" s="789"/>
      <c r="AT7" s="789"/>
      <c r="AU7" s="789"/>
      <c r="AV7" s="789"/>
      <c r="AW7" s="789"/>
      <c r="AX7" s="789"/>
      <c r="AY7" s="789"/>
      <c r="AZ7" s="789"/>
      <c r="BA7" s="789"/>
      <c r="BB7" s="789"/>
      <c r="BC7" s="789"/>
      <c r="BD7" s="789"/>
    </row>
    <row r="8" spans="1:56" s="219" customFormat="1" ht="21" thickBot="1">
      <c r="B8" s="811"/>
      <c r="C8" s="220"/>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S8" s="789"/>
      <c r="AT8" s="789"/>
      <c r="AU8" s="789"/>
      <c r="AV8" s="789"/>
      <c r="AW8" s="789"/>
      <c r="AX8" s="789"/>
      <c r="AY8" s="789"/>
      <c r="AZ8" s="789"/>
      <c r="BA8" s="789"/>
      <c r="BB8" s="789"/>
      <c r="BC8" s="789"/>
      <c r="BD8" s="789"/>
    </row>
    <row r="9" spans="1:56" s="219" customFormat="1" ht="21" customHeight="1">
      <c r="B9" s="241"/>
      <c r="C9" s="220"/>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2"/>
      <c r="AI9" s="222"/>
      <c r="AJ9" s="222"/>
      <c r="AK9" s="222"/>
      <c r="AL9" s="222"/>
      <c r="AM9" s="222"/>
      <c r="AN9" s="222"/>
      <c r="AO9" s="222"/>
      <c r="AP9" s="222"/>
      <c r="AQ9" s="222"/>
      <c r="AR9" s="222"/>
      <c r="AS9" s="790" t="s">
        <v>145</v>
      </c>
      <c r="AT9" s="790"/>
      <c r="AU9" s="790"/>
      <c r="AV9" s="790"/>
      <c r="AW9" s="790"/>
      <c r="AX9" s="790"/>
      <c r="AY9" s="790"/>
      <c r="AZ9" s="790"/>
      <c r="BA9" s="790"/>
      <c r="BB9" s="790"/>
      <c r="BC9" s="790"/>
      <c r="BD9" s="790"/>
    </row>
    <row r="10" spans="1:56" s="219" customFormat="1" ht="20.25">
      <c r="B10" s="241"/>
      <c r="C10" s="220"/>
      <c r="D10" s="221"/>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2"/>
      <c r="AI10" s="222"/>
      <c r="AJ10" s="222"/>
      <c r="AK10" s="222"/>
      <c r="AL10" s="222"/>
      <c r="AM10" s="222"/>
      <c r="AN10" s="222"/>
      <c r="AO10" s="222"/>
      <c r="AP10" s="222"/>
      <c r="AQ10" s="222"/>
      <c r="AR10" s="222"/>
      <c r="AS10" s="789"/>
      <c r="AT10" s="789"/>
      <c r="AU10" s="789"/>
      <c r="AV10" s="789"/>
      <c r="AW10" s="789"/>
      <c r="AX10" s="789"/>
      <c r="AY10" s="789"/>
      <c r="AZ10" s="789"/>
      <c r="BA10" s="789"/>
      <c r="BB10" s="789"/>
      <c r="BC10" s="789"/>
      <c r="BD10" s="789"/>
    </row>
    <row r="11" spans="1:56" s="219" customFormat="1" ht="20.25">
      <c r="B11" s="811" t="s">
        <v>139</v>
      </c>
      <c r="C11" s="220"/>
      <c r="D11" s="221"/>
      <c r="E11" s="221"/>
      <c r="F11" s="221"/>
      <c r="G11" s="221"/>
      <c r="H11" s="221"/>
      <c r="I11" s="221"/>
      <c r="J11" s="221"/>
      <c r="K11" s="221"/>
      <c r="L11" s="221"/>
      <c r="M11" s="221"/>
      <c r="N11" s="221"/>
      <c r="O11" s="221"/>
      <c r="P11" s="221"/>
      <c r="Q11" s="221"/>
      <c r="R11" s="221"/>
      <c r="S11" s="221"/>
      <c r="T11" s="221"/>
      <c r="U11" s="221"/>
      <c r="V11" s="221"/>
      <c r="W11" s="221"/>
      <c r="X11" s="221"/>
      <c r="Y11" s="221"/>
      <c r="Z11" s="221"/>
      <c r="AA11" s="221"/>
      <c r="AB11" s="221"/>
      <c r="AC11" s="221"/>
      <c r="AD11" s="221"/>
      <c r="AE11" s="221"/>
      <c r="AF11" s="221"/>
      <c r="AG11" s="221"/>
      <c r="AH11" s="222"/>
      <c r="AI11" s="222"/>
      <c r="AJ11" s="222"/>
      <c r="AK11" s="222"/>
      <c r="AL11" s="222"/>
      <c r="AM11" s="222"/>
      <c r="AN11" s="222"/>
      <c r="AO11" s="222"/>
      <c r="AP11" s="222"/>
      <c r="AQ11" s="222"/>
      <c r="AR11" s="222"/>
      <c r="AS11" s="789"/>
      <c r="AT11" s="789"/>
      <c r="AU11" s="789"/>
      <c r="AV11" s="789"/>
      <c r="AW11" s="789"/>
      <c r="AX11" s="789"/>
      <c r="AY11" s="789"/>
      <c r="AZ11" s="789"/>
      <c r="BA11" s="789"/>
      <c r="BB11" s="789"/>
      <c r="BC11" s="789"/>
      <c r="BD11" s="789"/>
    </row>
    <row r="12" spans="1:56" s="219" customFormat="1" ht="20.25">
      <c r="B12" s="811"/>
      <c r="C12" s="220"/>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2"/>
      <c r="AI12" s="222"/>
      <c r="AJ12" s="222"/>
      <c r="AK12" s="222"/>
      <c r="AL12" s="222"/>
      <c r="AM12" s="222"/>
      <c r="AN12" s="222"/>
      <c r="AO12" s="222"/>
      <c r="AP12" s="222"/>
      <c r="AQ12" s="222"/>
      <c r="AR12" s="222"/>
      <c r="AS12" s="789"/>
      <c r="AT12" s="789"/>
      <c r="AU12" s="789"/>
      <c r="AV12" s="789"/>
      <c r="AW12" s="789"/>
      <c r="AX12" s="789"/>
      <c r="AY12" s="789"/>
      <c r="AZ12" s="789"/>
      <c r="BA12" s="789"/>
      <c r="BB12" s="789"/>
      <c r="BC12" s="789"/>
      <c r="BD12" s="789"/>
    </row>
    <row r="13" spans="1:56" s="219" customFormat="1" ht="21" customHeight="1">
      <c r="B13" s="811"/>
      <c r="C13" s="220"/>
      <c r="D13" s="221"/>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2"/>
      <c r="AI13" s="222"/>
      <c r="AJ13" s="222"/>
      <c r="AK13" s="222"/>
      <c r="AL13" s="222"/>
      <c r="AM13" s="222"/>
      <c r="AN13" s="222"/>
      <c r="AO13" s="222"/>
      <c r="AP13" s="222"/>
      <c r="AQ13" s="222"/>
      <c r="AR13" s="222"/>
      <c r="AS13" s="789"/>
      <c r="AT13" s="789"/>
      <c r="AU13" s="789"/>
      <c r="AV13" s="789"/>
      <c r="AW13" s="789"/>
      <c r="AX13" s="789"/>
      <c r="AY13" s="789"/>
      <c r="AZ13" s="789"/>
      <c r="BA13" s="789"/>
      <c r="BB13" s="789"/>
      <c r="BC13" s="789"/>
      <c r="BD13" s="789"/>
    </row>
    <row r="14" spans="1:56" s="219" customFormat="1" ht="20.25">
      <c r="B14" s="811"/>
      <c r="C14" s="220"/>
      <c r="D14" s="221"/>
      <c r="E14" s="221"/>
      <c r="F14" s="221"/>
      <c r="G14" s="221"/>
      <c r="H14" s="221"/>
      <c r="I14" s="221"/>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21"/>
      <c r="AG14" s="221"/>
      <c r="AH14" s="222"/>
      <c r="AI14" s="222"/>
      <c r="AJ14" s="222"/>
      <c r="AK14" s="222"/>
      <c r="AL14" s="222"/>
      <c r="AM14" s="222"/>
      <c r="AN14" s="222"/>
      <c r="AO14" s="222"/>
      <c r="AP14" s="222"/>
      <c r="AQ14" s="222"/>
      <c r="AR14" s="222"/>
      <c r="AS14" s="789"/>
      <c r="AT14" s="789"/>
      <c r="AU14" s="789"/>
      <c r="AV14" s="789"/>
      <c r="AW14" s="789"/>
      <c r="AX14" s="789"/>
      <c r="AY14" s="789"/>
      <c r="AZ14" s="789"/>
      <c r="BA14" s="789"/>
      <c r="BB14" s="789"/>
      <c r="BC14" s="789"/>
      <c r="BD14" s="789"/>
    </row>
    <row r="15" spans="1:56" s="219" customFormat="1" ht="20.25">
      <c r="B15" s="811"/>
      <c r="C15" s="220"/>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c r="AI15" s="222"/>
      <c r="AJ15" s="222"/>
      <c r="AK15" s="222"/>
      <c r="AL15" s="222"/>
      <c r="AM15" s="222"/>
      <c r="AN15" s="222"/>
      <c r="AO15" s="222"/>
      <c r="AP15" s="222"/>
      <c r="AQ15" s="222"/>
      <c r="AR15" s="222"/>
      <c r="AS15" s="789"/>
      <c r="AT15" s="789"/>
      <c r="AU15" s="789"/>
      <c r="AV15" s="789"/>
      <c r="AW15" s="789"/>
      <c r="AX15" s="789"/>
      <c r="AY15" s="789"/>
      <c r="AZ15" s="789"/>
      <c r="BA15" s="789"/>
      <c r="BB15" s="789"/>
      <c r="BC15" s="789"/>
      <c r="BD15" s="789"/>
    </row>
    <row r="16" spans="1:56" s="219" customFormat="1" ht="20.25">
      <c r="B16" s="811"/>
      <c r="C16" s="220"/>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2"/>
      <c r="AI16" s="222"/>
      <c r="AJ16" s="222"/>
      <c r="AK16" s="222"/>
      <c r="AL16" s="222"/>
      <c r="AM16" s="222"/>
      <c r="AN16" s="222"/>
      <c r="AO16" s="222"/>
      <c r="AP16" s="222"/>
      <c r="AQ16" s="222"/>
      <c r="AR16" s="222"/>
      <c r="AS16" s="789"/>
      <c r="AT16" s="789"/>
      <c r="AU16" s="789"/>
      <c r="AV16" s="789"/>
      <c r="AW16" s="789"/>
      <c r="AX16" s="789"/>
      <c r="AY16" s="789"/>
      <c r="AZ16" s="789"/>
      <c r="BA16" s="789"/>
      <c r="BB16" s="789"/>
      <c r="BC16" s="789"/>
      <c r="BD16" s="789"/>
    </row>
    <row r="17" spans="2:57" s="219" customFormat="1" ht="20.25">
      <c r="B17" s="811"/>
      <c r="C17" s="220"/>
      <c r="D17" s="221"/>
      <c r="E17" s="221"/>
      <c r="F17" s="221"/>
      <c r="G17" s="221"/>
      <c r="H17" s="221"/>
      <c r="I17" s="221"/>
      <c r="J17" s="221"/>
      <c r="K17" s="221"/>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2"/>
      <c r="AI17" s="222"/>
      <c r="AJ17" s="222"/>
      <c r="AK17" s="222"/>
      <c r="AL17" s="222"/>
      <c r="AM17" s="222"/>
      <c r="AN17" s="222"/>
      <c r="AO17" s="222"/>
      <c r="AP17" s="222"/>
      <c r="AQ17" s="222"/>
      <c r="AR17" s="222"/>
      <c r="AS17" s="789"/>
      <c r="AT17" s="789"/>
      <c r="AU17" s="789"/>
      <c r="AV17" s="789"/>
      <c r="AW17" s="789"/>
      <c r="AX17" s="789"/>
      <c r="AY17" s="789"/>
      <c r="AZ17" s="789"/>
      <c r="BA17" s="789"/>
      <c r="BB17" s="789"/>
      <c r="BC17" s="789"/>
      <c r="BD17" s="789"/>
    </row>
    <row r="18" spans="2:57" ht="13.5" customHeight="1">
      <c r="B18" s="811"/>
      <c r="AS18" s="789"/>
      <c r="AT18" s="789"/>
      <c r="AU18" s="789"/>
      <c r="AV18" s="789"/>
      <c r="AW18" s="789"/>
      <c r="AX18" s="789"/>
      <c r="AY18" s="789"/>
      <c r="AZ18" s="789"/>
      <c r="BA18" s="789"/>
      <c r="BB18" s="789"/>
      <c r="BC18" s="789"/>
      <c r="BD18" s="789"/>
    </row>
    <row r="19" spans="2:57" ht="13.5" customHeight="1">
      <c r="B19" s="811"/>
      <c r="D19" s="223"/>
      <c r="E19" s="224"/>
      <c r="G19" s="223"/>
      <c r="H19" s="224"/>
      <c r="J19" s="223"/>
      <c r="K19" s="224"/>
      <c r="M19" s="223"/>
      <c r="N19" s="224"/>
      <c r="AS19" s="789"/>
      <c r="AT19" s="789"/>
      <c r="AU19" s="789"/>
      <c r="AV19" s="789"/>
      <c r="AW19" s="789"/>
      <c r="AX19" s="789"/>
      <c r="AY19" s="789"/>
      <c r="AZ19" s="789"/>
      <c r="BA19" s="789"/>
      <c r="BB19" s="789"/>
      <c r="BC19" s="789"/>
      <c r="BD19" s="789"/>
    </row>
    <row r="20" spans="2:57" ht="13.5" customHeight="1">
      <c r="B20" s="811"/>
      <c r="D20" s="224"/>
      <c r="E20" s="224"/>
      <c r="G20" s="224"/>
      <c r="H20" s="224"/>
      <c r="J20" s="224"/>
      <c r="K20" s="224"/>
      <c r="M20" s="224"/>
      <c r="N20" s="224"/>
      <c r="AS20" s="789"/>
      <c r="AT20" s="789"/>
      <c r="AU20" s="789"/>
      <c r="AV20" s="789"/>
      <c r="AW20" s="789"/>
      <c r="AX20" s="789"/>
      <c r="AY20" s="789"/>
      <c r="AZ20" s="789"/>
      <c r="BA20" s="789"/>
      <c r="BB20" s="789"/>
      <c r="BC20" s="789"/>
      <c r="BD20" s="789"/>
    </row>
    <row r="21" spans="2:57" ht="13.5" customHeight="1">
      <c r="B21" s="811"/>
      <c r="D21" s="224"/>
      <c r="E21" s="224"/>
      <c r="G21" s="224"/>
      <c r="H21" s="224"/>
      <c r="J21" s="224"/>
      <c r="K21" s="224"/>
      <c r="M21" s="224"/>
      <c r="N21" s="224"/>
      <c r="AS21" s="789"/>
      <c r="AT21" s="789"/>
      <c r="AU21" s="789"/>
      <c r="AV21" s="789"/>
      <c r="AW21" s="789"/>
      <c r="AX21" s="789"/>
      <c r="AY21" s="789"/>
      <c r="AZ21" s="789"/>
      <c r="BA21" s="789"/>
      <c r="BB21" s="789"/>
      <c r="BC21" s="789"/>
      <c r="BD21" s="789"/>
    </row>
    <row r="22" spans="2:57" ht="13.5" customHeight="1">
      <c r="B22" s="811"/>
      <c r="D22" s="224"/>
      <c r="E22" s="224"/>
      <c r="G22" s="224"/>
      <c r="H22" s="224"/>
      <c r="J22" s="224"/>
      <c r="K22" s="224"/>
      <c r="M22" s="224"/>
      <c r="N22" s="224"/>
      <c r="AS22" s="789"/>
      <c r="AT22" s="789"/>
      <c r="AU22" s="789"/>
      <c r="AV22" s="789"/>
      <c r="AW22" s="789"/>
      <c r="AX22" s="789"/>
      <c r="AY22" s="789"/>
      <c r="AZ22" s="789"/>
      <c r="BA22" s="789"/>
      <c r="BB22" s="789"/>
      <c r="BC22" s="789"/>
      <c r="BD22" s="789"/>
    </row>
    <row r="23" spans="2:57" ht="13.5" customHeight="1">
      <c r="B23" s="811"/>
      <c r="D23" s="224"/>
      <c r="E23" s="224"/>
      <c r="G23" s="224"/>
      <c r="H23" s="224"/>
      <c r="J23" s="224"/>
      <c r="K23" s="224"/>
      <c r="M23" s="224"/>
      <c r="N23" s="224"/>
      <c r="AS23" s="789"/>
      <c r="AT23" s="789"/>
      <c r="AU23" s="789"/>
      <c r="AV23" s="789"/>
      <c r="AW23" s="789"/>
      <c r="AX23" s="789"/>
      <c r="AY23" s="789"/>
      <c r="AZ23" s="789"/>
      <c r="BA23" s="789"/>
      <c r="BB23" s="789"/>
      <c r="BC23" s="789"/>
      <c r="BD23" s="789"/>
    </row>
    <row r="24" spans="2:57" ht="13.5" customHeight="1">
      <c r="B24" s="811"/>
      <c r="AS24" s="789"/>
      <c r="AT24" s="789"/>
      <c r="AU24" s="789"/>
      <c r="AV24" s="789"/>
      <c r="AW24" s="789"/>
      <c r="AX24" s="789"/>
      <c r="AY24" s="789"/>
      <c r="AZ24" s="789"/>
      <c r="BA24" s="789"/>
      <c r="BB24" s="789"/>
      <c r="BC24" s="789"/>
      <c r="BD24" s="789"/>
    </row>
    <row r="25" spans="2:57" ht="13.5" customHeight="1">
      <c r="B25" s="811"/>
      <c r="D25" s="223"/>
      <c r="E25" s="224"/>
      <c r="G25" s="225"/>
      <c r="H25" s="224"/>
      <c r="J25" s="224"/>
      <c r="K25" s="224"/>
      <c r="M25" s="223"/>
      <c r="N25" s="224"/>
      <c r="AS25" s="789"/>
      <c r="AT25" s="789"/>
      <c r="AU25" s="789"/>
      <c r="AV25" s="789"/>
      <c r="AW25" s="789"/>
      <c r="AX25" s="789"/>
      <c r="AY25" s="789"/>
      <c r="AZ25" s="789"/>
      <c r="BA25" s="789"/>
      <c r="BB25" s="789"/>
      <c r="BC25" s="789"/>
      <c r="BD25" s="789"/>
    </row>
    <row r="26" spans="2:57" ht="13.5" customHeight="1">
      <c r="B26" s="811"/>
      <c r="D26" s="224"/>
      <c r="E26" s="226"/>
      <c r="F26" s="226"/>
      <c r="G26" s="227"/>
      <c r="H26" s="227"/>
      <c r="I26" s="227"/>
      <c r="J26" s="226"/>
      <c r="K26" s="227"/>
      <c r="L26" s="226"/>
      <c r="M26" s="228"/>
      <c r="N26" s="228"/>
      <c r="AS26" s="789"/>
      <c r="AT26" s="789"/>
      <c r="AU26" s="789"/>
      <c r="AV26" s="789"/>
      <c r="AW26" s="789"/>
      <c r="AX26" s="789"/>
      <c r="AY26" s="789"/>
      <c r="AZ26" s="789"/>
      <c r="BA26" s="789"/>
      <c r="BB26" s="789"/>
      <c r="BC26" s="789"/>
      <c r="BD26" s="789"/>
    </row>
    <row r="27" spans="2:57" ht="13.5" customHeight="1">
      <c r="B27" s="811"/>
      <c r="D27" s="224"/>
      <c r="E27" s="226"/>
      <c r="F27" s="226"/>
      <c r="G27" s="229"/>
      <c r="H27" s="227"/>
      <c r="I27" s="227"/>
      <c r="J27" s="226"/>
      <c r="K27" s="227"/>
      <c r="L27" s="226"/>
      <c r="M27" s="228"/>
      <c r="N27" s="228"/>
      <c r="AS27" s="789"/>
      <c r="AT27" s="789"/>
      <c r="AU27" s="789"/>
      <c r="AV27" s="789"/>
      <c r="AW27" s="789"/>
      <c r="AX27" s="789"/>
      <c r="AY27" s="789"/>
      <c r="AZ27" s="789"/>
      <c r="BA27" s="789"/>
      <c r="BB27" s="789"/>
      <c r="BC27" s="789"/>
      <c r="BD27" s="789"/>
    </row>
    <row r="28" spans="2:57" ht="21" customHeight="1">
      <c r="B28" s="221"/>
      <c r="D28" s="224"/>
      <c r="E28" s="231"/>
      <c r="F28" s="231"/>
      <c r="G28" s="227"/>
      <c r="H28" s="227"/>
      <c r="I28" s="227"/>
      <c r="J28" s="226"/>
      <c r="K28" s="227"/>
      <c r="L28" s="226"/>
      <c r="M28" s="228"/>
      <c r="N28" s="228"/>
      <c r="AS28" s="789"/>
      <c r="AT28" s="789"/>
      <c r="AU28" s="789"/>
      <c r="AV28" s="789"/>
      <c r="AW28" s="789"/>
      <c r="AX28" s="789"/>
      <c r="AY28" s="789"/>
      <c r="AZ28" s="789"/>
      <c r="BA28" s="789"/>
      <c r="BB28" s="789"/>
      <c r="BC28" s="789"/>
      <c r="BD28" s="789"/>
    </row>
    <row r="29" spans="2:57" ht="20.25">
      <c r="B29" s="221"/>
      <c r="D29" s="224"/>
      <c r="E29" s="231"/>
      <c r="F29" s="231"/>
      <c r="G29" s="227"/>
      <c r="H29" s="227"/>
      <c r="I29" s="227"/>
      <c r="J29" s="226"/>
      <c r="K29" s="227"/>
      <c r="L29" s="226"/>
      <c r="M29" s="228"/>
      <c r="N29" s="228"/>
      <c r="AS29" s="789"/>
      <c r="AT29" s="789"/>
      <c r="AU29" s="789"/>
      <c r="AV29" s="789"/>
      <c r="AW29" s="789"/>
      <c r="AX29" s="789"/>
      <c r="AY29" s="789"/>
      <c r="AZ29" s="789"/>
      <c r="BA29" s="789"/>
      <c r="BB29" s="789"/>
      <c r="BC29" s="789"/>
      <c r="BD29" s="789"/>
    </row>
    <row r="30" spans="2:57" ht="20.25">
      <c r="B30" s="221"/>
      <c r="D30" s="224"/>
      <c r="E30" s="231"/>
      <c r="F30" s="231"/>
      <c r="G30" s="227"/>
      <c r="H30" s="227"/>
      <c r="I30" s="227"/>
      <c r="J30" s="226"/>
      <c r="K30" s="227"/>
      <c r="L30" s="226"/>
      <c r="M30" s="228"/>
      <c r="N30" s="228"/>
      <c r="AS30" s="789"/>
      <c r="AT30" s="789"/>
      <c r="AU30" s="789"/>
      <c r="AV30" s="789"/>
      <c r="AW30" s="789"/>
      <c r="AX30" s="789"/>
      <c r="AY30" s="789"/>
      <c r="AZ30" s="789"/>
      <c r="BA30" s="789"/>
      <c r="BB30" s="789"/>
      <c r="BC30" s="789"/>
      <c r="BD30" s="789"/>
    </row>
    <row r="31" spans="2:57" ht="20.25">
      <c r="B31" s="221"/>
      <c r="D31" s="224"/>
      <c r="E31" s="226"/>
      <c r="F31" s="226"/>
      <c r="G31" s="232"/>
      <c r="H31" s="227"/>
      <c r="I31" s="227"/>
      <c r="J31" s="227"/>
      <c r="K31" s="227"/>
      <c r="L31" s="232"/>
      <c r="M31" s="233"/>
      <c r="N31" s="228"/>
      <c r="AS31" s="230"/>
      <c r="AT31" s="230"/>
      <c r="AU31" s="230"/>
      <c r="AV31" s="230"/>
      <c r="AW31" s="230"/>
      <c r="AX31" s="230"/>
      <c r="AY31" s="230"/>
      <c r="AZ31" s="230"/>
      <c r="BA31" s="230"/>
      <c r="BB31" s="230"/>
      <c r="BC31" s="230"/>
      <c r="BD31" s="230"/>
    </row>
    <row r="32" spans="2:57" ht="21" thickBot="1">
      <c r="B32" s="234"/>
      <c r="AS32" s="789" t="s">
        <v>146</v>
      </c>
      <c r="AT32" s="789"/>
      <c r="AU32" s="789"/>
      <c r="AV32" s="789"/>
      <c r="AW32" s="789"/>
      <c r="AX32" s="789"/>
      <c r="AY32" s="789"/>
      <c r="AZ32" s="789"/>
      <c r="BA32" s="789"/>
      <c r="BB32" s="789"/>
      <c r="BC32" s="789"/>
      <c r="BD32" s="789"/>
      <c r="BE32" s="789"/>
    </row>
    <row r="33" spans="2:57" ht="18.75" customHeight="1">
      <c r="B33" s="795" t="s">
        <v>141</v>
      </c>
      <c r="D33" s="798"/>
      <c r="E33" s="799"/>
      <c r="F33" s="799"/>
      <c r="G33" s="799"/>
      <c r="H33" s="799"/>
      <c r="I33" s="799"/>
      <c r="J33" s="799"/>
      <c r="K33" s="799"/>
      <c r="L33" s="799"/>
      <c r="M33" s="799"/>
      <c r="N33" s="799"/>
      <c r="O33" s="799"/>
      <c r="P33" s="799"/>
      <c r="Q33" s="799"/>
      <c r="R33" s="799"/>
      <c r="S33" s="799"/>
      <c r="T33" s="799"/>
      <c r="U33" s="799"/>
      <c r="V33" s="799"/>
      <c r="W33" s="799"/>
      <c r="X33" s="799"/>
      <c r="Y33" s="799"/>
      <c r="Z33" s="799"/>
      <c r="AA33" s="799"/>
      <c r="AB33" s="799"/>
      <c r="AC33" s="799"/>
      <c r="AD33" s="799"/>
      <c r="AE33" s="799"/>
      <c r="AF33" s="799"/>
      <c r="AG33" s="799"/>
      <c r="AH33" s="799"/>
      <c r="AI33" s="799"/>
      <c r="AJ33" s="799"/>
      <c r="AK33" s="799"/>
      <c r="AL33" s="799"/>
      <c r="AM33" s="799"/>
      <c r="AN33" s="799"/>
      <c r="AO33" s="799"/>
      <c r="AP33" s="800"/>
      <c r="AQ33" s="235"/>
      <c r="AR33" s="235"/>
      <c r="AS33" s="789"/>
      <c r="AT33" s="789"/>
      <c r="AU33" s="789"/>
      <c r="AV33" s="789"/>
      <c r="AW33" s="789"/>
      <c r="AX33" s="789"/>
      <c r="AY33" s="789"/>
      <c r="AZ33" s="789"/>
      <c r="BA33" s="789"/>
      <c r="BB33" s="789"/>
      <c r="BC33" s="789"/>
      <c r="BD33" s="789"/>
      <c r="BE33" s="789"/>
    </row>
    <row r="34" spans="2:57" ht="18.75" customHeight="1">
      <c r="B34" s="796"/>
      <c r="D34" s="801"/>
      <c r="E34" s="802"/>
      <c r="F34" s="802"/>
      <c r="G34" s="802"/>
      <c r="H34" s="802"/>
      <c r="I34" s="802"/>
      <c r="J34" s="802"/>
      <c r="K34" s="802"/>
      <c r="L34" s="802"/>
      <c r="M34" s="802"/>
      <c r="N34" s="802"/>
      <c r="O34" s="802"/>
      <c r="P34" s="802"/>
      <c r="Q34" s="802"/>
      <c r="R34" s="802"/>
      <c r="S34" s="802"/>
      <c r="T34" s="802"/>
      <c r="U34" s="802"/>
      <c r="V34" s="802"/>
      <c r="W34" s="802"/>
      <c r="X34" s="802"/>
      <c r="Y34" s="802"/>
      <c r="Z34" s="802"/>
      <c r="AA34" s="802"/>
      <c r="AB34" s="802"/>
      <c r="AC34" s="802"/>
      <c r="AD34" s="802"/>
      <c r="AE34" s="802"/>
      <c r="AF34" s="802"/>
      <c r="AG34" s="802"/>
      <c r="AH34" s="802"/>
      <c r="AI34" s="802"/>
      <c r="AJ34" s="802"/>
      <c r="AK34" s="802"/>
      <c r="AL34" s="802"/>
      <c r="AM34" s="802"/>
      <c r="AN34" s="802"/>
      <c r="AO34" s="802"/>
      <c r="AP34" s="803"/>
      <c r="AQ34" s="235"/>
      <c r="AR34" s="235"/>
      <c r="AS34" s="789"/>
      <c r="AT34" s="789"/>
      <c r="AU34" s="789"/>
      <c r="AV34" s="789"/>
      <c r="AW34" s="789"/>
      <c r="AX34" s="789"/>
      <c r="AY34" s="789"/>
      <c r="AZ34" s="789"/>
      <c r="BA34" s="789"/>
      <c r="BB34" s="789"/>
      <c r="BC34" s="789"/>
      <c r="BD34" s="789"/>
      <c r="BE34" s="789"/>
    </row>
    <row r="35" spans="2:57" ht="18.75" customHeight="1">
      <c r="B35" s="796"/>
      <c r="D35" s="801"/>
      <c r="E35" s="802"/>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802"/>
      <c r="AL35" s="802"/>
      <c r="AM35" s="802"/>
      <c r="AN35" s="802"/>
      <c r="AO35" s="802"/>
      <c r="AP35" s="803"/>
      <c r="AQ35" s="235"/>
      <c r="AR35" s="235"/>
      <c r="AS35" s="789"/>
      <c r="AT35" s="789"/>
      <c r="AU35" s="789"/>
      <c r="AV35" s="789"/>
      <c r="AW35" s="789"/>
      <c r="AX35" s="789"/>
      <c r="AY35" s="789"/>
      <c r="AZ35" s="789"/>
      <c r="BA35" s="789"/>
      <c r="BB35" s="789"/>
      <c r="BC35" s="789"/>
      <c r="BD35" s="789"/>
      <c r="BE35" s="789"/>
    </row>
    <row r="36" spans="2:57" ht="18.75" customHeight="1">
      <c r="B36" s="796"/>
      <c r="D36" s="801"/>
      <c r="E36" s="802"/>
      <c r="F36" s="802"/>
      <c r="G36" s="802"/>
      <c r="H36" s="802"/>
      <c r="I36" s="802"/>
      <c r="J36" s="802"/>
      <c r="K36" s="802"/>
      <c r="L36" s="802"/>
      <c r="M36" s="802"/>
      <c r="N36" s="802"/>
      <c r="O36" s="802"/>
      <c r="P36" s="802"/>
      <c r="Q36" s="802"/>
      <c r="R36" s="802"/>
      <c r="S36" s="802"/>
      <c r="T36" s="802"/>
      <c r="U36" s="802"/>
      <c r="V36" s="802"/>
      <c r="W36" s="802"/>
      <c r="X36" s="802"/>
      <c r="Y36" s="802"/>
      <c r="Z36" s="802"/>
      <c r="AA36" s="802"/>
      <c r="AB36" s="802"/>
      <c r="AC36" s="802"/>
      <c r="AD36" s="802"/>
      <c r="AE36" s="802"/>
      <c r="AF36" s="802"/>
      <c r="AG36" s="802"/>
      <c r="AH36" s="802"/>
      <c r="AI36" s="802"/>
      <c r="AJ36" s="802"/>
      <c r="AK36" s="802"/>
      <c r="AL36" s="802"/>
      <c r="AM36" s="802"/>
      <c r="AN36" s="802"/>
      <c r="AO36" s="802"/>
      <c r="AP36" s="803"/>
      <c r="AQ36" s="235"/>
      <c r="AR36" s="235"/>
      <c r="AS36" s="789"/>
      <c r="AT36" s="789"/>
      <c r="AU36" s="789"/>
      <c r="AV36" s="789"/>
      <c r="AW36" s="789"/>
      <c r="AX36" s="789"/>
      <c r="AY36" s="789"/>
      <c r="AZ36" s="789"/>
      <c r="BA36" s="789"/>
      <c r="BB36" s="789"/>
      <c r="BC36" s="789"/>
      <c r="BD36" s="789"/>
      <c r="BE36" s="789"/>
    </row>
    <row r="37" spans="2:57" ht="18.75" customHeight="1">
      <c r="B37" s="796"/>
      <c r="D37" s="801"/>
      <c r="E37" s="802"/>
      <c r="F37" s="802"/>
      <c r="G37" s="802"/>
      <c r="H37" s="802"/>
      <c r="I37" s="802"/>
      <c r="J37" s="802"/>
      <c r="K37" s="802"/>
      <c r="L37" s="802"/>
      <c r="M37" s="802"/>
      <c r="N37" s="802"/>
      <c r="O37" s="802"/>
      <c r="P37" s="802"/>
      <c r="Q37" s="802"/>
      <c r="R37" s="802"/>
      <c r="S37" s="802"/>
      <c r="T37" s="802"/>
      <c r="U37" s="802"/>
      <c r="V37" s="802"/>
      <c r="W37" s="802"/>
      <c r="X37" s="802"/>
      <c r="Y37" s="802"/>
      <c r="Z37" s="802"/>
      <c r="AA37" s="802"/>
      <c r="AB37" s="802"/>
      <c r="AC37" s="802"/>
      <c r="AD37" s="802"/>
      <c r="AE37" s="802"/>
      <c r="AF37" s="802"/>
      <c r="AG37" s="802"/>
      <c r="AH37" s="802"/>
      <c r="AI37" s="802"/>
      <c r="AJ37" s="802"/>
      <c r="AK37" s="802"/>
      <c r="AL37" s="802"/>
      <c r="AM37" s="802"/>
      <c r="AN37" s="802"/>
      <c r="AO37" s="802"/>
      <c r="AP37" s="803"/>
      <c r="AQ37" s="235"/>
      <c r="AR37" s="235"/>
      <c r="AS37" s="789"/>
      <c r="AT37" s="789"/>
      <c r="AU37" s="789"/>
      <c r="AV37" s="789"/>
      <c r="AW37" s="789"/>
      <c r="AX37" s="789"/>
      <c r="AY37" s="789"/>
      <c r="AZ37" s="789"/>
      <c r="BA37" s="789"/>
      <c r="BB37" s="789"/>
      <c r="BC37" s="789"/>
      <c r="BD37" s="789"/>
      <c r="BE37" s="789"/>
    </row>
    <row r="38" spans="2:57" ht="18.75" customHeight="1">
      <c r="B38" s="796"/>
      <c r="D38" s="801"/>
      <c r="E38" s="802"/>
      <c r="F38" s="802"/>
      <c r="G38" s="802"/>
      <c r="H38" s="802"/>
      <c r="I38" s="802"/>
      <c r="J38" s="802"/>
      <c r="K38" s="802"/>
      <c r="L38" s="802"/>
      <c r="M38" s="802"/>
      <c r="N38" s="802"/>
      <c r="O38" s="802"/>
      <c r="P38" s="802"/>
      <c r="Q38" s="802"/>
      <c r="R38" s="802"/>
      <c r="S38" s="802"/>
      <c r="T38" s="802"/>
      <c r="U38" s="802"/>
      <c r="V38" s="802"/>
      <c r="W38" s="802"/>
      <c r="X38" s="802"/>
      <c r="Y38" s="802"/>
      <c r="Z38" s="802"/>
      <c r="AA38" s="802"/>
      <c r="AB38" s="802"/>
      <c r="AC38" s="802"/>
      <c r="AD38" s="802"/>
      <c r="AE38" s="802"/>
      <c r="AF38" s="802"/>
      <c r="AG38" s="802"/>
      <c r="AH38" s="802"/>
      <c r="AI38" s="802"/>
      <c r="AJ38" s="802"/>
      <c r="AK38" s="802"/>
      <c r="AL38" s="802"/>
      <c r="AM38" s="802"/>
      <c r="AN38" s="802"/>
      <c r="AO38" s="802"/>
      <c r="AP38" s="803"/>
      <c r="AQ38" s="235"/>
      <c r="AR38" s="235"/>
      <c r="AS38" s="789"/>
      <c r="AT38" s="789"/>
      <c r="AU38" s="789"/>
      <c r="AV38" s="789"/>
      <c r="AW38" s="789"/>
      <c r="AX38" s="789"/>
      <c r="AY38" s="789"/>
      <c r="AZ38" s="789"/>
      <c r="BA38" s="789"/>
      <c r="BB38" s="789"/>
      <c r="BC38" s="789"/>
      <c r="BD38" s="789"/>
      <c r="BE38" s="789"/>
    </row>
    <row r="39" spans="2:57" ht="18.75" customHeight="1">
      <c r="B39" s="796"/>
      <c r="D39" s="801"/>
      <c r="E39" s="802"/>
      <c r="F39" s="802"/>
      <c r="G39" s="802"/>
      <c r="H39" s="802"/>
      <c r="I39" s="802"/>
      <c r="J39" s="802"/>
      <c r="K39" s="802"/>
      <c r="L39" s="802"/>
      <c r="M39" s="802"/>
      <c r="N39" s="802"/>
      <c r="O39" s="802"/>
      <c r="P39" s="802"/>
      <c r="Q39" s="802"/>
      <c r="R39" s="802"/>
      <c r="S39" s="802"/>
      <c r="T39" s="802"/>
      <c r="U39" s="802"/>
      <c r="V39" s="802"/>
      <c r="W39" s="802"/>
      <c r="X39" s="802"/>
      <c r="Y39" s="802"/>
      <c r="Z39" s="802"/>
      <c r="AA39" s="802"/>
      <c r="AB39" s="802"/>
      <c r="AC39" s="802"/>
      <c r="AD39" s="802"/>
      <c r="AE39" s="802"/>
      <c r="AF39" s="802"/>
      <c r="AG39" s="802"/>
      <c r="AH39" s="802"/>
      <c r="AI39" s="802"/>
      <c r="AJ39" s="802"/>
      <c r="AK39" s="802"/>
      <c r="AL39" s="802"/>
      <c r="AM39" s="802"/>
      <c r="AN39" s="802"/>
      <c r="AO39" s="802"/>
      <c r="AP39" s="803"/>
      <c r="AQ39" s="235"/>
      <c r="AR39" s="235"/>
      <c r="AS39" s="789"/>
      <c r="AT39" s="789"/>
      <c r="AU39" s="789"/>
      <c r="AV39" s="789"/>
      <c r="AW39" s="789"/>
      <c r="AX39" s="789"/>
      <c r="AY39" s="789"/>
      <c r="AZ39" s="789"/>
      <c r="BA39" s="789"/>
      <c r="BB39" s="789"/>
      <c r="BC39" s="789"/>
      <c r="BD39" s="789"/>
      <c r="BE39" s="789"/>
    </row>
    <row r="40" spans="2:57" ht="18.75" customHeight="1">
      <c r="B40" s="796"/>
      <c r="D40" s="801"/>
      <c r="E40" s="802"/>
      <c r="F40" s="802"/>
      <c r="G40" s="802"/>
      <c r="H40" s="802"/>
      <c r="I40" s="802"/>
      <c r="J40" s="802"/>
      <c r="K40" s="802"/>
      <c r="L40" s="802"/>
      <c r="M40" s="802"/>
      <c r="N40" s="802"/>
      <c r="O40" s="802"/>
      <c r="P40" s="802"/>
      <c r="Q40" s="802"/>
      <c r="R40" s="802"/>
      <c r="S40" s="802"/>
      <c r="T40" s="802"/>
      <c r="U40" s="802"/>
      <c r="V40" s="802"/>
      <c r="W40" s="802"/>
      <c r="X40" s="802"/>
      <c r="Y40" s="802"/>
      <c r="Z40" s="802"/>
      <c r="AA40" s="802"/>
      <c r="AB40" s="802"/>
      <c r="AC40" s="802"/>
      <c r="AD40" s="802"/>
      <c r="AE40" s="802"/>
      <c r="AF40" s="802"/>
      <c r="AG40" s="802"/>
      <c r="AH40" s="802"/>
      <c r="AI40" s="802"/>
      <c r="AJ40" s="802"/>
      <c r="AK40" s="802"/>
      <c r="AL40" s="802"/>
      <c r="AM40" s="802"/>
      <c r="AN40" s="802"/>
      <c r="AO40" s="802"/>
      <c r="AP40" s="803"/>
      <c r="AQ40" s="235"/>
      <c r="AR40" s="235"/>
      <c r="AS40" s="789"/>
      <c r="AT40" s="789"/>
      <c r="AU40" s="789"/>
      <c r="AV40" s="789"/>
      <c r="AW40" s="789"/>
      <c r="AX40" s="789"/>
      <c r="AY40" s="789"/>
      <c r="AZ40" s="789"/>
      <c r="BA40" s="789"/>
      <c r="BB40" s="789"/>
      <c r="BC40" s="789"/>
      <c r="BD40" s="789"/>
      <c r="BE40" s="789"/>
    </row>
    <row r="41" spans="2:57" ht="18.75" customHeight="1" thickBot="1">
      <c r="B41" s="797"/>
      <c r="D41" s="804"/>
      <c r="E41" s="805"/>
      <c r="F41" s="805"/>
      <c r="G41" s="805"/>
      <c r="H41" s="805"/>
      <c r="I41" s="805"/>
      <c r="J41" s="805"/>
      <c r="K41" s="805"/>
      <c r="L41" s="805"/>
      <c r="M41" s="805"/>
      <c r="N41" s="805"/>
      <c r="O41" s="805"/>
      <c r="P41" s="805"/>
      <c r="Q41" s="805"/>
      <c r="R41" s="805"/>
      <c r="S41" s="805"/>
      <c r="T41" s="805"/>
      <c r="U41" s="805"/>
      <c r="V41" s="805"/>
      <c r="W41" s="805"/>
      <c r="X41" s="805"/>
      <c r="Y41" s="805"/>
      <c r="Z41" s="805"/>
      <c r="AA41" s="805"/>
      <c r="AB41" s="805"/>
      <c r="AC41" s="805"/>
      <c r="AD41" s="805"/>
      <c r="AE41" s="805"/>
      <c r="AF41" s="805"/>
      <c r="AG41" s="805"/>
      <c r="AH41" s="805"/>
      <c r="AI41" s="805"/>
      <c r="AJ41" s="805"/>
      <c r="AK41" s="805"/>
      <c r="AL41" s="805"/>
      <c r="AM41" s="805"/>
      <c r="AN41" s="805"/>
      <c r="AO41" s="805"/>
      <c r="AP41" s="806"/>
      <c r="AQ41" s="235"/>
      <c r="AR41" s="235"/>
      <c r="AS41" s="789"/>
      <c r="AT41" s="789"/>
      <c r="AU41" s="789"/>
      <c r="AV41" s="789"/>
      <c r="AW41" s="789"/>
      <c r="AX41" s="789"/>
      <c r="AY41" s="789"/>
      <c r="AZ41" s="789"/>
      <c r="BA41" s="789"/>
      <c r="BB41" s="789"/>
      <c r="BC41" s="789"/>
      <c r="BD41" s="789"/>
      <c r="BE41" s="789"/>
    </row>
    <row r="42" spans="2:57" ht="23.25">
      <c r="B42" s="236"/>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c r="AS42" s="789"/>
      <c r="AT42" s="789"/>
      <c r="AU42" s="789"/>
      <c r="AV42" s="789"/>
      <c r="AW42" s="789"/>
      <c r="AX42" s="789"/>
      <c r="AY42" s="789"/>
      <c r="AZ42" s="789"/>
      <c r="BA42" s="789"/>
      <c r="BB42" s="789"/>
      <c r="BC42" s="789"/>
      <c r="BD42" s="789"/>
      <c r="BE42" s="789"/>
    </row>
    <row r="43" spans="2:57" ht="20.25">
      <c r="B43" s="234"/>
      <c r="AS43" s="789"/>
      <c r="AT43" s="789"/>
      <c r="AU43" s="789"/>
      <c r="AV43" s="789"/>
      <c r="AW43" s="789"/>
      <c r="AX43" s="789"/>
      <c r="AY43" s="789"/>
      <c r="AZ43" s="789"/>
      <c r="BA43" s="789"/>
      <c r="BB43" s="789"/>
      <c r="BC43" s="789"/>
      <c r="BD43" s="789"/>
      <c r="BE43" s="789"/>
    </row>
    <row r="44" spans="2:57" ht="13.5" customHeight="1">
      <c r="B44" s="811" t="s">
        <v>142</v>
      </c>
      <c r="D44" s="224"/>
      <c r="E44" s="224"/>
      <c r="F44" s="224"/>
      <c r="G44" s="224"/>
      <c r="H44" s="224"/>
      <c r="M44" s="224"/>
      <c r="N44" s="224"/>
      <c r="O44" s="224"/>
      <c r="P44" s="224"/>
      <c r="Q44" s="224"/>
      <c r="R44" s="224"/>
      <c r="S44" s="224"/>
      <c r="T44" s="224"/>
      <c r="U44" s="224"/>
      <c r="W44" s="223"/>
      <c r="X44" s="223"/>
      <c r="Y44" s="224"/>
      <c r="Z44" s="224"/>
      <c r="AA44" s="224"/>
      <c r="AB44" s="224"/>
      <c r="AC44" s="224"/>
      <c r="AD44" s="223"/>
      <c r="AE44" s="223"/>
      <c r="AS44" s="230"/>
      <c r="AT44" s="230"/>
      <c r="AU44" s="230"/>
      <c r="AV44" s="230"/>
      <c r="AW44" s="230"/>
      <c r="AX44" s="230"/>
      <c r="AY44" s="230"/>
      <c r="AZ44" s="230"/>
      <c r="BA44" s="230"/>
      <c r="BB44" s="230"/>
      <c r="BC44" s="230"/>
      <c r="BD44" s="230"/>
    </row>
    <row r="45" spans="2:57" ht="13.5" customHeight="1">
      <c r="B45" s="811"/>
      <c r="D45" s="224"/>
      <c r="E45" s="224"/>
      <c r="F45" s="224"/>
      <c r="G45" s="224"/>
      <c r="H45" s="224"/>
      <c r="M45" s="224"/>
      <c r="N45" s="224"/>
      <c r="O45" s="224"/>
      <c r="P45" s="224"/>
      <c r="Q45" s="224"/>
      <c r="R45" s="224"/>
      <c r="S45" s="224"/>
      <c r="T45" s="224"/>
      <c r="U45" s="224"/>
      <c r="W45" s="223"/>
      <c r="X45" s="223"/>
      <c r="Y45" s="224"/>
      <c r="Z45" s="224"/>
      <c r="AA45" s="224"/>
      <c r="AB45" s="224"/>
      <c r="AC45" s="224"/>
      <c r="AD45" s="223"/>
      <c r="AE45" s="223"/>
      <c r="AS45" s="230"/>
      <c r="AT45" s="230"/>
      <c r="AU45" s="230"/>
      <c r="AV45" s="230"/>
      <c r="AW45" s="230"/>
      <c r="AX45" s="230"/>
      <c r="AY45" s="230"/>
      <c r="AZ45" s="230"/>
      <c r="BA45" s="230"/>
      <c r="BB45" s="230"/>
      <c r="BC45" s="230"/>
      <c r="BD45" s="230"/>
    </row>
    <row r="46" spans="2:57" ht="13.5" customHeight="1">
      <c r="B46" s="811"/>
      <c r="D46" s="224"/>
      <c r="E46" s="224"/>
      <c r="F46" s="224"/>
      <c r="G46" s="224"/>
      <c r="H46" s="224"/>
      <c r="M46" s="224"/>
      <c r="N46" s="224"/>
      <c r="O46" s="224"/>
      <c r="P46" s="224"/>
      <c r="Q46" s="224"/>
      <c r="R46" s="224"/>
      <c r="S46" s="224"/>
      <c r="T46" s="224"/>
      <c r="U46" s="224"/>
      <c r="W46" s="223"/>
      <c r="X46" s="223"/>
      <c r="Y46" s="224"/>
      <c r="Z46" s="224"/>
      <c r="AA46" s="224"/>
      <c r="AB46" s="224"/>
      <c r="AC46" s="224"/>
      <c r="AD46" s="223"/>
      <c r="AE46" s="223"/>
      <c r="AS46" s="230"/>
      <c r="AT46" s="230"/>
      <c r="AU46" s="230"/>
      <c r="AV46" s="230"/>
      <c r="AW46" s="230"/>
      <c r="AX46" s="230"/>
      <c r="AY46" s="230"/>
      <c r="AZ46" s="230"/>
      <c r="BA46" s="230"/>
      <c r="BB46" s="230"/>
      <c r="BC46" s="230"/>
      <c r="BD46" s="230"/>
    </row>
    <row r="47" spans="2:57" ht="13.5" customHeight="1">
      <c r="B47" s="811"/>
      <c r="D47" s="224"/>
      <c r="E47" s="224"/>
      <c r="F47" s="224"/>
      <c r="G47" s="224"/>
      <c r="H47" s="224"/>
      <c r="M47" s="224"/>
      <c r="N47" s="224"/>
      <c r="O47" s="224"/>
      <c r="P47" s="224"/>
      <c r="Q47" s="224"/>
      <c r="R47" s="224"/>
      <c r="S47" s="224"/>
      <c r="T47" s="224"/>
      <c r="U47" s="224"/>
      <c r="W47" s="223"/>
      <c r="X47" s="223"/>
      <c r="Y47" s="224"/>
      <c r="Z47" s="224"/>
      <c r="AA47" s="224"/>
      <c r="AB47" s="224"/>
      <c r="AC47" s="224"/>
      <c r="AD47" s="223"/>
      <c r="AE47" s="223"/>
      <c r="AS47" s="230"/>
      <c r="AT47" s="230"/>
      <c r="AU47" s="230"/>
      <c r="AV47" s="230"/>
      <c r="AW47" s="230"/>
      <c r="AX47" s="230"/>
      <c r="AY47" s="230"/>
      <c r="AZ47" s="230"/>
      <c r="BA47" s="230"/>
      <c r="BB47" s="230"/>
      <c r="BC47" s="230"/>
      <c r="BD47" s="230"/>
    </row>
    <row r="48" spans="2:57" ht="13.5" customHeight="1">
      <c r="B48" s="811"/>
      <c r="D48" s="224"/>
      <c r="E48" s="224"/>
      <c r="F48" s="224"/>
      <c r="G48" s="224"/>
      <c r="H48" s="224"/>
      <c r="M48" s="224"/>
      <c r="N48" s="224"/>
      <c r="O48" s="224"/>
      <c r="P48" s="224"/>
      <c r="Q48" s="224"/>
      <c r="R48" s="224"/>
      <c r="S48" s="224"/>
      <c r="T48" s="224"/>
      <c r="U48" s="224"/>
      <c r="W48" s="223"/>
      <c r="X48" s="223"/>
      <c r="Y48" s="224"/>
      <c r="Z48" s="224"/>
      <c r="AA48" s="224"/>
      <c r="AB48" s="224"/>
      <c r="AC48" s="224"/>
      <c r="AD48" s="223"/>
      <c r="AE48" s="223"/>
      <c r="AS48" s="230"/>
      <c r="AT48" s="230"/>
      <c r="AU48" s="230"/>
      <c r="AV48" s="230"/>
      <c r="AW48" s="230"/>
      <c r="AX48" s="230"/>
      <c r="AY48" s="230"/>
      <c r="AZ48" s="230"/>
      <c r="BA48" s="230"/>
      <c r="BB48" s="230"/>
      <c r="BC48" s="230"/>
      <c r="BD48" s="230"/>
    </row>
    <row r="49" spans="2:56" ht="13.5" customHeight="1">
      <c r="B49" s="811"/>
      <c r="D49" s="224"/>
      <c r="E49" s="224"/>
      <c r="F49" s="224"/>
      <c r="G49" s="224"/>
      <c r="H49" s="224"/>
      <c r="AS49" s="230"/>
      <c r="AT49" s="230"/>
      <c r="AU49" s="230"/>
      <c r="AV49" s="230"/>
      <c r="AW49" s="230"/>
      <c r="AX49" s="230"/>
      <c r="AY49" s="230"/>
      <c r="AZ49" s="230"/>
      <c r="BA49" s="230"/>
      <c r="BB49" s="230"/>
      <c r="BC49" s="230"/>
      <c r="BD49" s="230"/>
    </row>
    <row r="50" spans="2:56" ht="13.5" customHeight="1">
      <c r="B50" s="811"/>
      <c r="D50" s="224"/>
      <c r="E50" s="224"/>
      <c r="F50" s="224"/>
      <c r="G50" s="224"/>
      <c r="H50" s="224"/>
      <c r="J50" s="223"/>
      <c r="K50" s="224"/>
      <c r="M50" s="223"/>
      <c r="N50" s="224"/>
      <c r="AS50" s="230"/>
      <c r="AT50" s="230"/>
      <c r="AU50" s="230"/>
      <c r="AV50" s="230"/>
      <c r="AW50" s="230"/>
      <c r="AX50" s="230"/>
      <c r="AY50" s="230"/>
      <c r="AZ50" s="230"/>
      <c r="BA50" s="230"/>
      <c r="BB50" s="230"/>
      <c r="BC50" s="230"/>
      <c r="BD50" s="230"/>
    </row>
    <row r="51" spans="2:56" ht="13.5" customHeight="1">
      <c r="B51" s="811"/>
      <c r="D51" s="224"/>
      <c r="E51" s="224"/>
      <c r="F51" s="224"/>
      <c r="G51" s="224"/>
      <c r="H51" s="224"/>
      <c r="J51" s="224"/>
      <c r="K51" s="224"/>
      <c r="M51" s="224"/>
      <c r="N51" s="224"/>
      <c r="AS51" s="230"/>
      <c r="AT51" s="230"/>
      <c r="AU51" s="230"/>
      <c r="AV51" s="230"/>
      <c r="AW51" s="230"/>
      <c r="AX51" s="230"/>
      <c r="AY51" s="230"/>
      <c r="AZ51" s="230"/>
      <c r="BA51" s="230"/>
      <c r="BB51" s="230"/>
      <c r="BC51" s="230"/>
      <c r="BD51" s="230"/>
    </row>
    <row r="52" spans="2:56" ht="13.5" customHeight="1" thickBot="1">
      <c r="B52" s="811"/>
      <c r="D52" s="224"/>
      <c r="E52" s="224"/>
      <c r="F52" s="224"/>
      <c r="G52" s="224"/>
      <c r="H52" s="224"/>
      <c r="J52" s="224"/>
      <c r="K52" s="224"/>
      <c r="M52" s="224"/>
      <c r="N52" s="224"/>
      <c r="AS52" s="238"/>
      <c r="AT52" s="238"/>
      <c r="AU52" s="238"/>
      <c r="AV52" s="238"/>
      <c r="AW52" s="238"/>
      <c r="AX52" s="238"/>
      <c r="AY52" s="238"/>
      <c r="AZ52" s="238"/>
      <c r="BA52" s="238"/>
      <c r="BB52" s="238"/>
      <c r="BC52" s="238"/>
      <c r="BD52" s="238"/>
    </row>
    <row r="53" spans="2:56" ht="13.5" customHeight="1">
      <c r="B53" s="242"/>
      <c r="D53" s="224"/>
      <c r="E53" s="224"/>
      <c r="F53" s="224"/>
      <c r="G53" s="224"/>
      <c r="H53" s="224"/>
      <c r="J53" s="224"/>
      <c r="K53" s="224"/>
      <c r="M53" s="224"/>
      <c r="N53" s="224"/>
      <c r="AS53" s="809" t="s">
        <v>147</v>
      </c>
      <c r="AT53" s="809"/>
      <c r="AU53" s="809"/>
      <c r="AV53" s="809"/>
      <c r="AW53" s="809"/>
      <c r="AX53" s="809"/>
      <c r="AY53" s="809"/>
      <c r="AZ53" s="809"/>
      <c r="BA53" s="809"/>
      <c r="BB53" s="809"/>
      <c r="BC53" s="809"/>
      <c r="BD53" s="809"/>
    </row>
    <row r="54" spans="2:56" ht="13.5" customHeight="1">
      <c r="B54" s="242"/>
      <c r="D54" s="224"/>
      <c r="E54" s="224"/>
      <c r="F54" s="224"/>
      <c r="G54" s="224"/>
      <c r="H54" s="224"/>
      <c r="J54" s="224"/>
      <c r="K54" s="224"/>
      <c r="M54" s="224"/>
      <c r="N54" s="224"/>
      <c r="AS54" s="810"/>
      <c r="AT54" s="810"/>
      <c r="AU54" s="810"/>
      <c r="AV54" s="810"/>
      <c r="AW54" s="810"/>
      <c r="AX54" s="810"/>
      <c r="AY54" s="810"/>
      <c r="AZ54" s="810"/>
      <c r="BA54" s="810"/>
      <c r="BB54" s="810"/>
      <c r="BC54" s="810"/>
      <c r="BD54" s="810"/>
    </row>
    <row r="55" spans="2:56" ht="13.5" customHeight="1">
      <c r="B55" s="234"/>
      <c r="M55" s="223"/>
      <c r="AS55" s="810"/>
      <c r="AT55" s="810"/>
      <c r="AU55" s="810"/>
      <c r="AV55" s="810"/>
      <c r="AW55" s="810"/>
      <c r="AX55" s="810"/>
      <c r="AY55" s="810"/>
      <c r="AZ55" s="810"/>
      <c r="BA55" s="810"/>
      <c r="BB55" s="810"/>
      <c r="BC55" s="810"/>
      <c r="BD55" s="810"/>
    </row>
    <row r="56" spans="2:56" ht="13.5" customHeight="1">
      <c r="B56" s="811" t="s">
        <v>143</v>
      </c>
      <c r="D56" s="223"/>
      <c r="E56" s="224"/>
      <c r="G56" s="223"/>
      <c r="H56" s="224"/>
      <c r="J56" s="223"/>
      <c r="K56" s="224"/>
      <c r="N56" s="224"/>
      <c r="AS56" s="810"/>
      <c r="AT56" s="810"/>
      <c r="AU56" s="810"/>
      <c r="AV56" s="810"/>
      <c r="AW56" s="810"/>
      <c r="AX56" s="810"/>
      <c r="AY56" s="810"/>
      <c r="AZ56" s="810"/>
      <c r="BA56" s="810"/>
      <c r="BB56" s="810"/>
      <c r="BC56" s="810"/>
      <c r="BD56" s="810"/>
    </row>
    <row r="57" spans="2:56" ht="13.5" customHeight="1">
      <c r="B57" s="811"/>
      <c r="D57" s="224"/>
      <c r="E57" s="224"/>
      <c r="G57" s="224"/>
      <c r="H57" s="224"/>
      <c r="J57" s="224"/>
      <c r="K57" s="224"/>
      <c r="M57" s="224"/>
      <c r="N57" s="224"/>
      <c r="AS57" s="810"/>
      <c r="AT57" s="810"/>
      <c r="AU57" s="810"/>
      <c r="AV57" s="810"/>
      <c r="AW57" s="810"/>
      <c r="AX57" s="810"/>
      <c r="AY57" s="810"/>
      <c r="AZ57" s="810"/>
      <c r="BA57" s="810"/>
      <c r="BB57" s="810"/>
      <c r="BC57" s="810"/>
      <c r="BD57" s="810"/>
    </row>
    <row r="58" spans="2:56" ht="13.5" customHeight="1">
      <c r="B58" s="811"/>
      <c r="D58" s="224"/>
      <c r="E58" s="224"/>
      <c r="F58" s="239"/>
      <c r="G58" s="224"/>
      <c r="H58" s="224"/>
      <c r="J58" s="224"/>
      <c r="K58" s="224"/>
      <c r="M58" s="224"/>
      <c r="N58" s="224"/>
      <c r="AS58" s="810"/>
      <c r="AT58" s="810"/>
      <c r="AU58" s="810"/>
      <c r="AV58" s="810"/>
      <c r="AW58" s="810"/>
      <c r="AX58" s="810"/>
      <c r="AY58" s="810"/>
      <c r="AZ58" s="810"/>
      <c r="BA58" s="810"/>
      <c r="BB58" s="810"/>
      <c r="BC58" s="810"/>
      <c r="BD58" s="810"/>
    </row>
    <row r="59" spans="2:56" ht="13.5" customHeight="1">
      <c r="B59" s="811"/>
      <c r="D59" s="224"/>
      <c r="E59" s="224"/>
      <c r="G59" s="224"/>
      <c r="H59" s="224"/>
      <c r="J59" s="224"/>
      <c r="K59" s="224"/>
      <c r="M59" s="224"/>
      <c r="N59" s="224"/>
      <c r="AS59" s="810"/>
      <c r="AT59" s="810"/>
      <c r="AU59" s="810"/>
      <c r="AV59" s="810"/>
      <c r="AW59" s="810"/>
      <c r="AX59" s="810"/>
      <c r="AY59" s="810"/>
      <c r="AZ59" s="810"/>
      <c r="BA59" s="810"/>
      <c r="BB59" s="810"/>
      <c r="BC59" s="810"/>
      <c r="BD59" s="810"/>
    </row>
    <row r="60" spans="2:56" ht="13.5" customHeight="1">
      <c r="B60" s="811"/>
      <c r="D60" s="224"/>
      <c r="E60" s="224"/>
      <c r="G60" s="224"/>
      <c r="H60" s="224"/>
      <c r="J60" s="224"/>
      <c r="K60" s="224"/>
      <c r="M60" s="224"/>
      <c r="N60" s="224"/>
      <c r="AS60" s="810"/>
      <c r="AT60" s="810"/>
      <c r="AU60" s="810"/>
      <c r="AV60" s="810"/>
      <c r="AW60" s="810"/>
      <c r="AX60" s="810"/>
      <c r="AY60" s="810"/>
      <c r="AZ60" s="810"/>
      <c r="BA60" s="810"/>
      <c r="BB60" s="810"/>
      <c r="BC60" s="810"/>
      <c r="BD60" s="810"/>
    </row>
    <row r="61" spans="2:56" ht="13.5" customHeight="1">
      <c r="B61" s="811"/>
      <c r="AS61" s="810"/>
      <c r="AT61" s="810"/>
      <c r="AU61" s="810"/>
      <c r="AV61" s="810"/>
      <c r="AW61" s="810"/>
      <c r="AX61" s="810"/>
      <c r="AY61" s="810"/>
      <c r="AZ61" s="810"/>
      <c r="BA61" s="810"/>
      <c r="BB61" s="810"/>
      <c r="BC61" s="810"/>
      <c r="BD61" s="810"/>
    </row>
    <row r="62" spans="2:56" ht="13.5" customHeight="1">
      <c r="B62" s="811"/>
      <c r="D62" s="223"/>
      <c r="E62" s="224"/>
      <c r="G62" s="223"/>
      <c r="H62" s="224"/>
      <c r="J62" s="223"/>
      <c r="K62" s="224"/>
      <c r="M62" s="223"/>
      <c r="N62" s="224"/>
      <c r="AS62" s="810"/>
      <c r="AT62" s="810"/>
      <c r="AU62" s="810"/>
      <c r="AV62" s="810"/>
      <c r="AW62" s="810"/>
      <c r="AX62" s="810"/>
      <c r="AY62" s="810"/>
      <c r="AZ62" s="810"/>
      <c r="BA62" s="810"/>
      <c r="BB62" s="810"/>
      <c r="BC62" s="810"/>
      <c r="BD62" s="810"/>
    </row>
    <row r="63" spans="2:56" ht="13.5" customHeight="1">
      <c r="B63" s="811"/>
      <c r="D63" s="224"/>
      <c r="E63" s="224"/>
      <c r="G63" s="224"/>
      <c r="H63" s="224"/>
      <c r="J63" s="224"/>
      <c r="K63" s="224"/>
      <c r="M63" s="224"/>
      <c r="N63" s="224"/>
      <c r="AS63" s="810"/>
      <c r="AT63" s="810"/>
      <c r="AU63" s="810"/>
      <c r="AV63" s="810"/>
      <c r="AW63" s="810"/>
      <c r="AX63" s="810"/>
      <c r="AY63" s="810"/>
      <c r="AZ63" s="810"/>
      <c r="BA63" s="810"/>
      <c r="BB63" s="810"/>
      <c r="BC63" s="810"/>
      <c r="BD63" s="810"/>
    </row>
    <row r="64" spans="2:56" ht="13.5" customHeight="1">
      <c r="B64" s="811"/>
      <c r="D64" s="224"/>
      <c r="E64" s="224"/>
      <c r="G64" s="224"/>
      <c r="H64" s="224"/>
      <c r="J64" s="224"/>
      <c r="K64" s="224"/>
      <c r="M64" s="224"/>
      <c r="N64" s="224"/>
      <c r="AS64" s="810"/>
      <c r="AT64" s="810"/>
      <c r="AU64" s="810"/>
      <c r="AV64" s="810"/>
      <c r="AW64" s="810"/>
      <c r="AX64" s="810"/>
      <c r="AY64" s="810"/>
      <c r="AZ64" s="810"/>
      <c r="BA64" s="810"/>
      <c r="BB64" s="810"/>
      <c r="BC64" s="810"/>
      <c r="BD64" s="810"/>
    </row>
    <row r="65" spans="2:56" ht="13.5" customHeight="1">
      <c r="B65" s="811"/>
      <c r="D65" s="224"/>
      <c r="E65" s="224"/>
      <c r="G65" s="224"/>
      <c r="H65" s="224"/>
      <c r="J65" s="224"/>
      <c r="K65" s="224"/>
      <c r="M65" s="224"/>
      <c r="N65" s="224"/>
      <c r="AS65" s="810"/>
      <c r="AT65" s="810"/>
      <c r="AU65" s="810"/>
      <c r="AV65" s="810"/>
      <c r="AW65" s="810"/>
      <c r="AX65" s="810"/>
      <c r="AY65" s="810"/>
      <c r="AZ65" s="810"/>
      <c r="BA65" s="810"/>
      <c r="BB65" s="810"/>
      <c r="BC65" s="810"/>
      <c r="BD65" s="810"/>
    </row>
    <row r="66" spans="2:56" ht="13.5" customHeight="1">
      <c r="B66" s="811"/>
      <c r="D66" s="224"/>
      <c r="E66" s="224"/>
      <c r="G66" s="224"/>
      <c r="H66" s="224"/>
      <c r="J66" s="224"/>
      <c r="K66" s="224"/>
      <c r="M66" s="224"/>
      <c r="N66" s="224"/>
      <c r="AS66" s="810"/>
      <c r="AT66" s="810"/>
      <c r="AU66" s="810"/>
      <c r="AV66" s="810"/>
      <c r="AW66" s="810"/>
      <c r="AX66" s="810"/>
      <c r="AY66" s="810"/>
      <c r="AZ66" s="810"/>
      <c r="BA66" s="810"/>
      <c r="BB66" s="810"/>
      <c r="BC66" s="810"/>
      <c r="BD66" s="810"/>
    </row>
    <row r="67" spans="2:56" ht="13.5" customHeight="1">
      <c r="B67" s="811"/>
      <c r="AS67" s="810"/>
      <c r="AT67" s="810"/>
      <c r="AU67" s="810"/>
      <c r="AV67" s="810"/>
      <c r="AW67" s="810"/>
      <c r="AX67" s="810"/>
      <c r="AY67" s="810"/>
      <c r="AZ67" s="810"/>
      <c r="BA67" s="810"/>
      <c r="BB67" s="810"/>
      <c r="BC67" s="810"/>
      <c r="BD67" s="810"/>
    </row>
    <row r="68" spans="2:56" ht="13.5" customHeight="1">
      <c r="B68" s="811"/>
      <c r="G68" s="226"/>
      <c r="H68" s="227"/>
      <c r="I68" s="227"/>
      <c r="J68" s="227"/>
      <c r="K68" s="227"/>
      <c r="L68" s="240"/>
      <c r="M68" s="233"/>
      <c r="AS68" s="810"/>
      <c r="AT68" s="810"/>
      <c r="AU68" s="810"/>
      <c r="AV68" s="810"/>
      <c r="AW68" s="810"/>
      <c r="AX68" s="810"/>
      <c r="AY68" s="810"/>
      <c r="AZ68" s="810"/>
      <c r="BA68" s="810"/>
      <c r="BB68" s="810"/>
      <c r="BC68" s="810"/>
      <c r="BD68" s="810"/>
    </row>
    <row r="69" spans="2:56" ht="13.5" customHeight="1">
      <c r="B69" s="811"/>
      <c r="G69" s="231"/>
      <c r="H69" s="227"/>
      <c r="I69" s="227"/>
      <c r="J69" s="227"/>
      <c r="K69" s="227"/>
      <c r="L69" s="240"/>
      <c r="M69" s="233"/>
      <c r="AS69" s="810"/>
      <c r="AT69" s="810"/>
      <c r="AU69" s="810"/>
      <c r="AV69" s="810"/>
      <c r="AW69" s="810"/>
      <c r="AX69" s="810"/>
      <c r="AY69" s="810"/>
      <c r="AZ69" s="810"/>
      <c r="BA69" s="810"/>
      <c r="BB69" s="810"/>
      <c r="BC69" s="810"/>
      <c r="BD69" s="810"/>
    </row>
    <row r="70" spans="2:56" ht="13.5" customHeight="1">
      <c r="B70" s="811"/>
      <c r="G70" s="231"/>
      <c r="H70" s="227"/>
      <c r="I70" s="227"/>
      <c r="J70" s="227"/>
      <c r="K70" s="227"/>
      <c r="L70" s="240"/>
      <c r="M70" s="233"/>
      <c r="AS70" s="810"/>
      <c r="AT70" s="810"/>
      <c r="AU70" s="810"/>
      <c r="AV70" s="810"/>
      <c r="AW70" s="810"/>
      <c r="AX70" s="810"/>
      <c r="AY70" s="810"/>
      <c r="AZ70" s="810"/>
      <c r="BA70" s="810"/>
      <c r="BB70" s="810"/>
      <c r="BC70" s="810"/>
      <c r="BD70" s="810"/>
    </row>
    <row r="71" spans="2:56" ht="13.5" customHeight="1" thickBot="1">
      <c r="B71" s="811"/>
      <c r="G71" s="239"/>
      <c r="AS71" s="810"/>
      <c r="AT71" s="810"/>
      <c r="AU71" s="810"/>
      <c r="AV71" s="810"/>
      <c r="AW71" s="810"/>
      <c r="AX71" s="810"/>
      <c r="AY71" s="810"/>
      <c r="AZ71" s="810"/>
      <c r="BA71" s="810"/>
      <c r="BB71" s="810"/>
      <c r="BC71" s="810"/>
      <c r="BD71" s="810"/>
    </row>
    <row r="72" spans="2:56" ht="13.5" customHeight="1">
      <c r="B72" s="811"/>
      <c r="AS72" s="809" t="s">
        <v>148</v>
      </c>
      <c r="AT72" s="809"/>
      <c r="AU72" s="809"/>
      <c r="AV72" s="809"/>
      <c r="AW72" s="809"/>
      <c r="AX72" s="809"/>
      <c r="AY72" s="809"/>
      <c r="AZ72" s="809"/>
      <c r="BA72" s="809"/>
      <c r="BB72" s="809"/>
      <c r="BC72" s="809"/>
      <c r="BD72" s="809"/>
    </row>
    <row r="73" spans="2:56" ht="13.5" customHeight="1">
      <c r="B73" s="811"/>
      <c r="AS73" s="810"/>
      <c r="AT73" s="810"/>
      <c r="AU73" s="810"/>
      <c r="AV73" s="810"/>
      <c r="AW73" s="810"/>
      <c r="AX73" s="810"/>
      <c r="AY73" s="810"/>
      <c r="AZ73" s="810"/>
      <c r="BA73" s="810"/>
      <c r="BB73" s="810"/>
      <c r="BC73" s="810"/>
      <c r="BD73" s="810"/>
    </row>
    <row r="74" spans="2:56" ht="13.5" customHeight="1">
      <c r="B74" s="811"/>
      <c r="AS74" s="810"/>
      <c r="AT74" s="810"/>
      <c r="AU74" s="810"/>
      <c r="AV74" s="810"/>
      <c r="AW74" s="810"/>
      <c r="AX74" s="810"/>
      <c r="AY74" s="810"/>
      <c r="AZ74" s="810"/>
      <c r="BA74" s="810"/>
      <c r="BB74" s="810"/>
      <c r="BC74" s="810"/>
      <c r="BD74" s="810"/>
    </row>
    <row r="75" spans="2:56" ht="13.5" customHeight="1">
      <c r="B75" s="811"/>
      <c r="AS75" s="810"/>
      <c r="AT75" s="810"/>
      <c r="AU75" s="810"/>
      <c r="AV75" s="810"/>
      <c r="AW75" s="810"/>
      <c r="AX75" s="810"/>
      <c r="AY75" s="810"/>
      <c r="AZ75" s="810"/>
      <c r="BA75" s="810"/>
      <c r="BB75" s="810"/>
      <c r="BC75" s="810"/>
      <c r="BD75" s="810"/>
    </row>
    <row r="76" spans="2:56" ht="13.5" customHeight="1">
      <c r="B76" s="811"/>
      <c r="AS76" s="810"/>
      <c r="AT76" s="810"/>
      <c r="AU76" s="810"/>
      <c r="AV76" s="810"/>
      <c r="AW76" s="810"/>
      <c r="AX76" s="810"/>
      <c r="AY76" s="810"/>
      <c r="AZ76" s="810"/>
      <c r="BA76" s="810"/>
      <c r="BB76" s="810"/>
      <c r="BC76" s="810"/>
      <c r="BD76" s="810"/>
    </row>
    <row r="77" spans="2:56" ht="13.5" customHeight="1">
      <c r="B77" s="811"/>
      <c r="AS77" s="810"/>
      <c r="AT77" s="810"/>
      <c r="AU77" s="810"/>
      <c r="AV77" s="810"/>
      <c r="AW77" s="810"/>
      <c r="AX77" s="810"/>
      <c r="AY77" s="810"/>
      <c r="AZ77" s="810"/>
      <c r="BA77" s="810"/>
      <c r="BB77" s="810"/>
      <c r="BC77" s="810"/>
      <c r="BD77" s="810"/>
    </row>
    <row r="78" spans="2:56" ht="13.5" customHeight="1">
      <c r="B78" s="811"/>
      <c r="AS78" s="810"/>
      <c r="AT78" s="810"/>
      <c r="AU78" s="810"/>
      <c r="AV78" s="810"/>
      <c r="AW78" s="810"/>
      <c r="AX78" s="810"/>
      <c r="AY78" s="810"/>
      <c r="AZ78" s="810"/>
      <c r="BA78" s="810"/>
      <c r="BB78" s="810"/>
      <c r="BC78" s="810"/>
      <c r="BD78" s="810"/>
    </row>
    <row r="79" spans="2:56" ht="13.5" customHeight="1">
      <c r="B79" s="811"/>
      <c r="C79" s="216"/>
      <c r="D79" s="217"/>
      <c r="E79" s="215"/>
      <c r="F79" s="217"/>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c r="AS79" s="810"/>
      <c r="AT79" s="810"/>
      <c r="AU79" s="810"/>
      <c r="AV79" s="810"/>
      <c r="AW79" s="810"/>
      <c r="AX79" s="810"/>
      <c r="AY79" s="810"/>
      <c r="AZ79" s="810"/>
      <c r="BA79" s="810"/>
      <c r="BB79" s="810"/>
      <c r="BC79" s="810"/>
      <c r="BD79" s="810"/>
    </row>
    <row r="80" spans="2:56" ht="13.5" customHeight="1">
      <c r="B80" s="811"/>
      <c r="C80" s="216"/>
      <c r="D80" s="215"/>
      <c r="E80" s="215"/>
      <c r="F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c r="AS80" s="810"/>
      <c r="AT80" s="810"/>
      <c r="AU80" s="810"/>
      <c r="AV80" s="810"/>
      <c r="AW80" s="810"/>
      <c r="AX80" s="810"/>
      <c r="AY80" s="810"/>
      <c r="AZ80" s="810"/>
      <c r="BA80" s="810"/>
      <c r="BB80" s="810"/>
      <c r="BC80" s="810"/>
      <c r="BD80" s="810"/>
    </row>
    <row r="81" spans="2:56" ht="13.5" customHeight="1">
      <c r="B81" s="811"/>
      <c r="C81" s="216"/>
      <c r="D81" s="215"/>
      <c r="E81" s="215"/>
      <c r="F81" s="217"/>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c r="AS81" s="810"/>
      <c r="AT81" s="810"/>
      <c r="AU81" s="810"/>
      <c r="AV81" s="810"/>
      <c r="AW81" s="810"/>
      <c r="AX81" s="810"/>
      <c r="AY81" s="810"/>
      <c r="AZ81" s="810"/>
      <c r="BA81" s="810"/>
      <c r="BB81" s="810"/>
      <c r="BC81" s="810"/>
      <c r="BD81" s="810"/>
    </row>
    <row r="82" spans="2:56" ht="13.5" customHeight="1">
      <c r="B82" s="811"/>
      <c r="C82" s="216"/>
      <c r="D82" s="215"/>
      <c r="E82" s="215"/>
      <c r="F82" s="217"/>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c r="AS82" s="810"/>
      <c r="AT82" s="810"/>
      <c r="AU82" s="810"/>
      <c r="AV82" s="810"/>
      <c r="AW82" s="810"/>
      <c r="AX82" s="810"/>
      <c r="AY82" s="810"/>
      <c r="AZ82" s="810"/>
      <c r="BA82" s="810"/>
      <c r="BB82" s="810"/>
      <c r="BC82" s="810"/>
      <c r="BD82" s="810"/>
    </row>
    <row r="83" spans="2:56" ht="13.5" customHeight="1">
      <c r="B83" s="811"/>
      <c r="C83" s="216"/>
      <c r="D83" s="215"/>
      <c r="E83" s="215"/>
      <c r="F83" s="217"/>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c r="AS83" s="810"/>
      <c r="AT83" s="810"/>
      <c r="AU83" s="810"/>
      <c r="AV83" s="810"/>
      <c r="AW83" s="810"/>
      <c r="AX83" s="810"/>
      <c r="AY83" s="810"/>
      <c r="AZ83" s="810"/>
      <c r="BA83" s="810"/>
      <c r="BB83" s="810"/>
      <c r="BC83" s="810"/>
      <c r="BD83" s="810"/>
    </row>
    <row r="84" spans="2:56" ht="13.5" customHeight="1">
      <c r="B84" s="811"/>
      <c r="C84" s="216"/>
      <c r="D84" s="215"/>
      <c r="E84" s="215"/>
      <c r="F84" s="217"/>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c r="AS84" s="810"/>
      <c r="AT84" s="810"/>
      <c r="AU84" s="810"/>
      <c r="AV84" s="810"/>
      <c r="AW84" s="810"/>
      <c r="AX84" s="810"/>
      <c r="AY84" s="810"/>
      <c r="AZ84" s="810"/>
      <c r="BA84" s="810"/>
      <c r="BB84" s="810"/>
      <c r="BC84" s="810"/>
      <c r="BD84" s="810"/>
    </row>
    <row r="85" spans="2:56" ht="13.5" customHeight="1">
      <c r="B85" s="811"/>
      <c r="C85" s="216"/>
      <c r="D85" s="215"/>
      <c r="E85" s="215"/>
      <c r="F85" s="217"/>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c r="AS85" s="810"/>
      <c r="AT85" s="810"/>
      <c r="AU85" s="810"/>
      <c r="AV85" s="810"/>
      <c r="AW85" s="810"/>
      <c r="AX85" s="810"/>
      <c r="AY85" s="810"/>
      <c r="AZ85" s="810"/>
      <c r="BA85" s="810"/>
      <c r="BB85" s="810"/>
      <c r="BC85" s="810"/>
      <c r="BD85" s="810"/>
    </row>
    <row r="86" spans="2:56" ht="13.5" customHeight="1">
      <c r="B86" s="811"/>
      <c r="C86" s="216"/>
      <c r="D86" s="215"/>
      <c r="E86" s="215"/>
      <c r="F86" s="217"/>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c r="AS86" s="810"/>
      <c r="AT86" s="810"/>
      <c r="AU86" s="810"/>
      <c r="AV86" s="810"/>
      <c r="AW86" s="810"/>
      <c r="AX86" s="810"/>
      <c r="AY86" s="810"/>
      <c r="AZ86" s="810"/>
      <c r="BA86" s="810"/>
      <c r="BB86" s="810"/>
      <c r="BC86" s="810"/>
      <c r="BD86" s="810"/>
    </row>
    <row r="87" spans="2:56" ht="13.5" customHeight="1">
      <c r="B87" s="811"/>
      <c r="C87" s="216"/>
      <c r="D87" s="215"/>
      <c r="E87" s="215"/>
      <c r="F87" s="217"/>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c r="AS87" s="810"/>
      <c r="AT87" s="810"/>
      <c r="AU87" s="810"/>
      <c r="AV87" s="810"/>
      <c r="AW87" s="810"/>
      <c r="AX87" s="810"/>
      <c r="AY87" s="810"/>
      <c r="AZ87" s="810"/>
      <c r="BA87" s="810"/>
      <c r="BB87" s="810"/>
      <c r="BC87" s="810"/>
      <c r="BD87" s="810"/>
    </row>
    <row r="88" spans="2:56" ht="13.5" customHeight="1">
      <c r="B88" s="811"/>
      <c r="C88" s="216"/>
      <c r="D88" s="215"/>
      <c r="E88" s="215"/>
      <c r="F88" s="217"/>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c r="AS88" s="810"/>
      <c r="AT88" s="810"/>
      <c r="AU88" s="810"/>
      <c r="AV88" s="810"/>
      <c r="AW88" s="810"/>
      <c r="AX88" s="810"/>
      <c r="AY88" s="810"/>
      <c r="AZ88" s="810"/>
      <c r="BA88" s="810"/>
      <c r="BB88" s="810"/>
      <c r="BC88" s="810"/>
      <c r="BD88" s="810"/>
    </row>
    <row r="89" spans="2:56" ht="13.5" customHeight="1">
      <c r="B89" s="811"/>
      <c r="C89" s="216"/>
      <c r="D89" s="215"/>
      <c r="E89" s="215"/>
      <c r="F89" s="217"/>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S89" s="810"/>
      <c r="AT89" s="810"/>
      <c r="AU89" s="810"/>
      <c r="AV89" s="810"/>
      <c r="AW89" s="810"/>
      <c r="AX89" s="810"/>
      <c r="AY89" s="810"/>
      <c r="AZ89" s="810"/>
      <c r="BA89" s="810"/>
      <c r="BB89" s="810"/>
      <c r="BC89" s="810"/>
      <c r="BD89" s="810"/>
    </row>
    <row r="90" spans="2:56" ht="13.5" customHeight="1">
      <c r="B90" s="811"/>
      <c r="C90" s="216"/>
      <c r="D90" s="215"/>
      <c r="E90" s="215"/>
      <c r="F90" s="217"/>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c r="AS90" s="810"/>
      <c r="AT90" s="810"/>
      <c r="AU90" s="810"/>
      <c r="AV90" s="810"/>
      <c r="AW90" s="810"/>
      <c r="AX90" s="810"/>
      <c r="AY90" s="810"/>
      <c r="AZ90" s="810"/>
      <c r="BA90" s="810"/>
      <c r="BB90" s="810"/>
      <c r="BC90" s="810"/>
      <c r="BD90" s="810"/>
    </row>
    <row r="91" spans="2:56" ht="13.5" customHeight="1">
      <c r="B91" s="811"/>
      <c r="C91" s="216"/>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c r="AS91" s="810"/>
      <c r="AT91" s="810"/>
      <c r="AU91" s="810"/>
      <c r="AV91" s="810"/>
      <c r="AW91" s="810"/>
      <c r="AX91" s="810"/>
      <c r="AY91" s="810"/>
      <c r="AZ91" s="810"/>
      <c r="BA91" s="810"/>
      <c r="BB91" s="810"/>
      <c r="BC91" s="810"/>
      <c r="BD91" s="810"/>
    </row>
    <row r="92" spans="2:56" ht="13.5" customHeight="1">
      <c r="B92" s="811"/>
      <c r="C92" s="216"/>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c r="AS92" s="810"/>
      <c r="AT92" s="810"/>
      <c r="AU92" s="810"/>
      <c r="AV92" s="810"/>
      <c r="AW92" s="810"/>
      <c r="AX92" s="810"/>
      <c r="AY92" s="810"/>
      <c r="AZ92" s="810"/>
      <c r="BA92" s="810"/>
      <c r="BB92" s="810"/>
      <c r="BC92" s="810"/>
      <c r="BD92" s="810"/>
    </row>
    <row r="93" spans="2:56" ht="13.5" customHeight="1">
      <c r="B93" s="811"/>
      <c r="C93" s="216"/>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c r="AS93" s="810"/>
      <c r="AT93" s="810"/>
      <c r="AU93" s="810"/>
      <c r="AV93" s="810"/>
      <c r="AW93" s="810"/>
      <c r="AX93" s="810"/>
      <c r="AY93" s="810"/>
      <c r="AZ93" s="810"/>
      <c r="BA93" s="810"/>
      <c r="BB93" s="810"/>
      <c r="BC93" s="810"/>
      <c r="BD93" s="810"/>
    </row>
    <row r="94" spans="2:56" ht="13.5" customHeight="1">
      <c r="B94" s="811"/>
      <c r="C94" s="216"/>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c r="AS94" s="810"/>
      <c r="AT94" s="810"/>
      <c r="AU94" s="810"/>
      <c r="AV94" s="810"/>
      <c r="AW94" s="810"/>
      <c r="AX94" s="810"/>
      <c r="AY94" s="810"/>
      <c r="AZ94" s="810"/>
      <c r="BA94" s="810"/>
      <c r="BB94" s="810"/>
      <c r="BC94" s="810"/>
      <c r="BD94" s="810"/>
    </row>
    <row r="95" spans="2:56" ht="13.5" customHeight="1">
      <c r="B95" s="811"/>
      <c r="C95" s="216"/>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c r="AS95" s="810"/>
      <c r="AT95" s="810"/>
      <c r="AU95" s="810"/>
      <c r="AV95" s="810"/>
      <c r="AW95" s="810"/>
      <c r="AX95" s="810"/>
      <c r="AY95" s="810"/>
      <c r="AZ95" s="810"/>
      <c r="BA95" s="810"/>
      <c r="BB95" s="810"/>
      <c r="BC95" s="810"/>
      <c r="BD95" s="810"/>
    </row>
    <row r="96" spans="2:56" ht="13.5" customHeight="1">
      <c r="B96" s="811"/>
      <c r="C96" s="216"/>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c r="AS96" s="810"/>
      <c r="AT96" s="810"/>
      <c r="AU96" s="810"/>
      <c r="AV96" s="810"/>
      <c r="AW96" s="810"/>
      <c r="AX96" s="810"/>
      <c r="AY96" s="810"/>
      <c r="AZ96" s="810"/>
      <c r="BA96" s="810"/>
      <c r="BB96" s="810"/>
      <c r="BC96" s="810"/>
      <c r="BD96" s="810"/>
    </row>
    <row r="97" spans="2:56" ht="13.5" customHeight="1">
      <c r="B97" s="811"/>
      <c r="C97" s="216"/>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c r="AS97" s="810"/>
      <c r="AT97" s="810"/>
      <c r="AU97" s="810"/>
      <c r="AV97" s="810"/>
      <c r="AW97" s="810"/>
      <c r="AX97" s="810"/>
      <c r="AY97" s="810"/>
      <c r="AZ97" s="810"/>
      <c r="BA97" s="810"/>
      <c r="BB97" s="810"/>
      <c r="BC97" s="810"/>
      <c r="BD97" s="810"/>
    </row>
    <row r="98" spans="2:56" ht="13.5" customHeight="1">
      <c r="B98" s="811"/>
      <c r="C98" s="216"/>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c r="AS98" s="810"/>
      <c r="AT98" s="810"/>
      <c r="AU98" s="810"/>
      <c r="AV98" s="810"/>
      <c r="AW98" s="810"/>
      <c r="AX98" s="810"/>
      <c r="AY98" s="810"/>
      <c r="AZ98" s="810"/>
      <c r="BA98" s="810"/>
      <c r="BB98" s="810"/>
      <c r="BC98" s="810"/>
      <c r="BD98" s="810"/>
    </row>
    <row r="99" spans="2:56" ht="13.5" customHeight="1">
      <c r="B99" s="811"/>
      <c r="C99" s="216"/>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c r="AS99" s="810"/>
      <c r="AT99" s="810"/>
      <c r="AU99" s="810"/>
      <c r="AV99" s="810"/>
      <c r="AW99" s="810"/>
      <c r="AX99" s="810"/>
      <c r="AY99" s="810"/>
      <c r="AZ99" s="810"/>
      <c r="BA99" s="810"/>
      <c r="BB99" s="810"/>
      <c r="BC99" s="810"/>
      <c r="BD99" s="810"/>
    </row>
    <row r="100" spans="2:56" ht="13.5" customHeight="1">
      <c r="B100" s="811"/>
      <c r="C100" s="216"/>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c r="AS100" s="810"/>
      <c r="AT100" s="810"/>
      <c r="AU100" s="810"/>
      <c r="AV100" s="810"/>
      <c r="AW100" s="810"/>
      <c r="AX100" s="810"/>
      <c r="AY100" s="810"/>
      <c r="AZ100" s="810"/>
      <c r="BA100" s="810"/>
      <c r="BB100" s="810"/>
      <c r="BC100" s="810"/>
      <c r="BD100" s="810"/>
    </row>
    <row r="101" spans="2:56" ht="13.5" customHeight="1">
      <c r="B101" s="811"/>
      <c r="C101" s="216"/>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c r="AS101" s="810"/>
      <c r="AT101" s="810"/>
      <c r="AU101" s="810"/>
      <c r="AV101" s="810"/>
      <c r="AW101" s="810"/>
      <c r="AX101" s="810"/>
      <c r="AY101" s="810"/>
      <c r="AZ101" s="810"/>
      <c r="BA101" s="810"/>
      <c r="BB101" s="810"/>
      <c r="BC101" s="810"/>
      <c r="BD101" s="810"/>
    </row>
    <row r="102" spans="2:56" ht="13.5" customHeight="1">
      <c r="B102" s="811"/>
      <c r="C102" s="216"/>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c r="AS102" s="810"/>
      <c r="AT102" s="810"/>
      <c r="AU102" s="810"/>
      <c r="AV102" s="810"/>
      <c r="AW102" s="810"/>
      <c r="AX102" s="810"/>
      <c r="AY102" s="810"/>
      <c r="AZ102" s="810"/>
      <c r="BA102" s="810"/>
      <c r="BB102" s="810"/>
      <c r="BC102" s="810"/>
      <c r="BD102" s="810"/>
    </row>
    <row r="103" spans="2:56" ht="13.5" customHeight="1">
      <c r="B103" s="811"/>
      <c r="C103" s="216"/>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c r="AS103" s="810"/>
      <c r="AT103" s="810"/>
      <c r="AU103" s="810"/>
      <c r="AV103" s="810"/>
      <c r="AW103" s="810"/>
      <c r="AX103" s="810"/>
      <c r="AY103" s="810"/>
      <c r="AZ103" s="810"/>
      <c r="BA103" s="810"/>
      <c r="BB103" s="810"/>
      <c r="BC103" s="810"/>
      <c r="BD103" s="810"/>
    </row>
    <row r="104" spans="2:56" ht="13.5" customHeight="1">
      <c r="B104" s="811"/>
      <c r="C104" s="216"/>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c r="AS104" s="810"/>
      <c r="AT104" s="810"/>
      <c r="AU104" s="810"/>
      <c r="AV104" s="810"/>
      <c r="AW104" s="810"/>
      <c r="AX104" s="810"/>
      <c r="AY104" s="810"/>
      <c r="AZ104" s="810"/>
      <c r="BA104" s="810"/>
      <c r="BB104" s="810"/>
      <c r="BC104" s="810"/>
      <c r="BD104" s="810"/>
    </row>
    <row r="105" spans="2:56" ht="13.5" customHeight="1">
      <c r="B105" s="811"/>
      <c r="C105" s="216"/>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c r="AS105" s="810"/>
      <c r="AT105" s="810"/>
      <c r="AU105" s="810"/>
      <c r="AV105" s="810"/>
      <c r="AW105" s="810"/>
      <c r="AX105" s="810"/>
      <c r="AY105" s="810"/>
      <c r="AZ105" s="810"/>
      <c r="BA105" s="810"/>
      <c r="BB105" s="810"/>
      <c r="BC105" s="810"/>
      <c r="BD105" s="810"/>
    </row>
    <row r="106" spans="2:56" ht="13.5" customHeight="1">
      <c r="B106" s="811"/>
      <c r="C106" s="216"/>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c r="AS106" s="810"/>
      <c r="AT106" s="810"/>
      <c r="AU106" s="810"/>
      <c r="AV106" s="810"/>
      <c r="AW106" s="810"/>
      <c r="AX106" s="810"/>
      <c r="AY106" s="810"/>
      <c r="AZ106" s="810"/>
      <c r="BA106" s="810"/>
      <c r="BB106" s="810"/>
      <c r="BC106" s="810"/>
      <c r="BD106" s="810"/>
    </row>
    <row r="107" spans="2:56" ht="13.5" customHeight="1">
      <c r="B107" s="811"/>
      <c r="C107" s="216"/>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c r="AS107" s="810"/>
      <c r="AT107" s="810"/>
      <c r="AU107" s="810"/>
      <c r="AV107" s="810"/>
      <c r="AW107" s="810"/>
      <c r="AX107" s="810"/>
      <c r="AY107" s="810"/>
      <c r="AZ107" s="810"/>
      <c r="BA107" s="810"/>
      <c r="BB107" s="810"/>
      <c r="BC107" s="810"/>
      <c r="BD107" s="810"/>
    </row>
    <row r="108" spans="2:56" ht="13.5" customHeight="1">
      <c r="B108" s="811"/>
      <c r="C108" s="216"/>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c r="AS108" s="810"/>
      <c r="AT108" s="810"/>
      <c r="AU108" s="810"/>
      <c r="AV108" s="810"/>
      <c r="AW108" s="810"/>
      <c r="AX108" s="810"/>
      <c r="AY108" s="810"/>
      <c r="AZ108" s="810"/>
      <c r="BA108" s="810"/>
      <c r="BB108" s="810"/>
      <c r="BC108" s="810"/>
      <c r="BD108" s="810"/>
    </row>
    <row r="109" spans="2:56" ht="13.5" customHeight="1">
      <c r="B109" s="811"/>
      <c r="C109" s="216"/>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c r="AS109" s="810"/>
      <c r="AT109" s="810"/>
      <c r="AU109" s="810"/>
      <c r="AV109" s="810"/>
      <c r="AW109" s="810"/>
      <c r="AX109" s="810"/>
      <c r="AY109" s="810"/>
      <c r="AZ109" s="810"/>
      <c r="BA109" s="810"/>
      <c r="BB109" s="810"/>
      <c r="BC109" s="810"/>
      <c r="BD109" s="810"/>
    </row>
    <row r="110" spans="2:56" ht="13.5" customHeight="1">
      <c r="B110" s="811"/>
      <c r="C110" s="216"/>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c r="AS110" s="810"/>
      <c r="AT110" s="810"/>
      <c r="AU110" s="810"/>
      <c r="AV110" s="810"/>
      <c r="AW110" s="810"/>
      <c r="AX110" s="810"/>
      <c r="AY110" s="810"/>
      <c r="AZ110" s="810"/>
      <c r="BA110" s="810"/>
      <c r="BB110" s="810"/>
      <c r="BC110" s="810"/>
      <c r="BD110" s="810"/>
    </row>
    <row r="111" spans="2:56" ht="13.5" customHeight="1">
      <c r="B111" s="811"/>
      <c r="C111" s="216"/>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c r="AS111" s="810"/>
      <c r="AT111" s="810"/>
      <c r="AU111" s="810"/>
      <c r="AV111" s="810"/>
      <c r="AW111" s="810"/>
      <c r="AX111" s="810"/>
      <c r="AY111" s="810"/>
      <c r="AZ111" s="810"/>
      <c r="BA111" s="810"/>
      <c r="BB111" s="810"/>
      <c r="BC111" s="810"/>
      <c r="BD111" s="810"/>
    </row>
    <row r="112" spans="2:56" ht="47.25" customHeight="1">
      <c r="B112" s="811"/>
      <c r="C112" s="216"/>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c r="AS112" s="810"/>
      <c r="AT112" s="810"/>
      <c r="AU112" s="810"/>
      <c r="AV112" s="810"/>
      <c r="AW112" s="810"/>
      <c r="AX112" s="810"/>
      <c r="AY112" s="810"/>
      <c r="AZ112" s="810"/>
      <c r="BA112" s="810"/>
      <c r="BB112" s="810"/>
      <c r="BC112" s="810"/>
      <c r="BD112" s="810"/>
    </row>
    <row r="113" spans="2:56" ht="12.75" customHeight="1">
      <c r="B113" s="811"/>
      <c r="AS113" s="810"/>
      <c r="AT113" s="810"/>
      <c r="AU113" s="810"/>
      <c r="AV113" s="810"/>
      <c r="AW113" s="810"/>
      <c r="AX113" s="810"/>
      <c r="AY113" s="810"/>
      <c r="AZ113" s="810"/>
      <c r="BA113" s="810"/>
      <c r="BB113" s="810"/>
      <c r="BC113" s="810"/>
      <c r="BD113" s="810"/>
    </row>
    <row r="114" spans="2:56">
      <c r="AS114" s="810"/>
      <c r="AT114" s="810"/>
      <c r="AU114" s="810"/>
      <c r="AV114" s="810"/>
      <c r="AW114" s="810"/>
      <c r="AX114" s="810"/>
      <c r="AY114" s="810"/>
      <c r="AZ114" s="810"/>
      <c r="BA114" s="810"/>
      <c r="BB114" s="810"/>
      <c r="BC114" s="810"/>
      <c r="BD114" s="810"/>
    </row>
    <row r="115" spans="2:56">
      <c r="AS115" s="810"/>
      <c r="AT115" s="810"/>
      <c r="AU115" s="810"/>
      <c r="AV115" s="810"/>
      <c r="AW115" s="810"/>
      <c r="AX115" s="810"/>
      <c r="AY115" s="810"/>
      <c r="AZ115" s="810"/>
      <c r="BA115" s="810"/>
      <c r="BB115" s="810"/>
      <c r="BC115" s="810"/>
      <c r="BD115" s="810"/>
    </row>
    <row r="116" spans="2:56">
      <c r="AS116" s="810"/>
      <c r="AT116" s="810"/>
      <c r="AU116" s="810"/>
      <c r="AV116" s="810"/>
      <c r="AW116" s="810"/>
      <c r="AX116" s="810"/>
      <c r="AY116" s="810"/>
      <c r="AZ116" s="810"/>
      <c r="BA116" s="810"/>
      <c r="BB116" s="810"/>
      <c r="BC116" s="810"/>
      <c r="BD116" s="810"/>
    </row>
    <row r="117" spans="2:56">
      <c r="AS117" s="810"/>
      <c r="AT117" s="810"/>
      <c r="AU117" s="810"/>
      <c r="AV117" s="810"/>
      <c r="AW117" s="810"/>
      <c r="AX117" s="810"/>
      <c r="AY117" s="810"/>
      <c r="AZ117" s="810"/>
      <c r="BA117" s="810"/>
      <c r="BB117" s="810"/>
      <c r="BC117" s="810"/>
      <c r="BD117" s="810"/>
    </row>
    <row r="118" spans="2:56">
      <c r="AS118" s="810"/>
      <c r="AT118" s="810"/>
      <c r="AU118" s="810"/>
      <c r="AV118" s="810"/>
      <c r="AW118" s="810"/>
      <c r="AX118" s="810"/>
      <c r="AY118" s="810"/>
      <c r="AZ118" s="810"/>
      <c r="BA118" s="810"/>
      <c r="BB118" s="810"/>
      <c r="BC118" s="810"/>
      <c r="BD118" s="810"/>
    </row>
    <row r="119" spans="2:56">
      <c r="AS119" s="810"/>
      <c r="AT119" s="810"/>
      <c r="AU119" s="810"/>
      <c r="AV119" s="810"/>
      <c r="AW119" s="810"/>
      <c r="AX119" s="810"/>
      <c r="AY119" s="810"/>
      <c r="AZ119" s="810"/>
      <c r="BA119" s="810"/>
      <c r="BB119" s="810"/>
      <c r="BC119" s="810"/>
      <c r="BD119" s="810"/>
    </row>
    <row r="120" spans="2:56">
      <c r="AS120" s="810"/>
      <c r="AT120" s="810"/>
      <c r="AU120" s="810"/>
      <c r="AV120" s="810"/>
      <c r="AW120" s="810"/>
      <c r="AX120" s="810"/>
      <c r="AY120" s="810"/>
      <c r="AZ120" s="810"/>
      <c r="BA120" s="810"/>
      <c r="BB120" s="810"/>
      <c r="BC120" s="810"/>
      <c r="BD120" s="810"/>
    </row>
    <row r="121" spans="2:56">
      <c r="AS121" s="810"/>
      <c r="AT121" s="810"/>
      <c r="AU121" s="810"/>
      <c r="AV121" s="810"/>
      <c r="AW121" s="810"/>
      <c r="AX121" s="810"/>
      <c r="AY121" s="810"/>
      <c r="AZ121" s="810"/>
      <c r="BA121" s="810"/>
      <c r="BB121" s="810"/>
      <c r="BC121" s="810"/>
      <c r="BD121" s="810"/>
    </row>
    <row r="122" spans="2:56">
      <c r="AS122" s="810"/>
      <c r="AT122" s="810"/>
      <c r="AU122" s="810"/>
      <c r="AV122" s="810"/>
      <c r="AW122" s="810"/>
      <c r="AX122" s="810"/>
      <c r="AY122" s="810"/>
      <c r="AZ122" s="810"/>
      <c r="BA122" s="810"/>
      <c r="BB122" s="810"/>
      <c r="BC122" s="810"/>
      <c r="BD122" s="810"/>
    </row>
    <row r="123" spans="2:56">
      <c r="AS123" s="810"/>
      <c r="AT123" s="810"/>
      <c r="AU123" s="810"/>
      <c r="AV123" s="810"/>
      <c r="AW123" s="810"/>
      <c r="AX123" s="810"/>
      <c r="AY123" s="810"/>
      <c r="AZ123" s="810"/>
      <c r="BA123" s="810"/>
      <c r="BB123" s="810"/>
      <c r="BC123" s="810"/>
      <c r="BD123" s="810"/>
    </row>
    <row r="124" spans="2:56">
      <c r="AS124" s="810"/>
      <c r="AT124" s="810"/>
      <c r="AU124" s="810"/>
      <c r="AV124" s="810"/>
      <c r="AW124" s="810"/>
      <c r="AX124" s="810"/>
      <c r="AY124" s="810"/>
      <c r="AZ124" s="810"/>
      <c r="BA124" s="810"/>
      <c r="BB124" s="810"/>
      <c r="BC124" s="810"/>
      <c r="BD124" s="810"/>
    </row>
    <row r="125" spans="2:56">
      <c r="AS125" s="810"/>
      <c r="AT125" s="810"/>
      <c r="AU125" s="810"/>
      <c r="AV125" s="810"/>
      <c r="AW125" s="810"/>
      <c r="AX125" s="810"/>
      <c r="AY125" s="810"/>
      <c r="AZ125" s="810"/>
      <c r="BA125" s="810"/>
      <c r="BB125" s="810"/>
      <c r="BC125" s="810"/>
      <c r="BD125" s="810"/>
    </row>
    <row r="126" spans="2:56">
      <c r="AS126" s="810"/>
      <c r="AT126" s="810"/>
      <c r="AU126" s="810"/>
      <c r="AV126" s="810"/>
      <c r="AW126" s="810"/>
      <c r="AX126" s="810"/>
      <c r="AY126" s="810"/>
      <c r="AZ126" s="810"/>
      <c r="BA126" s="810"/>
      <c r="BB126" s="810"/>
      <c r="BC126" s="810"/>
      <c r="BD126" s="810"/>
    </row>
    <row r="127" spans="2:56">
      <c r="AS127" s="810"/>
      <c r="AT127" s="810"/>
      <c r="AU127" s="810"/>
      <c r="AV127" s="810"/>
      <c r="AW127" s="810"/>
      <c r="AX127" s="810"/>
      <c r="AY127" s="810"/>
      <c r="AZ127" s="810"/>
      <c r="BA127" s="810"/>
      <c r="BB127" s="810"/>
      <c r="BC127" s="810"/>
      <c r="BD127" s="810"/>
    </row>
    <row r="128" spans="2:56">
      <c r="AS128" s="810"/>
      <c r="AT128" s="810"/>
      <c r="AU128" s="810"/>
      <c r="AV128" s="810"/>
      <c r="AW128" s="810"/>
      <c r="AX128" s="810"/>
      <c r="AY128" s="810"/>
      <c r="AZ128" s="810"/>
      <c r="BA128" s="810"/>
      <c r="BB128" s="810"/>
      <c r="BC128" s="810"/>
      <c r="BD128" s="810"/>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topLeftCell="A17" zoomScale="32" zoomScaleNormal="32" workbookViewId="0">
      <selection activeCell="G100" sqref="G100"/>
    </sheetView>
  </sheetViews>
  <sheetFormatPr baseColWidth="10" defaultColWidth="9.125" defaultRowHeight="12.75"/>
  <cols>
    <col min="1" max="1" width="3.625" style="214" customWidth="1"/>
    <col min="2" max="2" width="25.375" style="214" customWidth="1"/>
    <col min="3" max="3" width="3.75" style="214" customWidth="1"/>
    <col min="4" max="6" width="11.125" style="214" customWidth="1"/>
    <col min="7" max="7" width="66.375" style="214" customWidth="1"/>
    <col min="8" max="16" width="11.125" style="214" customWidth="1"/>
    <col min="17" max="17" width="28.25" style="214" customWidth="1"/>
    <col min="18" max="33" width="11.125" style="214" customWidth="1"/>
    <col min="34" max="44" width="9.125" style="214"/>
    <col min="45" max="62" width="9.125" style="812"/>
    <col min="63" max="16384" width="9.125" style="214"/>
  </cols>
  <sheetData>
    <row r="1" spans="1:62" ht="13.5" customHeight="1">
      <c r="B1" s="215"/>
      <c r="C1" s="216"/>
      <c r="D1" s="217"/>
      <c r="E1" s="215"/>
      <c r="F1" s="215"/>
      <c r="G1" s="215"/>
      <c r="H1" s="215"/>
      <c r="I1" s="215"/>
      <c r="J1" s="215"/>
      <c r="K1" s="215"/>
      <c r="L1" s="215"/>
      <c r="M1" s="215"/>
      <c r="N1" s="215"/>
      <c r="O1" s="215"/>
      <c r="P1" s="215"/>
      <c r="Q1" s="215"/>
      <c r="R1" s="215"/>
      <c r="S1" s="215"/>
      <c r="T1" s="215"/>
      <c r="U1" s="215"/>
      <c r="V1" s="215"/>
      <c r="W1" s="215"/>
      <c r="X1" s="215"/>
      <c r="Y1" s="215"/>
      <c r="Z1" s="215"/>
      <c r="AA1" s="215"/>
      <c r="AB1" s="215"/>
      <c r="AC1" s="215"/>
      <c r="AD1" s="215"/>
      <c r="AE1" s="215"/>
      <c r="AF1" s="215"/>
      <c r="AG1" s="215"/>
      <c r="AS1" s="812" t="s">
        <v>234</v>
      </c>
    </row>
    <row r="2" spans="1:62" ht="103.5" customHeight="1">
      <c r="A2" s="788" t="s">
        <v>149</v>
      </c>
      <c r="B2" s="788"/>
      <c r="C2" s="788"/>
      <c r="D2" s="788"/>
      <c r="E2" s="788"/>
      <c r="F2" s="788"/>
      <c r="G2" s="788"/>
      <c r="H2" s="788"/>
      <c r="I2" s="788"/>
      <c r="J2" s="788"/>
      <c r="K2" s="788"/>
      <c r="L2" s="788"/>
      <c r="M2" s="788"/>
      <c r="N2" s="788"/>
      <c r="O2" s="788"/>
      <c r="P2" s="788"/>
      <c r="Q2" s="788"/>
      <c r="R2" s="788"/>
      <c r="S2" s="788"/>
      <c r="T2" s="788"/>
      <c r="U2" s="788"/>
      <c r="V2" s="788"/>
      <c r="W2" s="788"/>
      <c r="X2" s="788"/>
      <c r="Y2" s="788"/>
      <c r="Z2" s="788"/>
      <c r="AA2" s="788"/>
      <c r="AB2" s="788"/>
      <c r="AC2" s="788"/>
      <c r="AD2" s="788"/>
      <c r="AE2" s="788"/>
      <c r="AF2" s="788"/>
      <c r="AG2" s="788"/>
      <c r="AH2" s="788"/>
      <c r="AI2" s="788"/>
      <c r="AJ2" s="788"/>
      <c r="AK2" s="788"/>
      <c r="AL2" s="788"/>
      <c r="AM2" s="788"/>
      <c r="AN2" s="788"/>
      <c r="AO2" s="788"/>
      <c r="AP2" s="788"/>
      <c r="AQ2" s="218"/>
      <c r="AR2" s="218"/>
    </row>
    <row r="3" spans="1:62" ht="13.5" customHeight="1">
      <c r="B3" s="216"/>
      <c r="C3" s="216"/>
      <c r="D3" s="215"/>
      <c r="E3" s="215"/>
      <c r="F3" s="215"/>
      <c r="G3" s="215"/>
      <c r="H3" s="215"/>
      <c r="I3" s="215"/>
      <c r="J3" s="215"/>
      <c r="K3" s="215"/>
      <c r="L3" s="215"/>
      <c r="M3" s="215"/>
      <c r="N3" s="215"/>
      <c r="O3" s="215"/>
      <c r="P3" s="215"/>
      <c r="Q3" s="215"/>
      <c r="R3" s="215"/>
      <c r="S3" s="215"/>
      <c r="T3" s="215"/>
      <c r="U3" s="215"/>
      <c r="V3" s="215"/>
      <c r="W3" s="215"/>
      <c r="X3" s="215"/>
      <c r="Y3" s="215"/>
      <c r="Z3" s="215"/>
      <c r="AA3" s="215"/>
      <c r="AB3" s="215"/>
      <c r="AC3" s="215"/>
      <c r="AD3" s="215"/>
      <c r="AE3" s="215"/>
      <c r="AF3" s="215"/>
      <c r="AG3" s="215"/>
    </row>
    <row r="4" spans="1:62" ht="24.95" customHeight="1">
      <c r="B4" s="216"/>
      <c r="C4" s="216"/>
      <c r="D4" s="215"/>
      <c r="E4" s="215"/>
      <c r="F4" s="215"/>
      <c r="G4" s="215"/>
      <c r="H4" s="215"/>
      <c r="I4" s="215"/>
      <c r="J4" s="215"/>
      <c r="K4" s="215"/>
      <c r="L4" s="215"/>
      <c r="M4" s="215"/>
      <c r="N4" s="215"/>
      <c r="O4" s="215"/>
      <c r="P4" s="215"/>
      <c r="Q4" s="215"/>
      <c r="R4" s="215"/>
      <c r="S4" s="215"/>
      <c r="T4" s="215"/>
      <c r="U4" s="215"/>
      <c r="V4" s="215"/>
      <c r="W4" s="215"/>
      <c r="X4" s="215"/>
      <c r="Y4" s="215"/>
      <c r="Z4" s="215"/>
      <c r="AA4" s="215"/>
      <c r="AB4" s="215"/>
      <c r="AC4" s="215"/>
      <c r="AD4" s="215"/>
      <c r="AE4" s="215"/>
      <c r="AF4" s="215"/>
      <c r="AG4" s="215"/>
    </row>
    <row r="5" spans="1:62" s="219" customFormat="1" ht="20.25">
      <c r="B5" s="220"/>
      <c r="C5" s="220"/>
      <c r="D5" s="220"/>
      <c r="E5" s="220"/>
      <c r="F5" s="220"/>
      <c r="G5" s="220"/>
      <c r="H5" s="220"/>
      <c r="I5" s="220"/>
      <c r="J5" s="220"/>
      <c r="K5" s="220"/>
      <c r="L5" s="220"/>
      <c r="M5" s="220"/>
      <c r="N5" s="220"/>
      <c r="O5" s="220"/>
      <c r="P5" s="220"/>
      <c r="Q5" s="220"/>
      <c r="R5" s="220"/>
      <c r="S5" s="220"/>
      <c r="T5" s="220"/>
      <c r="U5" s="220"/>
      <c r="V5" s="220"/>
      <c r="W5" s="220"/>
      <c r="X5" s="220"/>
      <c r="Y5" s="220"/>
      <c r="Z5" s="220"/>
      <c r="AA5" s="220"/>
      <c r="AB5" s="220"/>
      <c r="AC5" s="220"/>
      <c r="AD5" s="220"/>
      <c r="AE5" s="220"/>
      <c r="AF5" s="220"/>
      <c r="AG5" s="220"/>
      <c r="AS5" s="812"/>
      <c r="AT5" s="812"/>
      <c r="AU5" s="812"/>
      <c r="AV5" s="812"/>
      <c r="AW5" s="812"/>
      <c r="AX5" s="812"/>
      <c r="AY5" s="812"/>
      <c r="AZ5" s="812"/>
      <c r="BA5" s="812"/>
      <c r="BB5" s="812"/>
      <c r="BC5" s="812"/>
      <c r="BD5" s="812"/>
      <c r="BE5" s="812"/>
      <c r="BF5" s="812"/>
      <c r="BG5" s="812"/>
      <c r="BH5" s="812"/>
      <c r="BI5" s="812"/>
      <c r="BJ5" s="812"/>
    </row>
    <row r="6" spans="1:62" s="219" customFormat="1" ht="20.25">
      <c r="B6" s="811" t="s">
        <v>140</v>
      </c>
      <c r="C6" s="220"/>
      <c r="D6" s="220"/>
      <c r="E6" s="220"/>
      <c r="F6" s="220"/>
      <c r="G6" s="220"/>
      <c r="H6" s="220"/>
      <c r="I6" s="220"/>
      <c r="J6" s="220"/>
      <c r="K6" s="220"/>
      <c r="L6" s="220"/>
      <c r="M6" s="220"/>
      <c r="N6" s="220"/>
      <c r="O6" s="220"/>
      <c r="P6" s="220"/>
      <c r="Q6" s="220"/>
      <c r="R6" s="220"/>
      <c r="T6" s="220"/>
      <c r="U6" s="220"/>
      <c r="V6" s="220"/>
      <c r="W6" s="220"/>
      <c r="X6" s="220"/>
      <c r="Y6" s="220"/>
      <c r="Z6" s="220"/>
      <c r="AA6" s="220"/>
      <c r="AB6" s="220"/>
      <c r="AC6" s="220"/>
      <c r="AD6" s="220"/>
      <c r="AE6" s="220"/>
      <c r="AF6" s="220"/>
      <c r="AG6" s="220"/>
      <c r="AS6" s="812"/>
      <c r="AT6" s="812"/>
      <c r="AU6" s="812"/>
      <c r="AV6" s="812"/>
      <c r="AW6" s="812"/>
      <c r="AX6" s="812"/>
      <c r="AY6" s="812"/>
      <c r="AZ6" s="812"/>
      <c r="BA6" s="812"/>
      <c r="BB6" s="812"/>
      <c r="BC6" s="812"/>
      <c r="BD6" s="812"/>
      <c r="BE6" s="812"/>
      <c r="BF6" s="812"/>
      <c r="BG6" s="812"/>
      <c r="BH6" s="812"/>
      <c r="BI6" s="812"/>
      <c r="BJ6" s="812"/>
    </row>
    <row r="7" spans="1:62" s="219" customFormat="1" ht="20.25">
      <c r="B7" s="811"/>
      <c r="C7" s="220"/>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c r="AD7" s="220"/>
      <c r="AE7" s="220"/>
      <c r="AF7" s="220"/>
      <c r="AG7" s="220"/>
      <c r="AS7" s="812"/>
      <c r="AT7" s="812"/>
      <c r="AU7" s="812"/>
      <c r="AV7" s="812"/>
      <c r="AW7" s="812"/>
      <c r="AX7" s="812"/>
      <c r="AY7" s="812"/>
      <c r="AZ7" s="812"/>
      <c r="BA7" s="812"/>
      <c r="BB7" s="812"/>
      <c r="BC7" s="812"/>
      <c r="BD7" s="812"/>
      <c r="BE7" s="812"/>
      <c r="BF7" s="812"/>
      <c r="BG7" s="812"/>
      <c r="BH7" s="812"/>
      <c r="BI7" s="812"/>
      <c r="BJ7" s="812"/>
    </row>
    <row r="8" spans="1:62" s="219" customFormat="1" ht="20.25">
      <c r="B8" s="811"/>
      <c r="C8" s="220"/>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0"/>
      <c r="AS8" s="812"/>
      <c r="AT8" s="812"/>
      <c r="AU8" s="812"/>
      <c r="AV8" s="812"/>
      <c r="AW8" s="812"/>
      <c r="AX8" s="812"/>
      <c r="AY8" s="812"/>
      <c r="AZ8" s="812"/>
      <c r="BA8" s="812"/>
      <c r="BB8" s="812"/>
      <c r="BC8" s="812"/>
      <c r="BD8" s="812"/>
      <c r="BE8" s="812"/>
      <c r="BF8" s="812"/>
      <c r="BG8" s="812"/>
      <c r="BH8" s="812"/>
      <c r="BI8" s="812"/>
      <c r="BJ8" s="812"/>
    </row>
    <row r="9" spans="1:62" s="219" customFormat="1" ht="21" customHeight="1">
      <c r="B9" s="241"/>
      <c r="C9" s="220"/>
      <c r="D9" s="221"/>
      <c r="E9" s="221"/>
      <c r="F9" s="221"/>
      <c r="G9" s="221"/>
      <c r="H9" s="221"/>
      <c r="I9" s="221"/>
      <c r="J9" s="221"/>
      <c r="K9" s="221"/>
      <c r="L9" s="221"/>
      <c r="M9" s="221"/>
      <c r="N9" s="221"/>
      <c r="O9" s="221"/>
      <c r="P9" s="221"/>
      <c r="Q9" s="221"/>
      <c r="R9" s="221"/>
      <c r="S9" s="221"/>
      <c r="T9" s="221"/>
      <c r="U9" s="221"/>
      <c r="V9" s="221"/>
      <c r="W9" s="221"/>
      <c r="X9" s="221"/>
      <c r="Y9" s="221"/>
      <c r="Z9" s="221"/>
      <c r="AA9" s="221"/>
      <c r="AB9" s="221"/>
      <c r="AC9" s="221"/>
      <c r="AD9" s="221"/>
      <c r="AE9" s="221"/>
      <c r="AF9" s="221"/>
      <c r="AG9" s="221"/>
      <c r="AH9" s="222"/>
      <c r="AI9" s="222"/>
      <c r="AJ9" s="222"/>
      <c r="AK9" s="222"/>
      <c r="AL9" s="222"/>
      <c r="AM9" s="222"/>
      <c r="AN9" s="222"/>
      <c r="AO9" s="222"/>
      <c r="AP9" s="222"/>
      <c r="AQ9" s="222"/>
      <c r="AR9" s="222"/>
      <c r="AS9" s="812"/>
      <c r="AT9" s="812"/>
      <c r="AU9" s="812"/>
      <c r="AV9" s="812"/>
      <c r="AW9" s="812"/>
      <c r="AX9" s="812"/>
      <c r="AY9" s="812"/>
      <c r="AZ9" s="812"/>
      <c r="BA9" s="812"/>
      <c r="BB9" s="812"/>
      <c r="BC9" s="812"/>
      <c r="BD9" s="812"/>
      <c r="BE9" s="812"/>
      <c r="BF9" s="812"/>
      <c r="BG9" s="812"/>
      <c r="BH9" s="812"/>
      <c r="BI9" s="812"/>
      <c r="BJ9" s="812"/>
    </row>
    <row r="10" spans="1:62" s="219" customFormat="1" ht="20.25">
      <c r="B10" s="241"/>
      <c r="C10" s="220"/>
      <c r="D10" s="221"/>
      <c r="E10" s="221"/>
      <c r="F10" s="221"/>
      <c r="G10" s="221"/>
      <c r="H10" s="221"/>
      <c r="I10" s="221"/>
      <c r="J10" s="221"/>
      <c r="K10" s="221"/>
      <c r="L10" s="221"/>
      <c r="M10" s="221"/>
      <c r="N10" s="221"/>
      <c r="O10" s="221"/>
      <c r="P10" s="221"/>
      <c r="Q10" s="221"/>
      <c r="R10" s="221"/>
      <c r="S10" s="221"/>
      <c r="T10" s="221"/>
      <c r="U10" s="221"/>
      <c r="V10" s="221"/>
      <c r="W10" s="221"/>
      <c r="X10" s="221"/>
      <c r="Y10" s="221"/>
      <c r="Z10" s="221"/>
      <c r="AA10" s="221"/>
      <c r="AB10" s="221"/>
      <c r="AC10" s="221"/>
      <c r="AD10" s="221"/>
      <c r="AE10" s="221"/>
      <c r="AF10" s="221"/>
      <c r="AG10" s="221"/>
      <c r="AH10" s="222"/>
      <c r="AI10" s="222"/>
      <c r="AJ10" s="222"/>
      <c r="AK10" s="222"/>
      <c r="AL10" s="222"/>
      <c r="AM10" s="222"/>
      <c r="AN10" s="222"/>
      <c r="AO10" s="222"/>
      <c r="AP10" s="222"/>
      <c r="AQ10" s="222"/>
      <c r="AR10" s="222"/>
      <c r="AS10" s="812"/>
      <c r="AT10" s="812"/>
      <c r="AU10" s="812"/>
      <c r="AV10" s="812"/>
      <c r="AW10" s="812"/>
      <c r="AX10" s="812"/>
      <c r="AY10" s="812"/>
      <c r="AZ10" s="812"/>
      <c r="BA10" s="812"/>
      <c r="BB10" s="812"/>
      <c r="BC10" s="812"/>
      <c r="BD10" s="812"/>
      <c r="BE10" s="812"/>
      <c r="BF10" s="812"/>
      <c r="BG10" s="812"/>
      <c r="BH10" s="812"/>
      <c r="BI10" s="812"/>
      <c r="BJ10" s="812"/>
    </row>
    <row r="11" spans="1:62" s="219" customFormat="1" ht="20.25">
      <c r="B11" s="811" t="s">
        <v>139</v>
      </c>
      <c r="C11" s="220"/>
      <c r="D11" s="221"/>
      <c r="E11" s="221"/>
      <c r="F11" s="221"/>
      <c r="G11" s="221"/>
      <c r="H11" s="221"/>
      <c r="I11" s="221"/>
      <c r="J11" s="221"/>
      <c r="K11" s="221"/>
      <c r="L11" s="221"/>
      <c r="M11" s="221"/>
      <c r="N11" s="221"/>
      <c r="O11" s="221"/>
      <c r="P11" s="221"/>
      <c r="Q11" s="221"/>
      <c r="R11" s="221"/>
      <c r="S11" s="221"/>
      <c r="T11" s="221"/>
      <c r="U11" s="221"/>
      <c r="V11" s="221"/>
      <c r="W11" s="221"/>
      <c r="X11" s="221"/>
      <c r="Y11" s="221"/>
      <c r="Z11" s="221"/>
      <c r="AA11" s="221"/>
      <c r="AB11" s="221"/>
      <c r="AC11" s="221"/>
      <c r="AD11" s="221"/>
      <c r="AE11" s="221"/>
      <c r="AF11" s="221"/>
      <c r="AG11" s="221"/>
      <c r="AH11" s="222"/>
      <c r="AI11" s="222"/>
      <c r="AJ11" s="222"/>
      <c r="AK11" s="222"/>
      <c r="AL11" s="222"/>
      <c r="AM11" s="222"/>
      <c r="AN11" s="222"/>
      <c r="AO11" s="222"/>
      <c r="AP11" s="222"/>
      <c r="AQ11" s="222"/>
      <c r="AR11" s="222"/>
      <c r="AS11" s="812"/>
      <c r="AT11" s="812"/>
      <c r="AU11" s="812"/>
      <c r="AV11" s="812"/>
      <c r="AW11" s="812"/>
      <c r="AX11" s="812"/>
      <c r="AY11" s="812"/>
      <c r="AZ11" s="812"/>
      <c r="BA11" s="812"/>
      <c r="BB11" s="812"/>
      <c r="BC11" s="812"/>
      <c r="BD11" s="812"/>
      <c r="BE11" s="812"/>
      <c r="BF11" s="812"/>
      <c r="BG11" s="812"/>
      <c r="BH11" s="812"/>
      <c r="BI11" s="812"/>
      <c r="BJ11" s="812"/>
    </row>
    <row r="12" spans="1:62" s="219" customFormat="1" ht="20.25">
      <c r="B12" s="811"/>
      <c r="C12" s="220"/>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1"/>
      <c r="AC12" s="221"/>
      <c r="AD12" s="221"/>
      <c r="AE12" s="221"/>
      <c r="AF12" s="221"/>
      <c r="AG12" s="221"/>
      <c r="AH12" s="222"/>
      <c r="AI12" s="222"/>
      <c r="AJ12" s="222"/>
      <c r="AK12" s="222"/>
      <c r="AL12" s="222"/>
      <c r="AM12" s="222"/>
      <c r="AN12" s="222"/>
      <c r="AO12" s="222"/>
      <c r="AP12" s="222"/>
      <c r="AQ12" s="222"/>
      <c r="AR12" s="222"/>
      <c r="AS12" s="812"/>
      <c r="AT12" s="812"/>
      <c r="AU12" s="812"/>
      <c r="AV12" s="812"/>
      <c r="AW12" s="812"/>
      <c r="AX12" s="812"/>
      <c r="AY12" s="812"/>
      <c r="AZ12" s="812"/>
      <c r="BA12" s="812"/>
      <c r="BB12" s="812"/>
      <c r="BC12" s="812"/>
      <c r="BD12" s="812"/>
      <c r="BE12" s="812"/>
      <c r="BF12" s="812"/>
      <c r="BG12" s="812"/>
      <c r="BH12" s="812"/>
      <c r="BI12" s="812"/>
      <c r="BJ12" s="812"/>
    </row>
    <row r="13" spans="1:62" s="219" customFormat="1" ht="21" customHeight="1">
      <c r="B13" s="811"/>
      <c r="C13" s="220"/>
      <c r="D13" s="221"/>
      <c r="E13" s="221"/>
      <c r="F13" s="221"/>
      <c r="G13" s="221"/>
      <c r="H13" s="221"/>
      <c r="I13" s="221"/>
      <c r="J13" s="221"/>
      <c r="K13" s="221"/>
      <c r="L13" s="221"/>
      <c r="M13" s="221"/>
      <c r="N13" s="221"/>
      <c r="O13" s="221"/>
      <c r="P13" s="221"/>
      <c r="Q13" s="221"/>
      <c r="R13" s="221"/>
      <c r="S13" s="221"/>
      <c r="T13" s="221"/>
      <c r="U13" s="221"/>
      <c r="V13" s="221"/>
      <c r="W13" s="221"/>
      <c r="X13" s="221"/>
      <c r="Y13" s="221"/>
      <c r="Z13" s="221"/>
      <c r="AA13" s="221"/>
      <c r="AB13" s="221"/>
      <c r="AC13" s="221"/>
      <c r="AD13" s="221"/>
      <c r="AE13" s="221"/>
      <c r="AF13" s="221"/>
      <c r="AG13" s="221"/>
      <c r="AH13" s="222"/>
      <c r="AI13" s="222"/>
      <c r="AJ13" s="222"/>
      <c r="AK13" s="222"/>
      <c r="AL13" s="222"/>
      <c r="AM13" s="222"/>
      <c r="AN13" s="222"/>
      <c r="AO13" s="222"/>
      <c r="AP13" s="222"/>
      <c r="AQ13" s="222"/>
      <c r="AR13" s="222"/>
      <c r="AS13" s="812"/>
      <c r="AT13" s="812"/>
      <c r="AU13" s="812"/>
      <c r="AV13" s="812"/>
      <c r="AW13" s="812"/>
      <c r="AX13" s="812"/>
      <c r="AY13" s="812"/>
      <c r="AZ13" s="812"/>
      <c r="BA13" s="812"/>
      <c r="BB13" s="812"/>
      <c r="BC13" s="812"/>
      <c r="BD13" s="812"/>
      <c r="BE13" s="812"/>
      <c r="BF13" s="812"/>
      <c r="BG13" s="812"/>
      <c r="BH13" s="812"/>
      <c r="BI13" s="812"/>
      <c r="BJ13" s="812"/>
    </row>
    <row r="14" spans="1:62" s="219" customFormat="1" ht="20.25">
      <c r="B14" s="811"/>
      <c r="C14" s="220"/>
      <c r="D14" s="221"/>
      <c r="E14" s="221"/>
      <c r="F14" s="221"/>
      <c r="G14" s="221"/>
      <c r="H14" s="221"/>
      <c r="I14" s="221"/>
      <c r="J14" s="221"/>
      <c r="K14" s="221"/>
      <c r="L14" s="221"/>
      <c r="M14" s="221"/>
      <c r="N14" s="221"/>
      <c r="O14" s="221"/>
      <c r="P14" s="221"/>
      <c r="Q14" s="221"/>
      <c r="R14" s="221"/>
      <c r="S14" s="221"/>
      <c r="T14" s="221"/>
      <c r="U14" s="221"/>
      <c r="V14" s="221"/>
      <c r="W14" s="221"/>
      <c r="X14" s="221"/>
      <c r="Y14" s="221"/>
      <c r="Z14" s="221"/>
      <c r="AA14" s="221"/>
      <c r="AB14" s="221"/>
      <c r="AC14" s="221"/>
      <c r="AD14" s="221"/>
      <c r="AE14" s="221"/>
      <c r="AF14" s="221"/>
      <c r="AG14" s="221"/>
      <c r="AH14" s="222"/>
      <c r="AI14" s="222"/>
      <c r="AJ14" s="222"/>
      <c r="AK14" s="222"/>
      <c r="AL14" s="222"/>
      <c r="AM14" s="222"/>
      <c r="AN14" s="222"/>
      <c r="AO14" s="222"/>
      <c r="AP14" s="222"/>
      <c r="AQ14" s="222"/>
      <c r="AR14" s="222"/>
      <c r="AS14" s="812"/>
      <c r="AT14" s="812"/>
      <c r="AU14" s="812"/>
      <c r="AV14" s="812"/>
      <c r="AW14" s="812"/>
      <c r="AX14" s="812"/>
      <c r="AY14" s="812"/>
      <c r="AZ14" s="812"/>
      <c r="BA14" s="812"/>
      <c r="BB14" s="812"/>
      <c r="BC14" s="812"/>
      <c r="BD14" s="812"/>
      <c r="BE14" s="812"/>
      <c r="BF14" s="812"/>
      <c r="BG14" s="812"/>
      <c r="BH14" s="812"/>
      <c r="BI14" s="812"/>
      <c r="BJ14" s="812"/>
    </row>
    <row r="15" spans="1:62" s="219" customFormat="1" ht="20.25">
      <c r="B15" s="811"/>
      <c r="C15" s="220"/>
      <c r="D15" s="221"/>
      <c r="E15" s="221"/>
      <c r="F15" s="221"/>
      <c r="G15" s="221"/>
      <c r="H15" s="221"/>
      <c r="I15" s="221"/>
      <c r="J15" s="221"/>
      <c r="K15" s="221"/>
      <c r="L15" s="221"/>
      <c r="M15" s="221"/>
      <c r="N15" s="221"/>
      <c r="O15" s="221"/>
      <c r="P15" s="221"/>
      <c r="Q15" s="221"/>
      <c r="R15" s="221"/>
      <c r="S15" s="221"/>
      <c r="T15" s="221"/>
      <c r="U15" s="221"/>
      <c r="V15" s="221"/>
      <c r="W15" s="221"/>
      <c r="X15" s="221"/>
      <c r="Y15" s="221"/>
      <c r="Z15" s="221"/>
      <c r="AA15" s="221"/>
      <c r="AB15" s="221"/>
      <c r="AC15" s="221"/>
      <c r="AD15" s="221"/>
      <c r="AE15" s="221"/>
      <c r="AF15" s="221"/>
      <c r="AG15" s="221"/>
      <c r="AH15" s="222"/>
      <c r="AI15" s="222"/>
      <c r="AJ15" s="222"/>
      <c r="AK15" s="222"/>
      <c r="AL15" s="222"/>
      <c r="AM15" s="222"/>
      <c r="AN15" s="222"/>
      <c r="AO15" s="222"/>
      <c r="AP15" s="222"/>
      <c r="AQ15" s="222"/>
      <c r="AR15" s="222"/>
      <c r="AS15" s="812"/>
      <c r="AT15" s="812"/>
      <c r="AU15" s="812"/>
      <c r="AV15" s="812"/>
      <c r="AW15" s="812"/>
      <c r="AX15" s="812"/>
      <c r="AY15" s="812"/>
      <c r="AZ15" s="812"/>
      <c r="BA15" s="812"/>
      <c r="BB15" s="812"/>
      <c r="BC15" s="812"/>
      <c r="BD15" s="812"/>
      <c r="BE15" s="812"/>
      <c r="BF15" s="812"/>
      <c r="BG15" s="812"/>
      <c r="BH15" s="812"/>
      <c r="BI15" s="812"/>
      <c r="BJ15" s="812"/>
    </row>
    <row r="16" spans="1:62" s="219" customFormat="1" ht="20.25">
      <c r="B16" s="811"/>
      <c r="C16" s="220"/>
      <c r="D16" s="221"/>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2"/>
      <c r="AI16" s="222"/>
      <c r="AJ16" s="222"/>
      <c r="AK16" s="222"/>
      <c r="AL16" s="222"/>
      <c r="AM16" s="222"/>
      <c r="AN16" s="222"/>
      <c r="AO16" s="222"/>
      <c r="AP16" s="222"/>
      <c r="AQ16" s="222"/>
      <c r="AR16" s="222"/>
      <c r="AS16" s="812"/>
      <c r="AT16" s="812"/>
      <c r="AU16" s="812"/>
      <c r="AV16" s="812"/>
      <c r="AW16" s="812"/>
      <c r="AX16" s="812"/>
      <c r="AY16" s="812"/>
      <c r="AZ16" s="812"/>
      <c r="BA16" s="812"/>
      <c r="BB16" s="812"/>
      <c r="BC16" s="812"/>
      <c r="BD16" s="812"/>
      <c r="BE16" s="812"/>
      <c r="BF16" s="812"/>
      <c r="BG16" s="812"/>
      <c r="BH16" s="812"/>
      <c r="BI16" s="812"/>
      <c r="BJ16" s="812"/>
    </row>
    <row r="17" spans="2:62" s="219" customFormat="1" ht="20.25">
      <c r="B17" s="811"/>
      <c r="C17" s="220"/>
      <c r="D17" s="221"/>
      <c r="E17" s="221"/>
      <c r="F17" s="221"/>
      <c r="G17" s="221"/>
      <c r="H17" s="221"/>
      <c r="I17" s="221"/>
      <c r="J17" s="221"/>
      <c r="K17" s="221"/>
      <c r="L17" s="221"/>
      <c r="M17" s="221"/>
      <c r="N17" s="221"/>
      <c r="O17" s="221"/>
      <c r="P17" s="221"/>
      <c r="Q17" s="221"/>
      <c r="R17" s="221"/>
      <c r="S17" s="221"/>
      <c r="T17" s="221"/>
      <c r="U17" s="221"/>
      <c r="V17" s="221"/>
      <c r="W17" s="221"/>
      <c r="X17" s="221"/>
      <c r="Y17" s="221"/>
      <c r="Z17" s="221"/>
      <c r="AA17" s="221"/>
      <c r="AB17" s="221"/>
      <c r="AC17" s="221"/>
      <c r="AD17" s="221"/>
      <c r="AE17" s="221"/>
      <c r="AF17" s="221"/>
      <c r="AG17" s="221"/>
      <c r="AH17" s="222"/>
      <c r="AI17" s="222"/>
      <c r="AJ17" s="222"/>
      <c r="AK17" s="222"/>
      <c r="AL17" s="222"/>
      <c r="AM17" s="222"/>
      <c r="AN17" s="222"/>
      <c r="AO17" s="222"/>
      <c r="AP17" s="222"/>
      <c r="AQ17" s="222"/>
      <c r="AR17" s="222"/>
      <c r="AS17" s="812"/>
      <c r="AT17" s="812"/>
      <c r="AU17" s="812"/>
      <c r="AV17" s="812"/>
      <c r="AW17" s="812"/>
      <c r="AX17" s="812"/>
      <c r="AY17" s="812"/>
      <c r="AZ17" s="812"/>
      <c r="BA17" s="812"/>
      <c r="BB17" s="812"/>
      <c r="BC17" s="812"/>
      <c r="BD17" s="812"/>
      <c r="BE17" s="812"/>
      <c r="BF17" s="812"/>
      <c r="BG17" s="812"/>
      <c r="BH17" s="812"/>
      <c r="BI17" s="812"/>
      <c r="BJ17" s="812"/>
    </row>
    <row r="18" spans="2:62" ht="13.5" customHeight="1">
      <c r="B18" s="811"/>
    </row>
    <row r="19" spans="2:62" ht="13.5" customHeight="1">
      <c r="B19" s="811"/>
      <c r="D19" s="223"/>
      <c r="E19" s="224"/>
      <c r="G19" s="223"/>
      <c r="H19" s="224"/>
      <c r="J19" s="223"/>
      <c r="K19" s="224"/>
      <c r="M19" s="223"/>
      <c r="N19" s="224"/>
    </row>
    <row r="20" spans="2:62" ht="13.5" customHeight="1">
      <c r="B20" s="811"/>
      <c r="D20" s="224"/>
      <c r="E20" s="224"/>
      <c r="G20" s="224"/>
      <c r="H20" s="224"/>
      <c r="J20" s="224"/>
      <c r="K20" s="224"/>
      <c r="M20" s="224"/>
      <c r="N20" s="224"/>
    </row>
    <row r="21" spans="2:62" ht="13.5" customHeight="1">
      <c r="B21" s="811"/>
      <c r="D21" s="224"/>
      <c r="E21" s="224"/>
      <c r="G21" s="224"/>
      <c r="H21" s="224"/>
      <c r="J21" s="224"/>
      <c r="K21" s="224"/>
      <c r="M21" s="224"/>
      <c r="N21" s="224"/>
    </row>
    <row r="22" spans="2:62" ht="13.5" customHeight="1">
      <c r="B22" s="811"/>
      <c r="D22" s="224"/>
      <c r="E22" s="224"/>
      <c r="G22" s="224"/>
      <c r="H22" s="224"/>
      <c r="J22" s="224"/>
      <c r="K22" s="224"/>
      <c r="M22" s="224"/>
      <c r="N22" s="224"/>
    </row>
    <row r="23" spans="2:62" ht="13.5" customHeight="1">
      <c r="B23" s="811"/>
      <c r="D23" s="224"/>
      <c r="E23" s="224"/>
      <c r="G23" s="224"/>
      <c r="H23" s="224"/>
      <c r="J23" s="224"/>
      <c r="K23" s="224"/>
      <c r="M23" s="224"/>
      <c r="N23" s="224"/>
    </row>
    <row r="24" spans="2:62" ht="13.5" customHeight="1">
      <c r="B24" s="811"/>
    </row>
    <row r="25" spans="2:62" ht="13.5" customHeight="1">
      <c r="B25" s="811"/>
      <c r="D25" s="223"/>
      <c r="E25" s="224"/>
      <c r="G25" s="225"/>
      <c r="H25" s="224"/>
      <c r="J25" s="224"/>
      <c r="K25" s="224"/>
      <c r="M25" s="223"/>
      <c r="N25" s="224"/>
    </row>
    <row r="26" spans="2:62" ht="13.5" customHeight="1">
      <c r="B26" s="811"/>
      <c r="D26" s="224"/>
      <c r="E26" s="226"/>
      <c r="F26" s="226"/>
      <c r="G26" s="227"/>
      <c r="H26" s="227"/>
      <c r="I26" s="227"/>
      <c r="J26" s="226"/>
      <c r="K26" s="227"/>
      <c r="L26" s="226"/>
      <c r="M26" s="228"/>
      <c r="N26" s="228"/>
    </row>
    <row r="27" spans="2:62" ht="13.5" customHeight="1">
      <c r="B27" s="811"/>
      <c r="D27" s="224"/>
      <c r="E27" s="226"/>
      <c r="F27" s="226"/>
      <c r="G27" s="229"/>
      <c r="H27" s="227"/>
      <c r="I27" s="227"/>
      <c r="J27" s="226"/>
      <c r="K27" s="227"/>
      <c r="L27" s="226"/>
      <c r="M27" s="228"/>
      <c r="N27" s="228"/>
    </row>
    <row r="28" spans="2:62" ht="21" customHeight="1">
      <c r="B28" s="221"/>
      <c r="D28" s="224"/>
      <c r="E28" s="231"/>
      <c r="F28" s="231"/>
      <c r="G28" s="227"/>
      <c r="H28" s="227"/>
      <c r="I28" s="227"/>
      <c r="J28" s="226"/>
      <c r="K28" s="227"/>
      <c r="L28" s="226"/>
      <c r="M28" s="228"/>
      <c r="N28" s="228"/>
    </row>
    <row r="29" spans="2:62" ht="20.25">
      <c r="B29" s="221"/>
      <c r="D29" s="224"/>
      <c r="E29" s="231"/>
      <c r="F29" s="231"/>
      <c r="G29" s="227"/>
      <c r="H29" s="227"/>
      <c r="I29" s="227"/>
      <c r="J29" s="226"/>
      <c r="K29" s="227"/>
      <c r="L29" s="226"/>
      <c r="M29" s="228"/>
      <c r="N29" s="228"/>
    </row>
    <row r="30" spans="2:62" ht="20.25">
      <c r="B30" s="221"/>
      <c r="D30" s="224"/>
      <c r="E30" s="231"/>
      <c r="F30" s="231"/>
      <c r="G30" s="227"/>
      <c r="H30" s="227"/>
      <c r="I30" s="227"/>
      <c r="J30" s="226"/>
      <c r="K30" s="227"/>
      <c r="L30" s="226"/>
      <c r="M30" s="228"/>
      <c r="N30" s="228"/>
    </row>
    <row r="31" spans="2:62" ht="20.25">
      <c r="B31" s="221"/>
      <c r="D31" s="224"/>
      <c r="E31" s="226"/>
      <c r="F31" s="226"/>
      <c r="G31" s="232"/>
      <c r="H31" s="227"/>
      <c r="I31" s="227"/>
      <c r="J31" s="227"/>
      <c r="K31" s="227"/>
      <c r="L31" s="232"/>
      <c r="M31" s="233"/>
      <c r="N31" s="228"/>
    </row>
    <row r="32" spans="2:62" ht="21.75" customHeight="1" thickBot="1">
      <c r="B32" s="234"/>
    </row>
    <row r="33" spans="2:44" ht="18.75" customHeight="1">
      <c r="B33" s="795" t="s">
        <v>141</v>
      </c>
      <c r="D33" s="798"/>
      <c r="E33" s="799"/>
      <c r="F33" s="799"/>
      <c r="G33" s="799"/>
      <c r="H33" s="799"/>
      <c r="I33" s="799"/>
      <c r="J33" s="799"/>
      <c r="K33" s="799"/>
      <c r="L33" s="799"/>
      <c r="M33" s="799"/>
      <c r="N33" s="799"/>
      <c r="O33" s="799"/>
      <c r="P33" s="799"/>
      <c r="Q33" s="799"/>
      <c r="R33" s="799"/>
      <c r="S33" s="799"/>
      <c r="T33" s="799"/>
      <c r="U33" s="799"/>
      <c r="V33" s="799"/>
      <c r="W33" s="799"/>
      <c r="X33" s="799"/>
      <c r="Y33" s="799"/>
      <c r="Z33" s="799"/>
      <c r="AA33" s="799"/>
      <c r="AB33" s="799"/>
      <c r="AC33" s="799"/>
      <c r="AD33" s="799"/>
      <c r="AE33" s="799"/>
      <c r="AF33" s="799"/>
      <c r="AG33" s="799"/>
      <c r="AH33" s="799"/>
      <c r="AI33" s="799"/>
      <c r="AJ33" s="799"/>
      <c r="AK33" s="799"/>
      <c r="AL33" s="799"/>
      <c r="AM33" s="799"/>
      <c r="AN33" s="799"/>
      <c r="AO33" s="799"/>
      <c r="AP33" s="800"/>
      <c r="AQ33" s="235"/>
      <c r="AR33" s="235"/>
    </row>
    <row r="34" spans="2:44" ht="18.75" customHeight="1">
      <c r="B34" s="796"/>
      <c r="D34" s="801"/>
      <c r="E34" s="802"/>
      <c r="F34" s="802"/>
      <c r="G34" s="802"/>
      <c r="H34" s="802"/>
      <c r="I34" s="802"/>
      <c r="J34" s="802"/>
      <c r="K34" s="802"/>
      <c r="L34" s="802"/>
      <c r="M34" s="802"/>
      <c r="N34" s="802"/>
      <c r="O34" s="802"/>
      <c r="P34" s="802"/>
      <c r="Q34" s="802"/>
      <c r="R34" s="802"/>
      <c r="S34" s="802"/>
      <c r="T34" s="802"/>
      <c r="U34" s="802"/>
      <c r="V34" s="802"/>
      <c r="W34" s="802"/>
      <c r="X34" s="802"/>
      <c r="Y34" s="802"/>
      <c r="Z34" s="802"/>
      <c r="AA34" s="802"/>
      <c r="AB34" s="802"/>
      <c r="AC34" s="802"/>
      <c r="AD34" s="802"/>
      <c r="AE34" s="802"/>
      <c r="AF34" s="802"/>
      <c r="AG34" s="802"/>
      <c r="AH34" s="802"/>
      <c r="AI34" s="802"/>
      <c r="AJ34" s="802"/>
      <c r="AK34" s="802"/>
      <c r="AL34" s="802"/>
      <c r="AM34" s="802"/>
      <c r="AN34" s="802"/>
      <c r="AO34" s="802"/>
      <c r="AP34" s="803"/>
      <c r="AQ34" s="235"/>
      <c r="AR34" s="235"/>
    </row>
    <row r="35" spans="2:44" ht="18.75" customHeight="1">
      <c r="B35" s="796"/>
      <c r="D35" s="801"/>
      <c r="E35" s="802"/>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802"/>
      <c r="AL35" s="802"/>
      <c r="AM35" s="802"/>
      <c r="AN35" s="802"/>
      <c r="AO35" s="802"/>
      <c r="AP35" s="803"/>
      <c r="AQ35" s="235"/>
      <c r="AR35" s="235"/>
    </row>
    <row r="36" spans="2:44" ht="18.75" customHeight="1">
      <c r="B36" s="796"/>
      <c r="D36" s="801"/>
      <c r="E36" s="802"/>
      <c r="F36" s="802"/>
      <c r="G36" s="802"/>
      <c r="H36" s="802"/>
      <c r="I36" s="802"/>
      <c r="J36" s="802"/>
      <c r="K36" s="802"/>
      <c r="L36" s="802"/>
      <c r="M36" s="802"/>
      <c r="N36" s="802"/>
      <c r="O36" s="802"/>
      <c r="P36" s="802"/>
      <c r="Q36" s="802"/>
      <c r="R36" s="802"/>
      <c r="S36" s="802"/>
      <c r="T36" s="802"/>
      <c r="U36" s="802"/>
      <c r="V36" s="802"/>
      <c r="W36" s="802"/>
      <c r="X36" s="802"/>
      <c r="Y36" s="802"/>
      <c r="Z36" s="802"/>
      <c r="AA36" s="802"/>
      <c r="AB36" s="802"/>
      <c r="AC36" s="802"/>
      <c r="AD36" s="802"/>
      <c r="AE36" s="802"/>
      <c r="AF36" s="802"/>
      <c r="AG36" s="802"/>
      <c r="AH36" s="802"/>
      <c r="AI36" s="802"/>
      <c r="AJ36" s="802"/>
      <c r="AK36" s="802"/>
      <c r="AL36" s="802"/>
      <c r="AM36" s="802"/>
      <c r="AN36" s="802"/>
      <c r="AO36" s="802"/>
      <c r="AP36" s="803"/>
      <c r="AQ36" s="235"/>
      <c r="AR36" s="235"/>
    </row>
    <row r="37" spans="2:44" ht="18.75" customHeight="1">
      <c r="B37" s="796"/>
      <c r="D37" s="801"/>
      <c r="E37" s="802"/>
      <c r="F37" s="802"/>
      <c r="G37" s="802"/>
      <c r="H37" s="802"/>
      <c r="I37" s="802"/>
      <c r="J37" s="802"/>
      <c r="K37" s="802"/>
      <c r="L37" s="802"/>
      <c r="M37" s="802"/>
      <c r="N37" s="802"/>
      <c r="O37" s="802"/>
      <c r="P37" s="802"/>
      <c r="Q37" s="802"/>
      <c r="R37" s="802"/>
      <c r="S37" s="802"/>
      <c r="T37" s="802"/>
      <c r="U37" s="802"/>
      <c r="V37" s="802"/>
      <c r="W37" s="802"/>
      <c r="X37" s="802"/>
      <c r="Y37" s="802"/>
      <c r="Z37" s="802"/>
      <c r="AA37" s="802"/>
      <c r="AB37" s="802"/>
      <c r="AC37" s="802"/>
      <c r="AD37" s="802"/>
      <c r="AE37" s="802"/>
      <c r="AF37" s="802"/>
      <c r="AG37" s="802"/>
      <c r="AH37" s="802"/>
      <c r="AI37" s="802"/>
      <c r="AJ37" s="802"/>
      <c r="AK37" s="802"/>
      <c r="AL37" s="802"/>
      <c r="AM37" s="802"/>
      <c r="AN37" s="802"/>
      <c r="AO37" s="802"/>
      <c r="AP37" s="803"/>
      <c r="AQ37" s="235"/>
      <c r="AR37" s="235"/>
    </row>
    <row r="38" spans="2:44" ht="18.75" customHeight="1">
      <c r="B38" s="796"/>
      <c r="D38" s="801"/>
      <c r="E38" s="802"/>
      <c r="F38" s="802"/>
      <c r="G38" s="802"/>
      <c r="H38" s="802"/>
      <c r="I38" s="802"/>
      <c r="J38" s="802"/>
      <c r="K38" s="802"/>
      <c r="L38" s="802"/>
      <c r="M38" s="802"/>
      <c r="N38" s="802"/>
      <c r="O38" s="802"/>
      <c r="P38" s="802"/>
      <c r="Q38" s="802"/>
      <c r="R38" s="802"/>
      <c r="S38" s="802"/>
      <c r="T38" s="802"/>
      <c r="U38" s="802"/>
      <c r="V38" s="802"/>
      <c r="W38" s="802"/>
      <c r="X38" s="802"/>
      <c r="Y38" s="802"/>
      <c r="Z38" s="802"/>
      <c r="AA38" s="802"/>
      <c r="AB38" s="802"/>
      <c r="AC38" s="802"/>
      <c r="AD38" s="802"/>
      <c r="AE38" s="802"/>
      <c r="AF38" s="802"/>
      <c r="AG38" s="802"/>
      <c r="AH38" s="802"/>
      <c r="AI38" s="802"/>
      <c r="AJ38" s="802"/>
      <c r="AK38" s="802"/>
      <c r="AL38" s="802"/>
      <c r="AM38" s="802"/>
      <c r="AN38" s="802"/>
      <c r="AO38" s="802"/>
      <c r="AP38" s="803"/>
      <c r="AQ38" s="235"/>
      <c r="AR38" s="235"/>
    </row>
    <row r="39" spans="2:44" ht="18.75" customHeight="1">
      <c r="B39" s="796"/>
      <c r="D39" s="801"/>
      <c r="E39" s="802"/>
      <c r="F39" s="802"/>
      <c r="G39" s="802"/>
      <c r="H39" s="802"/>
      <c r="I39" s="802"/>
      <c r="J39" s="802"/>
      <c r="K39" s="802"/>
      <c r="L39" s="802"/>
      <c r="M39" s="802"/>
      <c r="N39" s="802"/>
      <c r="O39" s="802"/>
      <c r="P39" s="802"/>
      <c r="Q39" s="802"/>
      <c r="R39" s="802"/>
      <c r="S39" s="802"/>
      <c r="T39" s="802"/>
      <c r="U39" s="802"/>
      <c r="V39" s="802"/>
      <c r="W39" s="802"/>
      <c r="X39" s="802"/>
      <c r="Y39" s="802"/>
      <c r="Z39" s="802"/>
      <c r="AA39" s="802"/>
      <c r="AB39" s="802"/>
      <c r="AC39" s="802"/>
      <c r="AD39" s="802"/>
      <c r="AE39" s="802"/>
      <c r="AF39" s="802"/>
      <c r="AG39" s="802"/>
      <c r="AH39" s="802"/>
      <c r="AI39" s="802"/>
      <c r="AJ39" s="802"/>
      <c r="AK39" s="802"/>
      <c r="AL39" s="802"/>
      <c r="AM39" s="802"/>
      <c r="AN39" s="802"/>
      <c r="AO39" s="802"/>
      <c r="AP39" s="803"/>
      <c r="AQ39" s="235"/>
      <c r="AR39" s="235"/>
    </row>
    <row r="40" spans="2:44" ht="18.75" customHeight="1">
      <c r="B40" s="796"/>
      <c r="D40" s="801"/>
      <c r="E40" s="802"/>
      <c r="F40" s="802"/>
      <c r="G40" s="802"/>
      <c r="H40" s="802"/>
      <c r="I40" s="802"/>
      <c r="J40" s="802"/>
      <c r="K40" s="802"/>
      <c r="L40" s="802"/>
      <c r="M40" s="802"/>
      <c r="N40" s="802"/>
      <c r="O40" s="802"/>
      <c r="P40" s="802"/>
      <c r="Q40" s="802"/>
      <c r="R40" s="802"/>
      <c r="S40" s="802"/>
      <c r="T40" s="802"/>
      <c r="U40" s="802"/>
      <c r="V40" s="802"/>
      <c r="W40" s="802"/>
      <c r="X40" s="802"/>
      <c r="Y40" s="802"/>
      <c r="Z40" s="802"/>
      <c r="AA40" s="802"/>
      <c r="AB40" s="802"/>
      <c r="AC40" s="802"/>
      <c r="AD40" s="802"/>
      <c r="AE40" s="802"/>
      <c r="AF40" s="802"/>
      <c r="AG40" s="802"/>
      <c r="AH40" s="802"/>
      <c r="AI40" s="802"/>
      <c r="AJ40" s="802"/>
      <c r="AK40" s="802"/>
      <c r="AL40" s="802"/>
      <c r="AM40" s="802"/>
      <c r="AN40" s="802"/>
      <c r="AO40" s="802"/>
      <c r="AP40" s="803"/>
      <c r="AQ40" s="235"/>
      <c r="AR40" s="235"/>
    </row>
    <row r="41" spans="2:44" ht="18.75" customHeight="1" thickBot="1">
      <c r="B41" s="797"/>
      <c r="D41" s="804"/>
      <c r="E41" s="805"/>
      <c r="F41" s="805"/>
      <c r="G41" s="805"/>
      <c r="H41" s="805"/>
      <c r="I41" s="805"/>
      <c r="J41" s="805"/>
      <c r="K41" s="805"/>
      <c r="L41" s="805"/>
      <c r="M41" s="805"/>
      <c r="N41" s="805"/>
      <c r="O41" s="805"/>
      <c r="P41" s="805"/>
      <c r="Q41" s="805"/>
      <c r="R41" s="805"/>
      <c r="S41" s="805"/>
      <c r="T41" s="805"/>
      <c r="U41" s="805"/>
      <c r="V41" s="805"/>
      <c r="W41" s="805"/>
      <c r="X41" s="805"/>
      <c r="Y41" s="805"/>
      <c r="Z41" s="805"/>
      <c r="AA41" s="805"/>
      <c r="AB41" s="805"/>
      <c r="AC41" s="805"/>
      <c r="AD41" s="805"/>
      <c r="AE41" s="805"/>
      <c r="AF41" s="805"/>
      <c r="AG41" s="805"/>
      <c r="AH41" s="805"/>
      <c r="AI41" s="805"/>
      <c r="AJ41" s="805"/>
      <c r="AK41" s="805"/>
      <c r="AL41" s="805"/>
      <c r="AM41" s="805"/>
      <c r="AN41" s="805"/>
      <c r="AO41" s="805"/>
      <c r="AP41" s="806"/>
      <c r="AQ41" s="235"/>
      <c r="AR41" s="235"/>
    </row>
    <row r="42" spans="2:44" ht="23.25">
      <c r="B42" s="236"/>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c r="AI42" s="237"/>
      <c r="AJ42" s="237"/>
      <c r="AK42" s="237"/>
      <c r="AL42" s="237"/>
      <c r="AM42" s="237"/>
      <c r="AN42" s="237"/>
      <c r="AO42" s="237"/>
      <c r="AP42" s="237"/>
      <c r="AQ42" s="237"/>
      <c r="AR42" s="237"/>
    </row>
    <row r="43" spans="2:44" ht="20.25">
      <c r="B43" s="234"/>
    </row>
    <row r="44" spans="2:44" ht="13.5" customHeight="1">
      <c r="B44" s="811" t="s">
        <v>142</v>
      </c>
      <c r="D44" s="224"/>
      <c r="E44" s="224"/>
      <c r="F44" s="224"/>
      <c r="G44" s="224"/>
      <c r="H44" s="224"/>
      <c r="M44" s="224"/>
      <c r="N44" s="224"/>
      <c r="O44" s="224"/>
      <c r="P44" s="224"/>
      <c r="Q44" s="224"/>
      <c r="R44" s="224"/>
      <c r="S44" s="224"/>
      <c r="T44" s="224"/>
      <c r="U44" s="224"/>
      <c r="W44" s="223"/>
      <c r="X44" s="223"/>
      <c r="Y44" s="224"/>
      <c r="Z44" s="224"/>
      <c r="AA44" s="224"/>
      <c r="AB44" s="224"/>
      <c r="AC44" s="224"/>
      <c r="AD44" s="223"/>
      <c r="AE44" s="223"/>
    </row>
    <row r="45" spans="2:44" ht="13.5" customHeight="1">
      <c r="B45" s="811"/>
      <c r="D45" s="224"/>
      <c r="E45" s="224"/>
      <c r="F45" s="224"/>
      <c r="G45" s="224"/>
      <c r="H45" s="224"/>
      <c r="M45" s="224"/>
      <c r="N45" s="224"/>
      <c r="O45" s="224"/>
      <c r="P45" s="224"/>
      <c r="Q45" s="224"/>
      <c r="R45" s="224"/>
      <c r="S45" s="224"/>
      <c r="T45" s="224"/>
      <c r="U45" s="224"/>
      <c r="W45" s="223"/>
      <c r="X45" s="223"/>
      <c r="Y45" s="224"/>
      <c r="Z45" s="224"/>
      <c r="AA45" s="224"/>
      <c r="AB45" s="224"/>
      <c r="AC45" s="224"/>
      <c r="AD45" s="223"/>
      <c r="AE45" s="223"/>
    </row>
    <row r="46" spans="2:44" ht="13.5" customHeight="1">
      <c r="B46" s="811"/>
      <c r="D46" s="224"/>
      <c r="E46" s="224"/>
      <c r="F46" s="224"/>
      <c r="G46" s="224"/>
      <c r="H46" s="224"/>
      <c r="M46" s="224"/>
      <c r="N46" s="224"/>
      <c r="O46" s="224"/>
      <c r="P46" s="224"/>
      <c r="Q46" s="224"/>
      <c r="R46" s="224"/>
      <c r="S46" s="224"/>
      <c r="T46" s="224"/>
      <c r="U46" s="224"/>
      <c r="W46" s="223"/>
      <c r="X46" s="223"/>
      <c r="Y46" s="224"/>
      <c r="Z46" s="224"/>
      <c r="AA46" s="224"/>
      <c r="AB46" s="224"/>
      <c r="AC46" s="224"/>
      <c r="AD46" s="223"/>
      <c r="AE46" s="223"/>
    </row>
    <row r="47" spans="2:44" ht="13.5" customHeight="1">
      <c r="B47" s="811"/>
      <c r="D47" s="224"/>
      <c r="E47" s="224"/>
      <c r="F47" s="224"/>
      <c r="G47" s="224"/>
      <c r="H47" s="224"/>
      <c r="M47" s="224"/>
      <c r="N47" s="224"/>
      <c r="O47" s="224"/>
      <c r="P47" s="224"/>
      <c r="Q47" s="224"/>
      <c r="R47" s="224"/>
      <c r="S47" s="224"/>
      <c r="T47" s="224"/>
      <c r="U47" s="224"/>
      <c r="W47" s="223"/>
      <c r="X47" s="223"/>
      <c r="Y47" s="224"/>
      <c r="Z47" s="224"/>
      <c r="AA47" s="224"/>
      <c r="AB47" s="224"/>
      <c r="AC47" s="224"/>
      <c r="AD47" s="223"/>
      <c r="AE47" s="223"/>
    </row>
    <row r="48" spans="2:44" ht="13.5" customHeight="1">
      <c r="B48" s="811"/>
      <c r="D48" s="224"/>
      <c r="E48" s="224"/>
      <c r="F48" s="224"/>
      <c r="G48" s="224"/>
      <c r="H48" s="224"/>
      <c r="M48" s="224"/>
      <c r="N48" s="224"/>
      <c r="O48" s="224"/>
      <c r="P48" s="224"/>
      <c r="Q48" s="224"/>
      <c r="R48" s="224"/>
      <c r="S48" s="224"/>
      <c r="T48" s="224"/>
      <c r="U48" s="224"/>
      <c r="W48" s="223"/>
      <c r="X48" s="223"/>
      <c r="Y48" s="224"/>
      <c r="Z48" s="224"/>
      <c r="AA48" s="224"/>
      <c r="AB48" s="224"/>
      <c r="AC48" s="224"/>
      <c r="AD48" s="223"/>
      <c r="AE48" s="223"/>
    </row>
    <row r="49" spans="2:14" ht="13.5" customHeight="1">
      <c r="B49" s="811"/>
      <c r="D49" s="224"/>
      <c r="E49" s="224"/>
      <c r="F49" s="224"/>
      <c r="G49" s="224"/>
      <c r="H49" s="224"/>
    </row>
    <row r="50" spans="2:14" ht="13.5" customHeight="1">
      <c r="B50" s="811"/>
      <c r="D50" s="224"/>
      <c r="E50" s="224"/>
      <c r="F50" s="224"/>
      <c r="G50" s="224"/>
      <c r="H50" s="224"/>
      <c r="J50" s="223"/>
      <c r="K50" s="224"/>
      <c r="M50" s="223"/>
      <c r="N50" s="224"/>
    </row>
    <row r="51" spans="2:14" ht="13.5" customHeight="1">
      <c r="B51" s="811"/>
      <c r="D51" s="224"/>
      <c r="E51" s="224"/>
      <c r="F51" s="224"/>
      <c r="G51" s="224"/>
      <c r="H51" s="224"/>
      <c r="J51" s="224"/>
      <c r="K51" s="224"/>
      <c r="M51" s="224"/>
      <c r="N51" s="224"/>
    </row>
    <row r="52" spans="2:14" ht="13.5" customHeight="1">
      <c r="B52" s="811"/>
      <c r="D52" s="224"/>
      <c r="E52" s="224"/>
      <c r="F52" s="224"/>
      <c r="G52" s="224"/>
      <c r="H52" s="224"/>
      <c r="J52" s="224"/>
      <c r="K52" s="224"/>
      <c r="M52" s="224"/>
      <c r="N52" s="224"/>
    </row>
    <row r="53" spans="2:14" ht="13.5" customHeight="1">
      <c r="B53" s="242"/>
      <c r="D53" s="224"/>
      <c r="E53" s="224"/>
      <c r="F53" s="224"/>
      <c r="G53" s="224"/>
      <c r="H53" s="224"/>
      <c r="J53" s="224"/>
      <c r="K53" s="224"/>
      <c r="M53" s="224"/>
      <c r="N53" s="224"/>
    </row>
    <row r="54" spans="2:14" ht="13.5" customHeight="1">
      <c r="B54" s="242"/>
      <c r="D54" s="224"/>
      <c r="E54" s="224"/>
      <c r="F54" s="224"/>
      <c r="G54" s="224"/>
      <c r="H54" s="224"/>
      <c r="J54" s="224"/>
      <c r="K54" s="224"/>
      <c r="M54" s="224"/>
      <c r="N54" s="224"/>
    </row>
    <row r="55" spans="2:14" ht="13.5" customHeight="1">
      <c r="B55" s="234"/>
      <c r="M55" s="223"/>
    </row>
    <row r="56" spans="2:14" ht="13.5" customHeight="1">
      <c r="B56" s="811" t="s">
        <v>143</v>
      </c>
      <c r="D56" s="223"/>
      <c r="E56" s="224"/>
      <c r="G56" s="223"/>
      <c r="H56" s="224"/>
      <c r="J56" s="223"/>
      <c r="K56" s="224"/>
      <c r="N56" s="224"/>
    </row>
    <row r="57" spans="2:14" ht="13.5" customHeight="1">
      <c r="B57" s="811"/>
      <c r="D57" s="224"/>
      <c r="E57" s="224"/>
      <c r="G57" s="224"/>
      <c r="H57" s="224"/>
      <c r="J57" s="224"/>
      <c r="K57" s="224"/>
      <c r="M57" s="224"/>
      <c r="N57" s="224"/>
    </row>
    <row r="58" spans="2:14" ht="13.5" customHeight="1">
      <c r="B58" s="811"/>
      <c r="D58" s="224"/>
      <c r="E58" s="224"/>
      <c r="F58" s="239"/>
      <c r="G58" s="224"/>
      <c r="H58" s="224"/>
      <c r="J58" s="224"/>
      <c r="K58" s="224"/>
      <c r="M58" s="224"/>
      <c r="N58" s="224"/>
    </row>
    <row r="59" spans="2:14" ht="13.5" customHeight="1">
      <c r="B59" s="811"/>
      <c r="D59" s="224"/>
      <c r="E59" s="224"/>
      <c r="G59" s="224"/>
      <c r="H59" s="224"/>
      <c r="J59" s="224"/>
      <c r="K59" s="224"/>
      <c r="M59" s="224"/>
      <c r="N59" s="224"/>
    </row>
    <row r="60" spans="2:14" ht="13.5" customHeight="1">
      <c r="B60" s="811"/>
      <c r="D60" s="224"/>
      <c r="E60" s="224"/>
      <c r="G60" s="224"/>
      <c r="H60" s="224"/>
      <c r="J60" s="224"/>
      <c r="K60" s="224"/>
      <c r="M60" s="224"/>
      <c r="N60" s="224"/>
    </row>
    <row r="61" spans="2:14" ht="13.5" customHeight="1">
      <c r="B61" s="811"/>
    </row>
    <row r="62" spans="2:14" ht="13.5" customHeight="1">
      <c r="B62" s="811"/>
      <c r="D62" s="223"/>
      <c r="E62" s="224"/>
      <c r="G62" s="223"/>
      <c r="H62" s="224"/>
      <c r="J62" s="223"/>
      <c r="K62" s="224"/>
      <c r="M62" s="223"/>
      <c r="N62" s="224"/>
    </row>
    <row r="63" spans="2:14" ht="13.5" customHeight="1">
      <c r="B63" s="811"/>
      <c r="D63" s="224"/>
      <c r="E63" s="224"/>
      <c r="G63" s="224"/>
      <c r="H63" s="224"/>
      <c r="J63" s="224"/>
      <c r="K63" s="224"/>
      <c r="M63" s="224"/>
      <c r="N63" s="224"/>
    </row>
    <row r="64" spans="2:14" ht="13.5" customHeight="1">
      <c r="B64" s="811"/>
      <c r="D64" s="224"/>
      <c r="E64" s="224"/>
      <c r="G64" s="224"/>
      <c r="H64" s="224"/>
      <c r="J64" s="224"/>
      <c r="K64" s="224"/>
      <c r="M64" s="224"/>
      <c r="N64" s="224"/>
    </row>
    <row r="65" spans="2:33" ht="13.5" customHeight="1">
      <c r="B65" s="811"/>
      <c r="D65" s="224"/>
      <c r="E65" s="224"/>
      <c r="G65" s="224"/>
      <c r="H65" s="224"/>
      <c r="J65" s="224"/>
      <c r="K65" s="224"/>
      <c r="M65" s="224"/>
      <c r="N65" s="224"/>
    </row>
    <row r="66" spans="2:33" ht="13.5" customHeight="1">
      <c r="B66" s="811"/>
      <c r="D66" s="224"/>
      <c r="E66" s="224"/>
      <c r="G66" s="224"/>
      <c r="H66" s="224"/>
      <c r="J66" s="224"/>
      <c r="K66" s="224"/>
      <c r="M66" s="224"/>
      <c r="N66" s="224"/>
    </row>
    <row r="67" spans="2:33" ht="13.5" customHeight="1">
      <c r="B67" s="811"/>
    </row>
    <row r="68" spans="2:33" ht="13.5" customHeight="1">
      <c r="B68" s="811"/>
      <c r="G68" s="226"/>
      <c r="H68" s="227"/>
      <c r="I68" s="227"/>
      <c r="J68" s="227"/>
      <c r="K68" s="227"/>
      <c r="L68" s="240"/>
      <c r="M68" s="233"/>
    </row>
    <row r="69" spans="2:33" ht="13.5" customHeight="1">
      <c r="B69" s="811"/>
      <c r="G69" s="231"/>
      <c r="H69" s="227"/>
      <c r="I69" s="227"/>
      <c r="J69" s="227"/>
      <c r="K69" s="227"/>
      <c r="L69" s="240"/>
      <c r="M69" s="233"/>
    </row>
    <row r="70" spans="2:33" ht="13.5" customHeight="1">
      <c r="B70" s="811"/>
      <c r="G70" s="231"/>
      <c r="H70" s="227"/>
      <c r="I70" s="227"/>
      <c r="J70" s="227"/>
      <c r="K70" s="227"/>
      <c r="L70" s="240"/>
      <c r="M70" s="233"/>
    </row>
    <row r="71" spans="2:33" ht="13.5" customHeight="1">
      <c r="B71" s="811"/>
      <c r="G71" s="239"/>
    </row>
    <row r="72" spans="2:33" ht="13.5" customHeight="1">
      <c r="B72" s="811"/>
    </row>
    <row r="73" spans="2:33" ht="13.5" customHeight="1">
      <c r="B73" s="811"/>
    </row>
    <row r="74" spans="2:33" ht="13.5" customHeight="1">
      <c r="B74" s="811"/>
    </row>
    <row r="75" spans="2:33" ht="13.5" customHeight="1">
      <c r="B75" s="811"/>
    </row>
    <row r="76" spans="2:33" ht="13.5" customHeight="1">
      <c r="B76" s="811"/>
    </row>
    <row r="77" spans="2:33" ht="13.5" customHeight="1">
      <c r="B77" s="811"/>
    </row>
    <row r="78" spans="2:33" ht="13.5" customHeight="1">
      <c r="B78" s="811"/>
    </row>
    <row r="79" spans="2:33" ht="13.5" customHeight="1">
      <c r="B79" s="811"/>
      <c r="C79" s="216"/>
      <c r="D79" s="217"/>
      <c r="E79" s="215"/>
      <c r="F79" s="217"/>
      <c r="G79" s="215"/>
      <c r="H79" s="215"/>
      <c r="I79" s="215"/>
      <c r="J79" s="215"/>
      <c r="K79" s="215"/>
      <c r="L79" s="215"/>
      <c r="M79" s="215"/>
      <c r="N79" s="215"/>
      <c r="O79" s="215"/>
      <c r="P79" s="215"/>
      <c r="Q79" s="215"/>
      <c r="R79" s="215"/>
      <c r="S79" s="215"/>
      <c r="T79" s="215"/>
      <c r="U79" s="215"/>
      <c r="V79" s="215"/>
      <c r="W79" s="215"/>
      <c r="X79" s="215"/>
      <c r="Y79" s="215"/>
      <c r="Z79" s="215"/>
      <c r="AA79" s="215"/>
      <c r="AB79" s="215"/>
      <c r="AC79" s="215"/>
      <c r="AD79" s="215"/>
      <c r="AE79" s="215"/>
      <c r="AF79" s="215"/>
      <c r="AG79" s="215"/>
    </row>
    <row r="80" spans="2:33" ht="13.5" customHeight="1">
      <c r="B80" s="811"/>
      <c r="C80" s="216"/>
      <c r="D80" s="215"/>
      <c r="E80" s="215"/>
      <c r="F80" s="215"/>
      <c r="H80" s="215"/>
      <c r="I80" s="215"/>
      <c r="J80" s="215"/>
      <c r="K80" s="215"/>
      <c r="L80" s="215"/>
      <c r="M80" s="215"/>
      <c r="N80" s="215"/>
      <c r="O80" s="215"/>
      <c r="P80" s="215"/>
      <c r="Q80" s="215"/>
      <c r="R80" s="215"/>
      <c r="S80" s="215"/>
      <c r="T80" s="215"/>
      <c r="U80" s="215"/>
      <c r="V80" s="215"/>
      <c r="W80" s="215"/>
      <c r="X80" s="215"/>
      <c r="Y80" s="215"/>
      <c r="Z80" s="215"/>
      <c r="AA80" s="215"/>
      <c r="AB80" s="215"/>
      <c r="AC80" s="215"/>
      <c r="AD80" s="215"/>
      <c r="AE80" s="215"/>
      <c r="AF80" s="215"/>
      <c r="AG80" s="215"/>
    </row>
    <row r="81" spans="2:33" ht="13.5" customHeight="1">
      <c r="B81" s="811"/>
      <c r="C81" s="216"/>
      <c r="D81" s="215"/>
      <c r="E81" s="215"/>
      <c r="F81" s="217"/>
      <c r="G81" s="215"/>
      <c r="H81" s="215"/>
      <c r="I81" s="215"/>
      <c r="J81" s="215"/>
      <c r="K81" s="215"/>
      <c r="L81" s="215"/>
      <c r="M81" s="215"/>
      <c r="N81" s="215"/>
      <c r="O81" s="215"/>
      <c r="P81" s="215"/>
      <c r="Q81" s="215"/>
      <c r="R81" s="215"/>
      <c r="S81" s="215"/>
      <c r="T81" s="215"/>
      <c r="U81" s="215"/>
      <c r="V81" s="215"/>
      <c r="W81" s="215"/>
      <c r="X81" s="215"/>
      <c r="Y81" s="215"/>
      <c r="Z81" s="215"/>
      <c r="AA81" s="215"/>
      <c r="AB81" s="215"/>
      <c r="AC81" s="215"/>
      <c r="AD81" s="215"/>
      <c r="AE81" s="215"/>
      <c r="AF81" s="215"/>
      <c r="AG81" s="215"/>
    </row>
    <row r="82" spans="2:33" ht="13.5" customHeight="1">
      <c r="B82" s="811"/>
      <c r="C82" s="216"/>
      <c r="D82" s="215"/>
      <c r="E82" s="215"/>
      <c r="F82" s="217"/>
      <c r="G82" s="215"/>
      <c r="H82" s="215"/>
      <c r="I82" s="215"/>
      <c r="J82" s="215"/>
      <c r="K82" s="215"/>
      <c r="L82" s="215"/>
      <c r="M82" s="215"/>
      <c r="N82" s="215"/>
      <c r="O82" s="215"/>
      <c r="P82" s="215"/>
      <c r="Q82" s="215"/>
      <c r="R82" s="215"/>
      <c r="S82" s="215"/>
      <c r="T82" s="215"/>
      <c r="U82" s="215"/>
      <c r="V82" s="215"/>
      <c r="W82" s="215"/>
      <c r="X82" s="215"/>
      <c r="Y82" s="215"/>
      <c r="Z82" s="215"/>
      <c r="AA82" s="215"/>
      <c r="AB82" s="215"/>
      <c r="AC82" s="215"/>
      <c r="AD82" s="215"/>
      <c r="AE82" s="215"/>
      <c r="AF82" s="215"/>
      <c r="AG82" s="215"/>
    </row>
    <row r="83" spans="2:33" ht="13.5" customHeight="1">
      <c r="B83" s="811"/>
      <c r="C83" s="216"/>
      <c r="D83" s="215"/>
      <c r="E83" s="215"/>
      <c r="F83" s="217"/>
      <c r="G83" s="215"/>
      <c r="H83" s="215"/>
      <c r="I83" s="215"/>
      <c r="J83" s="215"/>
      <c r="K83" s="215"/>
      <c r="L83" s="215"/>
      <c r="M83" s="215"/>
      <c r="N83" s="215"/>
      <c r="O83" s="215"/>
      <c r="P83" s="215"/>
      <c r="Q83" s="215"/>
      <c r="R83" s="215"/>
      <c r="S83" s="215"/>
      <c r="T83" s="215"/>
      <c r="U83" s="215"/>
      <c r="V83" s="215"/>
      <c r="W83" s="215"/>
      <c r="X83" s="215"/>
      <c r="Y83" s="215"/>
      <c r="Z83" s="215"/>
      <c r="AA83" s="215"/>
      <c r="AB83" s="215"/>
      <c r="AC83" s="215"/>
      <c r="AD83" s="215"/>
      <c r="AE83" s="215"/>
      <c r="AF83" s="215"/>
      <c r="AG83" s="215"/>
    </row>
    <row r="84" spans="2:33" ht="13.5" customHeight="1">
      <c r="B84" s="811"/>
      <c r="C84" s="216"/>
      <c r="D84" s="215"/>
      <c r="E84" s="215"/>
      <c r="F84" s="217"/>
      <c r="G84" s="215"/>
      <c r="H84" s="215"/>
      <c r="I84" s="215"/>
      <c r="J84" s="215"/>
      <c r="K84" s="215"/>
      <c r="L84" s="215"/>
      <c r="M84" s="215"/>
      <c r="N84" s="215"/>
      <c r="O84" s="215"/>
      <c r="P84" s="215"/>
      <c r="Q84" s="215"/>
      <c r="R84" s="215"/>
      <c r="S84" s="215"/>
      <c r="T84" s="215"/>
      <c r="U84" s="215"/>
      <c r="V84" s="215"/>
      <c r="W84" s="215"/>
      <c r="X84" s="215"/>
      <c r="Y84" s="215"/>
      <c r="Z84" s="215"/>
      <c r="AA84" s="215"/>
      <c r="AB84" s="215"/>
      <c r="AC84" s="215"/>
      <c r="AD84" s="215"/>
      <c r="AE84" s="215"/>
      <c r="AF84" s="215"/>
      <c r="AG84" s="215"/>
    </row>
    <row r="85" spans="2:33" ht="13.5" customHeight="1">
      <c r="B85" s="811"/>
      <c r="C85" s="216"/>
      <c r="D85" s="215"/>
      <c r="E85" s="215"/>
      <c r="F85" s="217"/>
      <c r="G85" s="215"/>
      <c r="H85" s="215"/>
      <c r="I85" s="215"/>
      <c r="J85" s="215"/>
      <c r="K85" s="215"/>
      <c r="L85" s="215"/>
      <c r="M85" s="215"/>
      <c r="N85" s="215"/>
      <c r="O85" s="215"/>
      <c r="P85" s="215"/>
      <c r="Q85" s="215"/>
      <c r="R85" s="215"/>
      <c r="S85" s="215"/>
      <c r="T85" s="215"/>
      <c r="U85" s="215"/>
      <c r="V85" s="215"/>
      <c r="W85" s="215"/>
      <c r="X85" s="215"/>
      <c r="Y85" s="215"/>
      <c r="Z85" s="215"/>
      <c r="AA85" s="215"/>
      <c r="AB85" s="215"/>
      <c r="AC85" s="215"/>
      <c r="AD85" s="215"/>
      <c r="AE85" s="215"/>
      <c r="AF85" s="215"/>
      <c r="AG85" s="215"/>
    </row>
    <row r="86" spans="2:33" ht="13.5" customHeight="1">
      <c r="B86" s="811"/>
      <c r="C86" s="216"/>
      <c r="D86" s="215"/>
      <c r="E86" s="215"/>
      <c r="F86" s="217"/>
      <c r="G86" s="215"/>
      <c r="H86" s="215"/>
      <c r="I86" s="215"/>
      <c r="J86" s="215"/>
      <c r="K86" s="215"/>
      <c r="L86" s="215"/>
      <c r="M86" s="215"/>
      <c r="N86" s="215"/>
      <c r="O86" s="215"/>
      <c r="P86" s="215"/>
      <c r="Q86" s="215"/>
      <c r="R86" s="215"/>
      <c r="S86" s="215"/>
      <c r="T86" s="215"/>
      <c r="U86" s="215"/>
      <c r="V86" s="215"/>
      <c r="W86" s="215"/>
      <c r="X86" s="215"/>
      <c r="Y86" s="215"/>
      <c r="Z86" s="215"/>
      <c r="AA86" s="215"/>
      <c r="AB86" s="215"/>
      <c r="AC86" s="215"/>
      <c r="AD86" s="215"/>
      <c r="AE86" s="215"/>
      <c r="AF86" s="215"/>
      <c r="AG86" s="215"/>
    </row>
    <row r="87" spans="2:33" ht="13.5" customHeight="1">
      <c r="B87" s="811"/>
      <c r="C87" s="216"/>
      <c r="D87" s="215"/>
      <c r="E87" s="215"/>
      <c r="F87" s="217"/>
      <c r="G87" s="215"/>
      <c r="H87" s="215"/>
      <c r="I87" s="215"/>
      <c r="J87" s="215"/>
      <c r="K87" s="215"/>
      <c r="L87" s="215"/>
      <c r="M87" s="215"/>
      <c r="N87" s="215"/>
      <c r="O87" s="215"/>
      <c r="P87" s="215"/>
      <c r="Q87" s="215"/>
      <c r="R87" s="215"/>
      <c r="S87" s="215"/>
      <c r="T87" s="215"/>
      <c r="U87" s="215"/>
      <c r="V87" s="215"/>
      <c r="W87" s="215"/>
      <c r="X87" s="215"/>
      <c r="Y87" s="215"/>
      <c r="Z87" s="215"/>
      <c r="AA87" s="215"/>
      <c r="AB87" s="215"/>
      <c r="AC87" s="215"/>
      <c r="AD87" s="215"/>
      <c r="AE87" s="215"/>
      <c r="AF87" s="215"/>
      <c r="AG87" s="215"/>
    </row>
    <row r="88" spans="2:33" ht="13.5" customHeight="1">
      <c r="B88" s="811"/>
      <c r="C88" s="216"/>
      <c r="D88" s="215"/>
      <c r="E88" s="215"/>
      <c r="F88" s="217"/>
      <c r="G88" s="215"/>
      <c r="H88" s="215"/>
      <c r="I88" s="215"/>
      <c r="J88" s="215"/>
      <c r="K88" s="215"/>
      <c r="L88" s="215"/>
      <c r="M88" s="215"/>
      <c r="N88" s="215"/>
      <c r="O88" s="215"/>
      <c r="P88" s="215"/>
      <c r="Q88" s="215"/>
      <c r="R88" s="215"/>
      <c r="S88" s="215"/>
      <c r="T88" s="215"/>
      <c r="U88" s="215"/>
      <c r="V88" s="215"/>
      <c r="W88" s="215"/>
      <c r="X88" s="215"/>
      <c r="Y88" s="215"/>
      <c r="Z88" s="215"/>
      <c r="AA88" s="215"/>
      <c r="AB88" s="215"/>
      <c r="AC88" s="215"/>
      <c r="AD88" s="215"/>
      <c r="AE88" s="215"/>
      <c r="AF88" s="215"/>
      <c r="AG88" s="215"/>
    </row>
    <row r="89" spans="2:33" ht="13.5" customHeight="1">
      <c r="B89" s="811"/>
      <c r="C89" s="216"/>
      <c r="D89" s="215"/>
      <c r="E89" s="215"/>
      <c r="F89" s="217"/>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row>
    <row r="90" spans="2:33" ht="13.5" customHeight="1">
      <c r="B90" s="811"/>
      <c r="C90" s="216"/>
      <c r="D90" s="215"/>
      <c r="E90" s="215"/>
      <c r="F90" s="217"/>
      <c r="G90" s="215"/>
      <c r="H90" s="215"/>
      <c r="I90" s="215"/>
      <c r="J90" s="215"/>
      <c r="K90" s="215"/>
      <c r="L90" s="215"/>
      <c r="M90" s="215"/>
      <c r="N90" s="215"/>
      <c r="O90" s="215"/>
      <c r="P90" s="215"/>
      <c r="Q90" s="215"/>
      <c r="R90" s="215"/>
      <c r="S90" s="215"/>
      <c r="T90" s="215"/>
      <c r="U90" s="215"/>
      <c r="V90" s="215"/>
      <c r="W90" s="215"/>
      <c r="X90" s="215"/>
      <c r="Y90" s="215"/>
      <c r="Z90" s="215"/>
      <c r="AA90" s="215"/>
      <c r="AB90" s="215"/>
      <c r="AC90" s="215"/>
      <c r="AD90" s="215"/>
      <c r="AE90" s="215"/>
      <c r="AF90" s="215"/>
      <c r="AG90" s="215"/>
    </row>
    <row r="91" spans="2:33" ht="13.5" customHeight="1">
      <c r="B91" s="811"/>
      <c r="C91" s="216"/>
      <c r="D91" s="215"/>
      <c r="E91" s="215"/>
      <c r="F91" s="215"/>
      <c r="G91" s="215"/>
      <c r="H91" s="215"/>
      <c r="I91" s="215"/>
      <c r="J91" s="215"/>
      <c r="K91" s="215"/>
      <c r="L91" s="215"/>
      <c r="M91" s="215"/>
      <c r="N91" s="215"/>
      <c r="O91" s="215"/>
      <c r="P91" s="215"/>
      <c r="Q91" s="215"/>
      <c r="R91" s="215"/>
      <c r="S91" s="215"/>
      <c r="T91" s="215"/>
      <c r="U91" s="215"/>
      <c r="V91" s="215"/>
      <c r="W91" s="215"/>
      <c r="X91" s="215"/>
      <c r="Y91" s="215"/>
      <c r="Z91" s="215"/>
      <c r="AA91" s="215"/>
      <c r="AB91" s="215"/>
      <c r="AC91" s="215"/>
      <c r="AD91" s="215"/>
      <c r="AE91" s="215"/>
      <c r="AF91" s="215"/>
      <c r="AG91" s="215"/>
    </row>
    <row r="92" spans="2:33" ht="13.5" customHeight="1">
      <c r="B92" s="811"/>
      <c r="C92" s="216"/>
      <c r="D92" s="215"/>
      <c r="E92" s="215"/>
      <c r="F92" s="215"/>
      <c r="G92" s="215"/>
      <c r="H92" s="215"/>
      <c r="I92" s="215"/>
      <c r="J92" s="215"/>
      <c r="K92" s="215"/>
      <c r="L92" s="215"/>
      <c r="M92" s="215"/>
      <c r="N92" s="215"/>
      <c r="O92" s="215"/>
      <c r="P92" s="215"/>
      <c r="Q92" s="215"/>
      <c r="R92" s="215"/>
      <c r="S92" s="215"/>
      <c r="T92" s="215"/>
      <c r="U92" s="215"/>
      <c r="V92" s="215"/>
      <c r="W92" s="215"/>
      <c r="X92" s="215"/>
      <c r="Y92" s="215"/>
      <c r="Z92" s="215"/>
      <c r="AA92" s="215"/>
      <c r="AB92" s="215"/>
      <c r="AC92" s="215"/>
      <c r="AD92" s="215"/>
      <c r="AE92" s="215"/>
      <c r="AF92" s="215"/>
      <c r="AG92" s="215"/>
    </row>
    <row r="93" spans="2:33" ht="13.5" customHeight="1">
      <c r="B93" s="811"/>
      <c r="C93" s="216"/>
      <c r="D93" s="215"/>
      <c r="E93" s="215"/>
      <c r="F93" s="215"/>
      <c r="G93" s="215"/>
      <c r="H93" s="215"/>
      <c r="I93" s="215"/>
      <c r="J93" s="215"/>
      <c r="K93" s="215"/>
      <c r="L93" s="215"/>
      <c r="M93" s="215"/>
      <c r="N93" s="215"/>
      <c r="O93" s="215"/>
      <c r="P93" s="215"/>
      <c r="Q93" s="215"/>
      <c r="R93" s="215"/>
      <c r="S93" s="215"/>
      <c r="T93" s="215"/>
      <c r="U93" s="215"/>
      <c r="V93" s="215"/>
      <c r="W93" s="215"/>
      <c r="X93" s="215"/>
      <c r="Y93" s="215"/>
      <c r="Z93" s="215"/>
      <c r="AA93" s="215"/>
      <c r="AB93" s="215"/>
      <c r="AC93" s="215"/>
      <c r="AD93" s="215"/>
      <c r="AE93" s="215"/>
      <c r="AF93" s="215"/>
      <c r="AG93" s="215"/>
    </row>
    <row r="94" spans="2:33" ht="13.5" customHeight="1">
      <c r="B94" s="811"/>
      <c r="C94" s="216"/>
      <c r="D94" s="215"/>
      <c r="E94" s="215"/>
      <c r="F94" s="215"/>
      <c r="G94" s="215"/>
      <c r="H94" s="215"/>
      <c r="I94" s="215"/>
      <c r="J94" s="215"/>
      <c r="K94" s="215"/>
      <c r="L94" s="215"/>
      <c r="M94" s="215"/>
      <c r="N94" s="215"/>
      <c r="O94" s="215"/>
      <c r="P94" s="215"/>
      <c r="Q94" s="215"/>
      <c r="R94" s="215"/>
      <c r="S94" s="215"/>
      <c r="T94" s="215"/>
      <c r="U94" s="215"/>
      <c r="V94" s="215"/>
      <c r="W94" s="215"/>
      <c r="X94" s="215"/>
      <c r="Y94" s="215"/>
      <c r="Z94" s="215"/>
      <c r="AA94" s="215"/>
      <c r="AB94" s="215"/>
      <c r="AC94" s="215"/>
      <c r="AD94" s="215"/>
      <c r="AE94" s="215"/>
      <c r="AF94" s="215"/>
      <c r="AG94" s="215"/>
    </row>
    <row r="95" spans="2:33" ht="13.5" customHeight="1">
      <c r="B95" s="811"/>
      <c r="C95" s="216"/>
      <c r="D95" s="215"/>
      <c r="E95" s="215"/>
      <c r="F95" s="215"/>
      <c r="G95" s="215"/>
      <c r="H95" s="215"/>
      <c r="I95" s="215"/>
      <c r="J95" s="215"/>
      <c r="K95" s="215"/>
      <c r="L95" s="215"/>
      <c r="M95" s="215"/>
      <c r="N95" s="215"/>
      <c r="O95" s="215"/>
      <c r="P95" s="215"/>
      <c r="Q95" s="215"/>
      <c r="R95" s="215"/>
      <c r="S95" s="215"/>
      <c r="T95" s="215"/>
      <c r="U95" s="215"/>
      <c r="V95" s="215"/>
      <c r="W95" s="215"/>
      <c r="X95" s="215"/>
      <c r="Y95" s="215"/>
      <c r="Z95" s="215"/>
      <c r="AA95" s="215"/>
      <c r="AB95" s="215"/>
      <c r="AC95" s="215"/>
      <c r="AD95" s="215"/>
      <c r="AE95" s="215"/>
      <c r="AF95" s="215"/>
      <c r="AG95" s="215"/>
    </row>
    <row r="96" spans="2:33" ht="13.5" customHeight="1">
      <c r="B96" s="811"/>
      <c r="C96" s="216"/>
      <c r="D96" s="215"/>
      <c r="E96" s="215"/>
      <c r="F96" s="215"/>
      <c r="G96" s="215"/>
      <c r="H96" s="215"/>
      <c r="I96" s="215"/>
      <c r="J96" s="215"/>
      <c r="K96" s="215"/>
      <c r="L96" s="215"/>
      <c r="M96" s="215"/>
      <c r="N96" s="215"/>
      <c r="O96" s="215"/>
      <c r="P96" s="215"/>
      <c r="Q96" s="215"/>
      <c r="R96" s="215"/>
      <c r="S96" s="215"/>
      <c r="T96" s="215"/>
      <c r="U96" s="215"/>
      <c r="V96" s="215"/>
      <c r="W96" s="215"/>
      <c r="X96" s="215"/>
      <c r="Y96" s="215"/>
      <c r="Z96" s="215"/>
      <c r="AA96" s="215"/>
      <c r="AB96" s="215"/>
      <c r="AC96" s="215"/>
      <c r="AD96" s="215"/>
      <c r="AE96" s="215"/>
      <c r="AF96" s="215"/>
      <c r="AG96" s="215"/>
    </row>
    <row r="97" spans="2:33" ht="13.5" customHeight="1">
      <c r="B97" s="811"/>
      <c r="C97" s="216"/>
      <c r="D97" s="215"/>
      <c r="E97" s="215"/>
      <c r="F97" s="215"/>
      <c r="G97" s="215"/>
      <c r="H97" s="215"/>
      <c r="I97" s="215"/>
      <c r="J97" s="215"/>
      <c r="K97" s="215"/>
      <c r="L97" s="215"/>
      <c r="M97" s="215"/>
      <c r="N97" s="215"/>
      <c r="O97" s="215"/>
      <c r="P97" s="215"/>
      <c r="Q97" s="215"/>
      <c r="R97" s="215"/>
      <c r="S97" s="215"/>
      <c r="T97" s="215"/>
      <c r="U97" s="215"/>
      <c r="V97" s="215"/>
      <c r="W97" s="215"/>
      <c r="X97" s="215"/>
      <c r="Y97" s="215"/>
      <c r="Z97" s="215"/>
      <c r="AA97" s="215"/>
      <c r="AB97" s="215"/>
      <c r="AC97" s="215"/>
      <c r="AD97" s="215"/>
      <c r="AE97" s="215"/>
      <c r="AF97" s="215"/>
      <c r="AG97" s="215"/>
    </row>
    <row r="98" spans="2:33" ht="13.5" customHeight="1">
      <c r="B98" s="811"/>
      <c r="C98" s="216"/>
      <c r="D98" s="215"/>
      <c r="E98" s="215"/>
      <c r="F98" s="215"/>
      <c r="G98" s="215"/>
      <c r="H98" s="215"/>
      <c r="I98" s="215"/>
      <c r="J98" s="215"/>
      <c r="K98" s="215"/>
      <c r="L98" s="215"/>
      <c r="M98" s="215"/>
      <c r="N98" s="215"/>
      <c r="O98" s="215"/>
      <c r="P98" s="215"/>
      <c r="Q98" s="215"/>
      <c r="R98" s="215"/>
      <c r="S98" s="215"/>
      <c r="T98" s="215"/>
      <c r="U98" s="215"/>
      <c r="V98" s="215"/>
      <c r="W98" s="215"/>
      <c r="X98" s="215"/>
      <c r="Y98" s="215"/>
      <c r="Z98" s="215"/>
      <c r="AA98" s="215"/>
      <c r="AB98" s="215"/>
      <c r="AC98" s="215"/>
      <c r="AD98" s="215"/>
      <c r="AE98" s="215"/>
      <c r="AF98" s="215"/>
      <c r="AG98" s="215"/>
    </row>
    <row r="99" spans="2:33" ht="13.5" customHeight="1">
      <c r="B99" s="811"/>
      <c r="C99" s="216"/>
      <c r="D99" s="215"/>
      <c r="E99" s="215"/>
      <c r="F99" s="215"/>
      <c r="G99" s="215"/>
      <c r="H99" s="215"/>
      <c r="I99" s="215"/>
      <c r="J99" s="215"/>
      <c r="K99" s="215"/>
      <c r="L99" s="215"/>
      <c r="M99" s="215"/>
      <c r="N99" s="215"/>
      <c r="O99" s="215"/>
      <c r="P99" s="215"/>
      <c r="Q99" s="215"/>
      <c r="R99" s="215"/>
      <c r="S99" s="215"/>
      <c r="T99" s="215"/>
      <c r="U99" s="215"/>
      <c r="V99" s="215"/>
      <c r="W99" s="215"/>
      <c r="X99" s="215"/>
      <c r="Y99" s="215"/>
      <c r="Z99" s="215"/>
      <c r="AA99" s="215"/>
      <c r="AB99" s="215"/>
      <c r="AC99" s="215"/>
      <c r="AD99" s="215"/>
      <c r="AE99" s="215"/>
      <c r="AF99" s="215"/>
      <c r="AG99" s="215"/>
    </row>
    <row r="100" spans="2:33" ht="13.5" customHeight="1">
      <c r="B100" s="811"/>
      <c r="C100" s="216"/>
      <c r="D100" s="215"/>
      <c r="E100" s="215"/>
      <c r="F100" s="215"/>
      <c r="G100" s="215"/>
      <c r="H100" s="215"/>
      <c r="I100" s="215"/>
      <c r="J100" s="215"/>
      <c r="K100" s="215"/>
      <c r="L100" s="215"/>
      <c r="M100" s="215"/>
      <c r="N100" s="215"/>
      <c r="O100" s="215"/>
      <c r="P100" s="215"/>
      <c r="Q100" s="215"/>
      <c r="R100" s="215"/>
      <c r="S100" s="215"/>
      <c r="T100" s="215"/>
      <c r="U100" s="215"/>
      <c r="V100" s="215"/>
      <c r="W100" s="215"/>
      <c r="X100" s="215"/>
      <c r="Y100" s="215"/>
      <c r="Z100" s="215"/>
      <c r="AA100" s="215"/>
      <c r="AB100" s="215"/>
      <c r="AC100" s="215"/>
      <c r="AD100" s="215"/>
      <c r="AE100" s="215"/>
      <c r="AF100" s="215"/>
      <c r="AG100" s="215"/>
    </row>
    <row r="101" spans="2:33" ht="13.5" customHeight="1">
      <c r="B101" s="811"/>
      <c r="C101" s="216"/>
      <c r="D101" s="215"/>
      <c r="E101" s="215"/>
      <c r="F101" s="215"/>
      <c r="G101" s="215"/>
      <c r="H101" s="215"/>
      <c r="I101" s="215"/>
      <c r="J101" s="215"/>
      <c r="K101" s="215"/>
      <c r="L101" s="215"/>
      <c r="M101" s="215"/>
      <c r="N101" s="215"/>
      <c r="O101" s="215"/>
      <c r="P101" s="215"/>
      <c r="Q101" s="215"/>
      <c r="R101" s="215"/>
      <c r="S101" s="215"/>
      <c r="T101" s="215"/>
      <c r="U101" s="215"/>
      <c r="V101" s="215"/>
      <c r="W101" s="215"/>
      <c r="X101" s="215"/>
      <c r="Y101" s="215"/>
      <c r="Z101" s="215"/>
      <c r="AA101" s="215"/>
      <c r="AB101" s="215"/>
      <c r="AC101" s="215"/>
      <c r="AD101" s="215"/>
      <c r="AE101" s="215"/>
      <c r="AF101" s="215"/>
      <c r="AG101" s="215"/>
    </row>
    <row r="102" spans="2:33" ht="13.5" customHeight="1">
      <c r="B102" s="811"/>
      <c r="C102" s="216"/>
      <c r="D102" s="215"/>
      <c r="E102" s="215"/>
      <c r="F102" s="215"/>
      <c r="G102" s="215"/>
      <c r="H102" s="215"/>
      <c r="I102" s="215"/>
      <c r="J102" s="215"/>
      <c r="K102" s="215"/>
      <c r="L102" s="215"/>
      <c r="M102" s="215"/>
      <c r="N102" s="215"/>
      <c r="O102" s="215"/>
      <c r="P102" s="215"/>
      <c r="Q102" s="215"/>
      <c r="R102" s="215"/>
      <c r="S102" s="215"/>
      <c r="T102" s="215"/>
      <c r="U102" s="215"/>
      <c r="V102" s="215"/>
      <c r="W102" s="215"/>
      <c r="X102" s="215"/>
      <c r="Y102" s="215"/>
      <c r="Z102" s="215"/>
      <c r="AA102" s="215"/>
      <c r="AB102" s="215"/>
      <c r="AC102" s="215"/>
      <c r="AD102" s="215"/>
      <c r="AE102" s="215"/>
      <c r="AF102" s="215"/>
      <c r="AG102" s="215"/>
    </row>
    <row r="103" spans="2:33" ht="13.5" customHeight="1">
      <c r="B103" s="811"/>
      <c r="C103" s="216"/>
      <c r="D103" s="215"/>
      <c r="E103" s="215"/>
      <c r="F103" s="215"/>
      <c r="G103" s="215"/>
      <c r="H103" s="215"/>
      <c r="I103" s="215"/>
      <c r="J103" s="215"/>
      <c r="K103" s="215"/>
      <c r="L103" s="215"/>
      <c r="M103" s="215"/>
      <c r="N103" s="215"/>
      <c r="O103" s="215"/>
      <c r="P103" s="215"/>
      <c r="Q103" s="215"/>
      <c r="R103" s="215"/>
      <c r="S103" s="215"/>
      <c r="T103" s="215"/>
      <c r="U103" s="215"/>
      <c r="V103" s="215"/>
      <c r="W103" s="215"/>
      <c r="X103" s="215"/>
      <c r="Y103" s="215"/>
      <c r="Z103" s="215"/>
      <c r="AA103" s="215"/>
      <c r="AB103" s="215"/>
      <c r="AC103" s="215"/>
      <c r="AD103" s="215"/>
      <c r="AE103" s="215"/>
      <c r="AF103" s="215"/>
      <c r="AG103" s="215"/>
    </row>
    <row r="104" spans="2:33" ht="13.5" customHeight="1">
      <c r="B104" s="811"/>
      <c r="C104" s="216"/>
      <c r="D104" s="215"/>
      <c r="E104" s="215"/>
      <c r="F104" s="215"/>
      <c r="G104" s="215"/>
      <c r="H104" s="215"/>
      <c r="I104" s="215"/>
      <c r="J104" s="215"/>
      <c r="K104" s="215"/>
      <c r="L104" s="215"/>
      <c r="M104" s="215"/>
      <c r="N104" s="215"/>
      <c r="O104" s="215"/>
      <c r="P104" s="215"/>
      <c r="Q104" s="215"/>
      <c r="R104" s="215"/>
      <c r="S104" s="215"/>
      <c r="T104" s="215"/>
      <c r="U104" s="215"/>
      <c r="V104" s="215"/>
      <c r="W104" s="215"/>
      <c r="X104" s="215"/>
      <c r="Y104" s="215"/>
      <c r="Z104" s="215"/>
      <c r="AA104" s="215"/>
      <c r="AB104" s="215"/>
      <c r="AC104" s="215"/>
      <c r="AD104" s="215"/>
      <c r="AE104" s="215"/>
      <c r="AF104" s="215"/>
      <c r="AG104" s="215"/>
    </row>
    <row r="105" spans="2:33" ht="13.5" customHeight="1">
      <c r="B105" s="811"/>
      <c r="C105" s="216"/>
      <c r="D105" s="215"/>
      <c r="E105" s="215"/>
      <c r="F105" s="215"/>
      <c r="G105" s="215"/>
      <c r="H105" s="215"/>
      <c r="I105" s="215"/>
      <c r="J105" s="215"/>
      <c r="K105" s="215"/>
      <c r="L105" s="215"/>
      <c r="M105" s="215"/>
      <c r="N105" s="215"/>
      <c r="O105" s="215"/>
      <c r="P105" s="215"/>
      <c r="Q105" s="215"/>
      <c r="R105" s="215"/>
      <c r="S105" s="215"/>
      <c r="T105" s="215"/>
      <c r="U105" s="215"/>
      <c r="V105" s="215"/>
      <c r="W105" s="215"/>
      <c r="X105" s="215"/>
      <c r="Y105" s="215"/>
      <c r="Z105" s="215"/>
      <c r="AA105" s="215"/>
      <c r="AB105" s="215"/>
      <c r="AC105" s="215"/>
      <c r="AD105" s="215"/>
      <c r="AE105" s="215"/>
      <c r="AF105" s="215"/>
      <c r="AG105" s="215"/>
    </row>
    <row r="106" spans="2:33" ht="13.5" customHeight="1">
      <c r="B106" s="811"/>
      <c r="C106" s="216"/>
      <c r="D106" s="215"/>
      <c r="E106" s="215"/>
      <c r="F106" s="215"/>
      <c r="G106" s="215"/>
      <c r="H106" s="215"/>
      <c r="I106" s="215"/>
      <c r="J106" s="215"/>
      <c r="K106" s="215"/>
      <c r="L106" s="215"/>
      <c r="M106" s="215"/>
      <c r="N106" s="215"/>
      <c r="O106" s="215"/>
      <c r="P106" s="215"/>
      <c r="Q106" s="215"/>
      <c r="R106" s="215"/>
      <c r="S106" s="215"/>
      <c r="T106" s="215"/>
      <c r="U106" s="215"/>
      <c r="V106" s="215"/>
      <c r="W106" s="215"/>
      <c r="X106" s="215"/>
      <c r="Y106" s="215"/>
      <c r="Z106" s="215"/>
      <c r="AA106" s="215"/>
      <c r="AB106" s="215"/>
      <c r="AC106" s="215"/>
      <c r="AD106" s="215"/>
      <c r="AE106" s="215"/>
      <c r="AF106" s="215"/>
      <c r="AG106" s="215"/>
    </row>
    <row r="107" spans="2:33" ht="13.5" customHeight="1">
      <c r="B107" s="811"/>
      <c r="C107" s="216"/>
      <c r="D107" s="215"/>
      <c r="E107" s="215"/>
      <c r="F107" s="215"/>
      <c r="G107" s="215"/>
      <c r="H107" s="215"/>
      <c r="I107" s="215"/>
      <c r="J107" s="215"/>
      <c r="K107" s="215"/>
      <c r="L107" s="215"/>
      <c r="M107" s="215"/>
      <c r="N107" s="215"/>
      <c r="O107" s="215"/>
      <c r="P107" s="215"/>
      <c r="Q107" s="215"/>
      <c r="R107" s="215"/>
      <c r="S107" s="215"/>
      <c r="T107" s="215"/>
      <c r="U107" s="215"/>
      <c r="V107" s="215"/>
      <c r="W107" s="215"/>
      <c r="X107" s="215"/>
      <c r="Y107" s="215"/>
      <c r="Z107" s="215"/>
      <c r="AA107" s="215"/>
      <c r="AB107" s="215"/>
      <c r="AC107" s="215"/>
      <c r="AD107" s="215"/>
      <c r="AE107" s="215"/>
      <c r="AF107" s="215"/>
      <c r="AG107" s="215"/>
    </row>
    <row r="108" spans="2:33" ht="13.5" customHeight="1">
      <c r="B108" s="811"/>
      <c r="C108" s="216"/>
      <c r="D108" s="215"/>
      <c r="E108" s="215"/>
      <c r="F108" s="215"/>
      <c r="G108" s="215"/>
      <c r="H108" s="215"/>
      <c r="I108" s="215"/>
      <c r="J108" s="215"/>
      <c r="K108" s="215"/>
      <c r="L108" s="215"/>
      <c r="M108" s="215"/>
      <c r="N108" s="215"/>
      <c r="O108" s="215"/>
      <c r="P108" s="215"/>
      <c r="Q108" s="215"/>
      <c r="R108" s="215"/>
      <c r="S108" s="215"/>
      <c r="T108" s="215"/>
      <c r="U108" s="215"/>
      <c r="V108" s="215"/>
      <c r="W108" s="215"/>
      <c r="X108" s="215"/>
      <c r="Y108" s="215"/>
      <c r="Z108" s="215"/>
      <c r="AA108" s="215"/>
      <c r="AB108" s="215"/>
      <c r="AC108" s="215"/>
      <c r="AD108" s="215"/>
      <c r="AE108" s="215"/>
      <c r="AF108" s="215"/>
      <c r="AG108" s="215"/>
    </row>
    <row r="109" spans="2:33" ht="13.5" customHeight="1">
      <c r="B109" s="811"/>
      <c r="C109" s="216"/>
      <c r="D109" s="215"/>
      <c r="E109" s="215"/>
      <c r="F109" s="215"/>
      <c r="G109" s="215"/>
      <c r="H109" s="215"/>
      <c r="I109" s="215"/>
      <c r="J109" s="215"/>
      <c r="K109" s="215"/>
      <c r="L109" s="215"/>
      <c r="M109" s="215"/>
      <c r="N109" s="215"/>
      <c r="O109" s="215"/>
      <c r="P109" s="215"/>
      <c r="Q109" s="215"/>
      <c r="R109" s="215"/>
      <c r="S109" s="215"/>
      <c r="T109" s="215"/>
      <c r="U109" s="215"/>
      <c r="V109" s="215"/>
      <c r="W109" s="215"/>
      <c r="X109" s="215"/>
      <c r="Y109" s="215"/>
      <c r="Z109" s="215"/>
      <c r="AA109" s="215"/>
      <c r="AB109" s="215"/>
      <c r="AC109" s="215"/>
      <c r="AD109" s="215"/>
      <c r="AE109" s="215"/>
      <c r="AF109" s="215"/>
      <c r="AG109" s="215"/>
    </row>
    <row r="110" spans="2:33" ht="13.5" customHeight="1">
      <c r="B110" s="811"/>
      <c r="C110" s="216"/>
      <c r="D110" s="215"/>
      <c r="E110" s="215"/>
      <c r="F110" s="215"/>
      <c r="G110" s="215"/>
      <c r="H110" s="215"/>
      <c r="I110" s="215"/>
      <c r="J110" s="215"/>
      <c r="K110" s="215"/>
      <c r="L110" s="215"/>
      <c r="M110" s="215"/>
      <c r="N110" s="215"/>
      <c r="O110" s="215"/>
      <c r="P110" s="215"/>
      <c r="Q110" s="215"/>
      <c r="R110" s="215"/>
      <c r="S110" s="215"/>
      <c r="T110" s="215"/>
      <c r="U110" s="215"/>
      <c r="V110" s="215"/>
      <c r="W110" s="215"/>
      <c r="X110" s="215"/>
      <c r="Y110" s="215"/>
      <c r="Z110" s="215"/>
      <c r="AA110" s="215"/>
      <c r="AB110" s="215"/>
      <c r="AC110" s="215"/>
      <c r="AD110" s="215"/>
      <c r="AE110" s="215"/>
      <c r="AF110" s="215"/>
      <c r="AG110" s="215"/>
    </row>
    <row r="111" spans="2:33" ht="13.5" customHeight="1">
      <c r="B111" s="811"/>
      <c r="C111" s="216"/>
      <c r="D111" s="215"/>
      <c r="E111" s="215"/>
      <c r="F111" s="215"/>
      <c r="G111" s="215"/>
      <c r="H111" s="215"/>
      <c r="I111" s="215"/>
      <c r="J111" s="215"/>
      <c r="K111" s="215"/>
      <c r="L111" s="215"/>
      <c r="M111" s="215"/>
      <c r="N111" s="215"/>
      <c r="O111" s="215"/>
      <c r="P111" s="215"/>
      <c r="Q111" s="215"/>
      <c r="R111" s="215"/>
      <c r="S111" s="215"/>
      <c r="T111" s="215"/>
      <c r="U111" s="215"/>
      <c r="V111" s="215"/>
      <c r="W111" s="215"/>
      <c r="X111" s="215"/>
      <c r="Y111" s="215"/>
      <c r="Z111" s="215"/>
      <c r="AA111" s="215"/>
      <c r="AB111" s="215"/>
      <c r="AC111" s="215"/>
      <c r="AD111" s="215"/>
      <c r="AE111" s="215"/>
      <c r="AF111" s="215"/>
      <c r="AG111" s="215"/>
    </row>
    <row r="112" spans="2:33" ht="47.25" customHeight="1">
      <c r="B112" s="811"/>
      <c r="C112" s="216"/>
      <c r="D112" s="215"/>
      <c r="E112" s="215"/>
      <c r="F112" s="215"/>
      <c r="G112" s="215"/>
      <c r="H112" s="215"/>
      <c r="I112" s="215"/>
      <c r="J112" s="215"/>
      <c r="K112" s="215"/>
      <c r="L112" s="215"/>
      <c r="M112" s="215"/>
      <c r="N112" s="215"/>
      <c r="O112" s="215"/>
      <c r="P112" s="215"/>
      <c r="Q112" s="215"/>
      <c r="R112" s="215"/>
      <c r="S112" s="215"/>
      <c r="T112" s="215"/>
      <c r="U112" s="215"/>
      <c r="V112" s="215"/>
      <c r="W112" s="215"/>
      <c r="X112" s="215"/>
      <c r="Y112" s="215"/>
      <c r="Z112" s="215"/>
      <c r="AA112" s="215"/>
      <c r="AB112" s="215"/>
      <c r="AC112" s="215"/>
      <c r="AD112" s="215"/>
      <c r="AE112" s="215"/>
      <c r="AF112" s="215"/>
      <c r="AG112" s="215"/>
    </row>
    <row r="113" spans="2:2" ht="12.75" customHeight="1">
      <c r="B113" s="811"/>
    </row>
    <row r="114" spans="2:2" ht="13.5" customHeight="1"/>
    <row r="115" spans="2:2" ht="13.5" customHeight="1"/>
    <row r="116" spans="2:2" ht="13.5" customHeight="1"/>
    <row r="117" spans="2:2" ht="13.5" customHeight="1"/>
    <row r="118" spans="2:2" ht="13.5" customHeight="1"/>
    <row r="119" spans="2:2" ht="13.5" customHeight="1"/>
    <row r="120" spans="2:2" ht="13.5" customHeight="1"/>
    <row r="121" spans="2:2" ht="13.5" customHeight="1"/>
    <row r="122" spans="2:2" ht="13.5" customHeight="1"/>
    <row r="123" spans="2:2" ht="13.5" customHeight="1"/>
    <row r="124" spans="2:2" ht="13.5" customHeight="1"/>
    <row r="125" spans="2:2" ht="13.5" customHeight="1"/>
    <row r="126" spans="2:2" ht="13.5" customHeight="1"/>
    <row r="127" spans="2:2" ht="13.5" customHeight="1"/>
    <row r="128" spans="2:2" ht="13.5" customHeight="1"/>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32" zoomScaleNormal="32" workbookViewId="0">
      <selection activeCell="L135" sqref="L135"/>
    </sheetView>
  </sheetViews>
  <sheetFormatPr baseColWidth="10" defaultColWidth="11.375" defaultRowHeight="14.25"/>
  <cols>
    <col min="1" max="1" width="6.75" style="243" customWidth="1"/>
    <col min="2" max="3" width="25.25" style="244" customWidth="1"/>
    <col min="4" max="4" width="48.625" style="243" customWidth="1"/>
    <col min="5" max="5" width="32.875" style="243" bestFit="1" customWidth="1"/>
    <col min="6" max="11" width="20.25" style="243" customWidth="1"/>
    <col min="12" max="16" width="18.125" style="243" customWidth="1"/>
    <col min="17" max="17" width="11.625" style="243" customWidth="1"/>
    <col min="18" max="18" width="11.375" style="243"/>
    <col min="19" max="19" width="71.75" style="243" customWidth="1"/>
    <col min="20" max="16384" width="11.375" style="243"/>
  </cols>
  <sheetData>
    <row r="2" spans="2:19" ht="15">
      <c r="B2" s="1"/>
      <c r="C2" s="1"/>
      <c r="D2" s="95"/>
      <c r="E2" s="1"/>
      <c r="F2" s="1"/>
      <c r="G2" s="1"/>
      <c r="H2" s="1"/>
      <c r="I2" s="1"/>
      <c r="J2" s="1"/>
      <c r="K2" s="1"/>
      <c r="L2" s="1"/>
      <c r="M2" s="1"/>
      <c r="N2" s="1"/>
      <c r="O2" s="1"/>
      <c r="P2" s="1"/>
      <c r="Q2" s="1"/>
      <c r="R2" s="1"/>
    </row>
    <row r="3" spans="2:19" ht="15">
      <c r="B3" s="1"/>
      <c r="C3" s="1"/>
      <c r="D3" s="2"/>
      <c r="E3" s="1"/>
      <c r="F3" s="1"/>
      <c r="G3" s="1"/>
      <c r="H3" s="1"/>
      <c r="I3" s="1"/>
      <c r="J3" s="1"/>
      <c r="K3" s="1"/>
      <c r="L3" s="1"/>
      <c r="M3" s="1"/>
      <c r="N3" s="1"/>
      <c r="O3" s="1"/>
      <c r="P3" s="1"/>
      <c r="Q3" s="1"/>
      <c r="R3" s="1"/>
    </row>
    <row r="4" spans="2:19" ht="32.25" customHeight="1">
      <c r="B4" s="1"/>
      <c r="C4" s="863" t="s">
        <v>150</v>
      </c>
      <c r="D4" s="863"/>
      <c r="E4" s="863"/>
      <c r="F4" s="863"/>
      <c r="G4" s="863"/>
      <c r="H4" s="863"/>
      <c r="I4" s="863"/>
      <c r="J4" s="863"/>
      <c r="K4" s="863"/>
      <c r="L4" s="863"/>
      <c r="M4" s="863"/>
      <c r="N4" s="863"/>
      <c r="O4" s="863"/>
      <c r="P4" s="863"/>
      <c r="Q4" s="863"/>
      <c r="R4" s="3"/>
      <c r="S4" s="847" t="s">
        <v>232</v>
      </c>
    </row>
    <row r="5" spans="2:19" ht="32.25" customHeight="1">
      <c r="B5" s="1"/>
      <c r="C5" s="863" t="s">
        <v>293</v>
      </c>
      <c r="D5" s="863"/>
      <c r="E5" s="863"/>
      <c r="F5" s="863"/>
      <c r="G5" s="863"/>
      <c r="H5" s="863"/>
      <c r="I5" s="863"/>
      <c r="J5" s="863"/>
      <c r="K5" s="863"/>
      <c r="L5" s="863"/>
      <c r="M5" s="863"/>
      <c r="N5" s="863"/>
      <c r="O5" s="863"/>
      <c r="P5" s="863"/>
      <c r="Q5" s="863"/>
      <c r="R5" s="3"/>
      <c r="S5" s="847"/>
    </row>
    <row r="6" spans="2:19" ht="32.25" customHeight="1">
      <c r="B6" s="1"/>
      <c r="C6" s="863" t="s">
        <v>294</v>
      </c>
      <c r="D6" s="863"/>
      <c r="E6" s="863"/>
      <c r="F6" s="863"/>
      <c r="G6" s="863"/>
      <c r="H6" s="863"/>
      <c r="I6" s="863"/>
      <c r="J6" s="863"/>
      <c r="K6" s="863"/>
      <c r="L6" s="863"/>
      <c r="M6" s="863"/>
      <c r="N6" s="863"/>
      <c r="O6" s="863"/>
      <c r="P6" s="863"/>
      <c r="Q6" s="863"/>
      <c r="R6" s="4"/>
      <c r="S6" s="847"/>
    </row>
    <row r="7" spans="2:19" ht="32.25" customHeight="1">
      <c r="B7" s="1"/>
      <c r="C7" s="863" t="s">
        <v>295</v>
      </c>
      <c r="D7" s="863"/>
      <c r="E7" s="863"/>
      <c r="F7" s="863"/>
      <c r="G7" s="863"/>
      <c r="H7" s="863"/>
      <c r="I7" s="863"/>
      <c r="J7" s="863"/>
      <c r="K7" s="863"/>
      <c r="L7" s="863"/>
      <c r="M7" s="863"/>
      <c r="N7" s="863"/>
      <c r="O7" s="863"/>
      <c r="P7" s="863"/>
      <c r="Q7" s="863"/>
      <c r="R7" s="4"/>
      <c r="S7" s="847"/>
    </row>
    <row r="8" spans="2:19" ht="14.25" customHeight="1">
      <c r="S8" s="847"/>
    </row>
    <row r="9" spans="2:19" ht="15" customHeight="1" thickBot="1">
      <c r="S9" s="847"/>
    </row>
    <row r="10" spans="2:19" ht="30" customHeight="1">
      <c r="B10" s="842" t="s">
        <v>151</v>
      </c>
      <c r="C10" s="852" t="s">
        <v>24</v>
      </c>
      <c r="D10" s="855" t="s">
        <v>182</v>
      </c>
      <c r="E10" s="852" t="s">
        <v>152</v>
      </c>
      <c r="F10" s="858" t="s">
        <v>215</v>
      </c>
      <c r="G10" s="859"/>
      <c r="H10" s="859"/>
      <c r="I10" s="859"/>
      <c r="J10" s="859"/>
      <c r="K10" s="859"/>
      <c r="L10" s="859"/>
      <c r="M10" s="859"/>
      <c r="N10" s="859"/>
      <c r="O10" s="859"/>
      <c r="P10" s="859"/>
      <c r="Q10" s="849" t="s">
        <v>153</v>
      </c>
      <c r="S10" s="847"/>
    </row>
    <row r="11" spans="2:19" ht="30" customHeight="1">
      <c r="B11" s="843"/>
      <c r="C11" s="853"/>
      <c r="D11" s="856"/>
      <c r="E11" s="853"/>
      <c r="F11" s="839" t="s">
        <v>216</v>
      </c>
      <c r="G11" s="840"/>
      <c r="H11" s="840"/>
      <c r="I11" s="841"/>
      <c r="J11" s="839" t="s">
        <v>217</v>
      </c>
      <c r="K11" s="841"/>
      <c r="L11" s="839" t="s">
        <v>218</v>
      </c>
      <c r="M11" s="840"/>
      <c r="N11" s="840"/>
      <c r="O11" s="841"/>
      <c r="P11" s="412" t="s">
        <v>219</v>
      </c>
      <c r="Q11" s="850"/>
      <c r="S11" s="847"/>
    </row>
    <row r="12" spans="2:19" ht="160.5" customHeight="1" thickBot="1">
      <c r="B12" s="844"/>
      <c r="C12" s="854"/>
      <c r="D12" s="857"/>
      <c r="E12" s="854"/>
      <c r="F12" s="413" t="s">
        <v>220</v>
      </c>
      <c r="G12" s="413" t="s">
        <v>221</v>
      </c>
      <c r="H12" s="413" t="s">
        <v>222</v>
      </c>
      <c r="I12" s="413" t="s">
        <v>223</v>
      </c>
      <c r="J12" s="413" t="s">
        <v>224</v>
      </c>
      <c r="K12" s="413" t="s">
        <v>225</v>
      </c>
      <c r="L12" s="413" t="s">
        <v>226</v>
      </c>
      <c r="M12" s="413" t="s">
        <v>227</v>
      </c>
      <c r="N12" s="413" t="s">
        <v>228</v>
      </c>
      <c r="O12" s="413" t="s">
        <v>229</v>
      </c>
      <c r="P12" s="413" t="s">
        <v>230</v>
      </c>
      <c r="Q12" s="851"/>
      <c r="S12" s="847"/>
    </row>
    <row r="13" spans="2:19" ht="15.75" customHeight="1">
      <c r="B13" s="845"/>
      <c r="C13" s="860" t="s">
        <v>154</v>
      </c>
      <c r="D13" s="814"/>
      <c r="E13" s="250"/>
      <c r="F13" s="251"/>
      <c r="G13" s="251"/>
      <c r="H13" s="251"/>
      <c r="I13" s="251"/>
      <c r="J13" s="251"/>
      <c r="K13" s="251"/>
      <c r="L13" s="251"/>
      <c r="M13" s="251"/>
      <c r="N13" s="251"/>
      <c r="O13" s="251"/>
      <c r="P13" s="251"/>
      <c r="Q13" s="259"/>
      <c r="S13" s="847"/>
    </row>
    <row r="14" spans="2:19" ht="15.75" customHeight="1">
      <c r="B14" s="845"/>
      <c r="C14" s="860"/>
      <c r="D14" s="814"/>
      <c r="E14" s="250"/>
      <c r="F14" s="251"/>
      <c r="G14" s="251"/>
      <c r="H14" s="251"/>
      <c r="I14" s="251"/>
      <c r="J14" s="251"/>
      <c r="K14" s="251"/>
      <c r="L14" s="251"/>
      <c r="M14" s="251"/>
      <c r="N14" s="251"/>
      <c r="O14" s="251"/>
      <c r="P14" s="251"/>
      <c r="Q14" s="259"/>
      <c r="S14" s="847"/>
    </row>
    <row r="15" spans="2:19" ht="15.75" customHeight="1">
      <c r="B15" s="846"/>
      <c r="C15" s="861"/>
      <c r="D15" s="815"/>
      <c r="E15" s="250"/>
      <c r="F15" s="251"/>
      <c r="G15" s="251"/>
      <c r="H15" s="251"/>
      <c r="I15" s="251"/>
      <c r="J15" s="251"/>
      <c r="K15" s="251"/>
      <c r="L15" s="251"/>
      <c r="M15" s="251"/>
      <c r="N15" s="251"/>
      <c r="O15" s="251"/>
      <c r="P15" s="251"/>
      <c r="Q15" s="259"/>
      <c r="S15" s="847"/>
    </row>
    <row r="16" spans="2:19" ht="15.75" customHeight="1">
      <c r="B16" s="830"/>
      <c r="C16" s="862" t="s">
        <v>155</v>
      </c>
      <c r="D16" s="813"/>
      <c r="E16" s="252"/>
      <c r="F16" s="253"/>
      <c r="G16" s="253"/>
      <c r="H16" s="253"/>
      <c r="I16" s="253"/>
      <c r="J16" s="253"/>
      <c r="K16" s="253"/>
      <c r="L16" s="253"/>
      <c r="M16" s="253"/>
      <c r="N16" s="253"/>
      <c r="O16" s="253"/>
      <c r="P16" s="253"/>
      <c r="Q16" s="260"/>
      <c r="S16" s="847"/>
    </row>
    <row r="17" spans="1:19" ht="15.75" customHeight="1">
      <c r="B17" s="831"/>
      <c r="C17" s="860"/>
      <c r="D17" s="814"/>
      <c r="E17" s="253"/>
      <c r="F17" s="253"/>
      <c r="G17" s="253"/>
      <c r="H17" s="253"/>
      <c r="I17" s="253"/>
      <c r="J17" s="253"/>
      <c r="K17" s="253"/>
      <c r="L17" s="253"/>
      <c r="M17" s="253"/>
      <c r="N17" s="253"/>
      <c r="O17" s="253"/>
      <c r="P17" s="253"/>
      <c r="Q17" s="260"/>
      <c r="S17" s="847"/>
    </row>
    <row r="18" spans="1:19" ht="15.75" customHeight="1">
      <c r="B18" s="832"/>
      <c r="C18" s="861"/>
      <c r="D18" s="815"/>
      <c r="E18" s="253"/>
      <c r="F18" s="253"/>
      <c r="G18" s="253"/>
      <c r="H18" s="253"/>
      <c r="I18" s="253"/>
      <c r="J18" s="253"/>
      <c r="K18" s="253"/>
      <c r="L18" s="253"/>
      <c r="M18" s="253"/>
      <c r="N18" s="253"/>
      <c r="O18" s="253"/>
      <c r="P18" s="253"/>
      <c r="Q18" s="260"/>
      <c r="S18" s="847"/>
    </row>
    <row r="19" spans="1:19" ht="15.75" customHeight="1">
      <c r="B19" s="836"/>
      <c r="C19" s="827" t="s">
        <v>156</v>
      </c>
      <c r="D19" s="816"/>
      <c r="E19" s="414"/>
      <c r="F19" s="414"/>
      <c r="G19" s="414"/>
      <c r="H19" s="414"/>
      <c r="I19" s="414"/>
      <c r="J19" s="414"/>
      <c r="K19" s="414"/>
      <c r="L19" s="414"/>
      <c r="M19" s="414"/>
      <c r="N19" s="414"/>
      <c r="O19" s="414"/>
      <c r="P19" s="414"/>
      <c r="Q19" s="415"/>
      <c r="S19" s="847"/>
    </row>
    <row r="20" spans="1:19" ht="15.75" customHeight="1">
      <c r="B20" s="837"/>
      <c r="C20" s="828"/>
      <c r="D20" s="817"/>
      <c r="E20" s="416"/>
      <c r="F20" s="416"/>
      <c r="G20" s="416"/>
      <c r="H20" s="416"/>
      <c r="I20" s="416"/>
      <c r="J20" s="416"/>
      <c r="K20" s="416"/>
      <c r="L20" s="416"/>
      <c r="M20" s="416"/>
      <c r="N20" s="416"/>
      <c r="O20" s="416"/>
      <c r="P20" s="416"/>
      <c r="Q20" s="415"/>
      <c r="S20" s="847"/>
    </row>
    <row r="21" spans="1:19" ht="15.75" customHeight="1">
      <c r="B21" s="838"/>
      <c r="C21" s="829"/>
      <c r="D21" s="818"/>
      <c r="E21" s="416"/>
      <c r="F21" s="416"/>
      <c r="G21" s="416"/>
      <c r="H21" s="416"/>
      <c r="I21" s="416"/>
      <c r="J21" s="416"/>
      <c r="K21" s="416"/>
      <c r="L21" s="416"/>
      <c r="M21" s="416"/>
      <c r="N21" s="416"/>
      <c r="O21" s="416"/>
      <c r="P21" s="416"/>
      <c r="Q21" s="415"/>
      <c r="S21" s="848" t="s">
        <v>233</v>
      </c>
    </row>
    <row r="22" spans="1:19" ht="15.75">
      <c r="B22" s="830"/>
      <c r="C22" s="821" t="s">
        <v>157</v>
      </c>
      <c r="D22" s="813"/>
      <c r="E22" s="248"/>
      <c r="F22" s="249"/>
      <c r="G22" s="249"/>
      <c r="H22" s="249"/>
      <c r="I22" s="249"/>
      <c r="J22" s="249"/>
      <c r="K22" s="249"/>
      <c r="L22" s="249"/>
      <c r="M22" s="249"/>
      <c r="N22" s="249"/>
      <c r="O22" s="249"/>
      <c r="P22" s="249"/>
      <c r="Q22" s="261"/>
      <c r="S22" s="848"/>
    </row>
    <row r="23" spans="1:19" ht="15.75">
      <c r="B23" s="831"/>
      <c r="C23" s="822"/>
      <c r="D23" s="814"/>
      <c r="E23" s="248"/>
      <c r="F23" s="249"/>
      <c r="G23" s="249"/>
      <c r="H23" s="249"/>
      <c r="I23" s="249"/>
      <c r="J23" s="249"/>
      <c r="K23" s="249"/>
      <c r="L23" s="249"/>
      <c r="M23" s="249"/>
      <c r="N23" s="249"/>
      <c r="O23" s="249"/>
      <c r="P23" s="249"/>
      <c r="Q23" s="261"/>
      <c r="S23" s="848"/>
    </row>
    <row r="24" spans="1:19" ht="15.75">
      <c r="B24" s="832"/>
      <c r="C24" s="823"/>
      <c r="D24" s="815"/>
      <c r="E24" s="248"/>
      <c r="F24" s="249"/>
      <c r="G24" s="249"/>
      <c r="H24" s="249"/>
      <c r="I24" s="249"/>
      <c r="J24" s="249"/>
      <c r="K24" s="249"/>
      <c r="L24" s="249"/>
      <c r="M24" s="249"/>
      <c r="N24" s="249"/>
      <c r="O24" s="249"/>
      <c r="P24" s="249"/>
      <c r="Q24" s="261"/>
      <c r="S24" s="848"/>
    </row>
    <row r="25" spans="1:19" ht="15.75">
      <c r="A25" s="245"/>
      <c r="B25" s="830"/>
      <c r="C25" s="821" t="s">
        <v>158</v>
      </c>
      <c r="D25" s="813"/>
      <c r="E25" s="248"/>
      <c r="F25" s="249"/>
      <c r="G25" s="249"/>
      <c r="H25" s="249"/>
      <c r="I25" s="249"/>
      <c r="J25" s="249"/>
      <c r="K25" s="249"/>
      <c r="L25" s="249"/>
      <c r="M25" s="249"/>
      <c r="N25" s="249"/>
      <c r="O25" s="249"/>
      <c r="P25" s="249"/>
      <c r="Q25" s="261"/>
      <c r="S25" s="848"/>
    </row>
    <row r="26" spans="1:19" ht="15.75">
      <c r="B26" s="831"/>
      <c r="C26" s="822"/>
      <c r="D26" s="814"/>
      <c r="E26" s="248"/>
      <c r="F26" s="249"/>
      <c r="G26" s="249"/>
      <c r="H26" s="249"/>
      <c r="I26" s="249"/>
      <c r="J26" s="249"/>
      <c r="K26" s="249"/>
      <c r="L26" s="249"/>
      <c r="M26" s="249"/>
      <c r="N26" s="249"/>
      <c r="O26" s="249"/>
      <c r="P26" s="249"/>
      <c r="Q26" s="261"/>
      <c r="S26" s="848"/>
    </row>
    <row r="27" spans="1:19" ht="15.75">
      <c r="B27" s="832"/>
      <c r="C27" s="823"/>
      <c r="D27" s="815"/>
      <c r="E27" s="248"/>
      <c r="F27" s="249"/>
      <c r="G27" s="249"/>
      <c r="H27" s="249"/>
      <c r="I27" s="249"/>
      <c r="J27" s="249"/>
      <c r="K27" s="249"/>
      <c r="L27" s="249"/>
      <c r="M27" s="249"/>
      <c r="N27" s="249"/>
      <c r="O27" s="249"/>
      <c r="P27" s="249"/>
      <c r="Q27" s="261"/>
      <c r="S27" s="848"/>
    </row>
    <row r="28" spans="1:19" ht="15.75">
      <c r="B28" s="830"/>
      <c r="C28" s="821" t="s">
        <v>159</v>
      </c>
      <c r="D28" s="813"/>
      <c r="E28" s="254"/>
      <c r="F28" s="255"/>
      <c r="G28" s="255"/>
      <c r="H28" s="255"/>
      <c r="I28" s="255"/>
      <c r="J28" s="255"/>
      <c r="K28" s="255"/>
      <c r="L28" s="255"/>
      <c r="M28" s="255"/>
      <c r="N28" s="255"/>
      <c r="O28" s="255"/>
      <c r="P28" s="255"/>
      <c r="Q28" s="261"/>
      <c r="S28" s="848"/>
    </row>
    <row r="29" spans="1:19" ht="15.75">
      <c r="B29" s="831"/>
      <c r="C29" s="822"/>
      <c r="D29" s="814"/>
      <c r="E29" s="248"/>
      <c r="F29" s="249"/>
      <c r="G29" s="249"/>
      <c r="H29" s="249"/>
      <c r="I29" s="249"/>
      <c r="J29" s="249"/>
      <c r="K29" s="249"/>
      <c r="L29" s="249"/>
      <c r="M29" s="249"/>
      <c r="N29" s="249"/>
      <c r="O29" s="249"/>
      <c r="P29" s="249"/>
      <c r="Q29" s="261"/>
      <c r="S29" s="848"/>
    </row>
    <row r="30" spans="1:19" ht="15.75">
      <c r="B30" s="832"/>
      <c r="C30" s="823"/>
      <c r="D30" s="815"/>
      <c r="E30" s="254"/>
      <c r="F30" s="255"/>
      <c r="G30" s="255"/>
      <c r="H30" s="255"/>
      <c r="I30" s="255"/>
      <c r="J30" s="255"/>
      <c r="K30" s="255"/>
      <c r="L30" s="255"/>
      <c r="M30" s="255"/>
      <c r="N30" s="255"/>
      <c r="O30" s="255"/>
      <c r="P30" s="255"/>
      <c r="Q30" s="261"/>
      <c r="S30" s="848"/>
    </row>
    <row r="31" spans="1:19" ht="15.75">
      <c r="B31" s="830"/>
      <c r="C31" s="821" t="s">
        <v>160</v>
      </c>
      <c r="D31" s="813"/>
      <c r="E31" s="248"/>
      <c r="F31" s="249"/>
      <c r="G31" s="249"/>
      <c r="H31" s="249"/>
      <c r="I31" s="249"/>
      <c r="J31" s="249"/>
      <c r="K31" s="249"/>
      <c r="L31" s="249"/>
      <c r="M31" s="249"/>
      <c r="N31" s="249"/>
      <c r="O31" s="249"/>
      <c r="P31" s="249"/>
      <c r="Q31" s="261"/>
      <c r="S31" s="848"/>
    </row>
    <row r="32" spans="1:19" ht="15.75">
      <c r="B32" s="831"/>
      <c r="C32" s="822"/>
      <c r="D32" s="814"/>
      <c r="E32" s="248"/>
      <c r="F32" s="249"/>
      <c r="G32" s="249"/>
      <c r="H32" s="249"/>
      <c r="I32" s="249"/>
      <c r="J32" s="249"/>
      <c r="K32" s="249"/>
      <c r="L32" s="249"/>
      <c r="M32" s="249"/>
      <c r="N32" s="249"/>
      <c r="O32" s="249"/>
      <c r="P32" s="249"/>
      <c r="Q32" s="261"/>
      <c r="S32" s="848"/>
    </row>
    <row r="33" spans="2:19" ht="15.75">
      <c r="B33" s="832"/>
      <c r="C33" s="823"/>
      <c r="D33" s="815"/>
      <c r="E33" s="248"/>
      <c r="F33" s="249"/>
      <c r="G33" s="249"/>
      <c r="H33" s="249"/>
      <c r="I33" s="249"/>
      <c r="J33" s="249"/>
      <c r="K33" s="249"/>
      <c r="L33" s="249"/>
      <c r="M33" s="249"/>
      <c r="N33" s="249"/>
      <c r="O33" s="249"/>
      <c r="P33" s="249"/>
      <c r="Q33" s="261"/>
      <c r="S33" s="848"/>
    </row>
    <row r="34" spans="2:19" ht="15.75">
      <c r="B34" s="830"/>
      <c r="C34" s="821" t="s">
        <v>161</v>
      </c>
      <c r="D34" s="813"/>
      <c r="E34" s="248"/>
      <c r="F34" s="249"/>
      <c r="G34" s="249"/>
      <c r="H34" s="249"/>
      <c r="I34" s="249"/>
      <c r="J34" s="249"/>
      <c r="K34" s="249"/>
      <c r="L34" s="249"/>
      <c r="M34" s="249"/>
      <c r="N34" s="249"/>
      <c r="O34" s="249"/>
      <c r="P34" s="249"/>
      <c r="Q34" s="261"/>
      <c r="S34" s="848"/>
    </row>
    <row r="35" spans="2:19" ht="15.75">
      <c r="B35" s="831"/>
      <c r="C35" s="822"/>
      <c r="D35" s="814"/>
      <c r="E35" s="248"/>
      <c r="F35" s="249"/>
      <c r="G35" s="249"/>
      <c r="H35" s="249"/>
      <c r="I35" s="249"/>
      <c r="J35" s="249"/>
      <c r="K35" s="249"/>
      <c r="L35" s="249"/>
      <c r="M35" s="249"/>
      <c r="N35" s="249"/>
      <c r="O35" s="249"/>
      <c r="P35" s="249"/>
      <c r="Q35" s="261"/>
      <c r="S35" s="848"/>
    </row>
    <row r="36" spans="2:19" ht="15.75">
      <c r="B36" s="832"/>
      <c r="C36" s="823"/>
      <c r="D36" s="815"/>
      <c r="E36" s="248"/>
      <c r="F36" s="249"/>
      <c r="G36" s="249"/>
      <c r="H36" s="249"/>
      <c r="I36" s="249"/>
      <c r="J36" s="249"/>
      <c r="K36" s="249"/>
      <c r="L36" s="249"/>
      <c r="M36" s="249"/>
      <c r="N36" s="249"/>
      <c r="O36" s="249"/>
      <c r="P36" s="249"/>
      <c r="Q36" s="261"/>
      <c r="S36" s="848"/>
    </row>
    <row r="37" spans="2:19" ht="15.75">
      <c r="B37" s="830"/>
      <c r="C37" s="821" t="s">
        <v>162</v>
      </c>
      <c r="D37" s="813"/>
      <c r="E37" s="248"/>
      <c r="F37" s="249"/>
      <c r="G37" s="249"/>
      <c r="H37" s="249"/>
      <c r="I37" s="249"/>
      <c r="J37" s="249"/>
      <c r="K37" s="249"/>
      <c r="L37" s="249"/>
      <c r="M37" s="249"/>
      <c r="N37" s="249"/>
      <c r="O37" s="249"/>
      <c r="P37" s="249"/>
      <c r="Q37" s="261"/>
      <c r="S37" s="848"/>
    </row>
    <row r="38" spans="2:19" ht="15.75">
      <c r="B38" s="831"/>
      <c r="C38" s="822"/>
      <c r="D38" s="814"/>
      <c r="E38" s="248"/>
      <c r="F38" s="249"/>
      <c r="G38" s="249"/>
      <c r="H38" s="249"/>
      <c r="I38" s="249"/>
      <c r="J38" s="249"/>
      <c r="K38" s="249"/>
      <c r="L38" s="249"/>
      <c r="M38" s="249"/>
      <c r="N38" s="249"/>
      <c r="O38" s="249"/>
      <c r="P38" s="249"/>
      <c r="Q38" s="261"/>
      <c r="S38" s="848"/>
    </row>
    <row r="39" spans="2:19" ht="15.75">
      <c r="B39" s="832"/>
      <c r="C39" s="823"/>
      <c r="D39" s="815"/>
      <c r="E39" s="248"/>
      <c r="F39" s="249"/>
      <c r="G39" s="249"/>
      <c r="H39" s="249"/>
      <c r="I39" s="249"/>
      <c r="J39" s="249"/>
      <c r="K39" s="249"/>
      <c r="L39" s="249"/>
      <c r="M39" s="249"/>
      <c r="N39" s="249"/>
      <c r="O39" s="249"/>
      <c r="P39" s="249"/>
      <c r="Q39" s="261"/>
      <c r="S39" s="848"/>
    </row>
    <row r="40" spans="2:19" ht="15.75">
      <c r="B40" s="830"/>
      <c r="C40" s="821" t="s">
        <v>163</v>
      </c>
      <c r="D40" s="813"/>
      <c r="E40" s="248"/>
      <c r="F40" s="249"/>
      <c r="G40" s="249"/>
      <c r="H40" s="249"/>
      <c r="I40" s="249"/>
      <c r="J40" s="249"/>
      <c r="K40" s="249"/>
      <c r="L40" s="249"/>
      <c r="M40" s="249"/>
      <c r="N40" s="249"/>
      <c r="O40" s="249"/>
      <c r="P40" s="249"/>
      <c r="Q40" s="261"/>
      <c r="S40" s="848"/>
    </row>
    <row r="41" spans="2:19" ht="15.75">
      <c r="B41" s="831"/>
      <c r="C41" s="822"/>
      <c r="D41" s="814"/>
      <c r="E41" s="248"/>
      <c r="F41" s="249"/>
      <c r="G41" s="249"/>
      <c r="H41" s="249"/>
      <c r="I41" s="249"/>
      <c r="J41" s="249"/>
      <c r="K41" s="249"/>
      <c r="L41" s="249"/>
      <c r="M41" s="249"/>
      <c r="N41" s="249"/>
      <c r="O41" s="249"/>
      <c r="P41" s="249"/>
      <c r="Q41" s="261"/>
      <c r="S41" s="848"/>
    </row>
    <row r="42" spans="2:19" ht="15.75">
      <c r="B42" s="832"/>
      <c r="C42" s="823"/>
      <c r="D42" s="815"/>
      <c r="E42" s="248"/>
      <c r="F42" s="249"/>
      <c r="G42" s="249"/>
      <c r="H42" s="249"/>
      <c r="I42" s="249"/>
      <c r="J42" s="249"/>
      <c r="K42" s="249"/>
      <c r="L42" s="249"/>
      <c r="M42" s="249"/>
      <c r="N42" s="249"/>
      <c r="O42" s="249"/>
      <c r="P42" s="249"/>
      <c r="Q42" s="261"/>
      <c r="S42" s="848"/>
    </row>
    <row r="43" spans="2:19" ht="15.75">
      <c r="B43" s="830"/>
      <c r="C43" s="821" t="s">
        <v>183</v>
      </c>
      <c r="D43" s="813"/>
      <c r="E43" s="248"/>
      <c r="F43" s="249"/>
      <c r="G43" s="249"/>
      <c r="H43" s="249"/>
      <c r="I43" s="249"/>
      <c r="J43" s="249"/>
      <c r="K43" s="249"/>
      <c r="L43" s="249"/>
      <c r="M43" s="249"/>
      <c r="N43" s="249"/>
      <c r="O43" s="249"/>
      <c r="P43" s="249"/>
      <c r="Q43" s="261"/>
      <c r="S43" s="848"/>
    </row>
    <row r="44" spans="2:19" ht="15.75">
      <c r="B44" s="831"/>
      <c r="C44" s="822"/>
      <c r="D44" s="814"/>
      <c r="E44" s="248"/>
      <c r="F44" s="249"/>
      <c r="G44" s="249"/>
      <c r="H44" s="249"/>
      <c r="I44" s="249"/>
      <c r="J44" s="249"/>
      <c r="K44" s="249"/>
      <c r="L44" s="249"/>
      <c r="M44" s="249"/>
      <c r="N44" s="249"/>
      <c r="O44" s="249"/>
      <c r="P44" s="249"/>
      <c r="Q44" s="261"/>
      <c r="S44" s="848"/>
    </row>
    <row r="45" spans="2:19" ht="15.75">
      <c r="B45" s="832"/>
      <c r="C45" s="823"/>
      <c r="D45" s="815"/>
      <c r="E45" s="248"/>
      <c r="F45" s="249"/>
      <c r="G45" s="249"/>
      <c r="H45" s="249"/>
      <c r="I45" s="249"/>
      <c r="J45" s="249"/>
      <c r="K45" s="249"/>
      <c r="L45" s="249"/>
      <c r="M45" s="249"/>
      <c r="N45" s="249"/>
      <c r="O45" s="249"/>
      <c r="P45" s="249"/>
      <c r="Q45" s="261"/>
      <c r="S45" s="848"/>
    </row>
    <row r="46" spans="2:19" ht="15.75">
      <c r="B46" s="830"/>
      <c r="C46" s="821" t="s">
        <v>184</v>
      </c>
      <c r="D46" s="813"/>
      <c r="E46" s="248"/>
      <c r="F46" s="249"/>
      <c r="G46" s="249"/>
      <c r="H46" s="249"/>
      <c r="I46" s="249"/>
      <c r="J46" s="249"/>
      <c r="K46" s="249"/>
      <c r="L46" s="249"/>
      <c r="M46" s="249"/>
      <c r="N46" s="249"/>
      <c r="O46" s="249"/>
      <c r="P46" s="249"/>
      <c r="Q46" s="261"/>
      <c r="S46" s="848"/>
    </row>
    <row r="47" spans="2:19" ht="15.75">
      <c r="B47" s="831"/>
      <c r="C47" s="822"/>
      <c r="D47" s="814"/>
      <c r="E47" s="248"/>
      <c r="F47" s="249"/>
      <c r="G47" s="249"/>
      <c r="H47" s="249"/>
      <c r="I47" s="249"/>
      <c r="J47" s="249"/>
      <c r="K47" s="249"/>
      <c r="L47" s="249"/>
      <c r="M47" s="249"/>
      <c r="N47" s="249"/>
      <c r="O47" s="249"/>
      <c r="P47" s="249"/>
      <c r="Q47" s="261"/>
      <c r="S47" s="848"/>
    </row>
    <row r="48" spans="2:19" ht="15.75">
      <c r="B48" s="832"/>
      <c r="C48" s="823"/>
      <c r="D48" s="815"/>
      <c r="E48" s="248"/>
      <c r="F48" s="249"/>
      <c r="G48" s="249"/>
      <c r="H48" s="249"/>
      <c r="I48" s="249"/>
      <c r="J48" s="249"/>
      <c r="K48" s="249"/>
      <c r="L48" s="249"/>
      <c r="M48" s="249"/>
      <c r="N48" s="249"/>
      <c r="O48" s="249"/>
      <c r="P48" s="249"/>
      <c r="Q48" s="261"/>
      <c r="S48" s="848"/>
    </row>
    <row r="49" spans="2:19" ht="15.75">
      <c r="B49" s="836"/>
      <c r="C49" s="827" t="s">
        <v>164</v>
      </c>
      <c r="D49" s="816"/>
      <c r="E49" s="417"/>
      <c r="F49" s="418"/>
      <c r="G49" s="418"/>
      <c r="H49" s="418"/>
      <c r="I49" s="418"/>
      <c r="J49" s="418"/>
      <c r="K49" s="418"/>
      <c r="L49" s="418"/>
      <c r="M49" s="418"/>
      <c r="N49" s="418"/>
      <c r="O49" s="418"/>
      <c r="P49" s="418"/>
      <c r="Q49" s="415"/>
      <c r="S49" s="848"/>
    </row>
    <row r="50" spans="2:19" ht="15.75">
      <c r="B50" s="837"/>
      <c r="C50" s="828"/>
      <c r="D50" s="817"/>
      <c r="E50" s="417"/>
      <c r="F50" s="418"/>
      <c r="G50" s="418"/>
      <c r="H50" s="418"/>
      <c r="I50" s="418"/>
      <c r="J50" s="418"/>
      <c r="K50" s="418"/>
      <c r="L50" s="418"/>
      <c r="M50" s="418"/>
      <c r="N50" s="418"/>
      <c r="O50" s="418"/>
      <c r="P50" s="418"/>
      <c r="Q50" s="415"/>
      <c r="S50" s="848"/>
    </row>
    <row r="51" spans="2:19" ht="15.75">
      <c r="B51" s="838"/>
      <c r="C51" s="829"/>
      <c r="D51" s="818"/>
      <c r="E51" s="417"/>
      <c r="F51" s="418"/>
      <c r="G51" s="418"/>
      <c r="H51" s="418"/>
      <c r="I51" s="418"/>
      <c r="J51" s="418"/>
      <c r="K51" s="418"/>
      <c r="L51" s="418"/>
      <c r="M51" s="418"/>
      <c r="N51" s="418"/>
      <c r="O51" s="418"/>
      <c r="P51" s="418"/>
      <c r="Q51" s="415"/>
      <c r="S51" s="848"/>
    </row>
    <row r="52" spans="2:19" ht="15.75">
      <c r="B52" s="830"/>
      <c r="C52" s="821" t="s">
        <v>165</v>
      </c>
      <c r="D52" s="813"/>
      <c r="E52" s="248"/>
      <c r="F52" s="249"/>
      <c r="G52" s="249"/>
      <c r="H52" s="249"/>
      <c r="I52" s="249"/>
      <c r="J52" s="249"/>
      <c r="K52" s="249"/>
      <c r="L52" s="249"/>
      <c r="M52" s="249"/>
      <c r="N52" s="249"/>
      <c r="O52" s="249"/>
      <c r="P52" s="249"/>
      <c r="Q52" s="261"/>
      <c r="S52" s="848"/>
    </row>
    <row r="53" spans="2:19" ht="15.75">
      <c r="B53" s="831"/>
      <c r="C53" s="822"/>
      <c r="D53" s="814"/>
      <c r="E53" s="248"/>
      <c r="F53" s="249"/>
      <c r="G53" s="249"/>
      <c r="H53" s="249"/>
      <c r="I53" s="249"/>
      <c r="J53" s="249"/>
      <c r="K53" s="249"/>
      <c r="L53" s="249"/>
      <c r="M53" s="249"/>
      <c r="N53" s="249"/>
      <c r="O53" s="249"/>
      <c r="P53" s="249"/>
      <c r="Q53" s="261"/>
      <c r="S53" s="848"/>
    </row>
    <row r="54" spans="2:19" ht="15.75">
      <c r="B54" s="832"/>
      <c r="C54" s="823"/>
      <c r="D54" s="815"/>
      <c r="E54" s="248"/>
      <c r="F54" s="249"/>
      <c r="G54" s="249"/>
      <c r="H54" s="249"/>
      <c r="I54" s="249"/>
      <c r="J54" s="249"/>
      <c r="K54" s="249"/>
      <c r="L54" s="249"/>
      <c r="M54" s="249"/>
      <c r="N54" s="249"/>
      <c r="O54" s="249"/>
      <c r="P54" s="249"/>
      <c r="Q54" s="261"/>
      <c r="S54" s="848"/>
    </row>
    <row r="55" spans="2:19" ht="15.75">
      <c r="B55" s="830"/>
      <c r="C55" s="821" t="s">
        <v>166</v>
      </c>
      <c r="D55" s="813"/>
      <c r="E55" s="248"/>
      <c r="F55" s="249"/>
      <c r="G55" s="249"/>
      <c r="H55" s="249"/>
      <c r="I55" s="249"/>
      <c r="J55" s="249"/>
      <c r="K55" s="249"/>
      <c r="L55" s="249"/>
      <c r="M55" s="249"/>
      <c r="N55" s="249"/>
      <c r="O55" s="249"/>
      <c r="P55" s="249"/>
      <c r="Q55" s="261"/>
      <c r="S55" s="848"/>
    </row>
    <row r="56" spans="2:19" ht="15.75">
      <c r="B56" s="831"/>
      <c r="C56" s="822"/>
      <c r="D56" s="814"/>
      <c r="E56" s="248"/>
      <c r="F56" s="249"/>
      <c r="G56" s="249"/>
      <c r="H56" s="249"/>
      <c r="I56" s="249"/>
      <c r="J56" s="249"/>
      <c r="K56" s="249"/>
      <c r="L56" s="249"/>
      <c r="M56" s="249"/>
      <c r="N56" s="249"/>
      <c r="O56" s="249"/>
      <c r="P56" s="249"/>
      <c r="Q56" s="261"/>
      <c r="S56" s="848"/>
    </row>
    <row r="57" spans="2:19" ht="15.75">
      <c r="B57" s="832"/>
      <c r="C57" s="823"/>
      <c r="D57" s="815"/>
      <c r="E57" s="248"/>
      <c r="F57" s="249"/>
      <c r="G57" s="249"/>
      <c r="H57" s="249"/>
      <c r="I57" s="249"/>
      <c r="J57" s="249"/>
      <c r="K57" s="249"/>
      <c r="L57" s="249"/>
      <c r="M57" s="249"/>
      <c r="N57" s="249"/>
      <c r="O57" s="249"/>
      <c r="P57" s="249"/>
      <c r="Q57" s="261"/>
      <c r="S57" s="848"/>
    </row>
    <row r="58" spans="2:19" ht="15.75">
      <c r="B58" s="830"/>
      <c r="C58" s="821" t="s">
        <v>167</v>
      </c>
      <c r="D58" s="813"/>
      <c r="E58" s="248"/>
      <c r="F58" s="249"/>
      <c r="G58" s="249"/>
      <c r="H58" s="249"/>
      <c r="I58" s="249"/>
      <c r="J58" s="249"/>
      <c r="K58" s="249"/>
      <c r="L58" s="249"/>
      <c r="M58" s="249"/>
      <c r="N58" s="249"/>
      <c r="O58" s="249"/>
      <c r="P58" s="249"/>
      <c r="Q58" s="261"/>
      <c r="S58" s="848"/>
    </row>
    <row r="59" spans="2:19" ht="15.75">
      <c r="B59" s="831"/>
      <c r="C59" s="822"/>
      <c r="D59" s="814"/>
      <c r="E59" s="248"/>
      <c r="F59" s="249"/>
      <c r="G59" s="249"/>
      <c r="H59" s="249"/>
      <c r="I59" s="249"/>
      <c r="J59" s="249"/>
      <c r="K59" s="249"/>
      <c r="L59" s="249"/>
      <c r="M59" s="249"/>
      <c r="N59" s="249"/>
      <c r="O59" s="249"/>
      <c r="P59" s="249"/>
      <c r="Q59" s="261"/>
      <c r="S59" s="848"/>
    </row>
    <row r="60" spans="2:19" ht="15.75">
      <c r="B60" s="832"/>
      <c r="C60" s="823"/>
      <c r="D60" s="815"/>
      <c r="E60" s="248"/>
      <c r="F60" s="249"/>
      <c r="G60" s="249"/>
      <c r="H60" s="249"/>
      <c r="I60" s="249"/>
      <c r="J60" s="249"/>
      <c r="K60" s="249"/>
      <c r="L60" s="249"/>
      <c r="M60" s="249"/>
      <c r="N60" s="249"/>
      <c r="O60" s="249"/>
      <c r="P60" s="249"/>
      <c r="Q60" s="261"/>
      <c r="S60" s="848"/>
    </row>
    <row r="61" spans="2:19" ht="15.75">
      <c r="B61" s="830"/>
      <c r="C61" s="821" t="s">
        <v>186</v>
      </c>
      <c r="D61" s="813"/>
      <c r="E61" s="248"/>
      <c r="F61" s="249"/>
      <c r="G61" s="249"/>
      <c r="H61" s="249"/>
      <c r="I61" s="249"/>
      <c r="J61" s="249"/>
      <c r="K61" s="249"/>
      <c r="L61" s="249"/>
      <c r="M61" s="249"/>
      <c r="N61" s="249"/>
      <c r="O61" s="249"/>
      <c r="P61" s="249"/>
      <c r="Q61" s="262"/>
      <c r="S61" s="848"/>
    </row>
    <row r="62" spans="2:19" ht="15.75">
      <c r="B62" s="831"/>
      <c r="C62" s="822"/>
      <c r="D62" s="814"/>
      <c r="E62" s="248"/>
      <c r="F62" s="249"/>
      <c r="G62" s="249"/>
      <c r="H62" s="249"/>
      <c r="I62" s="249"/>
      <c r="J62" s="249"/>
      <c r="K62" s="249"/>
      <c r="L62" s="249"/>
      <c r="M62" s="249"/>
      <c r="N62" s="249"/>
      <c r="O62" s="249"/>
      <c r="P62" s="249"/>
      <c r="Q62" s="261"/>
      <c r="S62" s="848"/>
    </row>
    <row r="63" spans="2:19" ht="15.75">
      <c r="B63" s="832"/>
      <c r="C63" s="823"/>
      <c r="D63" s="815"/>
      <c r="E63" s="248"/>
      <c r="F63" s="249"/>
      <c r="G63" s="249"/>
      <c r="H63" s="249"/>
      <c r="I63" s="249"/>
      <c r="J63" s="249"/>
      <c r="K63" s="249"/>
      <c r="L63" s="249"/>
      <c r="M63" s="249"/>
      <c r="N63" s="249"/>
      <c r="O63" s="249"/>
      <c r="P63" s="249"/>
      <c r="Q63" s="263"/>
      <c r="S63" s="848"/>
    </row>
    <row r="64" spans="2:19" ht="15.75">
      <c r="B64" s="830"/>
      <c r="C64" s="821" t="s">
        <v>187</v>
      </c>
      <c r="D64" s="813"/>
      <c r="E64" s="248"/>
      <c r="F64" s="249"/>
      <c r="G64" s="249"/>
      <c r="H64" s="249"/>
      <c r="I64" s="249"/>
      <c r="J64" s="249"/>
      <c r="K64" s="249"/>
      <c r="L64" s="249"/>
      <c r="M64" s="249"/>
      <c r="N64" s="249"/>
      <c r="O64" s="249"/>
      <c r="P64" s="249"/>
      <c r="Q64" s="263"/>
      <c r="S64" s="848"/>
    </row>
    <row r="65" spans="2:19" ht="15.75">
      <c r="B65" s="831"/>
      <c r="C65" s="822"/>
      <c r="D65" s="814"/>
      <c r="E65" s="248"/>
      <c r="F65" s="249"/>
      <c r="G65" s="249"/>
      <c r="H65" s="249"/>
      <c r="I65" s="249"/>
      <c r="J65" s="249"/>
      <c r="K65" s="249"/>
      <c r="L65" s="249"/>
      <c r="M65" s="249"/>
      <c r="N65" s="249"/>
      <c r="O65" s="249"/>
      <c r="P65" s="249"/>
      <c r="Q65" s="263"/>
      <c r="S65" s="848"/>
    </row>
    <row r="66" spans="2:19" ht="15.75">
      <c r="B66" s="832"/>
      <c r="C66" s="823"/>
      <c r="D66" s="815"/>
      <c r="E66" s="248"/>
      <c r="F66" s="249"/>
      <c r="G66" s="249"/>
      <c r="H66" s="249"/>
      <c r="I66" s="249"/>
      <c r="J66" s="249"/>
      <c r="K66" s="249"/>
      <c r="L66" s="249"/>
      <c r="M66" s="249"/>
      <c r="N66" s="249"/>
      <c r="O66" s="249"/>
      <c r="P66" s="249"/>
      <c r="Q66" s="263"/>
      <c r="S66" s="848"/>
    </row>
    <row r="67" spans="2:19" ht="15.75">
      <c r="B67" s="830"/>
      <c r="C67" s="821" t="s">
        <v>188</v>
      </c>
      <c r="D67" s="813"/>
      <c r="E67" s="248"/>
      <c r="F67" s="249"/>
      <c r="G67" s="249"/>
      <c r="H67" s="249"/>
      <c r="I67" s="249"/>
      <c r="J67" s="249"/>
      <c r="K67" s="249"/>
      <c r="L67" s="249"/>
      <c r="M67" s="249"/>
      <c r="N67" s="249"/>
      <c r="O67" s="249"/>
      <c r="P67" s="249"/>
      <c r="Q67" s="263"/>
      <c r="S67" s="848"/>
    </row>
    <row r="68" spans="2:19" ht="15.75">
      <c r="B68" s="831"/>
      <c r="C68" s="822"/>
      <c r="D68" s="814"/>
      <c r="E68" s="248"/>
      <c r="F68" s="249"/>
      <c r="G68" s="249"/>
      <c r="H68" s="249"/>
      <c r="I68" s="249"/>
      <c r="J68" s="249"/>
      <c r="K68" s="249"/>
      <c r="L68" s="249"/>
      <c r="M68" s="249"/>
      <c r="N68" s="249"/>
      <c r="O68" s="249"/>
      <c r="P68" s="249"/>
      <c r="Q68" s="263"/>
      <c r="S68" s="848"/>
    </row>
    <row r="69" spans="2:19" ht="15.75">
      <c r="B69" s="832"/>
      <c r="C69" s="823"/>
      <c r="D69" s="815"/>
      <c r="E69" s="248"/>
      <c r="F69" s="249"/>
      <c r="G69" s="249"/>
      <c r="H69" s="249"/>
      <c r="I69" s="249"/>
      <c r="J69" s="249"/>
      <c r="K69" s="249"/>
      <c r="L69" s="249"/>
      <c r="M69" s="249"/>
      <c r="N69" s="249"/>
      <c r="O69" s="249"/>
      <c r="P69" s="249"/>
      <c r="Q69" s="263"/>
      <c r="S69" s="848"/>
    </row>
    <row r="70" spans="2:19" ht="15.75">
      <c r="B70" s="830"/>
      <c r="C70" s="821" t="s">
        <v>189</v>
      </c>
      <c r="D70" s="813"/>
      <c r="E70" s="248"/>
      <c r="F70" s="249"/>
      <c r="G70" s="249"/>
      <c r="H70" s="249"/>
      <c r="I70" s="249"/>
      <c r="J70" s="249"/>
      <c r="K70" s="249"/>
      <c r="L70" s="249"/>
      <c r="M70" s="249"/>
      <c r="N70" s="249"/>
      <c r="O70" s="249"/>
      <c r="P70" s="249"/>
      <c r="Q70" s="263"/>
      <c r="S70" s="848"/>
    </row>
    <row r="71" spans="2:19" ht="15.75">
      <c r="B71" s="831"/>
      <c r="C71" s="822"/>
      <c r="D71" s="814"/>
      <c r="E71" s="248"/>
      <c r="F71" s="249"/>
      <c r="G71" s="249"/>
      <c r="H71" s="249"/>
      <c r="I71" s="249"/>
      <c r="J71" s="249"/>
      <c r="K71" s="249"/>
      <c r="L71" s="249"/>
      <c r="M71" s="249"/>
      <c r="N71" s="249"/>
      <c r="O71" s="249"/>
      <c r="P71" s="249"/>
      <c r="Q71" s="261"/>
      <c r="S71" s="848"/>
    </row>
    <row r="72" spans="2:19" ht="15.75">
      <c r="B72" s="832"/>
      <c r="C72" s="823"/>
      <c r="D72" s="815"/>
      <c r="E72" s="248"/>
      <c r="F72" s="249"/>
      <c r="G72" s="249"/>
      <c r="H72" s="249"/>
      <c r="I72" s="249"/>
      <c r="J72" s="249"/>
      <c r="K72" s="249"/>
      <c r="L72" s="249"/>
      <c r="M72" s="249"/>
      <c r="N72" s="249"/>
      <c r="O72" s="249"/>
      <c r="P72" s="249"/>
      <c r="Q72" s="261"/>
      <c r="S72" s="848"/>
    </row>
    <row r="73" spans="2:19" ht="15.75">
      <c r="B73" s="830"/>
      <c r="C73" s="821" t="s">
        <v>190</v>
      </c>
      <c r="D73" s="813"/>
      <c r="E73" s="248"/>
      <c r="F73" s="249"/>
      <c r="G73" s="249"/>
      <c r="H73" s="249"/>
      <c r="I73" s="249"/>
      <c r="J73" s="249"/>
      <c r="K73" s="249"/>
      <c r="L73" s="249"/>
      <c r="M73" s="249"/>
      <c r="N73" s="249"/>
      <c r="O73" s="249"/>
      <c r="P73" s="249"/>
      <c r="Q73" s="261"/>
      <c r="S73" s="848"/>
    </row>
    <row r="74" spans="2:19" ht="15.75">
      <c r="B74" s="831"/>
      <c r="C74" s="822"/>
      <c r="D74" s="814"/>
      <c r="E74" s="248"/>
      <c r="F74" s="249"/>
      <c r="G74" s="249"/>
      <c r="H74" s="249"/>
      <c r="I74" s="249"/>
      <c r="J74" s="249"/>
      <c r="K74" s="249"/>
      <c r="L74" s="249"/>
      <c r="M74" s="249"/>
      <c r="N74" s="249"/>
      <c r="O74" s="249"/>
      <c r="P74" s="249"/>
      <c r="Q74" s="261"/>
      <c r="S74" s="848"/>
    </row>
    <row r="75" spans="2:19" ht="15.75">
      <c r="B75" s="832"/>
      <c r="C75" s="823"/>
      <c r="D75" s="815"/>
      <c r="E75" s="248"/>
      <c r="F75" s="249"/>
      <c r="G75" s="249"/>
      <c r="H75" s="249"/>
      <c r="I75" s="249"/>
      <c r="J75" s="249"/>
      <c r="K75" s="249"/>
      <c r="L75" s="249"/>
      <c r="M75" s="249"/>
      <c r="N75" s="249"/>
      <c r="O75" s="249"/>
      <c r="P75" s="249"/>
      <c r="Q75" s="261"/>
      <c r="S75" s="848"/>
    </row>
    <row r="76" spans="2:19" ht="15.75">
      <c r="B76" s="830"/>
      <c r="C76" s="821" t="s">
        <v>191</v>
      </c>
      <c r="D76" s="813"/>
      <c r="E76" s="248"/>
      <c r="F76" s="249"/>
      <c r="G76" s="249"/>
      <c r="H76" s="249"/>
      <c r="I76" s="249"/>
      <c r="J76" s="249"/>
      <c r="K76" s="249"/>
      <c r="L76" s="249"/>
      <c r="M76" s="249"/>
      <c r="N76" s="249"/>
      <c r="O76" s="249"/>
      <c r="P76" s="249"/>
      <c r="Q76" s="261"/>
    </row>
    <row r="77" spans="2:19" ht="15.75">
      <c r="B77" s="831"/>
      <c r="C77" s="822"/>
      <c r="D77" s="814"/>
      <c r="E77" s="248"/>
      <c r="F77" s="249"/>
      <c r="G77" s="249"/>
      <c r="H77" s="249"/>
      <c r="I77" s="249"/>
      <c r="J77" s="249"/>
      <c r="K77" s="249"/>
      <c r="L77" s="249"/>
      <c r="M77" s="249"/>
      <c r="N77" s="249"/>
      <c r="O77" s="249"/>
      <c r="P77" s="249"/>
      <c r="Q77" s="261"/>
    </row>
    <row r="78" spans="2:19" ht="15.75">
      <c r="B78" s="832"/>
      <c r="C78" s="823"/>
      <c r="D78" s="815"/>
      <c r="E78" s="248"/>
      <c r="F78" s="249"/>
      <c r="G78" s="249"/>
      <c r="H78" s="249"/>
      <c r="I78" s="249"/>
      <c r="J78" s="249"/>
      <c r="K78" s="249"/>
      <c r="L78" s="249"/>
      <c r="M78" s="249"/>
      <c r="N78" s="249"/>
      <c r="O78" s="249"/>
      <c r="P78" s="249"/>
      <c r="Q78" s="261"/>
    </row>
    <row r="79" spans="2:19" ht="15.75">
      <c r="B79" s="836"/>
      <c r="C79" s="827" t="s">
        <v>168</v>
      </c>
      <c r="D79" s="816"/>
      <c r="E79" s="417"/>
      <c r="F79" s="418"/>
      <c r="G79" s="418"/>
      <c r="H79" s="418"/>
      <c r="I79" s="418"/>
      <c r="J79" s="418"/>
      <c r="K79" s="418"/>
      <c r="L79" s="418"/>
      <c r="M79" s="418"/>
      <c r="N79" s="418"/>
      <c r="O79" s="418"/>
      <c r="P79" s="418"/>
      <c r="Q79" s="415"/>
    </row>
    <row r="80" spans="2:19" ht="15.75">
      <c r="B80" s="837"/>
      <c r="C80" s="828"/>
      <c r="D80" s="817"/>
      <c r="E80" s="417"/>
      <c r="F80" s="418"/>
      <c r="G80" s="418"/>
      <c r="H80" s="418"/>
      <c r="I80" s="418"/>
      <c r="J80" s="418"/>
      <c r="K80" s="418"/>
      <c r="L80" s="418"/>
      <c r="M80" s="418"/>
      <c r="N80" s="418"/>
      <c r="O80" s="418"/>
      <c r="P80" s="418"/>
      <c r="Q80" s="415"/>
    </row>
    <row r="81" spans="2:17" ht="15.75">
      <c r="B81" s="838"/>
      <c r="C81" s="829"/>
      <c r="D81" s="818"/>
      <c r="E81" s="417"/>
      <c r="F81" s="418"/>
      <c r="G81" s="418"/>
      <c r="H81" s="418"/>
      <c r="I81" s="418"/>
      <c r="J81" s="418"/>
      <c r="K81" s="418"/>
      <c r="L81" s="418"/>
      <c r="M81" s="418"/>
      <c r="N81" s="418"/>
      <c r="O81" s="418"/>
      <c r="P81" s="418"/>
      <c r="Q81" s="415"/>
    </row>
    <row r="82" spans="2:17" ht="15.75">
      <c r="B82" s="830"/>
      <c r="C82" s="821" t="s">
        <v>169</v>
      </c>
      <c r="D82" s="813"/>
      <c r="E82" s="248"/>
      <c r="F82" s="249"/>
      <c r="G82" s="249"/>
      <c r="H82" s="249"/>
      <c r="I82" s="249"/>
      <c r="J82" s="249"/>
      <c r="K82" s="249"/>
      <c r="L82" s="249"/>
      <c r="M82" s="249"/>
      <c r="N82" s="249"/>
      <c r="O82" s="249"/>
      <c r="P82" s="249"/>
      <c r="Q82" s="261"/>
    </row>
    <row r="83" spans="2:17" ht="15.75">
      <c r="B83" s="831"/>
      <c r="C83" s="822"/>
      <c r="D83" s="814"/>
      <c r="E83" s="248"/>
      <c r="F83" s="249"/>
      <c r="G83" s="249"/>
      <c r="H83" s="249"/>
      <c r="I83" s="249"/>
      <c r="J83" s="249"/>
      <c r="K83" s="249"/>
      <c r="L83" s="249"/>
      <c r="M83" s="249"/>
      <c r="N83" s="249"/>
      <c r="O83" s="249"/>
      <c r="P83" s="249"/>
      <c r="Q83" s="261"/>
    </row>
    <row r="84" spans="2:17" ht="15.75">
      <c r="B84" s="832"/>
      <c r="C84" s="823"/>
      <c r="D84" s="815"/>
      <c r="E84" s="248"/>
      <c r="F84" s="249"/>
      <c r="G84" s="249"/>
      <c r="H84" s="249"/>
      <c r="I84" s="249"/>
      <c r="J84" s="249"/>
      <c r="K84" s="249"/>
      <c r="L84" s="249"/>
      <c r="M84" s="249"/>
      <c r="N84" s="249"/>
      <c r="O84" s="249"/>
      <c r="P84" s="249"/>
      <c r="Q84" s="261"/>
    </row>
    <row r="85" spans="2:17" ht="15.75">
      <c r="B85" s="830"/>
      <c r="C85" s="821" t="s">
        <v>170</v>
      </c>
      <c r="D85" s="813"/>
      <c r="E85" s="248"/>
      <c r="F85" s="249"/>
      <c r="G85" s="249"/>
      <c r="H85" s="249"/>
      <c r="I85" s="249"/>
      <c r="J85" s="249"/>
      <c r="K85" s="249"/>
      <c r="L85" s="249"/>
      <c r="M85" s="249"/>
      <c r="N85" s="249"/>
      <c r="O85" s="249"/>
      <c r="P85" s="249"/>
      <c r="Q85" s="261"/>
    </row>
    <row r="86" spans="2:17" ht="15.75">
      <c r="B86" s="831"/>
      <c r="C86" s="822"/>
      <c r="D86" s="814"/>
      <c r="E86" s="248"/>
      <c r="F86" s="249"/>
      <c r="G86" s="249"/>
      <c r="H86" s="249"/>
      <c r="I86" s="249"/>
      <c r="J86" s="249"/>
      <c r="K86" s="249"/>
      <c r="L86" s="249"/>
      <c r="M86" s="249"/>
      <c r="N86" s="249"/>
      <c r="O86" s="249"/>
      <c r="P86" s="249"/>
      <c r="Q86" s="261"/>
    </row>
    <row r="87" spans="2:17" ht="15.75">
      <c r="B87" s="832"/>
      <c r="C87" s="823"/>
      <c r="D87" s="815"/>
      <c r="E87" s="248"/>
      <c r="F87" s="249"/>
      <c r="G87" s="249"/>
      <c r="H87" s="249"/>
      <c r="I87" s="249"/>
      <c r="J87" s="249"/>
      <c r="K87" s="249"/>
      <c r="L87" s="249"/>
      <c r="M87" s="249"/>
      <c r="N87" s="249"/>
      <c r="O87" s="249"/>
      <c r="P87" s="249"/>
      <c r="Q87" s="261"/>
    </row>
    <row r="88" spans="2:17" ht="15.75">
      <c r="B88" s="830"/>
      <c r="C88" s="821" t="s">
        <v>171</v>
      </c>
      <c r="D88" s="813"/>
      <c r="E88" s="248"/>
      <c r="F88" s="249"/>
      <c r="G88" s="249"/>
      <c r="H88" s="249"/>
      <c r="I88" s="249"/>
      <c r="J88" s="249"/>
      <c r="K88" s="249"/>
      <c r="L88" s="249"/>
      <c r="M88" s="249"/>
      <c r="N88" s="249"/>
      <c r="O88" s="249"/>
      <c r="P88" s="249"/>
      <c r="Q88" s="261"/>
    </row>
    <row r="89" spans="2:17" ht="15.75">
      <c r="B89" s="831"/>
      <c r="C89" s="822"/>
      <c r="D89" s="814"/>
      <c r="E89" s="248"/>
      <c r="F89" s="249"/>
      <c r="G89" s="249"/>
      <c r="H89" s="249"/>
      <c r="I89" s="249"/>
      <c r="J89" s="249"/>
      <c r="K89" s="249"/>
      <c r="L89" s="249"/>
      <c r="M89" s="249"/>
      <c r="N89" s="249"/>
      <c r="O89" s="249"/>
      <c r="P89" s="249"/>
      <c r="Q89" s="261"/>
    </row>
    <row r="90" spans="2:17" ht="15.75">
      <c r="B90" s="832"/>
      <c r="C90" s="823"/>
      <c r="D90" s="815"/>
      <c r="E90" s="248"/>
      <c r="F90" s="249"/>
      <c r="G90" s="249"/>
      <c r="H90" s="249"/>
      <c r="I90" s="249"/>
      <c r="J90" s="249"/>
      <c r="K90" s="249"/>
      <c r="L90" s="249"/>
      <c r="M90" s="249"/>
      <c r="N90" s="249"/>
      <c r="O90" s="249"/>
      <c r="P90" s="249"/>
      <c r="Q90" s="261"/>
    </row>
    <row r="91" spans="2:17" ht="15.75">
      <c r="B91" s="830"/>
      <c r="C91" s="821" t="s">
        <v>172</v>
      </c>
      <c r="D91" s="813"/>
      <c r="E91" s="248"/>
      <c r="F91" s="249"/>
      <c r="G91" s="249"/>
      <c r="H91" s="249"/>
      <c r="I91" s="249"/>
      <c r="J91" s="249"/>
      <c r="K91" s="249"/>
      <c r="L91" s="249"/>
      <c r="M91" s="249"/>
      <c r="N91" s="249"/>
      <c r="O91" s="249"/>
      <c r="P91" s="249"/>
      <c r="Q91" s="261"/>
    </row>
    <row r="92" spans="2:17" ht="15.75">
      <c r="B92" s="831"/>
      <c r="C92" s="822"/>
      <c r="D92" s="814"/>
      <c r="E92" s="248"/>
      <c r="F92" s="249"/>
      <c r="G92" s="249"/>
      <c r="H92" s="249"/>
      <c r="I92" s="249"/>
      <c r="J92" s="249"/>
      <c r="K92" s="249"/>
      <c r="L92" s="249"/>
      <c r="M92" s="249"/>
      <c r="N92" s="249"/>
      <c r="O92" s="249"/>
      <c r="P92" s="249"/>
      <c r="Q92" s="261"/>
    </row>
    <row r="93" spans="2:17" ht="15.75">
      <c r="B93" s="832"/>
      <c r="C93" s="823"/>
      <c r="D93" s="815"/>
      <c r="E93" s="248"/>
      <c r="F93" s="249"/>
      <c r="G93" s="249"/>
      <c r="H93" s="249"/>
      <c r="I93" s="249"/>
      <c r="J93" s="249"/>
      <c r="K93" s="249"/>
      <c r="L93" s="249"/>
      <c r="M93" s="249"/>
      <c r="N93" s="249"/>
      <c r="O93" s="249"/>
      <c r="P93" s="249"/>
      <c r="Q93" s="261"/>
    </row>
    <row r="94" spans="2:17" ht="15.75">
      <c r="B94" s="830"/>
      <c r="C94" s="821" t="s">
        <v>173</v>
      </c>
      <c r="D94" s="813"/>
      <c r="E94" s="248"/>
      <c r="F94" s="249"/>
      <c r="G94" s="249"/>
      <c r="H94" s="249"/>
      <c r="I94" s="249"/>
      <c r="J94" s="249"/>
      <c r="K94" s="249"/>
      <c r="L94" s="249"/>
      <c r="M94" s="249"/>
      <c r="N94" s="249"/>
      <c r="O94" s="249"/>
      <c r="P94" s="249"/>
      <c r="Q94" s="261"/>
    </row>
    <row r="95" spans="2:17" ht="15.75">
      <c r="B95" s="831"/>
      <c r="C95" s="822"/>
      <c r="D95" s="814"/>
      <c r="E95" s="248"/>
      <c r="F95" s="249"/>
      <c r="G95" s="249"/>
      <c r="H95" s="249"/>
      <c r="I95" s="249"/>
      <c r="J95" s="249"/>
      <c r="K95" s="249"/>
      <c r="L95" s="249"/>
      <c r="M95" s="249"/>
      <c r="N95" s="249"/>
      <c r="O95" s="249"/>
      <c r="P95" s="249"/>
      <c r="Q95" s="261"/>
    </row>
    <row r="96" spans="2:17" ht="15.75">
      <c r="B96" s="832"/>
      <c r="C96" s="823"/>
      <c r="D96" s="815"/>
      <c r="E96" s="248"/>
      <c r="F96" s="249"/>
      <c r="G96" s="249"/>
      <c r="H96" s="249"/>
      <c r="I96" s="249"/>
      <c r="J96" s="249"/>
      <c r="K96" s="249"/>
      <c r="L96" s="249"/>
      <c r="M96" s="249"/>
      <c r="N96" s="249"/>
      <c r="O96" s="249"/>
      <c r="P96" s="249"/>
      <c r="Q96" s="261"/>
    </row>
    <row r="97" spans="2:17" ht="15.75">
      <c r="B97" s="830"/>
      <c r="C97" s="821" t="s">
        <v>174</v>
      </c>
      <c r="D97" s="813"/>
      <c r="E97" s="248"/>
      <c r="F97" s="249"/>
      <c r="G97" s="249"/>
      <c r="H97" s="249"/>
      <c r="I97" s="249"/>
      <c r="J97" s="249"/>
      <c r="K97" s="249"/>
      <c r="L97" s="249"/>
      <c r="M97" s="249"/>
      <c r="N97" s="249"/>
      <c r="O97" s="249"/>
      <c r="P97" s="249"/>
      <c r="Q97" s="261"/>
    </row>
    <row r="98" spans="2:17" ht="15.75">
      <c r="B98" s="831"/>
      <c r="C98" s="822"/>
      <c r="D98" s="814"/>
      <c r="E98" s="248"/>
      <c r="F98" s="249"/>
      <c r="G98" s="249"/>
      <c r="H98" s="249"/>
      <c r="I98" s="249"/>
      <c r="J98" s="249"/>
      <c r="K98" s="249"/>
      <c r="L98" s="249"/>
      <c r="M98" s="249"/>
      <c r="N98" s="249"/>
      <c r="O98" s="249"/>
      <c r="P98" s="249"/>
      <c r="Q98" s="261"/>
    </row>
    <row r="99" spans="2:17" ht="15.75">
      <c r="B99" s="832"/>
      <c r="C99" s="823"/>
      <c r="D99" s="815"/>
      <c r="E99" s="248"/>
      <c r="F99" s="249"/>
      <c r="G99" s="249"/>
      <c r="H99" s="249"/>
      <c r="I99" s="249"/>
      <c r="J99" s="249"/>
      <c r="K99" s="249"/>
      <c r="L99" s="249"/>
      <c r="M99" s="249"/>
      <c r="N99" s="249"/>
      <c r="O99" s="249"/>
      <c r="P99" s="249"/>
      <c r="Q99" s="261"/>
    </row>
    <row r="100" spans="2:17" ht="15.75">
      <c r="B100" s="830"/>
      <c r="C100" s="821" t="s">
        <v>175</v>
      </c>
      <c r="D100" s="813"/>
      <c r="E100" s="248"/>
      <c r="F100" s="249"/>
      <c r="G100" s="249"/>
      <c r="H100" s="249"/>
      <c r="I100" s="249"/>
      <c r="J100" s="249"/>
      <c r="K100" s="249"/>
      <c r="L100" s="249"/>
      <c r="M100" s="249"/>
      <c r="N100" s="249"/>
      <c r="O100" s="249"/>
      <c r="P100" s="249"/>
      <c r="Q100" s="261"/>
    </row>
    <row r="101" spans="2:17" ht="15.75">
      <c r="B101" s="831"/>
      <c r="C101" s="822"/>
      <c r="D101" s="814"/>
      <c r="E101" s="248"/>
      <c r="F101" s="249"/>
      <c r="G101" s="249"/>
      <c r="H101" s="249"/>
      <c r="I101" s="249"/>
      <c r="J101" s="249"/>
      <c r="K101" s="249"/>
      <c r="L101" s="249"/>
      <c r="M101" s="249"/>
      <c r="N101" s="249"/>
      <c r="O101" s="249"/>
      <c r="P101" s="249"/>
      <c r="Q101" s="261"/>
    </row>
    <row r="102" spans="2:17" ht="15.75">
      <c r="B102" s="832"/>
      <c r="C102" s="823"/>
      <c r="D102" s="815"/>
      <c r="E102" s="248"/>
      <c r="F102" s="249"/>
      <c r="G102" s="249"/>
      <c r="H102" s="249"/>
      <c r="I102" s="249"/>
      <c r="J102" s="249"/>
      <c r="K102" s="249"/>
      <c r="L102" s="249"/>
      <c r="M102" s="249"/>
      <c r="N102" s="249"/>
      <c r="O102" s="249"/>
      <c r="P102" s="249"/>
      <c r="Q102" s="261"/>
    </row>
    <row r="103" spans="2:17" ht="15.75">
      <c r="B103" s="830"/>
      <c r="C103" s="821" t="s">
        <v>176</v>
      </c>
      <c r="D103" s="813"/>
      <c r="E103" s="248"/>
      <c r="F103" s="249"/>
      <c r="G103" s="249"/>
      <c r="H103" s="249"/>
      <c r="I103" s="249"/>
      <c r="J103" s="249"/>
      <c r="K103" s="249"/>
      <c r="L103" s="249"/>
      <c r="M103" s="249"/>
      <c r="N103" s="249"/>
      <c r="O103" s="249"/>
      <c r="P103" s="249"/>
      <c r="Q103" s="261"/>
    </row>
    <row r="104" spans="2:17" ht="15.75">
      <c r="B104" s="831"/>
      <c r="C104" s="822"/>
      <c r="D104" s="814"/>
      <c r="E104" s="248"/>
      <c r="F104" s="249"/>
      <c r="G104" s="249"/>
      <c r="H104" s="249"/>
      <c r="I104" s="249"/>
      <c r="J104" s="249"/>
      <c r="K104" s="249"/>
      <c r="L104" s="249"/>
      <c r="M104" s="249"/>
      <c r="N104" s="249"/>
      <c r="O104" s="249"/>
      <c r="P104" s="249"/>
      <c r="Q104" s="261"/>
    </row>
    <row r="105" spans="2:17" ht="15.75">
      <c r="B105" s="832"/>
      <c r="C105" s="823"/>
      <c r="D105" s="815"/>
      <c r="E105" s="248"/>
      <c r="F105" s="249"/>
      <c r="G105" s="249"/>
      <c r="H105" s="249"/>
      <c r="I105" s="249"/>
      <c r="J105" s="249"/>
      <c r="K105" s="249"/>
      <c r="L105" s="249"/>
      <c r="M105" s="249"/>
      <c r="N105" s="249"/>
      <c r="O105" s="249"/>
      <c r="P105" s="249"/>
      <c r="Q105" s="261"/>
    </row>
    <row r="106" spans="2:17" ht="15.75">
      <c r="B106" s="830"/>
      <c r="C106" s="821" t="s">
        <v>177</v>
      </c>
      <c r="D106" s="813"/>
      <c r="E106" s="248"/>
      <c r="F106" s="249"/>
      <c r="G106" s="249"/>
      <c r="H106" s="249"/>
      <c r="I106" s="249"/>
      <c r="J106" s="249"/>
      <c r="K106" s="249"/>
      <c r="L106" s="249"/>
      <c r="M106" s="249"/>
      <c r="N106" s="249"/>
      <c r="O106" s="249"/>
      <c r="P106" s="249"/>
      <c r="Q106" s="261"/>
    </row>
    <row r="107" spans="2:17" ht="15.75">
      <c r="B107" s="831"/>
      <c r="C107" s="822"/>
      <c r="D107" s="814"/>
      <c r="E107" s="248"/>
      <c r="F107" s="249"/>
      <c r="G107" s="249"/>
      <c r="H107" s="249"/>
      <c r="I107" s="249"/>
      <c r="J107" s="249"/>
      <c r="K107" s="249"/>
      <c r="L107" s="249"/>
      <c r="M107" s="249"/>
      <c r="N107" s="249"/>
      <c r="O107" s="249"/>
      <c r="P107" s="249"/>
      <c r="Q107" s="261"/>
    </row>
    <row r="108" spans="2:17" ht="15.75">
      <c r="B108" s="832"/>
      <c r="C108" s="823"/>
      <c r="D108" s="815"/>
      <c r="E108" s="248"/>
      <c r="F108" s="249"/>
      <c r="G108" s="249"/>
      <c r="H108" s="249"/>
      <c r="I108" s="249"/>
      <c r="J108" s="249"/>
      <c r="K108" s="249"/>
      <c r="L108" s="249"/>
      <c r="M108" s="249"/>
      <c r="N108" s="249"/>
      <c r="O108" s="249"/>
      <c r="P108" s="249"/>
      <c r="Q108" s="261"/>
    </row>
    <row r="109" spans="2:17" ht="15.75">
      <c r="B109" s="836"/>
      <c r="C109" s="827" t="s">
        <v>178</v>
      </c>
      <c r="D109" s="816"/>
      <c r="E109" s="417"/>
      <c r="F109" s="418"/>
      <c r="G109" s="418"/>
      <c r="H109" s="418"/>
      <c r="I109" s="418"/>
      <c r="J109" s="418"/>
      <c r="K109" s="418"/>
      <c r="L109" s="418"/>
      <c r="M109" s="418"/>
      <c r="N109" s="418"/>
      <c r="O109" s="418"/>
      <c r="P109" s="418"/>
      <c r="Q109" s="415"/>
    </row>
    <row r="110" spans="2:17" ht="15.75">
      <c r="B110" s="837"/>
      <c r="C110" s="828"/>
      <c r="D110" s="817"/>
      <c r="E110" s="417"/>
      <c r="F110" s="418"/>
      <c r="G110" s="418"/>
      <c r="H110" s="418"/>
      <c r="I110" s="418"/>
      <c r="J110" s="418"/>
      <c r="K110" s="418"/>
      <c r="L110" s="418"/>
      <c r="M110" s="418"/>
      <c r="N110" s="418"/>
      <c r="O110" s="418"/>
      <c r="P110" s="418"/>
      <c r="Q110" s="419"/>
    </row>
    <row r="111" spans="2:17" ht="15.75">
      <c r="B111" s="838"/>
      <c r="C111" s="829"/>
      <c r="D111" s="818"/>
      <c r="E111" s="417"/>
      <c r="F111" s="418"/>
      <c r="G111" s="418"/>
      <c r="H111" s="418"/>
      <c r="I111" s="418"/>
      <c r="J111" s="418"/>
      <c r="K111" s="418"/>
      <c r="L111" s="418"/>
      <c r="M111" s="418"/>
      <c r="N111" s="418"/>
      <c r="O111" s="418"/>
      <c r="P111" s="418"/>
      <c r="Q111" s="419"/>
    </row>
    <row r="112" spans="2:17" ht="15.75">
      <c r="B112" s="830"/>
      <c r="C112" s="821" t="s">
        <v>179</v>
      </c>
      <c r="D112" s="813"/>
      <c r="E112" s="248"/>
      <c r="F112" s="249"/>
      <c r="G112" s="249"/>
      <c r="H112" s="249"/>
      <c r="I112" s="249"/>
      <c r="J112" s="249"/>
      <c r="K112" s="249"/>
      <c r="L112" s="249"/>
      <c r="M112" s="249"/>
      <c r="N112" s="249"/>
      <c r="O112" s="249"/>
      <c r="P112" s="249"/>
      <c r="Q112" s="262"/>
    </row>
    <row r="113" spans="2:17" ht="15.75">
      <c r="B113" s="831"/>
      <c r="C113" s="822"/>
      <c r="D113" s="814"/>
      <c r="E113" s="248"/>
      <c r="F113" s="249"/>
      <c r="G113" s="249"/>
      <c r="H113" s="249"/>
      <c r="I113" s="249"/>
      <c r="J113" s="249"/>
      <c r="K113" s="249"/>
      <c r="L113" s="249"/>
      <c r="M113" s="249"/>
      <c r="N113" s="249"/>
      <c r="O113" s="249"/>
      <c r="P113" s="249"/>
      <c r="Q113" s="262"/>
    </row>
    <row r="114" spans="2:17" ht="15.75">
      <c r="B114" s="832"/>
      <c r="C114" s="823"/>
      <c r="D114" s="815"/>
      <c r="E114" s="248"/>
      <c r="F114" s="249"/>
      <c r="G114" s="249"/>
      <c r="H114" s="249"/>
      <c r="I114" s="249"/>
      <c r="J114" s="249"/>
      <c r="K114" s="249"/>
      <c r="L114" s="249"/>
      <c r="M114" s="249"/>
      <c r="N114" s="249"/>
      <c r="O114" s="249"/>
      <c r="P114" s="249"/>
      <c r="Q114" s="262"/>
    </row>
    <row r="115" spans="2:17" ht="15.75">
      <c r="B115" s="830"/>
      <c r="C115" s="821" t="s">
        <v>192</v>
      </c>
      <c r="D115" s="813"/>
      <c r="E115" s="248"/>
      <c r="F115" s="249"/>
      <c r="G115" s="249"/>
      <c r="H115" s="249"/>
      <c r="I115" s="249"/>
      <c r="J115" s="249"/>
      <c r="K115" s="249"/>
      <c r="L115" s="249"/>
      <c r="M115" s="249"/>
      <c r="N115" s="249"/>
      <c r="O115" s="249"/>
      <c r="P115" s="249"/>
      <c r="Q115" s="262"/>
    </row>
    <row r="116" spans="2:17" ht="15.75">
      <c r="B116" s="831"/>
      <c r="C116" s="822"/>
      <c r="D116" s="814"/>
      <c r="E116" s="248"/>
      <c r="F116" s="249"/>
      <c r="G116" s="249"/>
      <c r="H116" s="249"/>
      <c r="I116" s="249"/>
      <c r="J116" s="249"/>
      <c r="K116" s="249"/>
      <c r="L116" s="249"/>
      <c r="M116" s="249"/>
      <c r="N116" s="249"/>
      <c r="O116" s="249"/>
      <c r="P116" s="249"/>
      <c r="Q116" s="262"/>
    </row>
    <row r="117" spans="2:17" ht="15.75">
      <c r="B117" s="832"/>
      <c r="C117" s="823"/>
      <c r="D117" s="815"/>
      <c r="E117" s="248"/>
      <c r="F117" s="249"/>
      <c r="G117" s="249"/>
      <c r="H117" s="249"/>
      <c r="I117" s="249"/>
      <c r="J117" s="249"/>
      <c r="K117" s="249"/>
      <c r="L117" s="249"/>
      <c r="M117" s="249"/>
      <c r="N117" s="249"/>
      <c r="O117" s="249"/>
      <c r="P117" s="249"/>
      <c r="Q117" s="262"/>
    </row>
    <row r="118" spans="2:17" ht="15.75">
      <c r="B118" s="830"/>
      <c r="C118" s="821" t="s">
        <v>193</v>
      </c>
      <c r="D118" s="813"/>
      <c r="E118" s="248"/>
      <c r="F118" s="249"/>
      <c r="G118" s="249"/>
      <c r="H118" s="249"/>
      <c r="I118" s="249"/>
      <c r="J118" s="249"/>
      <c r="K118" s="249"/>
      <c r="L118" s="249"/>
      <c r="M118" s="249"/>
      <c r="N118" s="249"/>
      <c r="O118" s="249"/>
      <c r="P118" s="249"/>
      <c r="Q118" s="262"/>
    </row>
    <row r="119" spans="2:17" ht="15.75">
      <c r="B119" s="831"/>
      <c r="C119" s="822"/>
      <c r="D119" s="814"/>
      <c r="E119" s="248"/>
      <c r="F119" s="249"/>
      <c r="G119" s="249"/>
      <c r="H119" s="249"/>
      <c r="I119" s="249"/>
      <c r="J119" s="249"/>
      <c r="K119" s="249"/>
      <c r="L119" s="249"/>
      <c r="M119" s="249"/>
      <c r="N119" s="249"/>
      <c r="O119" s="249"/>
      <c r="P119" s="249"/>
      <c r="Q119" s="262"/>
    </row>
    <row r="120" spans="2:17" ht="15.75">
      <c r="B120" s="832"/>
      <c r="C120" s="823"/>
      <c r="D120" s="815"/>
      <c r="E120" s="248"/>
      <c r="F120" s="249"/>
      <c r="G120" s="249"/>
      <c r="H120" s="249"/>
      <c r="I120" s="249"/>
      <c r="J120" s="249"/>
      <c r="K120" s="249"/>
      <c r="L120" s="249"/>
      <c r="M120" s="249"/>
      <c r="N120" s="249"/>
      <c r="O120" s="249"/>
      <c r="P120" s="249"/>
      <c r="Q120" s="262"/>
    </row>
    <row r="121" spans="2:17" ht="15.75">
      <c r="B121" s="830"/>
      <c r="C121" s="821" t="s">
        <v>180</v>
      </c>
      <c r="D121" s="813"/>
      <c r="E121" s="248"/>
      <c r="F121" s="249"/>
      <c r="G121" s="249"/>
      <c r="H121" s="249"/>
      <c r="I121" s="249"/>
      <c r="J121" s="249"/>
      <c r="K121" s="249"/>
      <c r="L121" s="249"/>
      <c r="M121" s="249"/>
      <c r="N121" s="249"/>
      <c r="O121" s="249"/>
      <c r="P121" s="249"/>
      <c r="Q121" s="262"/>
    </row>
    <row r="122" spans="2:17" ht="15.75">
      <c r="B122" s="831"/>
      <c r="C122" s="822"/>
      <c r="D122" s="814"/>
      <c r="E122" s="248"/>
      <c r="F122" s="249"/>
      <c r="G122" s="249"/>
      <c r="H122" s="249"/>
      <c r="I122" s="249"/>
      <c r="J122" s="249"/>
      <c r="K122" s="249"/>
      <c r="L122" s="249"/>
      <c r="M122" s="249"/>
      <c r="N122" s="249"/>
      <c r="O122" s="249"/>
      <c r="P122" s="249"/>
      <c r="Q122" s="262"/>
    </row>
    <row r="123" spans="2:17" ht="15.75">
      <c r="B123" s="832"/>
      <c r="C123" s="823"/>
      <c r="D123" s="815"/>
      <c r="E123" s="248"/>
      <c r="F123" s="249"/>
      <c r="G123" s="249"/>
      <c r="H123" s="249"/>
      <c r="I123" s="249"/>
      <c r="J123" s="249"/>
      <c r="K123" s="249"/>
      <c r="L123" s="249"/>
      <c r="M123" s="249"/>
      <c r="N123" s="249"/>
      <c r="O123" s="249"/>
      <c r="P123" s="249"/>
      <c r="Q123" s="262"/>
    </row>
    <row r="124" spans="2:17" ht="15.75">
      <c r="B124" s="830"/>
      <c r="C124" s="821" t="s">
        <v>194</v>
      </c>
      <c r="D124" s="813"/>
      <c r="E124" s="248"/>
      <c r="F124" s="249"/>
      <c r="G124" s="249"/>
      <c r="H124" s="249"/>
      <c r="I124" s="249"/>
      <c r="J124" s="249"/>
      <c r="K124" s="249"/>
      <c r="L124" s="249"/>
      <c r="M124" s="249"/>
      <c r="N124" s="249"/>
      <c r="O124" s="249"/>
      <c r="P124" s="249"/>
      <c r="Q124" s="262"/>
    </row>
    <row r="125" spans="2:17" ht="15.75">
      <c r="B125" s="831"/>
      <c r="C125" s="822"/>
      <c r="D125" s="814"/>
      <c r="E125" s="248"/>
      <c r="F125" s="249"/>
      <c r="G125" s="249"/>
      <c r="H125" s="249"/>
      <c r="I125" s="249"/>
      <c r="J125" s="249"/>
      <c r="K125" s="249"/>
      <c r="L125" s="249"/>
      <c r="M125" s="249"/>
      <c r="N125" s="249"/>
      <c r="O125" s="249"/>
      <c r="P125" s="249"/>
      <c r="Q125" s="262"/>
    </row>
    <row r="126" spans="2:17" ht="15.75">
      <c r="B126" s="832"/>
      <c r="C126" s="823"/>
      <c r="D126" s="815"/>
      <c r="E126" s="248"/>
      <c r="F126" s="249"/>
      <c r="G126" s="249"/>
      <c r="H126" s="249"/>
      <c r="I126" s="249"/>
      <c r="J126" s="249"/>
      <c r="K126" s="249"/>
      <c r="L126" s="249"/>
      <c r="M126" s="249"/>
      <c r="N126" s="249"/>
      <c r="O126" s="249"/>
      <c r="P126" s="249"/>
      <c r="Q126" s="262"/>
    </row>
    <row r="127" spans="2:17" ht="15.75">
      <c r="B127" s="830"/>
      <c r="C127" s="821" t="s">
        <v>195</v>
      </c>
      <c r="D127" s="813"/>
      <c r="E127" s="248"/>
      <c r="F127" s="249"/>
      <c r="G127" s="249"/>
      <c r="H127" s="249"/>
      <c r="I127" s="249"/>
      <c r="J127" s="249"/>
      <c r="K127" s="249"/>
      <c r="L127" s="249"/>
      <c r="M127" s="249"/>
      <c r="N127" s="249"/>
      <c r="O127" s="249"/>
      <c r="P127" s="249"/>
      <c r="Q127" s="262"/>
    </row>
    <row r="128" spans="2:17" ht="15.75">
      <c r="B128" s="831"/>
      <c r="C128" s="822"/>
      <c r="D128" s="814"/>
      <c r="E128" s="248"/>
      <c r="F128" s="249"/>
      <c r="G128" s="249"/>
      <c r="H128" s="249"/>
      <c r="I128" s="249"/>
      <c r="J128" s="249"/>
      <c r="K128" s="249"/>
      <c r="L128" s="249"/>
      <c r="M128" s="249"/>
      <c r="N128" s="249"/>
      <c r="O128" s="249"/>
      <c r="P128" s="249"/>
      <c r="Q128" s="262"/>
    </row>
    <row r="129" spans="2:17" ht="15.75">
      <c r="B129" s="832"/>
      <c r="C129" s="823"/>
      <c r="D129" s="815"/>
      <c r="E129" s="248"/>
      <c r="F129" s="249"/>
      <c r="G129" s="249"/>
      <c r="H129" s="249"/>
      <c r="I129" s="249"/>
      <c r="J129" s="249"/>
      <c r="K129" s="249"/>
      <c r="L129" s="249"/>
      <c r="M129" s="249"/>
      <c r="N129" s="249"/>
      <c r="O129" s="249"/>
      <c r="P129" s="249"/>
      <c r="Q129" s="262"/>
    </row>
    <row r="130" spans="2:17" ht="15.75">
      <c r="B130" s="830"/>
      <c r="C130" s="821" t="s">
        <v>181</v>
      </c>
      <c r="D130" s="813"/>
      <c r="E130" s="248"/>
      <c r="F130" s="249"/>
      <c r="G130" s="249"/>
      <c r="H130" s="249"/>
      <c r="I130" s="249"/>
      <c r="J130" s="249"/>
      <c r="K130" s="249"/>
      <c r="L130" s="249"/>
      <c r="M130" s="249"/>
      <c r="N130" s="249"/>
      <c r="O130" s="249"/>
      <c r="P130" s="249"/>
      <c r="Q130" s="262"/>
    </row>
    <row r="131" spans="2:17" ht="15.75">
      <c r="B131" s="831"/>
      <c r="C131" s="822"/>
      <c r="D131" s="814"/>
      <c r="E131" s="248"/>
      <c r="F131" s="249"/>
      <c r="G131" s="249"/>
      <c r="H131" s="249"/>
      <c r="I131" s="249"/>
      <c r="J131" s="249"/>
      <c r="K131" s="249"/>
      <c r="L131" s="249"/>
      <c r="M131" s="249"/>
      <c r="N131" s="249"/>
      <c r="O131" s="249"/>
      <c r="P131" s="249"/>
      <c r="Q131" s="262"/>
    </row>
    <row r="132" spans="2:17" ht="15.75">
      <c r="B132" s="832"/>
      <c r="C132" s="823"/>
      <c r="D132" s="815"/>
      <c r="E132" s="248"/>
      <c r="F132" s="249"/>
      <c r="G132" s="249"/>
      <c r="H132" s="249"/>
      <c r="I132" s="249"/>
      <c r="J132" s="249"/>
      <c r="K132" s="249"/>
      <c r="L132" s="249"/>
      <c r="M132" s="249"/>
      <c r="N132" s="249"/>
      <c r="O132" s="249"/>
      <c r="P132" s="249"/>
      <c r="Q132" s="262"/>
    </row>
    <row r="133" spans="2:17" ht="15.75">
      <c r="B133" s="830"/>
      <c r="C133" s="821" t="s">
        <v>196</v>
      </c>
      <c r="D133" s="813"/>
      <c r="E133" s="248"/>
      <c r="F133" s="249"/>
      <c r="G133" s="249"/>
      <c r="H133" s="249"/>
      <c r="I133" s="249"/>
      <c r="J133" s="249"/>
      <c r="K133" s="249"/>
      <c r="L133" s="249"/>
      <c r="M133" s="249"/>
      <c r="N133" s="249"/>
      <c r="O133" s="249"/>
      <c r="P133" s="249"/>
      <c r="Q133" s="262"/>
    </row>
    <row r="134" spans="2:17" ht="15.75">
      <c r="B134" s="831"/>
      <c r="C134" s="822"/>
      <c r="D134" s="814"/>
      <c r="E134" s="248"/>
      <c r="F134" s="249"/>
      <c r="G134" s="249"/>
      <c r="H134" s="249"/>
      <c r="I134" s="249"/>
      <c r="J134" s="249"/>
      <c r="K134" s="249"/>
      <c r="L134" s="249"/>
      <c r="M134" s="249"/>
      <c r="N134" s="249"/>
      <c r="O134" s="249"/>
      <c r="P134" s="249"/>
      <c r="Q134" s="262"/>
    </row>
    <row r="135" spans="2:17" ht="15.75">
      <c r="B135" s="832"/>
      <c r="C135" s="823"/>
      <c r="D135" s="815"/>
      <c r="E135" s="248"/>
      <c r="F135" s="249"/>
      <c r="G135" s="249"/>
      <c r="H135" s="249"/>
      <c r="I135" s="249"/>
      <c r="J135" s="249"/>
      <c r="K135" s="249"/>
      <c r="L135" s="249"/>
      <c r="M135" s="249"/>
      <c r="N135" s="249"/>
      <c r="O135" s="249"/>
      <c r="P135" s="249"/>
      <c r="Q135" s="262"/>
    </row>
    <row r="136" spans="2:17" ht="15.75">
      <c r="B136" s="830"/>
      <c r="C136" s="821" t="s">
        <v>197</v>
      </c>
      <c r="D136" s="813"/>
      <c r="E136" s="248"/>
      <c r="F136" s="249"/>
      <c r="G136" s="249"/>
      <c r="H136" s="249"/>
      <c r="I136" s="249"/>
      <c r="J136" s="249"/>
      <c r="K136" s="249"/>
      <c r="L136" s="249"/>
      <c r="M136" s="249"/>
      <c r="N136" s="249"/>
      <c r="O136" s="249"/>
      <c r="P136" s="249"/>
      <c r="Q136" s="262"/>
    </row>
    <row r="137" spans="2:17" ht="15.75">
      <c r="B137" s="831"/>
      <c r="C137" s="822"/>
      <c r="D137" s="814"/>
      <c r="E137" s="248"/>
      <c r="F137" s="249"/>
      <c r="G137" s="249"/>
      <c r="H137" s="249"/>
      <c r="I137" s="249"/>
      <c r="J137" s="249"/>
      <c r="K137" s="249"/>
      <c r="L137" s="249"/>
      <c r="M137" s="249"/>
      <c r="N137" s="249"/>
      <c r="O137" s="249"/>
      <c r="P137" s="249"/>
      <c r="Q137" s="262"/>
    </row>
    <row r="138" spans="2:17" ht="15.75">
      <c r="B138" s="832"/>
      <c r="C138" s="823"/>
      <c r="D138" s="815"/>
      <c r="E138" s="248"/>
      <c r="F138" s="249"/>
      <c r="G138" s="249"/>
      <c r="H138" s="249"/>
      <c r="I138" s="249"/>
      <c r="J138" s="249"/>
      <c r="K138" s="249"/>
      <c r="L138" s="249"/>
      <c r="M138" s="249"/>
      <c r="N138" s="249"/>
      <c r="O138" s="249"/>
      <c r="P138" s="249"/>
      <c r="Q138" s="262"/>
    </row>
    <row r="139" spans="2:17" ht="15.75">
      <c r="B139" s="836"/>
      <c r="C139" s="827" t="s">
        <v>185</v>
      </c>
      <c r="D139" s="816"/>
      <c r="E139" s="417"/>
      <c r="F139" s="418"/>
      <c r="G139" s="418"/>
      <c r="H139" s="418"/>
      <c r="I139" s="418"/>
      <c r="J139" s="418"/>
      <c r="K139" s="418"/>
      <c r="L139" s="418"/>
      <c r="M139" s="418"/>
      <c r="N139" s="418"/>
      <c r="O139" s="418"/>
      <c r="P139" s="418"/>
      <c r="Q139" s="419"/>
    </row>
    <row r="140" spans="2:17" ht="15.75">
      <c r="B140" s="837"/>
      <c r="C140" s="828"/>
      <c r="D140" s="817"/>
      <c r="E140" s="417"/>
      <c r="F140" s="418"/>
      <c r="G140" s="418"/>
      <c r="H140" s="418"/>
      <c r="I140" s="418"/>
      <c r="J140" s="418"/>
      <c r="K140" s="418"/>
      <c r="L140" s="418"/>
      <c r="M140" s="418"/>
      <c r="N140" s="418"/>
      <c r="O140" s="418"/>
      <c r="P140" s="418"/>
      <c r="Q140" s="419"/>
    </row>
    <row r="141" spans="2:17" ht="15.75">
      <c r="B141" s="838"/>
      <c r="C141" s="829"/>
      <c r="D141" s="818"/>
      <c r="E141" s="417"/>
      <c r="F141" s="418"/>
      <c r="G141" s="418"/>
      <c r="H141" s="418"/>
      <c r="I141" s="418"/>
      <c r="J141" s="418"/>
      <c r="K141" s="418"/>
      <c r="L141" s="418"/>
      <c r="M141" s="418"/>
      <c r="N141" s="418"/>
      <c r="O141" s="418"/>
      <c r="P141" s="418"/>
      <c r="Q141" s="419"/>
    </row>
    <row r="142" spans="2:17" ht="15.75">
      <c r="B142" s="830"/>
      <c r="C142" s="821" t="s">
        <v>198</v>
      </c>
      <c r="D142" s="813"/>
      <c r="E142" s="248"/>
      <c r="F142" s="249"/>
      <c r="G142" s="249"/>
      <c r="H142" s="249"/>
      <c r="I142" s="249"/>
      <c r="J142" s="249"/>
      <c r="K142" s="249"/>
      <c r="L142" s="249"/>
      <c r="M142" s="249"/>
      <c r="N142" s="249"/>
      <c r="O142" s="249"/>
      <c r="P142" s="249"/>
      <c r="Q142" s="262"/>
    </row>
    <row r="143" spans="2:17" ht="15.75">
      <c r="B143" s="831"/>
      <c r="C143" s="822"/>
      <c r="D143" s="814"/>
      <c r="E143" s="248"/>
      <c r="F143" s="249"/>
      <c r="G143" s="249"/>
      <c r="H143" s="249"/>
      <c r="I143" s="249"/>
      <c r="J143" s="249"/>
      <c r="K143" s="249"/>
      <c r="L143" s="249"/>
      <c r="M143" s="249"/>
      <c r="N143" s="249"/>
      <c r="O143" s="249"/>
      <c r="P143" s="249"/>
      <c r="Q143" s="262"/>
    </row>
    <row r="144" spans="2:17" ht="15.75">
      <c r="B144" s="832"/>
      <c r="C144" s="823"/>
      <c r="D144" s="815"/>
      <c r="E144" s="248"/>
      <c r="F144" s="249"/>
      <c r="G144" s="249"/>
      <c r="H144" s="249"/>
      <c r="I144" s="249"/>
      <c r="J144" s="249"/>
      <c r="K144" s="249"/>
      <c r="L144" s="249"/>
      <c r="M144" s="249"/>
      <c r="N144" s="249"/>
      <c r="O144" s="249"/>
      <c r="P144" s="249"/>
      <c r="Q144" s="262"/>
    </row>
    <row r="145" spans="2:17" ht="15.75">
      <c r="B145" s="830"/>
      <c r="C145" s="821" t="s">
        <v>199</v>
      </c>
      <c r="D145" s="813"/>
      <c r="E145" s="248"/>
      <c r="F145" s="249"/>
      <c r="G145" s="249"/>
      <c r="H145" s="249"/>
      <c r="I145" s="249"/>
      <c r="J145" s="249"/>
      <c r="K145" s="249"/>
      <c r="L145" s="249"/>
      <c r="M145" s="249"/>
      <c r="N145" s="249"/>
      <c r="O145" s="249"/>
      <c r="P145" s="249"/>
      <c r="Q145" s="262"/>
    </row>
    <row r="146" spans="2:17" ht="15.75">
      <c r="B146" s="831"/>
      <c r="C146" s="822"/>
      <c r="D146" s="814"/>
      <c r="E146" s="248"/>
      <c r="F146" s="249"/>
      <c r="G146" s="249"/>
      <c r="H146" s="249"/>
      <c r="I146" s="249"/>
      <c r="J146" s="249"/>
      <c r="K146" s="249"/>
      <c r="L146" s="249"/>
      <c r="M146" s="249"/>
      <c r="N146" s="249"/>
      <c r="O146" s="249"/>
      <c r="P146" s="249"/>
      <c r="Q146" s="262"/>
    </row>
    <row r="147" spans="2:17" ht="15.75">
      <c r="B147" s="832"/>
      <c r="C147" s="823"/>
      <c r="D147" s="815"/>
      <c r="E147" s="248"/>
      <c r="F147" s="249"/>
      <c r="G147" s="249"/>
      <c r="H147" s="249"/>
      <c r="I147" s="249"/>
      <c r="J147" s="249"/>
      <c r="K147" s="249"/>
      <c r="L147" s="249"/>
      <c r="M147" s="249"/>
      <c r="N147" s="249"/>
      <c r="O147" s="249"/>
      <c r="P147" s="249"/>
      <c r="Q147" s="262"/>
    </row>
    <row r="148" spans="2:17" ht="15.75">
      <c r="B148" s="830"/>
      <c r="C148" s="821" t="s">
        <v>200</v>
      </c>
      <c r="D148" s="813"/>
      <c r="E148" s="248"/>
      <c r="F148" s="249"/>
      <c r="G148" s="249"/>
      <c r="H148" s="249"/>
      <c r="I148" s="249"/>
      <c r="J148" s="249"/>
      <c r="K148" s="249"/>
      <c r="L148" s="249"/>
      <c r="M148" s="249"/>
      <c r="N148" s="249"/>
      <c r="O148" s="249"/>
      <c r="P148" s="249"/>
      <c r="Q148" s="262"/>
    </row>
    <row r="149" spans="2:17" ht="15.75">
      <c r="B149" s="831"/>
      <c r="C149" s="822"/>
      <c r="D149" s="814"/>
      <c r="E149" s="248"/>
      <c r="F149" s="249"/>
      <c r="G149" s="249"/>
      <c r="H149" s="249"/>
      <c r="I149" s="249"/>
      <c r="J149" s="249"/>
      <c r="K149" s="249"/>
      <c r="L149" s="249"/>
      <c r="M149" s="249"/>
      <c r="N149" s="249"/>
      <c r="O149" s="249"/>
      <c r="P149" s="249"/>
      <c r="Q149" s="262"/>
    </row>
    <row r="150" spans="2:17" ht="15.75">
      <c r="B150" s="832"/>
      <c r="C150" s="823"/>
      <c r="D150" s="815"/>
      <c r="E150" s="248"/>
      <c r="F150" s="249"/>
      <c r="G150" s="249"/>
      <c r="H150" s="249"/>
      <c r="I150" s="249"/>
      <c r="J150" s="249"/>
      <c r="K150" s="249"/>
      <c r="L150" s="249"/>
      <c r="M150" s="249"/>
      <c r="N150" s="249"/>
      <c r="O150" s="249"/>
      <c r="P150" s="249"/>
      <c r="Q150" s="262"/>
    </row>
    <row r="151" spans="2:17" ht="15.75">
      <c r="B151" s="830"/>
      <c r="C151" s="821" t="s">
        <v>201</v>
      </c>
      <c r="D151" s="813"/>
      <c r="E151" s="248"/>
      <c r="F151" s="249"/>
      <c r="G151" s="249"/>
      <c r="H151" s="249"/>
      <c r="I151" s="249"/>
      <c r="J151" s="249"/>
      <c r="K151" s="249"/>
      <c r="L151" s="249"/>
      <c r="M151" s="249"/>
      <c r="N151" s="249"/>
      <c r="O151" s="249"/>
      <c r="P151" s="249"/>
      <c r="Q151" s="262"/>
    </row>
    <row r="152" spans="2:17" ht="15.75">
      <c r="B152" s="831"/>
      <c r="C152" s="822"/>
      <c r="D152" s="814"/>
      <c r="E152" s="248"/>
      <c r="F152" s="249"/>
      <c r="G152" s="249"/>
      <c r="H152" s="249"/>
      <c r="I152" s="249"/>
      <c r="J152" s="249"/>
      <c r="K152" s="249"/>
      <c r="L152" s="249"/>
      <c r="M152" s="249"/>
      <c r="N152" s="249"/>
      <c r="O152" s="249"/>
      <c r="P152" s="249"/>
      <c r="Q152" s="262"/>
    </row>
    <row r="153" spans="2:17" ht="15.75">
      <c r="B153" s="832"/>
      <c r="C153" s="823"/>
      <c r="D153" s="815"/>
      <c r="E153" s="248"/>
      <c r="F153" s="249"/>
      <c r="G153" s="249"/>
      <c r="H153" s="249"/>
      <c r="I153" s="249"/>
      <c r="J153" s="249"/>
      <c r="K153" s="249"/>
      <c r="L153" s="249"/>
      <c r="M153" s="249"/>
      <c r="N153" s="249"/>
      <c r="O153" s="249"/>
      <c r="P153" s="249"/>
      <c r="Q153" s="261"/>
    </row>
    <row r="154" spans="2:17" ht="15.75">
      <c r="B154" s="830"/>
      <c r="C154" s="821" t="s">
        <v>202</v>
      </c>
      <c r="D154" s="813"/>
      <c r="E154" s="248"/>
      <c r="F154" s="249"/>
      <c r="G154" s="249"/>
      <c r="H154" s="249"/>
      <c r="I154" s="249"/>
      <c r="J154" s="249"/>
      <c r="K154" s="249"/>
      <c r="L154" s="249"/>
      <c r="M154" s="249"/>
      <c r="N154" s="249"/>
      <c r="O154" s="249"/>
      <c r="P154" s="249"/>
      <c r="Q154" s="262"/>
    </row>
    <row r="155" spans="2:17" ht="15.75">
      <c r="B155" s="831"/>
      <c r="C155" s="822"/>
      <c r="D155" s="814"/>
      <c r="E155" s="248"/>
      <c r="F155" s="249"/>
      <c r="G155" s="249"/>
      <c r="H155" s="249"/>
      <c r="I155" s="249"/>
      <c r="J155" s="249"/>
      <c r="K155" s="249"/>
      <c r="L155" s="249"/>
      <c r="M155" s="249"/>
      <c r="N155" s="249"/>
      <c r="O155" s="249"/>
      <c r="P155" s="249"/>
      <c r="Q155" s="262"/>
    </row>
    <row r="156" spans="2:17" ht="15.75">
      <c r="B156" s="832"/>
      <c r="C156" s="823"/>
      <c r="D156" s="815"/>
      <c r="E156" s="248"/>
      <c r="F156" s="249"/>
      <c r="G156" s="249"/>
      <c r="H156" s="249"/>
      <c r="I156" s="249"/>
      <c r="J156" s="249"/>
      <c r="K156" s="249"/>
      <c r="L156" s="249"/>
      <c r="M156" s="249"/>
      <c r="N156" s="249"/>
      <c r="O156" s="249"/>
      <c r="P156" s="249"/>
      <c r="Q156" s="262"/>
    </row>
    <row r="157" spans="2:17" ht="15.75">
      <c r="B157" s="830"/>
      <c r="C157" s="821" t="s">
        <v>203</v>
      </c>
      <c r="D157" s="813"/>
      <c r="E157" s="248"/>
      <c r="F157" s="249"/>
      <c r="G157" s="249"/>
      <c r="H157" s="249"/>
      <c r="I157" s="249"/>
      <c r="J157" s="249"/>
      <c r="K157" s="249"/>
      <c r="L157" s="249"/>
      <c r="M157" s="249"/>
      <c r="N157" s="249"/>
      <c r="O157" s="249"/>
      <c r="P157" s="249"/>
      <c r="Q157" s="262"/>
    </row>
    <row r="158" spans="2:17" ht="15.75">
      <c r="B158" s="831"/>
      <c r="C158" s="822"/>
      <c r="D158" s="814"/>
      <c r="E158" s="248"/>
      <c r="F158" s="249"/>
      <c r="G158" s="249"/>
      <c r="H158" s="249"/>
      <c r="I158" s="249"/>
      <c r="J158" s="249"/>
      <c r="K158" s="249"/>
      <c r="L158" s="249"/>
      <c r="M158" s="249"/>
      <c r="N158" s="249"/>
      <c r="O158" s="249"/>
      <c r="P158" s="249"/>
      <c r="Q158" s="262"/>
    </row>
    <row r="159" spans="2:17" ht="15.75">
      <c r="B159" s="832"/>
      <c r="C159" s="823"/>
      <c r="D159" s="815"/>
      <c r="E159" s="248"/>
      <c r="F159" s="249"/>
      <c r="G159" s="249"/>
      <c r="H159" s="249"/>
      <c r="I159" s="249"/>
      <c r="J159" s="249"/>
      <c r="K159" s="249"/>
      <c r="L159" s="249"/>
      <c r="M159" s="249"/>
      <c r="N159" s="249"/>
      <c r="O159" s="249"/>
      <c r="P159" s="249"/>
      <c r="Q159" s="262"/>
    </row>
    <row r="160" spans="2:17" ht="15.75">
      <c r="B160" s="830"/>
      <c r="C160" s="821" t="s">
        <v>204</v>
      </c>
      <c r="D160" s="813"/>
      <c r="E160" s="248"/>
      <c r="F160" s="249"/>
      <c r="G160" s="249"/>
      <c r="H160" s="249"/>
      <c r="I160" s="249"/>
      <c r="J160" s="249"/>
      <c r="K160" s="249"/>
      <c r="L160" s="249"/>
      <c r="M160" s="249"/>
      <c r="N160" s="249"/>
      <c r="O160" s="249"/>
      <c r="P160" s="249"/>
      <c r="Q160" s="262"/>
    </row>
    <row r="161" spans="2:17" ht="15.75">
      <c r="B161" s="831"/>
      <c r="C161" s="822"/>
      <c r="D161" s="814"/>
      <c r="E161" s="248"/>
      <c r="F161" s="249"/>
      <c r="G161" s="249"/>
      <c r="H161" s="249"/>
      <c r="I161" s="249"/>
      <c r="J161" s="249"/>
      <c r="K161" s="249"/>
      <c r="L161" s="249"/>
      <c r="M161" s="249"/>
      <c r="N161" s="249"/>
      <c r="O161" s="249"/>
      <c r="P161" s="249"/>
      <c r="Q161" s="262"/>
    </row>
    <row r="162" spans="2:17" ht="15.75">
      <c r="B162" s="832"/>
      <c r="C162" s="823"/>
      <c r="D162" s="815"/>
      <c r="E162" s="248"/>
      <c r="F162" s="249"/>
      <c r="G162" s="249"/>
      <c r="H162" s="249"/>
      <c r="I162" s="249"/>
      <c r="J162" s="249"/>
      <c r="K162" s="249"/>
      <c r="L162" s="249"/>
      <c r="M162" s="249"/>
      <c r="N162" s="249"/>
      <c r="O162" s="249"/>
      <c r="P162" s="249"/>
      <c r="Q162" s="262"/>
    </row>
    <row r="163" spans="2:17" ht="15.75">
      <c r="B163" s="830"/>
      <c r="C163" s="821" t="s">
        <v>205</v>
      </c>
      <c r="D163" s="813"/>
      <c r="E163" s="248"/>
      <c r="F163" s="249"/>
      <c r="G163" s="249"/>
      <c r="H163" s="249"/>
      <c r="I163" s="249"/>
      <c r="J163" s="249"/>
      <c r="K163" s="249"/>
      <c r="L163" s="249"/>
      <c r="M163" s="249"/>
      <c r="N163" s="249"/>
      <c r="O163" s="249"/>
      <c r="P163" s="249"/>
      <c r="Q163" s="262"/>
    </row>
    <row r="164" spans="2:17" ht="15.75">
      <c r="B164" s="831"/>
      <c r="C164" s="822"/>
      <c r="D164" s="814"/>
      <c r="E164" s="248"/>
      <c r="F164" s="249"/>
      <c r="G164" s="249"/>
      <c r="H164" s="249"/>
      <c r="I164" s="249"/>
      <c r="J164" s="249"/>
      <c r="K164" s="249"/>
      <c r="L164" s="249"/>
      <c r="M164" s="249"/>
      <c r="N164" s="249"/>
      <c r="O164" s="249"/>
      <c r="P164" s="249"/>
      <c r="Q164" s="262"/>
    </row>
    <row r="165" spans="2:17" ht="15.75">
      <c r="B165" s="832"/>
      <c r="C165" s="823"/>
      <c r="D165" s="815"/>
      <c r="E165" s="248"/>
      <c r="F165" s="249"/>
      <c r="G165" s="249"/>
      <c r="H165" s="249"/>
      <c r="I165" s="249"/>
      <c r="J165" s="249"/>
      <c r="K165" s="249"/>
      <c r="L165" s="249"/>
      <c r="M165" s="249"/>
      <c r="N165" s="249"/>
      <c r="O165" s="249"/>
      <c r="P165" s="249"/>
      <c r="Q165" s="262"/>
    </row>
    <row r="166" spans="2:17" ht="15.75">
      <c r="B166" s="830"/>
      <c r="C166" s="821" t="s">
        <v>206</v>
      </c>
      <c r="D166" s="813"/>
      <c r="E166" s="248"/>
      <c r="F166" s="249"/>
      <c r="G166" s="249"/>
      <c r="H166" s="249"/>
      <c r="I166" s="249"/>
      <c r="J166" s="249"/>
      <c r="K166" s="249"/>
      <c r="L166" s="249"/>
      <c r="M166" s="249"/>
      <c r="N166" s="249"/>
      <c r="O166" s="249"/>
      <c r="P166" s="249"/>
      <c r="Q166" s="262"/>
    </row>
    <row r="167" spans="2:17" ht="15.75">
      <c r="B167" s="831"/>
      <c r="C167" s="822"/>
      <c r="D167" s="814"/>
      <c r="E167" s="248"/>
      <c r="F167" s="249"/>
      <c r="G167" s="249"/>
      <c r="H167" s="249"/>
      <c r="I167" s="249"/>
      <c r="J167" s="249"/>
      <c r="K167" s="249"/>
      <c r="L167" s="249"/>
      <c r="M167" s="249"/>
      <c r="N167" s="249"/>
      <c r="O167" s="249"/>
      <c r="P167" s="249"/>
      <c r="Q167" s="262"/>
    </row>
    <row r="168" spans="2:17" ht="15.75">
      <c r="B168" s="832"/>
      <c r="C168" s="823"/>
      <c r="D168" s="815"/>
      <c r="E168" s="248"/>
      <c r="F168" s="249"/>
      <c r="G168" s="249"/>
      <c r="H168" s="249"/>
      <c r="I168" s="249"/>
      <c r="J168" s="249"/>
      <c r="K168" s="249"/>
      <c r="L168" s="249"/>
      <c r="M168" s="249"/>
      <c r="N168" s="249"/>
      <c r="O168" s="249"/>
      <c r="P168" s="249"/>
      <c r="Q168" s="262"/>
    </row>
    <row r="169" spans="2:17" ht="15.75">
      <c r="B169" s="836"/>
      <c r="C169" s="827"/>
      <c r="D169" s="816"/>
      <c r="E169" s="417"/>
      <c r="F169" s="418"/>
      <c r="G169" s="418"/>
      <c r="H169" s="418"/>
      <c r="I169" s="418"/>
      <c r="J169" s="418"/>
      <c r="K169" s="418"/>
      <c r="L169" s="418"/>
      <c r="M169" s="418"/>
      <c r="N169" s="418"/>
      <c r="O169" s="418"/>
      <c r="P169" s="418"/>
      <c r="Q169" s="419"/>
    </row>
    <row r="170" spans="2:17" ht="15.75">
      <c r="B170" s="837"/>
      <c r="C170" s="828"/>
      <c r="D170" s="817"/>
      <c r="E170" s="417"/>
      <c r="F170" s="418"/>
      <c r="G170" s="418"/>
      <c r="H170" s="418"/>
      <c r="I170" s="418"/>
      <c r="J170" s="418"/>
      <c r="K170" s="418"/>
      <c r="L170" s="418"/>
      <c r="M170" s="418"/>
      <c r="N170" s="418"/>
      <c r="O170" s="418"/>
      <c r="P170" s="418"/>
      <c r="Q170" s="419"/>
    </row>
    <row r="171" spans="2:17" ht="15.75">
      <c r="B171" s="838"/>
      <c r="C171" s="829"/>
      <c r="D171" s="818"/>
      <c r="E171" s="417"/>
      <c r="F171" s="418"/>
      <c r="G171" s="418"/>
      <c r="H171" s="418"/>
      <c r="I171" s="418"/>
      <c r="J171" s="418"/>
      <c r="K171" s="418"/>
      <c r="L171" s="418"/>
      <c r="M171" s="418"/>
      <c r="N171" s="418"/>
      <c r="O171" s="418"/>
      <c r="P171" s="418"/>
      <c r="Q171" s="419"/>
    </row>
    <row r="172" spans="2:17" ht="15.75">
      <c r="B172" s="830"/>
      <c r="C172" s="821"/>
      <c r="D172" s="813"/>
      <c r="E172" s="248"/>
      <c r="F172" s="249"/>
      <c r="G172" s="249"/>
      <c r="H172" s="249"/>
      <c r="I172" s="249"/>
      <c r="J172" s="249"/>
      <c r="K172" s="249"/>
      <c r="L172" s="249"/>
      <c r="M172" s="249"/>
      <c r="N172" s="249"/>
      <c r="O172" s="249"/>
      <c r="P172" s="249"/>
      <c r="Q172" s="264"/>
    </row>
    <row r="173" spans="2:17" ht="15.75">
      <c r="B173" s="831"/>
      <c r="C173" s="822"/>
      <c r="D173" s="814"/>
      <c r="E173" s="248"/>
      <c r="F173" s="249"/>
      <c r="G173" s="249"/>
      <c r="H173" s="249"/>
      <c r="I173" s="249"/>
      <c r="J173" s="249"/>
      <c r="K173" s="249"/>
      <c r="L173" s="249"/>
      <c r="M173" s="249"/>
      <c r="N173" s="249"/>
      <c r="O173" s="249"/>
      <c r="P173" s="249"/>
      <c r="Q173" s="264"/>
    </row>
    <row r="174" spans="2:17" ht="15.75">
      <c r="B174" s="832"/>
      <c r="C174" s="823"/>
      <c r="D174" s="815"/>
      <c r="E174" s="248"/>
      <c r="F174" s="249"/>
      <c r="G174" s="249"/>
      <c r="H174" s="249"/>
      <c r="I174" s="249"/>
      <c r="J174" s="249"/>
      <c r="K174" s="249"/>
      <c r="L174" s="249"/>
      <c r="M174" s="249"/>
      <c r="N174" s="249"/>
      <c r="O174" s="249"/>
      <c r="P174" s="249"/>
      <c r="Q174" s="264"/>
    </row>
    <row r="175" spans="2:17" ht="15.75">
      <c r="B175" s="830"/>
      <c r="C175" s="821"/>
      <c r="D175" s="813"/>
      <c r="E175" s="248"/>
      <c r="F175" s="249"/>
      <c r="G175" s="249"/>
      <c r="H175" s="249"/>
      <c r="I175" s="249"/>
      <c r="J175" s="249"/>
      <c r="K175" s="249"/>
      <c r="L175" s="249"/>
      <c r="M175" s="249"/>
      <c r="N175" s="249"/>
      <c r="O175" s="249"/>
      <c r="P175" s="249"/>
      <c r="Q175" s="264"/>
    </row>
    <row r="176" spans="2:17" ht="15.75">
      <c r="B176" s="831"/>
      <c r="C176" s="822"/>
      <c r="D176" s="814"/>
      <c r="E176" s="248"/>
      <c r="F176" s="249"/>
      <c r="G176" s="249"/>
      <c r="H176" s="249"/>
      <c r="I176" s="249"/>
      <c r="J176" s="249"/>
      <c r="K176" s="249"/>
      <c r="L176" s="249"/>
      <c r="M176" s="249"/>
      <c r="N176" s="249"/>
      <c r="O176" s="249"/>
      <c r="P176" s="249"/>
      <c r="Q176" s="264"/>
    </row>
    <row r="177" spans="2:17" ht="15.75">
      <c r="B177" s="832"/>
      <c r="C177" s="823"/>
      <c r="D177" s="815"/>
      <c r="E177" s="248"/>
      <c r="F177" s="249"/>
      <c r="G177" s="249"/>
      <c r="H177" s="249"/>
      <c r="I177" s="249"/>
      <c r="J177" s="249"/>
      <c r="K177" s="249"/>
      <c r="L177" s="249"/>
      <c r="M177" s="249"/>
      <c r="N177" s="249"/>
      <c r="O177" s="249"/>
      <c r="P177" s="249"/>
      <c r="Q177" s="264"/>
    </row>
    <row r="178" spans="2:17" ht="15.75">
      <c r="B178" s="830"/>
      <c r="C178" s="821"/>
      <c r="D178" s="813"/>
      <c r="E178" s="256"/>
      <c r="F178" s="256"/>
      <c r="G178" s="256"/>
      <c r="H178" s="256"/>
      <c r="I178" s="256"/>
      <c r="J178" s="256"/>
      <c r="K178" s="256"/>
      <c r="L178" s="256"/>
      <c r="M178" s="256"/>
      <c r="N178" s="256"/>
      <c r="O178" s="256"/>
      <c r="P178" s="256"/>
      <c r="Q178" s="264"/>
    </row>
    <row r="179" spans="2:17" ht="15.75">
      <c r="B179" s="831"/>
      <c r="C179" s="822"/>
      <c r="D179" s="814"/>
      <c r="E179" s="256"/>
      <c r="F179" s="256"/>
      <c r="G179" s="256"/>
      <c r="H179" s="256"/>
      <c r="I179" s="256"/>
      <c r="J179" s="256"/>
      <c r="K179" s="256"/>
      <c r="L179" s="256"/>
      <c r="M179" s="256"/>
      <c r="N179" s="256"/>
      <c r="O179" s="256"/>
      <c r="P179" s="256"/>
      <c r="Q179" s="264"/>
    </row>
    <row r="180" spans="2:17" ht="15.75">
      <c r="B180" s="832"/>
      <c r="C180" s="823"/>
      <c r="D180" s="815"/>
      <c r="E180" s="256"/>
      <c r="F180" s="256"/>
      <c r="G180" s="256"/>
      <c r="H180" s="256"/>
      <c r="I180" s="256"/>
      <c r="J180" s="256"/>
      <c r="K180" s="256"/>
      <c r="L180" s="256"/>
      <c r="M180" s="256"/>
      <c r="N180" s="256"/>
      <c r="O180" s="256"/>
      <c r="P180" s="256"/>
      <c r="Q180" s="264"/>
    </row>
    <row r="181" spans="2:17" ht="15.75">
      <c r="B181" s="830"/>
      <c r="C181" s="821"/>
      <c r="D181" s="813"/>
      <c r="E181" s="256"/>
      <c r="F181" s="256"/>
      <c r="G181" s="256"/>
      <c r="H181" s="256"/>
      <c r="I181" s="256"/>
      <c r="J181" s="256"/>
      <c r="K181" s="256"/>
      <c r="L181" s="256"/>
      <c r="M181" s="256"/>
      <c r="N181" s="256"/>
      <c r="O181" s="256"/>
      <c r="P181" s="256"/>
      <c r="Q181" s="264"/>
    </row>
    <row r="182" spans="2:17" ht="15.75">
      <c r="B182" s="831"/>
      <c r="C182" s="822"/>
      <c r="D182" s="814"/>
      <c r="E182" s="256"/>
      <c r="F182" s="256"/>
      <c r="G182" s="256"/>
      <c r="H182" s="256"/>
      <c r="I182" s="256"/>
      <c r="J182" s="256"/>
      <c r="K182" s="256"/>
      <c r="L182" s="256"/>
      <c r="M182" s="256"/>
      <c r="N182" s="256"/>
      <c r="O182" s="256"/>
      <c r="P182" s="256"/>
      <c r="Q182" s="264"/>
    </row>
    <row r="183" spans="2:17" ht="15.75">
      <c r="B183" s="832"/>
      <c r="C183" s="823"/>
      <c r="D183" s="815"/>
      <c r="E183" s="256"/>
      <c r="F183" s="256"/>
      <c r="G183" s="256"/>
      <c r="H183" s="256"/>
      <c r="I183" s="256"/>
      <c r="J183" s="256"/>
      <c r="K183" s="256"/>
      <c r="L183" s="256"/>
      <c r="M183" s="256"/>
      <c r="N183" s="256"/>
      <c r="O183" s="256"/>
      <c r="P183" s="256"/>
      <c r="Q183" s="264"/>
    </row>
    <row r="184" spans="2:17" ht="15.75">
      <c r="B184" s="830"/>
      <c r="C184" s="821"/>
      <c r="D184" s="813"/>
      <c r="E184" s="256"/>
      <c r="F184" s="256"/>
      <c r="G184" s="256"/>
      <c r="H184" s="256"/>
      <c r="I184" s="256"/>
      <c r="J184" s="256"/>
      <c r="K184" s="256"/>
      <c r="L184" s="256"/>
      <c r="M184" s="256"/>
      <c r="N184" s="256"/>
      <c r="O184" s="256"/>
      <c r="P184" s="256"/>
      <c r="Q184" s="264"/>
    </row>
    <row r="185" spans="2:17" ht="15.75">
      <c r="B185" s="831"/>
      <c r="C185" s="822"/>
      <c r="D185" s="814"/>
      <c r="E185" s="256"/>
      <c r="F185" s="256"/>
      <c r="G185" s="256"/>
      <c r="H185" s="256"/>
      <c r="I185" s="256"/>
      <c r="J185" s="256"/>
      <c r="K185" s="256"/>
      <c r="L185" s="256"/>
      <c r="M185" s="256"/>
      <c r="N185" s="256"/>
      <c r="O185" s="256"/>
      <c r="P185" s="256"/>
      <c r="Q185" s="264"/>
    </row>
    <row r="186" spans="2:17" ht="15.75">
      <c r="B186" s="832"/>
      <c r="C186" s="823"/>
      <c r="D186" s="815"/>
      <c r="E186" s="256"/>
      <c r="F186" s="256"/>
      <c r="G186" s="256"/>
      <c r="H186" s="256"/>
      <c r="I186" s="256"/>
      <c r="J186" s="256"/>
      <c r="K186" s="256"/>
      <c r="L186" s="256"/>
      <c r="M186" s="256"/>
      <c r="N186" s="256"/>
      <c r="O186" s="256"/>
      <c r="P186" s="256"/>
      <c r="Q186" s="264"/>
    </row>
    <row r="187" spans="2:17" ht="15.75">
      <c r="B187" s="830"/>
      <c r="C187" s="821"/>
      <c r="D187" s="813"/>
      <c r="E187" s="256"/>
      <c r="F187" s="256"/>
      <c r="G187" s="256"/>
      <c r="H187" s="256"/>
      <c r="I187" s="256"/>
      <c r="J187" s="256"/>
      <c r="K187" s="256"/>
      <c r="L187" s="256"/>
      <c r="M187" s="256"/>
      <c r="N187" s="256"/>
      <c r="O187" s="256"/>
      <c r="P187" s="256"/>
      <c r="Q187" s="264"/>
    </row>
    <row r="188" spans="2:17" ht="15.75">
      <c r="B188" s="831"/>
      <c r="C188" s="822"/>
      <c r="D188" s="814"/>
      <c r="E188" s="256"/>
      <c r="F188" s="256"/>
      <c r="G188" s="256"/>
      <c r="H188" s="256"/>
      <c r="I188" s="256"/>
      <c r="J188" s="256"/>
      <c r="K188" s="256"/>
      <c r="L188" s="256"/>
      <c r="M188" s="256"/>
      <c r="N188" s="256"/>
      <c r="O188" s="256"/>
      <c r="P188" s="256"/>
      <c r="Q188" s="264"/>
    </row>
    <row r="189" spans="2:17" ht="15.75">
      <c r="B189" s="832"/>
      <c r="C189" s="823"/>
      <c r="D189" s="815"/>
      <c r="E189" s="256"/>
      <c r="F189" s="256"/>
      <c r="G189" s="256"/>
      <c r="H189" s="256"/>
      <c r="I189" s="256"/>
      <c r="J189" s="256"/>
      <c r="K189" s="256"/>
      <c r="L189" s="256"/>
      <c r="M189" s="256"/>
      <c r="N189" s="256"/>
      <c r="O189" s="256"/>
      <c r="P189" s="256"/>
      <c r="Q189" s="264"/>
    </row>
    <row r="190" spans="2:17" ht="15.75">
      <c r="B190" s="830"/>
      <c r="C190" s="821"/>
      <c r="D190" s="813"/>
      <c r="E190" s="256"/>
      <c r="F190" s="256"/>
      <c r="G190" s="256"/>
      <c r="H190" s="256"/>
      <c r="I190" s="256"/>
      <c r="J190" s="256"/>
      <c r="K190" s="256"/>
      <c r="L190" s="256"/>
      <c r="M190" s="256"/>
      <c r="N190" s="256"/>
      <c r="O190" s="256"/>
      <c r="P190" s="256"/>
      <c r="Q190" s="264"/>
    </row>
    <row r="191" spans="2:17" ht="15.75">
      <c r="B191" s="831"/>
      <c r="C191" s="822"/>
      <c r="D191" s="814"/>
      <c r="E191" s="256"/>
      <c r="F191" s="256"/>
      <c r="G191" s="256"/>
      <c r="H191" s="256"/>
      <c r="I191" s="256"/>
      <c r="J191" s="256"/>
      <c r="K191" s="256"/>
      <c r="L191" s="256"/>
      <c r="M191" s="256"/>
      <c r="N191" s="256"/>
      <c r="O191" s="256"/>
      <c r="P191" s="256"/>
      <c r="Q191" s="264"/>
    </row>
    <row r="192" spans="2:17" ht="15.75">
      <c r="B192" s="832"/>
      <c r="C192" s="823"/>
      <c r="D192" s="815"/>
      <c r="E192" s="256"/>
      <c r="F192" s="256"/>
      <c r="G192" s="256"/>
      <c r="H192" s="256"/>
      <c r="I192" s="256"/>
      <c r="J192" s="256"/>
      <c r="K192" s="256"/>
      <c r="L192" s="256"/>
      <c r="M192" s="256"/>
      <c r="N192" s="256"/>
      <c r="O192" s="256"/>
      <c r="P192" s="256"/>
      <c r="Q192" s="264"/>
    </row>
    <row r="193" spans="2:17" ht="15.75">
      <c r="B193" s="830"/>
      <c r="C193" s="821"/>
      <c r="D193" s="813"/>
      <c r="E193" s="256"/>
      <c r="F193" s="256"/>
      <c r="G193" s="256"/>
      <c r="H193" s="256"/>
      <c r="I193" s="256"/>
      <c r="J193" s="256"/>
      <c r="K193" s="256"/>
      <c r="L193" s="256"/>
      <c r="M193" s="256"/>
      <c r="N193" s="256"/>
      <c r="O193" s="256"/>
      <c r="P193" s="256"/>
      <c r="Q193" s="264"/>
    </row>
    <row r="194" spans="2:17" ht="15.75">
      <c r="B194" s="831"/>
      <c r="C194" s="822"/>
      <c r="D194" s="814"/>
      <c r="E194" s="256"/>
      <c r="F194" s="256"/>
      <c r="G194" s="256"/>
      <c r="H194" s="256"/>
      <c r="I194" s="256"/>
      <c r="J194" s="256"/>
      <c r="K194" s="256"/>
      <c r="L194" s="256"/>
      <c r="M194" s="256"/>
      <c r="N194" s="256"/>
      <c r="O194" s="256"/>
      <c r="P194" s="256"/>
      <c r="Q194" s="264"/>
    </row>
    <row r="195" spans="2:17" ht="15.75">
      <c r="B195" s="832"/>
      <c r="C195" s="823"/>
      <c r="D195" s="815"/>
      <c r="E195" s="256"/>
      <c r="F195" s="256"/>
      <c r="G195" s="256"/>
      <c r="H195" s="256"/>
      <c r="I195" s="256"/>
      <c r="J195" s="256"/>
      <c r="K195" s="256"/>
      <c r="L195" s="256"/>
      <c r="M195" s="256"/>
      <c r="N195" s="256"/>
      <c r="O195" s="256"/>
      <c r="P195" s="256"/>
      <c r="Q195" s="264"/>
    </row>
    <row r="196" spans="2:17" ht="15.75">
      <c r="B196" s="833"/>
      <c r="C196" s="824"/>
      <c r="D196" s="813"/>
      <c r="E196" s="257"/>
      <c r="F196" s="257"/>
      <c r="G196" s="257"/>
      <c r="H196" s="257"/>
      <c r="I196" s="257"/>
      <c r="J196" s="257"/>
      <c r="K196" s="257"/>
      <c r="L196" s="257"/>
      <c r="M196" s="257"/>
      <c r="N196" s="257"/>
      <c r="O196" s="257"/>
      <c r="P196" s="257"/>
      <c r="Q196" s="265"/>
    </row>
    <row r="197" spans="2:17" ht="15.75">
      <c r="B197" s="834"/>
      <c r="C197" s="825"/>
      <c r="D197" s="814"/>
      <c r="E197" s="258"/>
      <c r="F197" s="258"/>
      <c r="G197" s="258"/>
      <c r="H197" s="258"/>
      <c r="I197" s="258"/>
      <c r="J197" s="258"/>
      <c r="K197" s="258"/>
      <c r="L197" s="258"/>
      <c r="M197" s="258"/>
      <c r="N197" s="258"/>
      <c r="O197" s="258"/>
      <c r="P197" s="258"/>
      <c r="Q197" s="266"/>
    </row>
    <row r="198" spans="2:17" ht="16.5" thickBot="1">
      <c r="B198" s="835"/>
      <c r="C198" s="826"/>
      <c r="D198" s="820"/>
      <c r="E198" s="267"/>
      <c r="F198" s="268"/>
      <c r="G198" s="268"/>
      <c r="H198" s="268"/>
      <c r="I198" s="268"/>
      <c r="J198" s="268"/>
      <c r="K198" s="268"/>
      <c r="L198" s="268"/>
      <c r="M198" s="268"/>
      <c r="N198" s="268"/>
      <c r="O198" s="268"/>
      <c r="P198" s="268"/>
      <c r="Q198" s="269"/>
    </row>
    <row r="199" spans="2:17">
      <c r="B199" s="246"/>
      <c r="C199" s="246"/>
      <c r="D199" s="246"/>
      <c r="E199" s="246"/>
      <c r="F199" s="246"/>
      <c r="G199" s="246"/>
      <c r="H199" s="246"/>
      <c r="I199" s="246"/>
      <c r="J199" s="246"/>
      <c r="K199" s="246"/>
      <c r="L199" s="246"/>
      <c r="M199" s="246"/>
      <c r="N199" s="246"/>
      <c r="O199" s="246"/>
      <c r="P199" s="246"/>
      <c r="Q199" s="247"/>
    </row>
    <row r="200" spans="2:17" ht="18">
      <c r="E200" s="819" t="s">
        <v>231</v>
      </c>
      <c r="F200" s="819"/>
      <c r="G200" s="819"/>
      <c r="H200" s="819"/>
      <c r="I200" s="819"/>
      <c r="J200" s="819"/>
      <c r="K200" s="819"/>
      <c r="L200" s="819"/>
      <c r="M200" s="819"/>
      <c r="N200" s="819"/>
      <c r="O200" s="819"/>
      <c r="P200" s="819"/>
    </row>
  </sheetData>
  <mergeCells count="202">
    <mergeCell ref="S4:S20"/>
    <mergeCell ref="S21:S75"/>
    <mergeCell ref="C28:C30"/>
    <mergeCell ref="D61:D63"/>
    <mergeCell ref="D64:D66"/>
    <mergeCell ref="D67:D69"/>
    <mergeCell ref="C46:C48"/>
    <mergeCell ref="C40:C42"/>
    <mergeCell ref="C43:C45"/>
    <mergeCell ref="Q10:Q12"/>
    <mergeCell ref="C10:C12"/>
    <mergeCell ref="D10:D12"/>
    <mergeCell ref="E10:E12"/>
    <mergeCell ref="F10:P10"/>
    <mergeCell ref="D25:D27"/>
    <mergeCell ref="C13:C15"/>
    <mergeCell ref="C16:C18"/>
    <mergeCell ref="C19:C21"/>
    <mergeCell ref="C22:C24"/>
    <mergeCell ref="C25:C27"/>
    <mergeCell ref="C4:Q4"/>
    <mergeCell ref="C5:Q5"/>
    <mergeCell ref="C6:Q6"/>
    <mergeCell ref="C7:Q7"/>
    <mergeCell ref="F11:I11"/>
    <mergeCell ref="J11:K11"/>
    <mergeCell ref="L11:O11"/>
    <mergeCell ref="D112:D114"/>
    <mergeCell ref="B28:B30"/>
    <mergeCell ref="B31:B33"/>
    <mergeCell ref="D16:D18"/>
    <mergeCell ref="B19:B21"/>
    <mergeCell ref="D19:D21"/>
    <mergeCell ref="B22:B24"/>
    <mergeCell ref="D22:D24"/>
    <mergeCell ref="B10:B12"/>
    <mergeCell ref="C61:C63"/>
    <mergeCell ref="B55:B57"/>
    <mergeCell ref="C55:C57"/>
    <mergeCell ref="C31:C33"/>
    <mergeCell ref="C34:C36"/>
    <mergeCell ref="B40:B42"/>
    <mergeCell ref="B43:B45"/>
    <mergeCell ref="B34:B36"/>
    <mergeCell ref="B37:B39"/>
    <mergeCell ref="C37:C39"/>
    <mergeCell ref="B25:B27"/>
    <mergeCell ref="B13:B15"/>
    <mergeCell ref="D13:D15"/>
    <mergeCell ref="B16:B18"/>
    <mergeCell ref="B121:B123"/>
    <mergeCell ref="B124:B126"/>
    <mergeCell ref="C121:C123"/>
    <mergeCell ref="C124:C126"/>
    <mergeCell ref="B115:B117"/>
    <mergeCell ref="B118:B120"/>
    <mergeCell ref="C115:C117"/>
    <mergeCell ref="C118:C120"/>
    <mergeCell ref="C79:C81"/>
    <mergeCell ref="B109:B111"/>
    <mergeCell ref="B112:B114"/>
    <mergeCell ref="C112:C114"/>
    <mergeCell ref="B103:B105"/>
    <mergeCell ref="B106:B108"/>
    <mergeCell ref="C103:C105"/>
    <mergeCell ref="C106:C108"/>
    <mergeCell ref="B97:B99"/>
    <mergeCell ref="B91:B93"/>
    <mergeCell ref="B94:B96"/>
    <mergeCell ref="B139:B141"/>
    <mergeCell ref="B142:B144"/>
    <mergeCell ref="C142:C144"/>
    <mergeCell ref="B133:B135"/>
    <mergeCell ref="B136:B138"/>
    <mergeCell ref="C133:C135"/>
    <mergeCell ref="C136:C138"/>
    <mergeCell ref="B127:B129"/>
    <mergeCell ref="B130:B132"/>
    <mergeCell ref="C127:C129"/>
    <mergeCell ref="C130:C132"/>
    <mergeCell ref="C139:C141"/>
    <mergeCell ref="B157:B159"/>
    <mergeCell ref="B160:B162"/>
    <mergeCell ref="C157:C159"/>
    <mergeCell ref="C160:C162"/>
    <mergeCell ref="B151:B153"/>
    <mergeCell ref="B154:B156"/>
    <mergeCell ref="C154:C156"/>
    <mergeCell ref="D157:D159"/>
    <mergeCell ref="B145:B147"/>
    <mergeCell ref="B148:B150"/>
    <mergeCell ref="C145:C147"/>
    <mergeCell ref="C148:C150"/>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B169:B171"/>
    <mergeCell ref="B172:B174"/>
    <mergeCell ref="C172:C174"/>
    <mergeCell ref="B163:B165"/>
    <mergeCell ref="B166:B168"/>
    <mergeCell ref="C163:C165"/>
    <mergeCell ref="C166:C168"/>
    <mergeCell ref="B46:B48"/>
    <mergeCell ref="B49:B51"/>
    <mergeCell ref="B79:B81"/>
    <mergeCell ref="B82:B84"/>
    <mergeCell ref="B85:B87"/>
    <mergeCell ref="B88:B90"/>
    <mergeCell ref="B52:B54"/>
    <mergeCell ref="C52:C54"/>
    <mergeCell ref="B76:B78"/>
    <mergeCell ref="B70:B72"/>
    <mergeCell ref="B73:B75"/>
    <mergeCell ref="B64:B66"/>
    <mergeCell ref="B67:B69"/>
    <mergeCell ref="B58:B60"/>
    <mergeCell ref="C58:C60"/>
    <mergeCell ref="B61:B63"/>
    <mergeCell ref="C49:C51"/>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D154:D156"/>
    <mergeCell ref="D79:D81"/>
    <mergeCell ref="D100:D102"/>
    <mergeCell ref="D103:D105"/>
    <mergeCell ref="D106:D108"/>
    <mergeCell ref="D109:D111"/>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B46" activeCellId="2" sqref="B24:F24 B35:F35 B46:F46"/>
    </sheetView>
  </sheetViews>
  <sheetFormatPr baseColWidth="10" defaultColWidth="11.375" defaultRowHeight="15"/>
  <cols>
    <col min="1" max="1" width="6.75" style="288" customWidth="1"/>
    <col min="2" max="2" width="23.25" style="289" customWidth="1"/>
    <col min="3" max="4" width="76.375" style="289" customWidth="1"/>
    <col min="5" max="5" width="15.125" style="288" bestFit="1" customWidth="1"/>
    <col min="6" max="6" width="59.625" style="288" customWidth="1"/>
    <col min="7" max="7" width="11.375" style="288"/>
    <col min="8" max="10" width="17.375" style="288" customWidth="1"/>
    <col min="11" max="16384" width="11.375" style="288"/>
  </cols>
  <sheetData>
    <row r="2" spans="1:10">
      <c r="B2" s="1"/>
      <c r="C2" s="1"/>
      <c r="D2" s="1"/>
      <c r="E2" s="1"/>
      <c r="F2" s="1"/>
      <c r="G2" s="1"/>
    </row>
    <row r="3" spans="1:10">
      <c r="B3" s="1"/>
      <c r="C3" s="1"/>
      <c r="D3" s="1"/>
      <c r="E3" s="1"/>
      <c r="F3" s="1"/>
      <c r="G3" s="1"/>
    </row>
    <row r="4" spans="1:10" ht="32.25" customHeight="1">
      <c r="B4" s="1"/>
      <c r="C4" s="863" t="s">
        <v>237</v>
      </c>
      <c r="D4" s="863"/>
      <c r="E4" s="3"/>
      <c r="F4" s="3"/>
      <c r="G4" s="3"/>
      <c r="H4" s="866" t="s">
        <v>261</v>
      </c>
      <c r="I4" s="866"/>
      <c r="J4" s="866"/>
    </row>
    <row r="5" spans="1:10" ht="32.25" customHeight="1">
      <c r="B5" s="1"/>
      <c r="C5" s="863" t="s">
        <v>293</v>
      </c>
      <c r="D5" s="863"/>
      <c r="E5" s="3"/>
      <c r="F5" s="3"/>
      <c r="G5" s="3"/>
      <c r="H5" s="866"/>
      <c r="I5" s="866"/>
      <c r="J5" s="866"/>
    </row>
    <row r="6" spans="1:10" ht="32.25" customHeight="1">
      <c r="B6" s="1"/>
      <c r="C6" s="863" t="s">
        <v>294</v>
      </c>
      <c r="D6" s="863"/>
      <c r="E6" s="3"/>
      <c r="F6" s="3"/>
      <c r="G6" s="3"/>
      <c r="H6" s="866"/>
      <c r="I6" s="866"/>
      <c r="J6" s="866"/>
    </row>
    <row r="7" spans="1:10" ht="32.25" customHeight="1">
      <c r="B7" s="1"/>
      <c r="C7" s="863" t="s">
        <v>295</v>
      </c>
      <c r="D7" s="863"/>
      <c r="E7" s="3"/>
      <c r="F7" s="3"/>
      <c r="G7" s="3"/>
      <c r="H7" s="866"/>
      <c r="I7" s="866"/>
      <c r="J7" s="866"/>
    </row>
    <row r="8" spans="1:10" ht="14.25" customHeight="1">
      <c r="H8" s="866"/>
      <c r="I8" s="866"/>
      <c r="J8" s="866"/>
    </row>
    <row r="9" spans="1:10" ht="15" customHeight="1" thickBot="1">
      <c r="H9" s="866"/>
      <c r="I9" s="866"/>
      <c r="J9" s="866"/>
    </row>
    <row r="10" spans="1:10" s="291" customFormat="1" ht="33.75" customHeight="1" thickBot="1">
      <c r="B10" s="864" t="s">
        <v>151</v>
      </c>
      <c r="C10" s="864" t="s">
        <v>238</v>
      </c>
      <c r="D10" s="869" t="s">
        <v>239</v>
      </c>
      <c r="E10" s="867" t="s">
        <v>256</v>
      </c>
      <c r="F10" s="868"/>
      <c r="H10" s="866"/>
      <c r="I10" s="866"/>
      <c r="J10" s="866"/>
    </row>
    <row r="11" spans="1:10" s="291" customFormat="1" ht="33.75" customHeight="1" thickBot="1">
      <c r="B11" s="865"/>
      <c r="C11" s="865"/>
      <c r="D11" s="870"/>
      <c r="E11" s="420" t="s">
        <v>24</v>
      </c>
      <c r="F11" s="420" t="s">
        <v>257</v>
      </c>
      <c r="H11" s="866"/>
      <c r="I11" s="866"/>
      <c r="J11" s="866"/>
    </row>
    <row r="12" spans="1:10" ht="87" customHeight="1">
      <c r="B12" s="421"/>
      <c r="C12" s="422" t="s">
        <v>273</v>
      </c>
      <c r="D12" s="422" t="s">
        <v>274</v>
      </c>
      <c r="E12" s="422" t="s">
        <v>213</v>
      </c>
      <c r="F12" s="423"/>
      <c r="H12" s="866"/>
      <c r="I12" s="866"/>
      <c r="J12" s="866"/>
    </row>
    <row r="13" spans="1:10" ht="62.25" customHeight="1">
      <c r="B13" s="424"/>
      <c r="C13" s="425" t="s">
        <v>255</v>
      </c>
      <c r="D13" s="425" t="s">
        <v>254</v>
      </c>
      <c r="E13" s="426" t="s">
        <v>258</v>
      </c>
      <c r="F13" s="427"/>
      <c r="H13" s="866"/>
      <c r="I13" s="866"/>
      <c r="J13" s="866"/>
    </row>
    <row r="14" spans="1:10" ht="48" customHeight="1">
      <c r="B14" s="428"/>
      <c r="C14" s="429" t="s">
        <v>251</v>
      </c>
      <c r="D14" s="430" t="s">
        <v>252</v>
      </c>
      <c r="E14" s="431" t="s">
        <v>259</v>
      </c>
      <c r="F14" s="432"/>
      <c r="H14" s="866"/>
      <c r="I14" s="866"/>
      <c r="J14" s="866"/>
    </row>
    <row r="15" spans="1:10" ht="45.75" customHeight="1">
      <c r="B15" s="296"/>
      <c r="C15" s="297" t="s">
        <v>253</v>
      </c>
      <c r="D15" s="297" t="s">
        <v>157</v>
      </c>
      <c r="E15" s="298" t="s">
        <v>260</v>
      </c>
      <c r="F15" s="299"/>
      <c r="H15" s="866"/>
      <c r="I15" s="866"/>
      <c r="J15" s="866"/>
    </row>
    <row r="16" spans="1:10" ht="45.75" customHeight="1">
      <c r="A16" s="290"/>
      <c r="B16" s="296"/>
      <c r="C16" s="297" t="s">
        <v>242</v>
      </c>
      <c r="D16" s="297" t="s">
        <v>158</v>
      </c>
      <c r="E16" s="298" t="s">
        <v>260</v>
      </c>
      <c r="F16" s="299"/>
      <c r="H16" s="866"/>
      <c r="I16" s="866"/>
      <c r="J16" s="866"/>
    </row>
    <row r="17" spans="2:10" ht="45.75" customHeight="1">
      <c r="B17" s="296"/>
      <c r="C17" s="297" t="s">
        <v>243</v>
      </c>
      <c r="D17" s="297" t="s">
        <v>159</v>
      </c>
      <c r="E17" s="298" t="s">
        <v>260</v>
      </c>
      <c r="F17" s="300"/>
      <c r="H17" s="292"/>
      <c r="I17" s="292"/>
      <c r="J17" s="292"/>
    </row>
    <row r="18" spans="2:10" ht="45.75" customHeight="1">
      <c r="B18" s="296"/>
      <c r="C18" s="297" t="s">
        <v>244</v>
      </c>
      <c r="D18" s="297" t="s">
        <v>160</v>
      </c>
      <c r="E18" s="298" t="s">
        <v>260</v>
      </c>
      <c r="F18" s="299"/>
      <c r="H18" s="292"/>
      <c r="I18" s="292"/>
      <c r="J18" s="292"/>
    </row>
    <row r="19" spans="2:10" ht="45.75" customHeight="1">
      <c r="B19" s="296"/>
      <c r="C19" s="297" t="s">
        <v>245</v>
      </c>
      <c r="D19" s="297" t="s">
        <v>161</v>
      </c>
      <c r="E19" s="298" t="s">
        <v>260</v>
      </c>
      <c r="F19" s="299"/>
      <c r="H19" s="292"/>
      <c r="I19" s="292"/>
      <c r="J19" s="292"/>
    </row>
    <row r="20" spans="2:10" ht="45.75" customHeight="1">
      <c r="B20" s="296"/>
      <c r="C20" s="297" t="s">
        <v>246</v>
      </c>
      <c r="D20" s="297" t="s">
        <v>162</v>
      </c>
      <c r="E20" s="298" t="s">
        <v>260</v>
      </c>
      <c r="F20" s="299"/>
      <c r="H20" s="292"/>
      <c r="I20" s="292"/>
      <c r="J20" s="292"/>
    </row>
    <row r="21" spans="2:10" ht="45.75" customHeight="1">
      <c r="B21" s="296"/>
      <c r="C21" s="297" t="s">
        <v>247</v>
      </c>
      <c r="D21" s="297" t="s">
        <v>163</v>
      </c>
      <c r="E21" s="298" t="s">
        <v>260</v>
      </c>
      <c r="F21" s="299"/>
      <c r="H21" s="292"/>
      <c r="I21" s="292"/>
      <c r="J21" s="292"/>
    </row>
    <row r="22" spans="2:10" ht="45.75" customHeight="1">
      <c r="B22" s="296"/>
      <c r="C22" s="297" t="s">
        <v>248</v>
      </c>
      <c r="D22" s="297" t="s">
        <v>183</v>
      </c>
      <c r="E22" s="298" t="s">
        <v>260</v>
      </c>
      <c r="F22" s="299"/>
      <c r="H22" s="292"/>
      <c r="I22" s="292"/>
      <c r="J22" s="292"/>
    </row>
    <row r="23" spans="2:10" ht="45.75" customHeight="1">
      <c r="B23" s="296"/>
      <c r="C23" s="297" t="s">
        <v>249</v>
      </c>
      <c r="D23" s="297" t="s">
        <v>184</v>
      </c>
      <c r="E23" s="298" t="s">
        <v>260</v>
      </c>
      <c r="F23" s="299"/>
      <c r="H23" s="292"/>
      <c r="I23" s="292"/>
      <c r="J23" s="292"/>
    </row>
    <row r="24" spans="2:10" ht="31.5" customHeight="1">
      <c r="B24" s="433"/>
      <c r="C24" s="429" t="s">
        <v>240</v>
      </c>
      <c r="D24" s="429" t="s">
        <v>156</v>
      </c>
      <c r="E24" s="431" t="s">
        <v>259</v>
      </c>
      <c r="F24" s="434"/>
      <c r="H24" s="292"/>
      <c r="I24" s="292"/>
      <c r="J24" s="292"/>
    </row>
    <row r="25" spans="2:10" ht="31.5" customHeight="1">
      <c r="B25" s="296"/>
      <c r="C25" s="297" t="s">
        <v>241</v>
      </c>
      <c r="D25" s="297" t="s">
        <v>157</v>
      </c>
      <c r="E25" s="298" t="s">
        <v>260</v>
      </c>
      <c r="F25" s="299"/>
      <c r="H25" s="292"/>
      <c r="I25" s="292"/>
      <c r="J25" s="292"/>
    </row>
    <row r="26" spans="2:10" ht="31.5" customHeight="1">
      <c r="B26" s="296"/>
      <c r="C26" s="297" t="s">
        <v>242</v>
      </c>
      <c r="D26" s="297" t="s">
        <v>158</v>
      </c>
      <c r="E26" s="298" t="s">
        <v>260</v>
      </c>
      <c r="F26" s="299"/>
      <c r="H26" s="292"/>
      <c r="I26" s="292"/>
      <c r="J26" s="292"/>
    </row>
    <row r="27" spans="2:10" ht="31.5" customHeight="1">
      <c r="B27" s="296"/>
      <c r="C27" s="297" t="s">
        <v>243</v>
      </c>
      <c r="D27" s="297" t="s">
        <v>159</v>
      </c>
      <c r="E27" s="298" t="s">
        <v>260</v>
      </c>
      <c r="F27" s="300"/>
      <c r="H27" s="292"/>
      <c r="I27" s="292"/>
      <c r="J27" s="292"/>
    </row>
    <row r="28" spans="2:10" ht="31.5" customHeight="1">
      <c r="B28" s="296"/>
      <c r="C28" s="297" t="s">
        <v>244</v>
      </c>
      <c r="D28" s="297" t="s">
        <v>160</v>
      </c>
      <c r="E28" s="298" t="s">
        <v>260</v>
      </c>
      <c r="F28" s="299"/>
      <c r="H28" s="292"/>
      <c r="I28" s="292"/>
      <c r="J28" s="292"/>
    </row>
    <row r="29" spans="2:10" ht="31.5" customHeight="1">
      <c r="B29" s="296"/>
      <c r="C29" s="297" t="s">
        <v>245</v>
      </c>
      <c r="D29" s="297" t="s">
        <v>161</v>
      </c>
      <c r="E29" s="298" t="s">
        <v>260</v>
      </c>
      <c r="F29" s="299"/>
      <c r="H29" s="292"/>
      <c r="I29" s="292"/>
      <c r="J29" s="292"/>
    </row>
    <row r="30" spans="2:10" ht="31.5" customHeight="1">
      <c r="B30" s="296"/>
      <c r="C30" s="297" t="s">
        <v>246</v>
      </c>
      <c r="D30" s="297" t="s">
        <v>162</v>
      </c>
      <c r="E30" s="298" t="s">
        <v>260</v>
      </c>
      <c r="F30" s="299"/>
      <c r="H30" s="292"/>
      <c r="I30" s="292"/>
      <c r="J30" s="292"/>
    </row>
    <row r="31" spans="2:10" ht="31.5" customHeight="1">
      <c r="B31" s="296"/>
      <c r="C31" s="297" t="s">
        <v>247</v>
      </c>
      <c r="D31" s="297" t="s">
        <v>163</v>
      </c>
      <c r="E31" s="298" t="s">
        <v>260</v>
      </c>
      <c r="F31" s="299"/>
      <c r="H31" s="292"/>
      <c r="I31" s="292"/>
      <c r="J31" s="292"/>
    </row>
    <row r="32" spans="2:10" ht="31.5" customHeight="1">
      <c r="B32" s="296"/>
      <c r="C32" s="297" t="s">
        <v>248</v>
      </c>
      <c r="D32" s="297" t="s">
        <v>183</v>
      </c>
      <c r="E32" s="298" t="s">
        <v>260</v>
      </c>
      <c r="F32" s="299"/>
      <c r="H32" s="292"/>
      <c r="I32" s="292"/>
      <c r="J32" s="292"/>
    </row>
    <row r="33" spans="2:10" ht="31.5" customHeight="1">
      <c r="B33" s="296"/>
      <c r="C33" s="297" t="s">
        <v>249</v>
      </c>
      <c r="D33" s="297" t="s">
        <v>184</v>
      </c>
      <c r="E33" s="298" t="s">
        <v>260</v>
      </c>
      <c r="F33" s="299"/>
      <c r="H33" s="292"/>
      <c r="I33" s="292"/>
      <c r="J33" s="292"/>
    </row>
    <row r="34" spans="2:10" ht="31.5" customHeight="1">
      <c r="B34" s="296"/>
      <c r="C34" s="297" t="s">
        <v>250</v>
      </c>
      <c r="D34" s="297" t="s">
        <v>186</v>
      </c>
      <c r="E34" s="298" t="s">
        <v>260</v>
      </c>
      <c r="F34" s="299"/>
      <c r="H34" s="292"/>
      <c r="I34" s="292"/>
      <c r="J34" s="292"/>
    </row>
    <row r="35" spans="2:10" ht="31.5" customHeight="1">
      <c r="B35" s="433"/>
      <c r="C35" s="429" t="s">
        <v>240</v>
      </c>
      <c r="D35" s="429" t="s">
        <v>156</v>
      </c>
      <c r="E35" s="431" t="s">
        <v>259</v>
      </c>
      <c r="F35" s="434"/>
      <c r="H35" s="292"/>
      <c r="I35" s="292"/>
      <c r="J35" s="292"/>
    </row>
    <row r="36" spans="2:10" ht="31.5" customHeight="1">
      <c r="B36" s="296"/>
      <c r="C36" s="297" t="s">
        <v>241</v>
      </c>
      <c r="D36" s="297" t="s">
        <v>157</v>
      </c>
      <c r="E36" s="298" t="s">
        <v>260</v>
      </c>
      <c r="F36" s="299"/>
      <c r="H36" s="292"/>
      <c r="I36" s="292"/>
      <c r="J36" s="292"/>
    </row>
    <row r="37" spans="2:10" ht="31.5" customHeight="1">
      <c r="B37" s="296"/>
      <c r="C37" s="297" t="s">
        <v>242</v>
      </c>
      <c r="D37" s="297" t="s">
        <v>158</v>
      </c>
      <c r="E37" s="298" t="s">
        <v>260</v>
      </c>
      <c r="F37" s="299"/>
      <c r="H37" s="292"/>
      <c r="I37" s="292"/>
      <c r="J37" s="292"/>
    </row>
    <row r="38" spans="2:10" ht="31.5" customHeight="1">
      <c r="B38" s="296"/>
      <c r="C38" s="297" t="s">
        <v>243</v>
      </c>
      <c r="D38" s="297" t="s">
        <v>159</v>
      </c>
      <c r="E38" s="298" t="s">
        <v>260</v>
      </c>
      <c r="F38" s="299"/>
    </row>
    <row r="39" spans="2:10" ht="31.5" customHeight="1">
      <c r="B39" s="296"/>
      <c r="C39" s="297" t="s">
        <v>244</v>
      </c>
      <c r="D39" s="297" t="s">
        <v>160</v>
      </c>
      <c r="E39" s="298" t="s">
        <v>260</v>
      </c>
      <c r="F39" s="299"/>
    </row>
    <row r="40" spans="2:10" ht="31.5" customHeight="1">
      <c r="B40" s="296"/>
      <c r="C40" s="297" t="s">
        <v>245</v>
      </c>
      <c r="D40" s="297" t="s">
        <v>161</v>
      </c>
      <c r="E40" s="298" t="s">
        <v>260</v>
      </c>
      <c r="F40" s="299"/>
    </row>
    <row r="41" spans="2:10" ht="31.5" customHeight="1">
      <c r="B41" s="296"/>
      <c r="C41" s="297" t="s">
        <v>246</v>
      </c>
      <c r="D41" s="297" t="s">
        <v>162</v>
      </c>
      <c r="E41" s="298" t="s">
        <v>260</v>
      </c>
      <c r="F41" s="299"/>
    </row>
    <row r="42" spans="2:10" ht="31.5" customHeight="1">
      <c r="B42" s="296"/>
      <c r="C42" s="297" t="s">
        <v>247</v>
      </c>
      <c r="D42" s="297" t="s">
        <v>163</v>
      </c>
      <c r="E42" s="298" t="s">
        <v>260</v>
      </c>
      <c r="F42" s="299"/>
    </row>
    <row r="43" spans="2:10" ht="31.5" customHeight="1">
      <c r="B43" s="296"/>
      <c r="C43" s="297" t="s">
        <v>248</v>
      </c>
      <c r="D43" s="297" t="s">
        <v>183</v>
      </c>
      <c r="E43" s="298" t="s">
        <v>260</v>
      </c>
      <c r="F43" s="299"/>
    </row>
    <row r="44" spans="2:10" ht="31.5" customHeight="1">
      <c r="B44" s="296"/>
      <c r="C44" s="297" t="s">
        <v>249</v>
      </c>
      <c r="D44" s="297" t="s">
        <v>184</v>
      </c>
      <c r="E44" s="298" t="s">
        <v>260</v>
      </c>
      <c r="F44" s="299"/>
    </row>
    <row r="45" spans="2:10" ht="31.5" customHeight="1">
      <c r="B45" s="296"/>
      <c r="C45" s="297" t="s">
        <v>250</v>
      </c>
      <c r="D45" s="297" t="s">
        <v>186</v>
      </c>
      <c r="E45" s="298" t="s">
        <v>260</v>
      </c>
      <c r="F45" s="299"/>
    </row>
    <row r="46" spans="2:10" ht="31.5" customHeight="1">
      <c r="B46" s="433"/>
      <c r="C46" s="429" t="s">
        <v>240</v>
      </c>
      <c r="D46" s="429" t="s">
        <v>156</v>
      </c>
      <c r="E46" s="431" t="s">
        <v>259</v>
      </c>
      <c r="F46" s="434"/>
    </row>
    <row r="47" spans="2:10" ht="31.5" customHeight="1">
      <c r="B47" s="296"/>
      <c r="C47" s="297" t="s">
        <v>241</v>
      </c>
      <c r="D47" s="297" t="s">
        <v>157</v>
      </c>
      <c r="E47" s="298" t="s">
        <v>260</v>
      </c>
      <c r="F47" s="299"/>
    </row>
    <row r="48" spans="2:10" ht="31.5" customHeight="1">
      <c r="B48" s="296"/>
      <c r="C48" s="297" t="s">
        <v>242</v>
      </c>
      <c r="D48" s="297" t="s">
        <v>158</v>
      </c>
      <c r="E48" s="298" t="s">
        <v>260</v>
      </c>
      <c r="F48" s="299"/>
    </row>
    <row r="49" spans="2:6" ht="31.5" customHeight="1">
      <c r="B49" s="296"/>
      <c r="C49" s="297" t="s">
        <v>243</v>
      </c>
      <c r="D49" s="297" t="s">
        <v>159</v>
      </c>
      <c r="E49" s="298" t="s">
        <v>260</v>
      </c>
      <c r="F49" s="299"/>
    </row>
    <row r="50" spans="2:6" ht="31.5" customHeight="1">
      <c r="B50" s="296"/>
      <c r="C50" s="297" t="s">
        <v>244</v>
      </c>
      <c r="D50" s="297" t="s">
        <v>160</v>
      </c>
      <c r="E50" s="298" t="s">
        <v>260</v>
      </c>
      <c r="F50" s="299"/>
    </row>
    <row r="51" spans="2:6" ht="31.5" customHeight="1">
      <c r="B51" s="296"/>
      <c r="C51" s="297" t="s">
        <v>245</v>
      </c>
      <c r="D51" s="297" t="s">
        <v>161</v>
      </c>
      <c r="E51" s="298" t="s">
        <v>260</v>
      </c>
      <c r="F51" s="299"/>
    </row>
    <row r="52" spans="2:6" ht="31.5" customHeight="1">
      <c r="B52" s="296"/>
      <c r="C52" s="297" t="s">
        <v>246</v>
      </c>
      <c r="D52" s="297" t="s">
        <v>162</v>
      </c>
      <c r="E52" s="298" t="s">
        <v>260</v>
      </c>
      <c r="F52" s="299"/>
    </row>
    <row r="53" spans="2:6" ht="31.5" customHeight="1">
      <c r="B53" s="296"/>
      <c r="C53" s="297" t="s">
        <v>247</v>
      </c>
      <c r="D53" s="297" t="s">
        <v>163</v>
      </c>
      <c r="E53" s="298" t="s">
        <v>260</v>
      </c>
      <c r="F53" s="299"/>
    </row>
    <row r="54" spans="2:6" ht="31.5" customHeight="1">
      <c r="B54" s="296"/>
      <c r="C54" s="297" t="s">
        <v>248</v>
      </c>
      <c r="D54" s="297" t="s">
        <v>183</v>
      </c>
      <c r="E54" s="298" t="s">
        <v>260</v>
      </c>
      <c r="F54" s="299"/>
    </row>
    <row r="55" spans="2:6" ht="31.5" customHeight="1" thickBot="1">
      <c r="B55" s="301"/>
      <c r="C55" s="302"/>
      <c r="D55" s="302"/>
      <c r="E55" s="303"/>
      <c r="F55" s="304"/>
    </row>
    <row r="56" spans="2:6">
      <c r="B56" s="291"/>
      <c r="C56" s="291"/>
      <c r="D56" s="291"/>
      <c r="E56" s="291"/>
      <c r="F56" s="291"/>
    </row>
    <row r="57" spans="2:6" ht="18.75">
      <c r="E57" s="293"/>
      <c r="F57" s="293"/>
    </row>
  </sheetData>
  <autoFilter ref="B10:F54" xr:uid="{A94FAE3D-1EF0-47AD-864A-C93154263395}">
    <filterColumn colId="3" showButton="0"/>
  </autoFilter>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33" zoomScaleNormal="33" workbookViewId="0">
      <selection activeCell="G20" sqref="G20"/>
    </sheetView>
  </sheetViews>
  <sheetFormatPr baseColWidth="10" defaultColWidth="11.375" defaultRowHeight="15"/>
  <cols>
    <col min="1" max="1" width="6.75" style="288" customWidth="1"/>
    <col min="2" max="2" width="23.125" style="289" customWidth="1"/>
    <col min="3" max="3" width="39.625" style="289" customWidth="1"/>
    <col min="4" max="6" width="39.625" style="288" customWidth="1"/>
    <col min="7" max="7" width="39.625" style="289" customWidth="1"/>
    <col min="8" max="8" width="64.25" style="288" customWidth="1"/>
    <col min="9" max="9" width="66.875" style="288" customWidth="1"/>
    <col min="10" max="11" width="11.375" style="288"/>
    <col min="12" max="16" width="35.25" style="288" customWidth="1"/>
    <col min="17" max="16384" width="11.375" style="288"/>
  </cols>
  <sheetData>
    <row r="2" spans="2:16">
      <c r="B2" s="1"/>
      <c r="C2" s="1"/>
      <c r="D2" s="95"/>
      <c r="E2" s="1"/>
      <c r="F2" s="1"/>
      <c r="G2" s="1"/>
      <c r="H2" s="1"/>
      <c r="I2" s="1"/>
    </row>
    <row r="3" spans="2:16">
      <c r="B3" s="1"/>
      <c r="C3" s="1"/>
      <c r="D3" s="2"/>
      <c r="E3" s="1"/>
      <c r="F3" s="1"/>
      <c r="G3" s="1"/>
      <c r="H3" s="1"/>
      <c r="I3" s="1"/>
    </row>
    <row r="4" spans="2:16" ht="74.45" customHeight="1">
      <c r="B4" s="1"/>
      <c r="C4" s="863" t="s">
        <v>275</v>
      </c>
      <c r="D4" s="863"/>
      <c r="E4" s="863"/>
      <c r="F4" s="863"/>
      <c r="G4" s="863"/>
      <c r="H4" s="3"/>
      <c r="I4" s="3"/>
    </row>
    <row r="5" spans="2:16" ht="32.450000000000003" customHeight="1">
      <c r="B5" s="1"/>
      <c r="C5" s="863" t="s">
        <v>293</v>
      </c>
      <c r="D5" s="863"/>
      <c r="E5" s="863"/>
      <c r="F5" s="863"/>
      <c r="G5" s="863"/>
      <c r="H5" s="3"/>
      <c r="I5" s="3"/>
    </row>
    <row r="6" spans="2:16" ht="32.450000000000003" customHeight="1">
      <c r="B6" s="1"/>
      <c r="C6" s="863" t="s">
        <v>296</v>
      </c>
      <c r="D6" s="863"/>
      <c r="E6" s="863"/>
      <c r="F6" s="863"/>
      <c r="G6" s="863"/>
      <c r="H6" s="3"/>
      <c r="I6" s="3"/>
    </row>
    <row r="7" spans="2:16" ht="32.450000000000003" customHeight="1">
      <c r="B7" s="1"/>
      <c r="C7" s="863" t="s">
        <v>297</v>
      </c>
      <c r="D7" s="863"/>
      <c r="E7" s="863"/>
      <c r="F7" s="863"/>
      <c r="G7" s="863"/>
      <c r="H7" s="3"/>
      <c r="I7" s="3"/>
    </row>
    <row r="9" spans="2:16" ht="15.75" thickBot="1"/>
    <row r="10" spans="2:16" ht="45.75" customHeight="1" thickBot="1">
      <c r="B10" s="872" t="s">
        <v>276</v>
      </c>
      <c r="C10" s="873"/>
      <c r="D10" s="873"/>
      <c r="E10" s="873"/>
      <c r="F10" s="873"/>
      <c r="G10" s="873"/>
      <c r="H10" s="873"/>
      <c r="I10" s="874"/>
      <c r="L10" s="871" t="s">
        <v>285</v>
      </c>
      <c r="M10" s="871"/>
      <c r="N10" s="871"/>
      <c r="O10" s="871"/>
      <c r="P10" s="871"/>
    </row>
    <row r="11" spans="2:16" ht="115.15" customHeight="1" thickBot="1">
      <c r="B11" s="305" t="s">
        <v>277</v>
      </c>
      <c r="C11" s="306" t="s">
        <v>278</v>
      </c>
      <c r="D11" s="306" t="s">
        <v>279</v>
      </c>
      <c r="E11" s="306" t="s">
        <v>280</v>
      </c>
      <c r="F11" s="306" t="s">
        <v>284</v>
      </c>
      <c r="G11" s="306" t="s">
        <v>281</v>
      </c>
      <c r="H11" s="306" t="s">
        <v>282</v>
      </c>
      <c r="I11" s="307" t="s">
        <v>283</v>
      </c>
      <c r="L11" s="871"/>
      <c r="M11" s="871"/>
      <c r="N11" s="871"/>
      <c r="O11" s="871"/>
      <c r="P11" s="871"/>
    </row>
    <row r="12" spans="2:16" ht="72.599999999999994" customHeight="1">
      <c r="B12" s="308"/>
      <c r="C12" s="309"/>
      <c r="D12" s="309"/>
      <c r="E12" s="309"/>
      <c r="F12" s="309"/>
      <c r="G12" s="309"/>
      <c r="H12" s="309"/>
      <c r="I12" s="310"/>
      <c r="L12" s="871"/>
      <c r="M12" s="871"/>
      <c r="N12" s="871"/>
      <c r="O12" s="871"/>
      <c r="P12" s="871"/>
    </row>
    <row r="13" spans="2:16" ht="72.599999999999994" customHeight="1">
      <c r="B13" s="317"/>
      <c r="C13" s="318"/>
      <c r="D13" s="318"/>
      <c r="E13" s="318"/>
      <c r="F13" s="318"/>
      <c r="G13" s="318"/>
      <c r="H13" s="318"/>
      <c r="I13" s="319"/>
      <c r="L13" s="871"/>
      <c r="M13" s="871"/>
      <c r="N13" s="871"/>
      <c r="O13" s="871"/>
      <c r="P13" s="871"/>
    </row>
    <row r="14" spans="2:16" ht="72.599999999999994" customHeight="1">
      <c r="B14" s="317"/>
      <c r="C14" s="318"/>
      <c r="D14" s="318"/>
      <c r="E14" s="318"/>
      <c r="F14" s="318"/>
      <c r="G14" s="318"/>
      <c r="H14" s="318"/>
      <c r="I14" s="319"/>
      <c r="L14" s="871"/>
      <c r="M14" s="871"/>
      <c r="N14" s="871"/>
      <c r="O14" s="871"/>
      <c r="P14" s="871"/>
    </row>
    <row r="15" spans="2:16" ht="72.599999999999994" customHeight="1">
      <c r="B15" s="317"/>
      <c r="C15" s="318"/>
      <c r="D15" s="318"/>
      <c r="E15" s="318"/>
      <c r="F15" s="318"/>
      <c r="G15" s="318"/>
      <c r="H15" s="318"/>
      <c r="I15" s="319"/>
      <c r="L15" s="871"/>
      <c r="M15" s="871"/>
      <c r="N15" s="871"/>
      <c r="O15" s="871"/>
      <c r="P15" s="871"/>
    </row>
    <row r="16" spans="2:16" ht="72.599999999999994" customHeight="1">
      <c r="B16" s="311"/>
      <c r="C16" s="312"/>
      <c r="D16" s="312"/>
      <c r="E16" s="312"/>
      <c r="F16" s="312"/>
      <c r="G16" s="312"/>
      <c r="H16" s="312"/>
      <c r="I16" s="313"/>
      <c r="L16" s="871"/>
      <c r="M16" s="871"/>
      <c r="N16" s="871"/>
      <c r="O16" s="871"/>
      <c r="P16" s="871"/>
    </row>
    <row r="17" spans="2:16" ht="72.599999999999994" customHeight="1">
      <c r="B17" s="311"/>
      <c r="C17" s="312"/>
      <c r="D17" s="312"/>
      <c r="E17" s="312"/>
      <c r="F17" s="312"/>
      <c r="G17" s="312"/>
      <c r="H17" s="312"/>
      <c r="I17" s="313"/>
      <c r="L17" s="871"/>
      <c r="M17" s="871"/>
      <c r="N17" s="871"/>
      <c r="O17" s="871"/>
      <c r="P17" s="871"/>
    </row>
    <row r="18" spans="2:16" ht="72.599999999999994" customHeight="1">
      <c r="B18" s="311"/>
      <c r="C18" s="312"/>
      <c r="D18" s="312"/>
      <c r="E18" s="312"/>
      <c r="F18" s="312"/>
      <c r="G18" s="312"/>
      <c r="H18" s="312"/>
      <c r="I18" s="313"/>
      <c r="L18" s="871"/>
      <c r="M18" s="871"/>
      <c r="N18" s="871"/>
      <c r="O18" s="871"/>
      <c r="P18" s="871"/>
    </row>
    <row r="19" spans="2:16" ht="72.599999999999994" customHeight="1" thickBot="1">
      <c r="B19" s="314"/>
      <c r="C19" s="315"/>
      <c r="D19" s="315"/>
      <c r="E19" s="315"/>
      <c r="F19" s="315"/>
      <c r="G19" s="315"/>
      <c r="H19" s="315"/>
      <c r="I19" s="316"/>
      <c r="L19" s="871"/>
      <c r="M19" s="871"/>
      <c r="N19" s="871"/>
      <c r="O19" s="871"/>
      <c r="P19" s="871"/>
    </row>
    <row r="20" spans="2:16">
      <c r="B20" s="288"/>
      <c r="C20" s="288"/>
      <c r="G20" s="288"/>
    </row>
    <row r="21" spans="2:16" ht="45.6" customHeight="1">
      <c r="B21" s="288"/>
      <c r="C21" s="288"/>
      <c r="G21" s="288"/>
    </row>
    <row r="22" spans="2:16" ht="45.6" customHeight="1">
      <c r="B22" s="288"/>
      <c r="C22" s="288"/>
      <c r="G22" s="288"/>
    </row>
    <row r="23" spans="2:16" ht="45.6" customHeight="1">
      <c r="B23" s="288"/>
      <c r="C23" s="288"/>
      <c r="G23" s="288"/>
    </row>
    <row r="24" spans="2:16" ht="45.6" customHeight="1">
      <c r="B24" s="288"/>
      <c r="C24" s="288"/>
      <c r="G24" s="288"/>
    </row>
    <row r="25" spans="2:16">
      <c r="B25" s="288"/>
      <c r="C25" s="288"/>
      <c r="G25" s="288"/>
    </row>
    <row r="26" spans="2:16">
      <c r="B26" s="288"/>
      <c r="C26" s="288"/>
      <c r="G26" s="288"/>
    </row>
    <row r="27" spans="2:16">
      <c r="B27" s="288"/>
      <c r="C27" s="288"/>
      <c r="G27" s="288"/>
    </row>
    <row r="28" spans="2:16">
      <c r="B28" s="288"/>
      <c r="C28" s="288"/>
      <c r="G28" s="288"/>
    </row>
    <row r="29" spans="2:16">
      <c r="B29" s="288"/>
      <c r="C29" s="288"/>
      <c r="G29" s="288"/>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zoomScale="68" zoomScaleNormal="68" zoomScaleSheetLayoutView="40" zoomScalePageLayoutView="111" workbookViewId="0">
      <selection activeCell="I10" sqref="I10"/>
    </sheetView>
  </sheetViews>
  <sheetFormatPr baseColWidth="10" defaultColWidth="12.125" defaultRowHeight="15"/>
  <cols>
    <col min="1" max="1" width="26.75" style="1" customWidth="1"/>
    <col min="2" max="3" width="28.375" style="1" customWidth="1"/>
    <col min="4" max="4" width="26.25" style="1" customWidth="1"/>
    <col min="5" max="5" width="20.625" style="1" customWidth="1"/>
    <col min="6" max="6" width="14.375" style="1" bestFit="1" customWidth="1"/>
    <col min="7" max="7" width="24.375" style="48" customWidth="1"/>
    <col min="8" max="8" width="29.625" style="1" bestFit="1" customWidth="1"/>
    <col min="9" max="9" width="33" style="1" customWidth="1"/>
    <col min="10" max="10" width="26.125" style="1" customWidth="1"/>
    <col min="11" max="11" width="26.125" style="48" customWidth="1"/>
    <col min="12" max="12" width="23" style="1" customWidth="1"/>
    <col min="13" max="13" width="23" style="48" customWidth="1"/>
    <col min="14" max="14" width="121.25" style="48" customWidth="1"/>
    <col min="15" max="18" width="32.125" style="1" customWidth="1"/>
    <col min="19" max="19" width="25" style="1" customWidth="1"/>
    <col min="20" max="16384" width="12.125" style="1"/>
  </cols>
  <sheetData>
    <row r="1" spans="1:19" ht="32.25">
      <c r="E1" s="880"/>
      <c r="F1" s="880"/>
      <c r="G1" s="880"/>
      <c r="H1" s="880"/>
      <c r="I1" s="880"/>
      <c r="J1" s="880"/>
      <c r="K1" s="880"/>
      <c r="L1" s="880"/>
      <c r="M1" s="880"/>
      <c r="N1" s="880"/>
      <c r="O1" s="880"/>
      <c r="P1" s="880"/>
      <c r="Q1" s="880"/>
      <c r="R1" s="880"/>
      <c r="S1" s="880"/>
    </row>
    <row r="2" spans="1:19" ht="90" customHeight="1">
      <c r="E2" s="881" t="s">
        <v>28</v>
      </c>
      <c r="F2" s="881"/>
      <c r="G2" s="881"/>
      <c r="H2" s="881"/>
      <c r="I2" s="881"/>
      <c r="J2" s="881"/>
      <c r="K2" s="881"/>
      <c r="L2" s="881"/>
      <c r="M2" s="881"/>
      <c r="N2" s="881"/>
      <c r="O2" s="881"/>
      <c r="P2" s="881"/>
      <c r="Q2" s="881"/>
      <c r="R2" s="881"/>
      <c r="S2" s="881"/>
    </row>
    <row r="3" spans="1:19" ht="19.5" thickBot="1">
      <c r="E3" s="12"/>
      <c r="F3" s="12"/>
      <c r="G3" s="12"/>
      <c r="H3" s="13"/>
      <c r="I3" s="13"/>
      <c r="J3" s="13"/>
      <c r="K3" s="13"/>
      <c r="L3" s="14"/>
      <c r="M3" s="49"/>
      <c r="N3" s="49"/>
      <c r="O3" s="13"/>
      <c r="P3" s="13"/>
      <c r="Q3" s="13"/>
      <c r="R3" s="13"/>
      <c r="S3" s="13"/>
    </row>
    <row r="4" spans="1:19" ht="19.5" thickTop="1">
      <c r="E4" s="882" t="s">
        <v>22</v>
      </c>
      <c r="F4" s="891" t="s">
        <v>24</v>
      </c>
      <c r="G4" s="884" t="s">
        <v>0</v>
      </c>
      <c r="H4" s="886" t="s">
        <v>1</v>
      </c>
      <c r="I4" s="886"/>
      <c r="J4" s="886"/>
      <c r="K4" s="886"/>
      <c r="L4" s="886"/>
      <c r="M4" s="886"/>
      <c r="N4" s="886"/>
      <c r="O4" s="886"/>
      <c r="P4" s="886"/>
      <c r="Q4" s="887" t="s">
        <v>262</v>
      </c>
      <c r="R4" s="887" t="s">
        <v>263</v>
      </c>
      <c r="S4" s="889" t="s">
        <v>264</v>
      </c>
    </row>
    <row r="5" spans="1:19" ht="248.25" customHeight="1" thickBot="1">
      <c r="A5" s="875" t="s">
        <v>46</v>
      </c>
      <c r="B5" s="875"/>
      <c r="C5" s="875"/>
      <c r="D5" s="875"/>
      <c r="E5" s="883"/>
      <c r="F5" s="892"/>
      <c r="G5" s="885"/>
      <c r="H5" s="294" t="s">
        <v>2</v>
      </c>
      <c r="I5" s="295" t="s">
        <v>265</v>
      </c>
      <c r="J5" s="295" t="s">
        <v>266</v>
      </c>
      <c r="K5" s="295" t="s">
        <v>267</v>
      </c>
      <c r="L5" s="294" t="s">
        <v>268</v>
      </c>
      <c r="M5" s="295" t="s">
        <v>269</v>
      </c>
      <c r="N5" s="295" t="s">
        <v>270</v>
      </c>
      <c r="O5" s="295" t="s">
        <v>271</v>
      </c>
      <c r="P5" s="295" t="s">
        <v>272</v>
      </c>
      <c r="Q5" s="888"/>
      <c r="R5" s="888"/>
      <c r="S5" s="890"/>
    </row>
    <row r="6" spans="1:19" ht="158.25" customHeight="1">
      <c r="A6" s="16" t="s">
        <v>29</v>
      </c>
      <c r="B6" s="50" t="s">
        <v>32</v>
      </c>
      <c r="C6" s="50" t="s">
        <v>36</v>
      </c>
      <c r="D6" s="51" t="s">
        <v>41</v>
      </c>
      <c r="E6" s="120"/>
      <c r="F6" s="121" t="s">
        <v>3</v>
      </c>
      <c r="G6" s="122">
        <v>1.1000000000000001</v>
      </c>
      <c r="H6" s="123" t="s">
        <v>57</v>
      </c>
      <c r="I6" s="123"/>
      <c r="J6" s="124" t="s">
        <v>47</v>
      </c>
      <c r="K6" s="124" t="s">
        <v>51</v>
      </c>
      <c r="L6" s="124" t="s">
        <v>55</v>
      </c>
      <c r="M6" s="124" t="s">
        <v>55</v>
      </c>
      <c r="N6" s="124"/>
      <c r="O6" s="125"/>
      <c r="P6" s="126"/>
      <c r="Q6" s="127"/>
      <c r="R6" s="128"/>
      <c r="S6" s="129"/>
    </row>
    <row r="7" spans="1:19" s="2" customFormat="1" ht="141.75" customHeight="1">
      <c r="A7" s="16" t="s">
        <v>30</v>
      </c>
      <c r="B7" s="50" t="s">
        <v>33</v>
      </c>
      <c r="C7" s="50" t="s">
        <v>37</v>
      </c>
      <c r="D7" s="52" t="s">
        <v>40</v>
      </c>
      <c r="E7" s="17"/>
      <c r="F7" s="18" t="s">
        <v>4</v>
      </c>
      <c r="G7" s="101" t="s">
        <v>25</v>
      </c>
      <c r="H7" s="107" t="s">
        <v>56</v>
      </c>
      <c r="I7" s="107"/>
      <c r="J7" s="108" t="s">
        <v>48</v>
      </c>
      <c r="K7" s="108" t="s">
        <v>52</v>
      </c>
      <c r="L7" s="108"/>
      <c r="M7" s="107"/>
      <c r="N7" s="107"/>
      <c r="O7" s="107"/>
      <c r="P7" s="109"/>
      <c r="Q7" s="19"/>
      <c r="R7" s="20"/>
      <c r="S7" s="21"/>
    </row>
    <row r="8" spans="1:19" ht="141.75" customHeight="1">
      <c r="A8" s="16" t="s">
        <v>39</v>
      </c>
      <c r="B8" s="50" t="s">
        <v>34</v>
      </c>
      <c r="C8" s="50" t="s">
        <v>38</v>
      </c>
      <c r="D8" s="51" t="s">
        <v>42</v>
      </c>
      <c r="E8" s="22"/>
      <c r="F8" s="23" t="s">
        <v>5</v>
      </c>
      <c r="G8" s="102" t="s">
        <v>26</v>
      </c>
      <c r="H8" s="110" t="s">
        <v>58</v>
      </c>
      <c r="I8" s="110"/>
      <c r="J8" s="111" t="s">
        <v>49</v>
      </c>
      <c r="K8" s="111" t="s">
        <v>53</v>
      </c>
      <c r="L8" s="111"/>
      <c r="M8" s="112"/>
      <c r="N8" s="112"/>
      <c r="O8" s="113"/>
      <c r="P8" s="110"/>
      <c r="Q8" s="24"/>
      <c r="R8" s="25"/>
      <c r="S8" s="26"/>
    </row>
    <row r="9" spans="1:19" ht="141.75" customHeight="1">
      <c r="A9" s="16" t="s">
        <v>31</v>
      </c>
      <c r="B9" s="50" t="s">
        <v>35</v>
      </c>
      <c r="C9" s="50" t="s">
        <v>43</v>
      </c>
      <c r="D9" s="51" t="s">
        <v>44</v>
      </c>
      <c r="E9" s="27"/>
      <c r="F9" s="28" t="s">
        <v>6</v>
      </c>
      <c r="G9" s="103" t="s">
        <v>27</v>
      </c>
      <c r="H9" s="106" t="s">
        <v>59</v>
      </c>
      <c r="I9" s="106"/>
      <c r="J9" s="105" t="s">
        <v>50</v>
      </c>
      <c r="K9" s="105" t="s">
        <v>54</v>
      </c>
      <c r="L9" s="105"/>
      <c r="M9" s="114"/>
      <c r="N9" s="114"/>
      <c r="O9" s="115"/>
      <c r="P9" s="114"/>
      <c r="Q9" s="33"/>
      <c r="R9" s="34"/>
      <c r="S9" s="35"/>
    </row>
    <row r="10" spans="1:19" ht="61.5" customHeight="1">
      <c r="A10" s="876" t="s">
        <v>60</v>
      </c>
      <c r="B10" s="876"/>
      <c r="C10" s="876"/>
      <c r="D10" s="877"/>
      <c r="E10" s="27"/>
      <c r="F10" s="28" t="s">
        <v>6</v>
      </c>
      <c r="G10" s="103"/>
      <c r="H10" s="106"/>
      <c r="I10" s="106"/>
      <c r="J10" s="105"/>
      <c r="K10" s="114"/>
      <c r="L10" s="105"/>
      <c r="M10" s="114"/>
      <c r="N10" s="114"/>
      <c r="O10" s="115"/>
      <c r="P10" s="114"/>
      <c r="Q10" s="33"/>
      <c r="R10" s="34"/>
      <c r="S10" s="35"/>
    </row>
    <row r="11" spans="1:19" ht="99.75" customHeight="1" thickBot="1">
      <c r="A11" s="878" t="s">
        <v>45</v>
      </c>
      <c r="B11" s="878"/>
      <c r="C11" s="878"/>
      <c r="D11" s="879"/>
      <c r="E11" s="96"/>
      <c r="F11" s="97" t="s">
        <v>6</v>
      </c>
      <c r="G11" s="104"/>
      <c r="H11" s="116"/>
      <c r="I11" s="116"/>
      <c r="J11" s="117"/>
      <c r="K11" s="118"/>
      <c r="L11" s="117"/>
      <c r="M11" s="118"/>
      <c r="N11" s="118"/>
      <c r="O11" s="119"/>
      <c r="P11" s="118"/>
      <c r="Q11" s="99"/>
      <c r="R11" s="98"/>
      <c r="S11" s="100"/>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dimension ref="A3:P276"/>
  <sheetViews>
    <sheetView showGridLines="0" tabSelected="1" topLeftCell="B88" zoomScale="80" zoomScaleNormal="80" zoomScaleSheetLayoutView="40" zoomScalePageLayoutView="111" workbookViewId="0">
      <selection activeCell="C90" sqref="C90"/>
    </sheetView>
  </sheetViews>
  <sheetFormatPr baseColWidth="10" defaultColWidth="12.125" defaultRowHeight="15"/>
  <cols>
    <col min="1" max="1" width="26.75" style="1" customWidth="1"/>
    <col min="2" max="2" width="23.625" style="1" customWidth="1"/>
    <col min="3" max="3" width="21.375" style="1" customWidth="1"/>
    <col min="4" max="4" width="40.375" style="95" customWidth="1"/>
    <col min="5" max="5" width="30.875" style="1" customWidth="1"/>
    <col min="6" max="6" width="56.75" style="1" customWidth="1"/>
    <col min="7" max="7" width="20.75" style="1" bestFit="1" customWidth="1"/>
    <col min="8" max="8" width="22" style="1" bestFit="1" customWidth="1"/>
    <col min="9" max="9" width="50.375" style="1" customWidth="1"/>
    <col min="10" max="10" width="30.125" style="1" customWidth="1"/>
    <col min="11" max="11" width="28.75" style="1" bestFit="1" customWidth="1"/>
    <col min="12" max="13" width="52.25" style="1" customWidth="1"/>
    <col min="14" max="14" width="63.125" style="1" customWidth="1"/>
    <col min="15" max="15" width="49.875" style="1" customWidth="1"/>
    <col min="16" max="16" width="59.375" style="1" customWidth="1"/>
    <col min="17" max="17" width="56.25" style="1" customWidth="1"/>
    <col min="18" max="16384" width="12.125" style="1"/>
  </cols>
  <sheetData>
    <row r="3" spans="2:16">
      <c r="D3" s="2"/>
    </row>
    <row r="4" spans="2:16" ht="69.75" customHeight="1">
      <c r="C4" s="863" t="s">
        <v>207</v>
      </c>
      <c r="D4" s="863"/>
      <c r="E4" s="863"/>
      <c r="F4" s="863"/>
      <c r="G4" s="863"/>
      <c r="H4" s="863"/>
      <c r="I4" s="863"/>
      <c r="J4" s="863"/>
      <c r="K4" s="863"/>
      <c r="L4" s="863"/>
      <c r="M4" s="863"/>
      <c r="N4" s="863"/>
      <c r="O4" s="863"/>
      <c r="P4" s="3"/>
    </row>
    <row r="5" spans="2:16" ht="31.5" customHeight="1">
      <c r="C5" s="863" t="s">
        <v>293</v>
      </c>
      <c r="D5" s="863"/>
      <c r="E5" s="863"/>
      <c r="F5" s="863"/>
      <c r="G5" s="863"/>
      <c r="H5" s="863"/>
      <c r="I5" s="863"/>
      <c r="J5" s="863"/>
      <c r="K5" s="863"/>
      <c r="L5" s="863"/>
      <c r="M5" s="863"/>
      <c r="N5" s="863"/>
      <c r="O5" s="863"/>
      <c r="P5" s="3"/>
    </row>
    <row r="6" spans="2:16" ht="31.5" customHeight="1">
      <c r="C6" s="863" t="s">
        <v>1099</v>
      </c>
      <c r="D6" s="863"/>
      <c r="E6" s="863"/>
      <c r="F6" s="863"/>
      <c r="G6" s="863"/>
      <c r="H6" s="863"/>
      <c r="I6" s="863"/>
      <c r="J6" s="863"/>
      <c r="K6" s="863"/>
      <c r="L6" s="863"/>
      <c r="M6" s="863"/>
      <c r="N6" s="863"/>
      <c r="O6" s="863"/>
      <c r="P6" s="4"/>
    </row>
    <row r="7" spans="2:16" ht="31.5" customHeight="1">
      <c r="C7" s="863" t="s">
        <v>1129</v>
      </c>
      <c r="D7" s="863"/>
      <c r="E7" s="863"/>
      <c r="F7" s="863"/>
      <c r="G7" s="863"/>
      <c r="H7" s="863"/>
      <c r="I7" s="863"/>
      <c r="J7" s="863"/>
      <c r="K7" s="863"/>
      <c r="L7" s="863"/>
      <c r="M7" s="863"/>
      <c r="N7" s="863"/>
      <c r="O7" s="863"/>
      <c r="P7" s="4"/>
    </row>
    <row r="8" spans="2:16" ht="32.25">
      <c r="B8" s="84"/>
      <c r="C8" s="5"/>
      <c r="D8" s="5"/>
      <c r="E8" s="5"/>
      <c r="F8" s="5"/>
      <c r="G8" s="5"/>
      <c r="H8" s="5"/>
      <c r="I8" s="5"/>
      <c r="J8" s="5"/>
      <c r="K8" s="84"/>
      <c r="L8" s="5"/>
      <c r="M8" s="5"/>
      <c r="N8" s="5"/>
      <c r="O8" s="5"/>
      <c r="P8" s="5"/>
    </row>
    <row r="9" spans="2:16" ht="42" customHeight="1">
      <c r="B9" s="895" t="s">
        <v>7</v>
      </c>
      <c r="C9" s="895"/>
      <c r="D9" s="895"/>
      <c r="E9" s="10"/>
      <c r="F9" s="10"/>
      <c r="G9" s="6"/>
      <c r="H9" s="7"/>
      <c r="I9" s="7"/>
      <c r="J9" s="7"/>
      <c r="K9" s="85"/>
      <c r="L9" s="7"/>
      <c r="M9" s="7"/>
      <c r="N9" s="7"/>
      <c r="O9" s="7"/>
      <c r="P9" s="7"/>
    </row>
    <row r="10" spans="2:16" ht="42" customHeight="1">
      <c r="B10" s="894" t="s">
        <v>8</v>
      </c>
      <c r="C10" s="894"/>
      <c r="D10" s="894"/>
      <c r="E10" s="893" t="s">
        <v>1099</v>
      </c>
      <c r="F10" s="893"/>
      <c r="G10" s="893"/>
      <c r="H10" s="893"/>
      <c r="I10" s="893"/>
      <c r="J10" s="893"/>
      <c r="K10" s="893"/>
      <c r="L10" s="893"/>
      <c r="M10" s="893"/>
      <c r="N10" s="893"/>
      <c r="O10" s="893"/>
      <c r="P10" s="893"/>
    </row>
    <row r="11" spans="2:16" ht="18.75">
      <c r="B11" s="86"/>
      <c r="C11" s="8"/>
      <c r="D11" s="87"/>
      <c r="E11" s="10"/>
      <c r="F11" s="9"/>
      <c r="G11" s="6"/>
      <c r="H11" s="7"/>
      <c r="I11" s="9"/>
      <c r="J11" s="7"/>
      <c r="K11" s="85"/>
      <c r="L11" s="9"/>
      <c r="M11" s="9"/>
      <c r="N11" s="9"/>
      <c r="O11" s="9"/>
      <c r="P11" s="9"/>
    </row>
    <row r="12" spans="2:16" ht="42" customHeight="1">
      <c r="B12" s="898" t="s">
        <v>11</v>
      </c>
      <c r="C12" s="898"/>
      <c r="D12" s="898"/>
      <c r="E12" s="10"/>
      <c r="F12" s="9"/>
      <c r="G12" s="6"/>
      <c r="H12" s="7"/>
      <c r="I12" s="9"/>
      <c r="J12" s="7"/>
      <c r="K12" s="85"/>
      <c r="L12" s="9"/>
      <c r="M12" s="9"/>
      <c r="N12" s="9"/>
      <c r="O12" s="9"/>
      <c r="P12" s="9"/>
    </row>
    <row r="13" spans="2:16" ht="18.75">
      <c r="B13" s="894" t="s">
        <v>12</v>
      </c>
      <c r="C13" s="894"/>
      <c r="D13" s="894"/>
      <c r="E13" s="893" t="s">
        <v>1130</v>
      </c>
      <c r="F13" s="893"/>
      <c r="G13" s="893"/>
      <c r="H13" s="893"/>
      <c r="I13" s="893"/>
      <c r="J13" s="893"/>
      <c r="K13" s="893"/>
      <c r="L13" s="893"/>
      <c r="M13" s="893"/>
      <c r="N13" s="893"/>
      <c r="O13" s="893"/>
      <c r="P13" s="893"/>
    </row>
    <row r="14" spans="2:16" ht="18.75" customHeight="1">
      <c r="B14" s="894" t="s">
        <v>13</v>
      </c>
      <c r="C14" s="894"/>
      <c r="D14" s="894"/>
      <c r="E14" s="893" t="s">
        <v>1131</v>
      </c>
      <c r="F14" s="893"/>
      <c r="G14" s="893"/>
      <c r="H14" s="893"/>
      <c r="I14" s="893"/>
      <c r="J14" s="893"/>
      <c r="K14" s="893"/>
      <c r="L14" s="893"/>
      <c r="M14" s="893"/>
      <c r="N14" s="893"/>
      <c r="O14" s="893"/>
      <c r="P14" s="893"/>
    </row>
    <row r="15" spans="2:16" ht="18.75" customHeight="1">
      <c r="B15" s="894" t="s">
        <v>14</v>
      </c>
      <c r="C15" s="894"/>
      <c r="D15" s="894"/>
      <c r="E15" s="893" t="s">
        <v>1132</v>
      </c>
      <c r="F15" s="893"/>
      <c r="G15" s="893"/>
      <c r="H15" s="893"/>
      <c r="I15" s="893"/>
      <c r="J15" s="893"/>
      <c r="K15" s="893"/>
      <c r="L15" s="893"/>
      <c r="M15" s="893"/>
      <c r="N15" s="893"/>
      <c r="O15" s="893"/>
      <c r="P15" s="893"/>
    </row>
    <row r="16" spans="2:16" ht="18.75">
      <c r="B16" s="86"/>
      <c r="C16" s="8"/>
      <c r="D16" s="87"/>
      <c r="E16" s="10"/>
      <c r="F16" s="9"/>
      <c r="G16" s="7"/>
      <c r="H16" s="7"/>
      <c r="I16" s="9"/>
      <c r="J16" s="7"/>
      <c r="K16" s="85"/>
      <c r="L16" s="9"/>
      <c r="M16" s="9"/>
      <c r="N16" s="9"/>
      <c r="O16" s="9"/>
      <c r="P16" s="9"/>
    </row>
    <row r="17" spans="2:16" ht="42" customHeight="1">
      <c r="B17" s="898" t="s">
        <v>15</v>
      </c>
      <c r="C17" s="898"/>
      <c r="D17" s="898"/>
      <c r="E17" s="6"/>
      <c r="F17" s="6"/>
      <c r="G17" s="6"/>
      <c r="H17" s="6"/>
      <c r="I17" s="6"/>
      <c r="J17" s="6"/>
      <c r="K17" s="6"/>
      <c r="L17" s="6"/>
      <c r="M17" s="6"/>
      <c r="N17" s="6"/>
      <c r="O17" s="6"/>
      <c r="P17" s="6"/>
    </row>
    <row r="18" spans="2:16" ht="36.75" customHeight="1">
      <c r="B18" s="86"/>
      <c r="C18" s="8"/>
      <c r="D18" s="87"/>
      <c r="E18" s="893" t="s">
        <v>1133</v>
      </c>
      <c r="F18" s="893"/>
      <c r="G18" s="893"/>
      <c r="H18" s="893"/>
      <c r="I18" s="893"/>
      <c r="J18" s="893"/>
      <c r="K18" s="893"/>
      <c r="L18" s="893"/>
      <c r="M18" s="893"/>
      <c r="N18" s="893"/>
      <c r="O18" s="893"/>
      <c r="P18" s="893"/>
    </row>
    <row r="19" spans="2:16" ht="18.75">
      <c r="B19" s="86"/>
      <c r="C19" s="8"/>
      <c r="D19" s="87"/>
      <c r="E19" s="10"/>
      <c r="F19" s="9"/>
      <c r="G19" s="7"/>
      <c r="H19" s="7"/>
      <c r="I19" s="9"/>
      <c r="J19" s="7"/>
      <c r="K19" s="85"/>
      <c r="L19" s="9"/>
      <c r="M19" s="9"/>
      <c r="N19" s="9"/>
      <c r="O19" s="9"/>
      <c r="P19" s="9"/>
    </row>
    <row r="20" spans="2:16" ht="42" customHeight="1">
      <c r="B20" s="898" t="s">
        <v>16</v>
      </c>
      <c r="C20" s="898"/>
      <c r="D20" s="898"/>
      <c r="E20" s="10"/>
      <c r="F20" s="9"/>
      <c r="G20" s="7"/>
      <c r="H20" s="7"/>
      <c r="I20" s="9"/>
      <c r="J20" s="7"/>
      <c r="K20" s="85"/>
      <c r="L20" s="9"/>
      <c r="M20" s="9"/>
      <c r="N20" s="9"/>
      <c r="O20" s="9"/>
      <c r="P20" s="9"/>
    </row>
    <row r="21" spans="2:16" ht="18.75">
      <c r="B21" s="894" t="s">
        <v>17</v>
      </c>
      <c r="C21" s="894"/>
      <c r="D21" s="894"/>
      <c r="E21" s="896" t="s">
        <v>298</v>
      </c>
      <c r="F21" s="897"/>
      <c r="G21" s="897"/>
      <c r="H21" s="897"/>
      <c r="I21" s="897"/>
      <c r="J21" s="897"/>
      <c r="K21" s="897"/>
      <c r="L21" s="897"/>
      <c r="M21" s="897"/>
      <c r="N21" s="897"/>
      <c r="O21" s="897"/>
      <c r="P21" s="897"/>
    </row>
    <row r="22" spans="2:16" ht="18.75" customHeight="1">
      <c r="B22" s="894" t="s">
        <v>18</v>
      </c>
      <c r="C22" s="894"/>
      <c r="D22" s="894"/>
      <c r="E22" s="896" t="s">
        <v>1499</v>
      </c>
      <c r="F22" s="897"/>
      <c r="G22" s="897"/>
      <c r="H22" s="897"/>
      <c r="I22" s="897"/>
      <c r="J22" s="897"/>
      <c r="K22" s="897"/>
      <c r="L22" s="897"/>
      <c r="M22" s="897"/>
      <c r="N22" s="897"/>
      <c r="O22" s="897"/>
      <c r="P22" s="897"/>
    </row>
    <row r="23" spans="2:16" ht="18.75" customHeight="1">
      <c r="B23" s="894" t="s">
        <v>19</v>
      </c>
      <c r="C23" s="894"/>
      <c r="D23" s="894"/>
      <c r="E23" s="896" t="s">
        <v>1500</v>
      </c>
      <c r="F23" s="897"/>
      <c r="G23" s="897"/>
      <c r="H23" s="897"/>
      <c r="I23" s="897"/>
      <c r="J23" s="897"/>
      <c r="K23" s="897"/>
      <c r="L23" s="897"/>
      <c r="M23" s="897"/>
      <c r="N23" s="897"/>
      <c r="O23" s="897"/>
      <c r="P23" s="897"/>
    </row>
    <row r="24" spans="2:16" ht="18.75" customHeight="1">
      <c r="B24" s="894" t="s">
        <v>20</v>
      </c>
      <c r="C24" s="894"/>
      <c r="D24" s="894"/>
      <c r="E24" s="896" t="s">
        <v>1501</v>
      </c>
      <c r="F24" s="897"/>
      <c r="G24" s="897"/>
      <c r="H24" s="897"/>
      <c r="I24" s="897"/>
      <c r="J24" s="897"/>
      <c r="K24" s="897"/>
      <c r="L24" s="897"/>
      <c r="M24" s="897"/>
      <c r="N24" s="897"/>
      <c r="O24" s="897"/>
      <c r="P24" s="897"/>
    </row>
    <row r="25" spans="2:16" ht="18.75">
      <c r="B25" s="6"/>
      <c r="C25" s="6"/>
      <c r="D25" s="87"/>
      <c r="E25" s="10"/>
      <c r="F25" s="10"/>
      <c r="G25" s="7"/>
      <c r="H25" s="7"/>
      <c r="I25" s="9"/>
      <c r="J25" s="7"/>
      <c r="K25" s="85"/>
      <c r="L25" s="9"/>
      <c r="M25" s="9"/>
      <c r="N25" s="9"/>
      <c r="O25" s="9"/>
      <c r="P25" s="9"/>
    </row>
    <row r="26" spans="2:16" ht="42" customHeight="1">
      <c r="B26" s="898" t="s">
        <v>21</v>
      </c>
      <c r="C26" s="898"/>
      <c r="D26" s="898"/>
      <c r="E26" s="6"/>
      <c r="F26" s="6"/>
      <c r="G26" s="6"/>
      <c r="H26" s="6"/>
      <c r="I26" s="6"/>
      <c r="J26" s="6"/>
      <c r="K26" s="6"/>
      <c r="L26" s="6"/>
      <c r="M26" s="6"/>
      <c r="N26" s="6"/>
      <c r="O26" s="6"/>
      <c r="P26" s="6"/>
    </row>
    <row r="27" spans="2:16" ht="18.75">
      <c r="B27" s="85"/>
      <c r="C27" s="7"/>
      <c r="D27" s="7"/>
      <c r="E27" s="899" t="s">
        <v>1105</v>
      </c>
      <c r="F27" s="899"/>
      <c r="G27" s="899"/>
      <c r="H27" s="899"/>
      <c r="I27" s="899"/>
      <c r="J27" s="899"/>
      <c r="K27" s="899"/>
      <c r="L27" s="899"/>
      <c r="M27" s="899"/>
      <c r="N27" s="899"/>
      <c r="O27" s="899"/>
      <c r="P27" s="899"/>
    </row>
    <row r="28" spans="2:16" ht="18.75">
      <c r="B28" s="85"/>
      <c r="C28" s="7"/>
      <c r="D28" s="7"/>
      <c r="E28" s="899"/>
      <c r="F28" s="899"/>
      <c r="G28" s="899"/>
      <c r="H28" s="899"/>
      <c r="I28" s="899"/>
      <c r="J28" s="899"/>
      <c r="K28" s="899"/>
      <c r="L28" s="899"/>
      <c r="M28" s="899"/>
      <c r="N28" s="899"/>
      <c r="O28" s="899"/>
      <c r="P28" s="899"/>
    </row>
    <row r="29" spans="2:16" ht="18.75">
      <c r="B29" s="85"/>
      <c r="C29" s="7"/>
      <c r="D29" s="7"/>
      <c r="E29" s="11"/>
      <c r="F29" s="11"/>
      <c r="G29" s="86"/>
      <c r="H29" s="86"/>
      <c r="I29" s="11"/>
      <c r="J29" s="86"/>
      <c r="K29" s="86"/>
      <c r="L29" s="11"/>
      <c r="M29" s="11"/>
      <c r="N29" s="11"/>
      <c r="O29" s="11"/>
      <c r="P29" s="11"/>
    </row>
    <row r="30" spans="2:16" ht="42" customHeight="1">
      <c r="B30" s="898" t="s">
        <v>23</v>
      </c>
      <c r="C30" s="898"/>
      <c r="D30" s="898"/>
      <c r="E30" s="10"/>
      <c r="F30" s="7"/>
      <c r="G30" s="6"/>
      <c r="H30" s="7"/>
      <c r="I30" s="7"/>
      <c r="J30" s="7"/>
      <c r="K30" s="85"/>
      <c r="L30" s="7"/>
      <c r="M30" s="7"/>
      <c r="N30" s="7"/>
      <c r="O30" s="7"/>
      <c r="P30" s="7"/>
    </row>
    <row r="31" spans="2:16" ht="18.75" customHeight="1">
      <c r="B31" s="894" t="s">
        <v>9</v>
      </c>
      <c r="C31" s="894"/>
      <c r="D31" s="894"/>
      <c r="E31" s="893" t="s">
        <v>293</v>
      </c>
      <c r="F31" s="893"/>
      <c r="G31" s="893"/>
      <c r="H31" s="893"/>
      <c r="I31" s="893"/>
      <c r="J31" s="893"/>
      <c r="K31" s="893"/>
      <c r="L31" s="893"/>
      <c r="M31" s="893"/>
      <c r="N31" s="893"/>
      <c r="O31" s="893"/>
      <c r="P31" s="893"/>
    </row>
    <row r="32" spans="2:16" ht="18.75" customHeight="1">
      <c r="B32" s="894" t="s">
        <v>10</v>
      </c>
      <c r="C32" s="894"/>
      <c r="D32" s="894"/>
      <c r="E32" s="893" t="s">
        <v>1100</v>
      </c>
      <c r="F32" s="893"/>
      <c r="G32" s="893"/>
      <c r="H32" s="893"/>
      <c r="I32" s="893"/>
      <c r="J32" s="893"/>
      <c r="K32" s="893"/>
      <c r="L32" s="893"/>
      <c r="M32" s="893"/>
      <c r="N32" s="893"/>
      <c r="O32" s="893"/>
      <c r="P32" s="893"/>
    </row>
    <row r="33" spans="1:16" ht="18.75">
      <c r="B33" s="894" t="s">
        <v>208</v>
      </c>
      <c r="C33" s="894"/>
      <c r="D33" s="894"/>
      <c r="E33" s="893" t="s">
        <v>1101</v>
      </c>
      <c r="F33" s="893"/>
      <c r="G33" s="893"/>
      <c r="H33" s="893"/>
      <c r="I33" s="893"/>
      <c r="J33" s="893"/>
      <c r="K33" s="893"/>
      <c r="L33" s="893"/>
      <c r="M33" s="893"/>
      <c r="N33" s="893"/>
      <c r="O33" s="893"/>
      <c r="P33" s="893"/>
    </row>
    <row r="34" spans="1:16" ht="18.75">
      <c r="B34" s="8"/>
      <c r="C34" s="8"/>
      <c r="D34" s="8"/>
      <c r="E34" s="11"/>
      <c r="F34" s="11"/>
      <c r="G34" s="11"/>
      <c r="H34" s="11"/>
      <c r="I34" s="11"/>
      <c r="J34" s="11"/>
      <c r="K34" s="86"/>
      <c r="L34" s="11"/>
      <c r="M34" s="11"/>
      <c r="N34" s="11"/>
      <c r="O34" s="11"/>
      <c r="P34" s="11"/>
    </row>
    <row r="35" spans="1:16" ht="42" customHeight="1">
      <c r="B35" s="898" t="s">
        <v>286</v>
      </c>
      <c r="C35" s="898"/>
      <c r="D35" s="898"/>
      <c r="E35" s="10"/>
      <c r="F35" s="7"/>
      <c r="G35" s="6"/>
      <c r="H35" s="7"/>
      <c r="I35" s="7"/>
      <c r="J35" s="7"/>
      <c r="K35" s="85"/>
      <c r="L35" s="7"/>
      <c r="M35" s="7"/>
      <c r="N35" s="7"/>
      <c r="O35" s="7"/>
      <c r="P35" s="7"/>
    </row>
    <row r="36" spans="1:16" ht="18.75" customHeight="1">
      <c r="B36" s="894" t="s">
        <v>287</v>
      </c>
      <c r="C36" s="894"/>
      <c r="D36" s="894"/>
      <c r="E36" s="893" t="s">
        <v>1102</v>
      </c>
      <c r="F36" s="893"/>
      <c r="G36" s="893"/>
      <c r="H36" s="893"/>
      <c r="I36" s="893"/>
      <c r="J36" s="893"/>
      <c r="K36" s="900"/>
      <c r="L36" s="893"/>
      <c r="M36" s="893"/>
      <c r="N36" s="893"/>
      <c r="O36" s="893"/>
      <c r="P36" s="893"/>
    </row>
    <row r="37" spans="1:16" ht="18.75" customHeight="1">
      <c r="B37" s="894" t="s">
        <v>208</v>
      </c>
      <c r="C37" s="894"/>
      <c r="D37" s="894"/>
      <c r="E37" s="899">
        <v>3.1</v>
      </c>
      <c r="F37" s="899"/>
      <c r="G37" s="899"/>
      <c r="H37" s="899"/>
      <c r="I37" s="899"/>
      <c r="J37" s="899"/>
      <c r="K37" s="899"/>
      <c r="L37" s="899"/>
      <c r="M37" s="899"/>
      <c r="N37" s="899"/>
      <c r="O37" s="899"/>
      <c r="P37" s="899"/>
    </row>
    <row r="38" spans="1:16" ht="38.25" customHeight="1">
      <c r="B38" s="894" t="s">
        <v>289</v>
      </c>
      <c r="C38" s="894"/>
      <c r="D38" s="894"/>
      <c r="E38" s="893" t="s">
        <v>1103</v>
      </c>
      <c r="F38" s="893"/>
      <c r="G38" s="893"/>
      <c r="H38" s="893"/>
      <c r="I38" s="893"/>
      <c r="J38" s="893"/>
      <c r="K38" s="900"/>
      <c r="L38" s="893"/>
      <c r="M38" s="893"/>
      <c r="N38" s="893"/>
      <c r="O38" s="893"/>
      <c r="P38" s="893"/>
    </row>
    <row r="39" spans="1:16" ht="41.25" customHeight="1">
      <c r="B39" s="894" t="s">
        <v>288</v>
      </c>
      <c r="C39" s="894"/>
      <c r="D39" s="894"/>
      <c r="E39" s="893" t="s">
        <v>1104</v>
      </c>
      <c r="F39" s="893"/>
      <c r="G39" s="893"/>
      <c r="H39" s="893"/>
      <c r="I39" s="893"/>
      <c r="J39" s="893"/>
      <c r="K39" s="900"/>
      <c r="L39" s="893"/>
      <c r="M39" s="893"/>
      <c r="N39" s="893"/>
      <c r="O39" s="893"/>
      <c r="P39" s="893"/>
    </row>
    <row r="40" spans="1:16" ht="18.75" customHeight="1">
      <c r="B40" s="8"/>
      <c r="C40" s="8"/>
      <c r="D40" s="8"/>
      <c r="E40" s="11"/>
      <c r="F40" s="11"/>
      <c r="G40" s="11"/>
      <c r="H40" s="11"/>
      <c r="I40" s="11"/>
      <c r="J40" s="11"/>
      <c r="K40" s="86"/>
      <c r="L40" s="11"/>
      <c r="M40" s="11"/>
      <c r="N40" s="11"/>
      <c r="O40" s="11"/>
      <c r="P40" s="11"/>
    </row>
    <row r="41" spans="1:16" ht="18.75" customHeight="1">
      <c r="B41" s="880"/>
      <c r="C41" s="880"/>
      <c r="D41" s="880"/>
      <c r="E41" s="880"/>
      <c r="F41" s="880"/>
      <c r="G41" s="880"/>
      <c r="H41" s="880"/>
      <c r="I41" s="880"/>
      <c r="J41" s="880"/>
      <c r="K41" s="880"/>
      <c r="L41" s="880"/>
      <c r="M41" s="880"/>
      <c r="N41" s="880"/>
      <c r="O41" s="880"/>
      <c r="P41" s="880"/>
    </row>
    <row r="42" spans="1:16" ht="48.75" customHeight="1">
      <c r="B42" s="916" t="s">
        <v>1498</v>
      </c>
      <c r="C42" s="916"/>
      <c r="D42" s="916"/>
      <c r="E42" s="916"/>
      <c r="F42" s="916"/>
      <c r="G42" s="916"/>
      <c r="H42" s="916"/>
      <c r="I42" s="916"/>
      <c r="J42" s="916"/>
      <c r="K42" s="916"/>
      <c r="L42" s="916"/>
      <c r="M42" s="916"/>
      <c r="N42" s="916"/>
      <c r="O42" s="916"/>
      <c r="P42" s="916"/>
    </row>
    <row r="43" spans="1:16" ht="19.5" thickBot="1">
      <c r="B43" s="12"/>
      <c r="C43" s="12"/>
      <c r="D43" s="88"/>
      <c r="E43" s="13"/>
      <c r="F43" s="13"/>
      <c r="G43" s="14"/>
      <c r="H43" s="14"/>
      <c r="I43" s="14"/>
      <c r="J43" s="14"/>
      <c r="K43" s="89"/>
      <c r="L43" s="13"/>
      <c r="M43" s="13"/>
      <c r="N43" s="13"/>
      <c r="O43" s="13"/>
      <c r="P43" s="13"/>
    </row>
    <row r="44" spans="1:16" ht="20.25" customHeight="1" thickTop="1">
      <c r="B44" s="903" t="s">
        <v>22</v>
      </c>
      <c r="C44" s="905" t="s">
        <v>24</v>
      </c>
      <c r="D44" s="907" t="s">
        <v>77</v>
      </c>
      <c r="E44" s="909" t="s">
        <v>1</v>
      </c>
      <c r="F44" s="910"/>
      <c r="G44" s="910"/>
      <c r="H44" s="910"/>
      <c r="I44" s="910"/>
      <c r="J44" s="910"/>
      <c r="K44" s="910"/>
      <c r="L44" s="910"/>
      <c r="M44" s="911"/>
      <c r="N44" s="912" t="s">
        <v>83</v>
      </c>
      <c r="O44" s="914" t="s">
        <v>82</v>
      </c>
      <c r="P44" s="901" t="s">
        <v>84</v>
      </c>
    </row>
    <row r="45" spans="1:16" ht="149.25" customHeight="1" thickBot="1">
      <c r="A45" s="15"/>
      <c r="B45" s="904"/>
      <c r="C45" s="906"/>
      <c r="D45" s="908"/>
      <c r="E45" s="435" t="s">
        <v>76</v>
      </c>
      <c r="F45" s="436" t="s">
        <v>78</v>
      </c>
      <c r="G45" s="436" t="s">
        <v>79</v>
      </c>
      <c r="H45" s="436" t="s">
        <v>212</v>
      </c>
      <c r="I45" s="437" t="s">
        <v>80</v>
      </c>
      <c r="J45" s="436" t="s">
        <v>81</v>
      </c>
      <c r="K45" s="436" t="s">
        <v>209</v>
      </c>
      <c r="L45" s="436" t="s">
        <v>210</v>
      </c>
      <c r="M45" s="438" t="s">
        <v>211</v>
      </c>
      <c r="N45" s="913"/>
      <c r="O45" s="915"/>
      <c r="P45" s="902"/>
    </row>
    <row r="46" spans="1:16" ht="231.75">
      <c r="A46" s="16"/>
      <c r="B46" s="378" t="s">
        <v>86</v>
      </c>
      <c r="C46" s="330" t="s">
        <v>3</v>
      </c>
      <c r="D46" s="489" t="s">
        <v>300</v>
      </c>
      <c r="E46" s="490" t="s">
        <v>301</v>
      </c>
      <c r="F46" s="491" t="s">
        <v>302</v>
      </c>
      <c r="G46" s="492" t="s">
        <v>47</v>
      </c>
      <c r="H46" s="492" t="s">
        <v>291</v>
      </c>
      <c r="I46" s="501"/>
      <c r="J46" s="493" t="s">
        <v>303</v>
      </c>
      <c r="K46" s="502" t="s">
        <v>214</v>
      </c>
      <c r="L46" s="494" t="s">
        <v>304</v>
      </c>
      <c r="M46" s="503" t="s">
        <v>305</v>
      </c>
      <c r="N46" s="504" t="s">
        <v>306</v>
      </c>
      <c r="O46" s="505" t="s">
        <v>299</v>
      </c>
      <c r="P46" s="399" t="s">
        <v>292</v>
      </c>
    </row>
    <row r="47" spans="1:16" s="377" customFormat="1" ht="210">
      <c r="A47" s="376"/>
      <c r="B47" s="582" t="s">
        <v>308</v>
      </c>
      <c r="C47" s="583" t="s">
        <v>4</v>
      </c>
      <c r="D47" s="584" t="s">
        <v>1134</v>
      </c>
      <c r="E47" s="585" t="s">
        <v>1135</v>
      </c>
      <c r="F47" s="586" t="s">
        <v>342</v>
      </c>
      <c r="G47" s="583" t="s">
        <v>47</v>
      </c>
      <c r="H47" s="587" t="s">
        <v>442</v>
      </c>
      <c r="I47" s="588" t="s">
        <v>1136</v>
      </c>
      <c r="J47" s="589" t="s">
        <v>1137</v>
      </c>
      <c r="K47" s="583" t="s">
        <v>214</v>
      </c>
      <c r="L47" s="590" t="s">
        <v>1138</v>
      </c>
      <c r="M47" s="591" t="s">
        <v>1139</v>
      </c>
      <c r="N47" s="592" t="s">
        <v>1140</v>
      </c>
      <c r="O47" s="593" t="s">
        <v>509</v>
      </c>
      <c r="P47" s="594" t="s">
        <v>604</v>
      </c>
    </row>
    <row r="48" spans="1:16" ht="146.25">
      <c r="A48" s="16"/>
      <c r="B48" s="595" t="s">
        <v>308</v>
      </c>
      <c r="C48" s="596" t="s">
        <v>5</v>
      </c>
      <c r="D48" s="597" t="s">
        <v>1141</v>
      </c>
      <c r="E48" s="598" t="s">
        <v>1142</v>
      </c>
      <c r="F48" s="599" t="s">
        <v>343</v>
      </c>
      <c r="G48" s="600" t="s">
        <v>47</v>
      </c>
      <c r="H48" s="601" t="s">
        <v>442</v>
      </c>
      <c r="I48" s="602" t="s">
        <v>737</v>
      </c>
      <c r="J48" s="603" t="s">
        <v>798</v>
      </c>
      <c r="K48" s="600" t="s">
        <v>214</v>
      </c>
      <c r="L48" s="604" t="s">
        <v>878</v>
      </c>
      <c r="M48" s="605" t="s">
        <v>879</v>
      </c>
      <c r="N48" s="606" t="s">
        <v>1143</v>
      </c>
      <c r="O48" s="607" t="s">
        <v>510</v>
      </c>
      <c r="P48" s="608" t="s">
        <v>605</v>
      </c>
    </row>
    <row r="49" spans="1:16" ht="207">
      <c r="A49" s="16"/>
      <c r="B49" s="609" t="s">
        <v>308</v>
      </c>
      <c r="C49" s="610" t="s">
        <v>6</v>
      </c>
      <c r="D49" s="611" t="s">
        <v>644</v>
      </c>
      <c r="E49" s="612" t="s">
        <v>1144</v>
      </c>
      <c r="F49" s="613" t="s">
        <v>344</v>
      </c>
      <c r="G49" s="614" t="s">
        <v>47</v>
      </c>
      <c r="H49" s="615" t="s">
        <v>442</v>
      </c>
      <c r="I49" s="616" t="s">
        <v>738</v>
      </c>
      <c r="J49" s="617" t="s">
        <v>799</v>
      </c>
      <c r="K49" s="614" t="s">
        <v>214</v>
      </c>
      <c r="L49" s="618" t="s">
        <v>880</v>
      </c>
      <c r="M49" s="619" t="s">
        <v>881</v>
      </c>
      <c r="N49" s="620" t="s">
        <v>1078</v>
      </c>
      <c r="O49" s="621" t="s">
        <v>511</v>
      </c>
      <c r="P49" s="622" t="s">
        <v>606</v>
      </c>
    </row>
    <row r="50" spans="1:16" ht="146.25">
      <c r="A50" s="16"/>
      <c r="B50" s="623" t="s">
        <v>308</v>
      </c>
      <c r="C50" s="610" t="s">
        <v>6</v>
      </c>
      <c r="D50" s="624" t="s">
        <v>1145</v>
      </c>
      <c r="E50" s="625" t="s">
        <v>645</v>
      </c>
      <c r="F50" s="613" t="s">
        <v>345</v>
      </c>
      <c r="G50" s="614" t="s">
        <v>47</v>
      </c>
      <c r="H50" s="615" t="s">
        <v>442</v>
      </c>
      <c r="I50" s="626" t="s">
        <v>1146</v>
      </c>
      <c r="J50" s="617" t="s">
        <v>800</v>
      </c>
      <c r="K50" s="614" t="s">
        <v>214</v>
      </c>
      <c r="L50" s="618" t="s">
        <v>882</v>
      </c>
      <c r="M50" s="619" t="s">
        <v>883</v>
      </c>
      <c r="N50" s="620" t="s">
        <v>1021</v>
      </c>
      <c r="O50" s="621" t="s">
        <v>512</v>
      </c>
      <c r="P50" s="622" t="s">
        <v>605</v>
      </c>
    </row>
    <row r="51" spans="1:16" ht="231">
      <c r="A51" s="16"/>
      <c r="B51" s="623" t="s">
        <v>308</v>
      </c>
      <c r="C51" s="610" t="s">
        <v>6</v>
      </c>
      <c r="D51" s="624" t="s">
        <v>1147</v>
      </c>
      <c r="E51" s="625" t="s">
        <v>646</v>
      </c>
      <c r="F51" s="613" t="s">
        <v>346</v>
      </c>
      <c r="G51" s="614" t="s">
        <v>47</v>
      </c>
      <c r="H51" s="615" t="s">
        <v>442</v>
      </c>
      <c r="I51" s="626" t="s">
        <v>1148</v>
      </c>
      <c r="J51" s="617" t="s">
        <v>801</v>
      </c>
      <c r="K51" s="614" t="s">
        <v>214</v>
      </c>
      <c r="L51" s="618" t="s">
        <v>884</v>
      </c>
      <c r="M51" s="619" t="s">
        <v>885</v>
      </c>
      <c r="N51" s="620" t="s">
        <v>1022</v>
      </c>
      <c r="O51" s="621" t="s">
        <v>513</v>
      </c>
      <c r="P51" s="622" t="s">
        <v>607</v>
      </c>
    </row>
    <row r="52" spans="1:16" ht="192.75" customHeight="1">
      <c r="A52" s="16"/>
      <c r="B52" s="595" t="s">
        <v>310</v>
      </c>
      <c r="C52" s="596" t="s">
        <v>309</v>
      </c>
      <c r="D52" s="597" t="s">
        <v>1149</v>
      </c>
      <c r="E52" s="598" t="s">
        <v>1150</v>
      </c>
      <c r="F52" s="599" t="s">
        <v>347</v>
      </c>
      <c r="G52" s="600" t="s">
        <v>348</v>
      </c>
      <c r="H52" s="601" t="s">
        <v>442</v>
      </c>
      <c r="I52" s="627" t="s">
        <v>1151</v>
      </c>
      <c r="J52" s="628" t="s">
        <v>1152</v>
      </c>
      <c r="K52" s="600" t="s">
        <v>445</v>
      </c>
      <c r="L52" s="604" t="s">
        <v>886</v>
      </c>
      <c r="M52" s="605" t="s">
        <v>887</v>
      </c>
      <c r="N52" s="629" t="s">
        <v>1153</v>
      </c>
      <c r="O52" s="607" t="s">
        <v>514</v>
      </c>
      <c r="P52" s="630" t="s">
        <v>608</v>
      </c>
    </row>
    <row r="53" spans="1:16" ht="170.25" customHeight="1">
      <c r="A53" s="16"/>
      <c r="B53" s="623" t="s">
        <v>310</v>
      </c>
      <c r="C53" s="610" t="s">
        <v>6</v>
      </c>
      <c r="D53" s="624" t="s">
        <v>1154</v>
      </c>
      <c r="E53" s="625" t="s">
        <v>649</v>
      </c>
      <c r="F53" s="613" t="s">
        <v>349</v>
      </c>
      <c r="G53" s="614" t="s">
        <v>348</v>
      </c>
      <c r="H53" s="615" t="s">
        <v>442</v>
      </c>
      <c r="I53" s="616" t="s">
        <v>1155</v>
      </c>
      <c r="J53" s="617" t="s">
        <v>802</v>
      </c>
      <c r="K53" s="614" t="s">
        <v>445</v>
      </c>
      <c r="L53" s="631" t="s">
        <v>888</v>
      </c>
      <c r="M53" s="632" t="s">
        <v>889</v>
      </c>
      <c r="N53" s="620" t="s">
        <v>1156</v>
      </c>
      <c r="O53" s="621" t="s">
        <v>514</v>
      </c>
      <c r="P53" s="622" t="s">
        <v>609</v>
      </c>
    </row>
    <row r="54" spans="1:16" ht="171.75" customHeight="1">
      <c r="A54" s="16"/>
      <c r="B54" s="633" t="s">
        <v>310</v>
      </c>
      <c r="C54" s="610" t="s">
        <v>6</v>
      </c>
      <c r="D54" s="611" t="s">
        <v>647</v>
      </c>
      <c r="E54" s="625" t="s">
        <v>650</v>
      </c>
      <c r="F54" s="613" t="s">
        <v>350</v>
      </c>
      <c r="G54" s="614" t="s">
        <v>348</v>
      </c>
      <c r="H54" s="615" t="s">
        <v>442</v>
      </c>
      <c r="I54" s="626" t="s">
        <v>1157</v>
      </c>
      <c r="J54" s="617" t="s">
        <v>803</v>
      </c>
      <c r="K54" s="614" t="s">
        <v>445</v>
      </c>
      <c r="L54" s="631" t="s">
        <v>890</v>
      </c>
      <c r="M54" s="632" t="s">
        <v>891</v>
      </c>
      <c r="N54" s="620" t="s">
        <v>1158</v>
      </c>
      <c r="O54" s="621" t="s">
        <v>514</v>
      </c>
      <c r="P54" s="622" t="s">
        <v>610</v>
      </c>
    </row>
    <row r="55" spans="1:16" ht="188.25">
      <c r="A55" s="16"/>
      <c r="B55" s="595" t="s">
        <v>311</v>
      </c>
      <c r="C55" s="596" t="s">
        <v>309</v>
      </c>
      <c r="D55" s="597" t="s">
        <v>648</v>
      </c>
      <c r="E55" s="598" t="s">
        <v>651</v>
      </c>
      <c r="F55" s="599" t="s">
        <v>351</v>
      </c>
      <c r="G55" s="600" t="s">
        <v>47</v>
      </c>
      <c r="H55" s="601" t="s">
        <v>442</v>
      </c>
      <c r="I55" s="602" t="s">
        <v>739</v>
      </c>
      <c r="J55" s="604" t="s">
        <v>804</v>
      </c>
      <c r="K55" s="600" t="s">
        <v>214</v>
      </c>
      <c r="L55" s="634" t="s">
        <v>892</v>
      </c>
      <c r="M55" s="635" t="s">
        <v>466</v>
      </c>
      <c r="N55" s="606" t="s">
        <v>1023</v>
      </c>
      <c r="O55" s="607" t="s">
        <v>515</v>
      </c>
      <c r="P55" s="630" t="s">
        <v>611</v>
      </c>
    </row>
    <row r="56" spans="1:16" ht="174">
      <c r="A56" s="90"/>
      <c r="B56" s="633" t="s">
        <v>311</v>
      </c>
      <c r="C56" s="610" t="s">
        <v>6</v>
      </c>
      <c r="D56" s="636" t="s">
        <v>652</v>
      </c>
      <c r="E56" s="637" t="s">
        <v>653</v>
      </c>
      <c r="F56" s="638" t="s">
        <v>352</v>
      </c>
      <c r="G56" s="639" t="s">
        <v>47</v>
      </c>
      <c r="H56" s="640" t="s">
        <v>442</v>
      </c>
      <c r="I56" s="616" t="s">
        <v>740</v>
      </c>
      <c r="J56" s="631" t="s">
        <v>805</v>
      </c>
      <c r="K56" s="614" t="s">
        <v>214</v>
      </c>
      <c r="L56" s="618" t="s">
        <v>893</v>
      </c>
      <c r="M56" s="619" t="s">
        <v>467</v>
      </c>
      <c r="N56" s="620" t="s">
        <v>1024</v>
      </c>
      <c r="O56" s="641" t="s">
        <v>516</v>
      </c>
      <c r="P56" s="642" t="s">
        <v>611</v>
      </c>
    </row>
    <row r="57" spans="1:16" ht="174">
      <c r="A57" s="36"/>
      <c r="B57" s="623" t="s">
        <v>311</v>
      </c>
      <c r="C57" s="610" t="s">
        <v>6</v>
      </c>
      <c r="D57" s="624" t="s">
        <v>1159</v>
      </c>
      <c r="E57" s="625" t="s">
        <v>654</v>
      </c>
      <c r="F57" s="613" t="s">
        <v>353</v>
      </c>
      <c r="G57" s="614" t="s">
        <v>47</v>
      </c>
      <c r="H57" s="615" t="s">
        <v>442</v>
      </c>
      <c r="I57" s="616" t="s">
        <v>741</v>
      </c>
      <c r="J57" s="618" t="s">
        <v>806</v>
      </c>
      <c r="K57" s="614" t="s">
        <v>214</v>
      </c>
      <c r="L57" s="618" t="s">
        <v>894</v>
      </c>
      <c r="M57" s="619" t="s">
        <v>468</v>
      </c>
      <c r="N57" s="620" t="s">
        <v>1025</v>
      </c>
      <c r="O57" s="621" t="s">
        <v>517</v>
      </c>
      <c r="P57" s="622" t="s">
        <v>612</v>
      </c>
    </row>
    <row r="58" spans="1:16" ht="202.5">
      <c r="A58" s="36"/>
      <c r="B58" s="623" t="s">
        <v>311</v>
      </c>
      <c r="C58" s="610" t="s">
        <v>6</v>
      </c>
      <c r="D58" s="624" t="s">
        <v>1160</v>
      </c>
      <c r="E58" s="625" t="s">
        <v>655</v>
      </c>
      <c r="F58" s="613" t="s">
        <v>354</v>
      </c>
      <c r="G58" s="614" t="s">
        <v>47</v>
      </c>
      <c r="H58" s="615" t="s">
        <v>442</v>
      </c>
      <c r="I58" s="616" t="s">
        <v>742</v>
      </c>
      <c r="J58" s="618" t="s">
        <v>807</v>
      </c>
      <c r="K58" s="614" t="s">
        <v>214</v>
      </c>
      <c r="L58" s="618" t="s">
        <v>895</v>
      </c>
      <c r="M58" s="619" t="s">
        <v>469</v>
      </c>
      <c r="N58" s="620" t="s">
        <v>1026</v>
      </c>
      <c r="O58" s="621" t="s">
        <v>518</v>
      </c>
      <c r="P58" s="622" t="s">
        <v>611</v>
      </c>
    </row>
    <row r="59" spans="1:16" ht="189.75">
      <c r="A59" s="36"/>
      <c r="B59" s="643" t="s">
        <v>312</v>
      </c>
      <c r="C59" s="596" t="s">
        <v>5</v>
      </c>
      <c r="D59" s="644" t="s">
        <v>1161</v>
      </c>
      <c r="E59" s="598" t="s">
        <v>656</v>
      </c>
      <c r="F59" s="599" t="s">
        <v>355</v>
      </c>
      <c r="G59" s="600" t="s">
        <v>348</v>
      </c>
      <c r="H59" s="601" t="s">
        <v>442</v>
      </c>
      <c r="I59" s="602" t="s">
        <v>743</v>
      </c>
      <c r="J59" s="603" t="s">
        <v>808</v>
      </c>
      <c r="K59" s="600" t="s">
        <v>214</v>
      </c>
      <c r="L59" s="634" t="s">
        <v>1106</v>
      </c>
      <c r="M59" s="635" t="s">
        <v>470</v>
      </c>
      <c r="N59" s="606" t="s">
        <v>1027</v>
      </c>
      <c r="O59" s="607" t="s">
        <v>519</v>
      </c>
      <c r="P59" s="630" t="s">
        <v>613</v>
      </c>
    </row>
    <row r="60" spans="1:16" ht="224.25">
      <c r="B60" s="633" t="s">
        <v>312</v>
      </c>
      <c r="C60" s="610" t="s">
        <v>6</v>
      </c>
      <c r="D60" s="624" t="s">
        <v>1162</v>
      </c>
      <c r="E60" s="625" t="s">
        <v>657</v>
      </c>
      <c r="F60" s="613" t="s">
        <v>356</v>
      </c>
      <c r="G60" s="614" t="s">
        <v>348</v>
      </c>
      <c r="H60" s="615" t="s">
        <v>442</v>
      </c>
      <c r="I60" s="626" t="s">
        <v>1163</v>
      </c>
      <c r="J60" s="617" t="s">
        <v>809</v>
      </c>
      <c r="K60" s="614" t="s">
        <v>214</v>
      </c>
      <c r="L60" s="631" t="s">
        <v>1164</v>
      </c>
      <c r="M60" s="632" t="s">
        <v>896</v>
      </c>
      <c r="N60" s="620" t="s">
        <v>1165</v>
      </c>
      <c r="O60" s="621" t="s">
        <v>520</v>
      </c>
      <c r="P60" s="622" t="s">
        <v>614</v>
      </c>
    </row>
    <row r="61" spans="1:16" ht="145.5">
      <c r="B61" s="633" t="s">
        <v>312</v>
      </c>
      <c r="C61" s="610" t="s">
        <v>6</v>
      </c>
      <c r="D61" s="636" t="s">
        <v>658</v>
      </c>
      <c r="E61" s="637" t="s">
        <v>659</v>
      </c>
      <c r="F61" s="638" t="s">
        <v>357</v>
      </c>
      <c r="G61" s="639" t="s">
        <v>348</v>
      </c>
      <c r="H61" s="640" t="s">
        <v>442</v>
      </c>
      <c r="I61" s="616" t="s">
        <v>744</v>
      </c>
      <c r="J61" s="645" t="s">
        <v>810</v>
      </c>
      <c r="K61" s="614" t="s">
        <v>214</v>
      </c>
      <c r="L61" s="631" t="s">
        <v>1166</v>
      </c>
      <c r="M61" s="632" t="s">
        <v>897</v>
      </c>
      <c r="N61" s="620" t="s">
        <v>1167</v>
      </c>
      <c r="O61" s="641" t="s">
        <v>521</v>
      </c>
      <c r="P61" s="642" t="s">
        <v>615</v>
      </c>
    </row>
    <row r="62" spans="1:16" ht="145.5">
      <c r="B62" s="633" t="s">
        <v>312</v>
      </c>
      <c r="C62" s="610" t="s">
        <v>6</v>
      </c>
      <c r="D62" s="624" t="s">
        <v>1168</v>
      </c>
      <c r="E62" s="612" t="s">
        <v>1169</v>
      </c>
      <c r="F62" s="613" t="s">
        <v>358</v>
      </c>
      <c r="G62" s="614" t="s">
        <v>348</v>
      </c>
      <c r="H62" s="615" t="s">
        <v>442</v>
      </c>
      <c r="I62" s="626" t="s">
        <v>745</v>
      </c>
      <c r="J62" s="617" t="s">
        <v>811</v>
      </c>
      <c r="K62" s="614" t="s">
        <v>214</v>
      </c>
      <c r="L62" s="618" t="s">
        <v>1107</v>
      </c>
      <c r="M62" s="632" t="s">
        <v>1170</v>
      </c>
      <c r="N62" s="620" t="s">
        <v>1171</v>
      </c>
      <c r="O62" s="621" t="s">
        <v>522</v>
      </c>
      <c r="P62" s="622" t="s">
        <v>611</v>
      </c>
    </row>
    <row r="63" spans="1:16" ht="135">
      <c r="B63" s="623" t="s">
        <v>312</v>
      </c>
      <c r="C63" s="610" t="s">
        <v>6</v>
      </c>
      <c r="D63" s="624" t="s">
        <v>1172</v>
      </c>
      <c r="E63" s="625" t="s">
        <v>660</v>
      </c>
      <c r="F63" s="613" t="s">
        <v>359</v>
      </c>
      <c r="G63" s="614" t="s">
        <v>348</v>
      </c>
      <c r="H63" s="615" t="s">
        <v>442</v>
      </c>
      <c r="I63" s="626" t="s">
        <v>746</v>
      </c>
      <c r="J63" s="617" t="s">
        <v>812</v>
      </c>
      <c r="K63" s="614" t="s">
        <v>214</v>
      </c>
      <c r="L63" s="631" t="s">
        <v>1173</v>
      </c>
      <c r="M63" s="632" t="s">
        <v>898</v>
      </c>
      <c r="N63" s="620" t="s">
        <v>1174</v>
      </c>
      <c r="O63" s="621" t="s">
        <v>523</v>
      </c>
      <c r="P63" s="622" t="s">
        <v>616</v>
      </c>
    </row>
    <row r="64" spans="1:16" ht="174.75">
      <c r="B64" s="643" t="s">
        <v>313</v>
      </c>
      <c r="C64" s="596" t="s">
        <v>5</v>
      </c>
      <c r="D64" s="644" t="s">
        <v>1175</v>
      </c>
      <c r="E64" s="598" t="s">
        <v>661</v>
      </c>
      <c r="F64" s="599" t="s">
        <v>360</v>
      </c>
      <c r="G64" s="600" t="s">
        <v>348</v>
      </c>
      <c r="H64" s="601" t="s">
        <v>442</v>
      </c>
      <c r="I64" s="627" t="s">
        <v>747</v>
      </c>
      <c r="J64" s="628" t="s">
        <v>813</v>
      </c>
      <c r="K64" s="600" t="s">
        <v>214</v>
      </c>
      <c r="L64" s="604" t="s">
        <v>899</v>
      </c>
      <c r="M64" s="605" t="s">
        <v>900</v>
      </c>
      <c r="N64" s="629" t="s">
        <v>1028</v>
      </c>
      <c r="O64" s="607" t="s">
        <v>524</v>
      </c>
      <c r="P64" s="630" t="s">
        <v>617</v>
      </c>
    </row>
    <row r="65" spans="2:16" ht="174.75">
      <c r="B65" s="623" t="s">
        <v>313</v>
      </c>
      <c r="C65" s="610" t="s">
        <v>6</v>
      </c>
      <c r="D65" s="624" t="s">
        <v>1176</v>
      </c>
      <c r="E65" s="625" t="s">
        <v>662</v>
      </c>
      <c r="F65" s="613" t="s">
        <v>361</v>
      </c>
      <c r="G65" s="614" t="s">
        <v>348</v>
      </c>
      <c r="H65" s="615" t="s">
        <v>442</v>
      </c>
      <c r="I65" s="616" t="s">
        <v>748</v>
      </c>
      <c r="J65" s="617" t="s">
        <v>814</v>
      </c>
      <c r="K65" s="614" t="s">
        <v>214</v>
      </c>
      <c r="L65" s="631" t="s">
        <v>901</v>
      </c>
      <c r="M65" s="632" t="s">
        <v>902</v>
      </c>
      <c r="N65" s="620" t="s">
        <v>1029</v>
      </c>
      <c r="O65" s="621" t="s">
        <v>525</v>
      </c>
      <c r="P65" s="622" t="s">
        <v>618</v>
      </c>
    </row>
    <row r="66" spans="2:16" ht="174.75">
      <c r="B66" s="633" t="s">
        <v>313</v>
      </c>
      <c r="C66" s="610" t="s">
        <v>6</v>
      </c>
      <c r="D66" s="624" t="s">
        <v>1177</v>
      </c>
      <c r="E66" s="625" t="s">
        <v>1178</v>
      </c>
      <c r="F66" s="613" t="s">
        <v>362</v>
      </c>
      <c r="G66" s="614" t="s">
        <v>348</v>
      </c>
      <c r="H66" s="615" t="s">
        <v>442</v>
      </c>
      <c r="I66" s="616" t="s">
        <v>749</v>
      </c>
      <c r="J66" s="617" t="s">
        <v>815</v>
      </c>
      <c r="K66" s="614" t="s">
        <v>214</v>
      </c>
      <c r="L66" s="631" t="s">
        <v>903</v>
      </c>
      <c r="M66" s="632" t="s">
        <v>904</v>
      </c>
      <c r="N66" s="620" t="s">
        <v>1028</v>
      </c>
      <c r="O66" s="621" t="s">
        <v>526</v>
      </c>
      <c r="P66" s="622" t="s">
        <v>611</v>
      </c>
    </row>
    <row r="67" spans="2:16" ht="174.75">
      <c r="B67" s="633" t="s">
        <v>313</v>
      </c>
      <c r="C67" s="610" t="s">
        <v>6</v>
      </c>
      <c r="D67" s="611" t="s">
        <v>663</v>
      </c>
      <c r="E67" s="625" t="s">
        <v>664</v>
      </c>
      <c r="F67" s="613" t="s">
        <v>363</v>
      </c>
      <c r="G67" s="614" t="s">
        <v>348</v>
      </c>
      <c r="H67" s="615" t="s">
        <v>442</v>
      </c>
      <c r="I67" s="616" t="s">
        <v>750</v>
      </c>
      <c r="J67" s="617" t="s">
        <v>816</v>
      </c>
      <c r="K67" s="614" t="s">
        <v>214</v>
      </c>
      <c r="L67" s="631" t="s">
        <v>905</v>
      </c>
      <c r="M67" s="632" t="s">
        <v>906</v>
      </c>
      <c r="N67" s="620" t="s">
        <v>1028</v>
      </c>
      <c r="O67" s="621" t="s">
        <v>527</v>
      </c>
      <c r="P67" s="622" t="s">
        <v>619</v>
      </c>
    </row>
    <row r="68" spans="2:16" ht="174.75">
      <c r="B68" s="643" t="s">
        <v>314</v>
      </c>
      <c r="C68" s="596" t="s">
        <v>5</v>
      </c>
      <c r="D68" s="644" t="s">
        <v>1179</v>
      </c>
      <c r="E68" s="598" t="s">
        <v>665</v>
      </c>
      <c r="F68" s="599" t="s">
        <v>364</v>
      </c>
      <c r="G68" s="600" t="s">
        <v>47</v>
      </c>
      <c r="H68" s="601" t="s">
        <v>442</v>
      </c>
      <c r="I68" s="627" t="s">
        <v>1079</v>
      </c>
      <c r="J68" s="634" t="s">
        <v>1502</v>
      </c>
      <c r="K68" s="600" t="s">
        <v>214</v>
      </c>
      <c r="L68" s="604" t="s">
        <v>907</v>
      </c>
      <c r="M68" s="605" t="s">
        <v>908</v>
      </c>
      <c r="N68" s="629" t="s">
        <v>1030</v>
      </c>
      <c r="O68" s="607" t="s">
        <v>528</v>
      </c>
      <c r="P68" s="630" t="s">
        <v>620</v>
      </c>
    </row>
    <row r="69" spans="2:16" ht="174.75">
      <c r="B69" s="623" t="s">
        <v>314</v>
      </c>
      <c r="C69" s="610" t="s">
        <v>6</v>
      </c>
      <c r="D69" s="624" t="s">
        <v>1180</v>
      </c>
      <c r="E69" s="625" t="s">
        <v>666</v>
      </c>
      <c r="F69" s="613" t="s">
        <v>365</v>
      </c>
      <c r="G69" s="614" t="s">
        <v>47</v>
      </c>
      <c r="H69" s="615" t="s">
        <v>442</v>
      </c>
      <c r="I69" s="616" t="s">
        <v>1080</v>
      </c>
      <c r="J69" s="618" t="s">
        <v>817</v>
      </c>
      <c r="K69" s="614" t="s">
        <v>214</v>
      </c>
      <c r="L69" s="631" t="s">
        <v>909</v>
      </c>
      <c r="M69" s="632" t="s">
        <v>910</v>
      </c>
      <c r="N69" s="620" t="s">
        <v>1031</v>
      </c>
      <c r="O69" s="621" t="s">
        <v>528</v>
      </c>
      <c r="P69" s="622" t="s">
        <v>620</v>
      </c>
    </row>
    <row r="70" spans="2:16" ht="174.75">
      <c r="B70" s="623" t="s">
        <v>314</v>
      </c>
      <c r="C70" s="610" t="s">
        <v>6</v>
      </c>
      <c r="D70" s="624" t="s">
        <v>1181</v>
      </c>
      <c r="E70" s="625" t="s">
        <v>667</v>
      </c>
      <c r="F70" s="613" t="s">
        <v>366</v>
      </c>
      <c r="G70" s="614" t="s">
        <v>47</v>
      </c>
      <c r="H70" s="615" t="s">
        <v>442</v>
      </c>
      <c r="I70" s="616" t="s">
        <v>1081</v>
      </c>
      <c r="J70" s="617" t="s">
        <v>818</v>
      </c>
      <c r="K70" s="614" t="s">
        <v>214</v>
      </c>
      <c r="L70" s="631" t="s">
        <v>911</v>
      </c>
      <c r="M70" s="632" t="s">
        <v>912</v>
      </c>
      <c r="N70" s="620" t="s">
        <v>1032</v>
      </c>
      <c r="O70" s="621" t="s">
        <v>528</v>
      </c>
      <c r="P70" s="622" t="s">
        <v>618</v>
      </c>
    </row>
    <row r="71" spans="2:16" ht="161.25">
      <c r="B71" s="623" t="s">
        <v>314</v>
      </c>
      <c r="C71" s="610" t="s">
        <v>6</v>
      </c>
      <c r="D71" s="624" t="s">
        <v>1182</v>
      </c>
      <c r="E71" s="625" t="s">
        <v>668</v>
      </c>
      <c r="F71" s="613" t="s">
        <v>367</v>
      </c>
      <c r="G71" s="614" t="s">
        <v>47</v>
      </c>
      <c r="H71" s="615" t="s">
        <v>442</v>
      </c>
      <c r="I71" s="616" t="s">
        <v>1082</v>
      </c>
      <c r="J71" s="617" t="s">
        <v>819</v>
      </c>
      <c r="K71" s="614" t="s">
        <v>214</v>
      </c>
      <c r="L71" s="631" t="s">
        <v>913</v>
      </c>
      <c r="M71" s="632" t="s">
        <v>914</v>
      </c>
      <c r="N71" s="620" t="s">
        <v>1503</v>
      </c>
      <c r="O71" s="621" t="s">
        <v>528</v>
      </c>
      <c r="P71" s="622" t="s">
        <v>618</v>
      </c>
    </row>
    <row r="72" spans="2:16" ht="188.25">
      <c r="B72" s="595" t="s">
        <v>315</v>
      </c>
      <c r="C72" s="596" t="s">
        <v>309</v>
      </c>
      <c r="D72" s="644" t="s">
        <v>1183</v>
      </c>
      <c r="E72" s="598" t="s">
        <v>669</v>
      </c>
      <c r="F72" s="599" t="s">
        <v>368</v>
      </c>
      <c r="G72" s="600" t="s">
        <v>47</v>
      </c>
      <c r="H72" s="601" t="s">
        <v>442</v>
      </c>
      <c r="I72" s="627" t="s">
        <v>751</v>
      </c>
      <c r="J72" s="628" t="s">
        <v>820</v>
      </c>
      <c r="K72" s="600" t="s">
        <v>214</v>
      </c>
      <c r="L72" s="634" t="s">
        <v>915</v>
      </c>
      <c r="M72" s="635" t="s">
        <v>916</v>
      </c>
      <c r="N72" s="646" t="s">
        <v>1033</v>
      </c>
      <c r="O72" s="607" t="s">
        <v>529</v>
      </c>
      <c r="P72" s="630" t="s">
        <v>621</v>
      </c>
    </row>
    <row r="73" spans="2:16" ht="221.25">
      <c r="B73" s="633" t="s">
        <v>315</v>
      </c>
      <c r="C73" s="610" t="s">
        <v>6</v>
      </c>
      <c r="D73" s="611" t="s">
        <v>670</v>
      </c>
      <c r="E73" s="625" t="s">
        <v>671</v>
      </c>
      <c r="F73" s="613" t="s">
        <v>369</v>
      </c>
      <c r="G73" s="614" t="s">
        <v>47</v>
      </c>
      <c r="H73" s="615" t="s">
        <v>442</v>
      </c>
      <c r="I73" s="626" t="s">
        <v>752</v>
      </c>
      <c r="J73" s="617" t="s">
        <v>821</v>
      </c>
      <c r="K73" s="614" t="s">
        <v>214</v>
      </c>
      <c r="L73" s="618" t="s">
        <v>917</v>
      </c>
      <c r="M73" s="619" t="s">
        <v>918</v>
      </c>
      <c r="N73" s="620" t="s">
        <v>1034</v>
      </c>
      <c r="O73" s="621" t="s">
        <v>530</v>
      </c>
      <c r="P73" s="622" t="s">
        <v>622</v>
      </c>
    </row>
    <row r="74" spans="2:16" ht="221.25">
      <c r="B74" s="633" t="s">
        <v>315</v>
      </c>
      <c r="C74" s="610" t="s">
        <v>6</v>
      </c>
      <c r="D74" s="611" t="s">
        <v>672</v>
      </c>
      <c r="E74" s="625" t="s">
        <v>673</v>
      </c>
      <c r="F74" s="613" t="s">
        <v>370</v>
      </c>
      <c r="G74" s="614" t="s">
        <v>47</v>
      </c>
      <c r="H74" s="615" t="s">
        <v>442</v>
      </c>
      <c r="I74" s="626" t="s">
        <v>753</v>
      </c>
      <c r="J74" s="617" t="s">
        <v>822</v>
      </c>
      <c r="K74" s="614" t="s">
        <v>214</v>
      </c>
      <c r="L74" s="618" t="s">
        <v>919</v>
      </c>
      <c r="M74" s="619" t="s">
        <v>920</v>
      </c>
      <c r="N74" s="620" t="s">
        <v>1035</v>
      </c>
      <c r="O74" s="621" t="s">
        <v>531</v>
      </c>
      <c r="P74" s="622" t="s">
        <v>623</v>
      </c>
    </row>
    <row r="75" spans="2:16" ht="145.5">
      <c r="B75" s="623" t="s">
        <v>315</v>
      </c>
      <c r="C75" s="610" t="s">
        <v>6</v>
      </c>
      <c r="D75" s="624" t="s">
        <v>1184</v>
      </c>
      <c r="E75" s="625" t="s">
        <v>674</v>
      </c>
      <c r="F75" s="613" t="s">
        <v>371</v>
      </c>
      <c r="G75" s="614" t="s">
        <v>47</v>
      </c>
      <c r="H75" s="615" t="s">
        <v>442</v>
      </c>
      <c r="I75" s="626" t="s">
        <v>754</v>
      </c>
      <c r="J75" s="617" t="s">
        <v>823</v>
      </c>
      <c r="K75" s="614" t="s">
        <v>445</v>
      </c>
      <c r="L75" s="618" t="s">
        <v>921</v>
      </c>
      <c r="M75" s="619" t="s">
        <v>922</v>
      </c>
      <c r="N75" s="620" t="s">
        <v>1036</v>
      </c>
      <c r="O75" s="621" t="s">
        <v>532</v>
      </c>
      <c r="P75" s="622" t="s">
        <v>624</v>
      </c>
    </row>
    <row r="76" spans="2:16" ht="132.75">
      <c r="B76" s="623" t="s">
        <v>315</v>
      </c>
      <c r="C76" s="610" t="s">
        <v>6</v>
      </c>
      <c r="D76" s="624" t="s">
        <v>1185</v>
      </c>
      <c r="E76" s="625" t="s">
        <v>675</v>
      </c>
      <c r="F76" s="613" t="s">
        <v>372</v>
      </c>
      <c r="G76" s="614" t="s">
        <v>47</v>
      </c>
      <c r="H76" s="615" t="s">
        <v>442</v>
      </c>
      <c r="I76" s="626" t="s">
        <v>755</v>
      </c>
      <c r="J76" s="617" t="s">
        <v>824</v>
      </c>
      <c r="K76" s="614" t="s">
        <v>445</v>
      </c>
      <c r="L76" s="618" t="s">
        <v>923</v>
      </c>
      <c r="M76" s="619" t="s">
        <v>924</v>
      </c>
      <c r="N76" s="647" t="s">
        <v>1037</v>
      </c>
      <c r="O76" s="621" t="s">
        <v>533</v>
      </c>
      <c r="P76" s="622" t="s">
        <v>625</v>
      </c>
    </row>
    <row r="77" spans="2:16" ht="224.25">
      <c r="B77" s="643" t="s">
        <v>316</v>
      </c>
      <c r="C77" s="596" t="s">
        <v>5</v>
      </c>
      <c r="D77" s="644" t="s">
        <v>1186</v>
      </c>
      <c r="E77" s="598" t="s">
        <v>676</v>
      </c>
      <c r="F77" s="599" t="s">
        <v>373</v>
      </c>
      <c r="G77" s="600" t="s">
        <v>47</v>
      </c>
      <c r="H77" s="601" t="s">
        <v>442</v>
      </c>
      <c r="I77" s="648" t="s">
        <v>1187</v>
      </c>
      <c r="J77" s="649" t="s">
        <v>1188</v>
      </c>
      <c r="K77" s="600" t="s">
        <v>214</v>
      </c>
      <c r="L77" s="634" t="s">
        <v>925</v>
      </c>
      <c r="M77" s="635" t="s">
        <v>926</v>
      </c>
      <c r="N77" s="650" t="s">
        <v>491</v>
      </c>
      <c r="O77" s="607" t="s">
        <v>534</v>
      </c>
      <c r="P77" s="630" t="s">
        <v>621</v>
      </c>
    </row>
    <row r="78" spans="2:16" ht="165">
      <c r="B78" s="633" t="s">
        <v>316</v>
      </c>
      <c r="C78" s="610" t="s">
        <v>6</v>
      </c>
      <c r="D78" s="611" t="s">
        <v>677</v>
      </c>
      <c r="E78" s="612" t="s">
        <v>1189</v>
      </c>
      <c r="F78" s="613" t="s">
        <v>374</v>
      </c>
      <c r="G78" s="614" t="s">
        <v>47</v>
      </c>
      <c r="H78" s="615" t="s">
        <v>442</v>
      </c>
      <c r="I78" s="651" t="s">
        <v>1190</v>
      </c>
      <c r="J78" s="652" t="s">
        <v>1191</v>
      </c>
      <c r="K78" s="614" t="s">
        <v>214</v>
      </c>
      <c r="L78" s="618" t="s">
        <v>449</v>
      </c>
      <c r="M78" s="619" t="s">
        <v>471</v>
      </c>
      <c r="N78" s="653" t="s">
        <v>492</v>
      </c>
      <c r="O78" s="621" t="s">
        <v>535</v>
      </c>
      <c r="P78" s="622" t="s">
        <v>626</v>
      </c>
    </row>
    <row r="79" spans="2:16" ht="180">
      <c r="B79" s="633" t="s">
        <v>316</v>
      </c>
      <c r="C79" s="610" t="s">
        <v>6</v>
      </c>
      <c r="D79" s="611" t="s">
        <v>678</v>
      </c>
      <c r="E79" s="625" t="s">
        <v>679</v>
      </c>
      <c r="F79" s="613" t="s">
        <v>375</v>
      </c>
      <c r="G79" s="614" t="s">
        <v>47</v>
      </c>
      <c r="H79" s="615" t="s">
        <v>442</v>
      </c>
      <c r="I79" s="651" t="s">
        <v>1192</v>
      </c>
      <c r="J79" s="652" t="s">
        <v>1193</v>
      </c>
      <c r="K79" s="614" t="s">
        <v>214</v>
      </c>
      <c r="L79" s="618" t="s">
        <v>450</v>
      </c>
      <c r="M79" s="619" t="s">
        <v>472</v>
      </c>
      <c r="N79" s="653" t="s">
        <v>493</v>
      </c>
      <c r="O79" s="621" t="s">
        <v>536</v>
      </c>
      <c r="P79" s="622" t="s">
        <v>616</v>
      </c>
    </row>
    <row r="80" spans="2:16" ht="195">
      <c r="B80" s="633" t="s">
        <v>316</v>
      </c>
      <c r="C80" s="610" t="s">
        <v>6</v>
      </c>
      <c r="D80" s="611" t="s">
        <v>680</v>
      </c>
      <c r="E80" s="625" t="s">
        <v>681</v>
      </c>
      <c r="F80" s="613" t="s">
        <v>376</v>
      </c>
      <c r="G80" s="614" t="s">
        <v>47</v>
      </c>
      <c r="H80" s="615" t="s">
        <v>442</v>
      </c>
      <c r="I80" s="651" t="s">
        <v>1194</v>
      </c>
      <c r="J80" s="652" t="s">
        <v>1195</v>
      </c>
      <c r="K80" s="614" t="s">
        <v>214</v>
      </c>
      <c r="L80" s="618" t="s">
        <v>451</v>
      </c>
      <c r="M80" s="619" t="s">
        <v>473</v>
      </c>
      <c r="N80" s="653" t="s">
        <v>494</v>
      </c>
      <c r="O80" s="621" t="s">
        <v>537</v>
      </c>
      <c r="P80" s="622" t="s">
        <v>626</v>
      </c>
    </row>
    <row r="81" spans="2:16" ht="177">
      <c r="B81" s="595" t="s">
        <v>317</v>
      </c>
      <c r="C81" s="596" t="s">
        <v>5</v>
      </c>
      <c r="D81" s="597" t="s">
        <v>682</v>
      </c>
      <c r="E81" s="598" t="s">
        <v>683</v>
      </c>
      <c r="F81" s="599" t="s">
        <v>377</v>
      </c>
      <c r="G81" s="600" t="s">
        <v>47</v>
      </c>
      <c r="H81" s="601" t="s">
        <v>442</v>
      </c>
      <c r="I81" s="602" t="s">
        <v>756</v>
      </c>
      <c r="J81" s="604" t="s">
        <v>825</v>
      </c>
      <c r="K81" s="600" t="s">
        <v>214</v>
      </c>
      <c r="L81" s="604" t="s">
        <v>927</v>
      </c>
      <c r="M81" s="605" t="s">
        <v>928</v>
      </c>
      <c r="N81" s="606" t="s">
        <v>1196</v>
      </c>
      <c r="O81" s="607" t="s">
        <v>538</v>
      </c>
      <c r="P81" s="630" t="s">
        <v>627</v>
      </c>
    </row>
    <row r="82" spans="2:16" ht="202.5">
      <c r="B82" s="623" t="s">
        <v>317</v>
      </c>
      <c r="C82" s="610" t="s">
        <v>6</v>
      </c>
      <c r="D82" s="624" t="s">
        <v>1197</v>
      </c>
      <c r="E82" s="625" t="s">
        <v>684</v>
      </c>
      <c r="F82" s="613" t="s">
        <v>378</v>
      </c>
      <c r="G82" s="614" t="s">
        <v>47</v>
      </c>
      <c r="H82" s="615" t="s">
        <v>442</v>
      </c>
      <c r="I82" s="616" t="s">
        <v>757</v>
      </c>
      <c r="J82" s="618" t="s">
        <v>826</v>
      </c>
      <c r="K82" s="614" t="s">
        <v>214</v>
      </c>
      <c r="L82" s="618" t="s">
        <v>929</v>
      </c>
      <c r="M82" s="619" t="s">
        <v>930</v>
      </c>
      <c r="N82" s="620" t="s">
        <v>1198</v>
      </c>
      <c r="O82" s="621" t="s">
        <v>539</v>
      </c>
      <c r="P82" s="622" t="s">
        <v>627</v>
      </c>
    </row>
    <row r="83" spans="2:16" ht="155.25">
      <c r="B83" s="623" t="s">
        <v>317</v>
      </c>
      <c r="C83" s="610" t="s">
        <v>6</v>
      </c>
      <c r="D83" s="624" t="s">
        <v>1199</v>
      </c>
      <c r="E83" s="625" t="s">
        <v>685</v>
      </c>
      <c r="F83" s="613" t="s">
        <v>379</v>
      </c>
      <c r="G83" s="614" t="s">
        <v>47</v>
      </c>
      <c r="H83" s="615" t="s">
        <v>442</v>
      </c>
      <c r="I83" s="616" t="s">
        <v>758</v>
      </c>
      <c r="J83" s="618" t="s">
        <v>827</v>
      </c>
      <c r="K83" s="614" t="s">
        <v>214</v>
      </c>
      <c r="L83" s="618" t="s">
        <v>931</v>
      </c>
      <c r="M83" s="619" t="s">
        <v>932</v>
      </c>
      <c r="N83" s="620" t="s">
        <v>1200</v>
      </c>
      <c r="O83" s="621" t="s">
        <v>540</v>
      </c>
      <c r="P83" s="622" t="s">
        <v>628</v>
      </c>
    </row>
    <row r="84" spans="2:16" ht="159.75">
      <c r="B84" s="633" t="s">
        <v>317</v>
      </c>
      <c r="C84" s="610" t="s">
        <v>6</v>
      </c>
      <c r="D84" s="611" t="s">
        <v>686</v>
      </c>
      <c r="E84" s="625" t="s">
        <v>687</v>
      </c>
      <c r="F84" s="613" t="s">
        <v>380</v>
      </c>
      <c r="G84" s="614" t="s">
        <v>47</v>
      </c>
      <c r="H84" s="615" t="s">
        <v>442</v>
      </c>
      <c r="I84" s="616" t="s">
        <v>759</v>
      </c>
      <c r="J84" s="618" t="s">
        <v>828</v>
      </c>
      <c r="K84" s="614" t="s">
        <v>214</v>
      </c>
      <c r="L84" s="618" t="s">
        <v>933</v>
      </c>
      <c r="M84" s="619" t="s">
        <v>1201</v>
      </c>
      <c r="N84" s="620" t="s">
        <v>1202</v>
      </c>
      <c r="O84" s="621" t="s">
        <v>541</v>
      </c>
      <c r="P84" s="622" t="s">
        <v>628</v>
      </c>
    </row>
    <row r="85" spans="2:16" ht="159.75">
      <c r="B85" s="633" t="s">
        <v>317</v>
      </c>
      <c r="C85" s="610" t="s">
        <v>6</v>
      </c>
      <c r="D85" s="611" t="s">
        <v>688</v>
      </c>
      <c r="E85" s="625" t="s">
        <v>689</v>
      </c>
      <c r="F85" s="613" t="s">
        <v>381</v>
      </c>
      <c r="G85" s="614" t="s">
        <v>47</v>
      </c>
      <c r="H85" s="615" t="s">
        <v>442</v>
      </c>
      <c r="I85" s="616" t="s">
        <v>760</v>
      </c>
      <c r="J85" s="618" t="s">
        <v>829</v>
      </c>
      <c r="K85" s="614" t="s">
        <v>214</v>
      </c>
      <c r="L85" s="618" t="s">
        <v>934</v>
      </c>
      <c r="M85" s="619" t="s">
        <v>935</v>
      </c>
      <c r="N85" s="620" t="s">
        <v>1203</v>
      </c>
      <c r="O85" s="621" t="s">
        <v>542</v>
      </c>
      <c r="P85" s="622" t="s">
        <v>628</v>
      </c>
    </row>
    <row r="86" spans="2:16" ht="174.75">
      <c r="B86" s="633" t="s">
        <v>317</v>
      </c>
      <c r="C86" s="610" t="s">
        <v>6</v>
      </c>
      <c r="D86" s="624" t="s">
        <v>1204</v>
      </c>
      <c r="E86" s="625" t="s">
        <v>690</v>
      </c>
      <c r="F86" s="613" t="s">
        <v>382</v>
      </c>
      <c r="G86" s="614" t="s">
        <v>47</v>
      </c>
      <c r="H86" s="615" t="s">
        <v>442</v>
      </c>
      <c r="I86" s="626" t="s">
        <v>761</v>
      </c>
      <c r="J86" s="618" t="s">
        <v>830</v>
      </c>
      <c r="K86" s="614" t="s">
        <v>214</v>
      </c>
      <c r="L86" s="618" t="s">
        <v>936</v>
      </c>
      <c r="M86" s="619" t="s">
        <v>937</v>
      </c>
      <c r="N86" s="647" t="s">
        <v>1038</v>
      </c>
      <c r="O86" s="621" t="s">
        <v>543</v>
      </c>
      <c r="P86" s="622" t="s">
        <v>629</v>
      </c>
    </row>
    <row r="87" spans="2:16" ht="188.25">
      <c r="B87" s="633" t="s">
        <v>317</v>
      </c>
      <c r="C87" s="610" t="s">
        <v>6</v>
      </c>
      <c r="D87" s="611" t="s">
        <v>691</v>
      </c>
      <c r="E87" s="625" t="s">
        <v>1205</v>
      </c>
      <c r="F87" s="613" t="s">
        <v>383</v>
      </c>
      <c r="G87" s="614" t="s">
        <v>47</v>
      </c>
      <c r="H87" s="615" t="s">
        <v>442</v>
      </c>
      <c r="I87" s="616" t="s">
        <v>762</v>
      </c>
      <c r="J87" s="618" t="s">
        <v>831</v>
      </c>
      <c r="K87" s="614" t="s">
        <v>214</v>
      </c>
      <c r="L87" s="618" t="s">
        <v>938</v>
      </c>
      <c r="M87" s="619" t="s">
        <v>939</v>
      </c>
      <c r="N87" s="620" t="s">
        <v>1039</v>
      </c>
      <c r="O87" s="621" t="s">
        <v>544</v>
      </c>
      <c r="P87" s="622" t="s">
        <v>629</v>
      </c>
    </row>
    <row r="88" spans="2:16" ht="189">
      <c r="B88" s="623" t="s">
        <v>317</v>
      </c>
      <c r="C88" s="610" t="s">
        <v>6</v>
      </c>
      <c r="D88" s="624" t="s">
        <v>1206</v>
      </c>
      <c r="E88" s="625" t="s">
        <v>1207</v>
      </c>
      <c r="F88" s="613" t="s">
        <v>384</v>
      </c>
      <c r="G88" s="614" t="s">
        <v>47</v>
      </c>
      <c r="H88" s="615" t="s">
        <v>442</v>
      </c>
      <c r="I88" s="616" t="s">
        <v>763</v>
      </c>
      <c r="J88" s="618" t="s">
        <v>832</v>
      </c>
      <c r="K88" s="614" t="s">
        <v>214</v>
      </c>
      <c r="L88" s="618" t="s">
        <v>940</v>
      </c>
      <c r="M88" s="619" t="s">
        <v>941</v>
      </c>
      <c r="N88" s="620" t="s">
        <v>1040</v>
      </c>
      <c r="O88" s="621" t="s">
        <v>545</v>
      </c>
      <c r="P88" s="654" t="s">
        <v>629</v>
      </c>
    </row>
    <row r="89" spans="2:16" ht="174.75">
      <c r="B89" s="623" t="s">
        <v>317</v>
      </c>
      <c r="C89" s="610" t="s">
        <v>6</v>
      </c>
      <c r="D89" s="624" t="s">
        <v>1208</v>
      </c>
      <c r="E89" s="625" t="s">
        <v>692</v>
      </c>
      <c r="F89" s="613" t="s">
        <v>385</v>
      </c>
      <c r="G89" s="614" t="s">
        <v>47</v>
      </c>
      <c r="H89" s="615" t="s">
        <v>442</v>
      </c>
      <c r="I89" s="616" t="s">
        <v>764</v>
      </c>
      <c r="J89" s="618" t="s">
        <v>833</v>
      </c>
      <c r="K89" s="614" t="s">
        <v>214</v>
      </c>
      <c r="L89" s="618" t="s">
        <v>942</v>
      </c>
      <c r="M89" s="619" t="s">
        <v>943</v>
      </c>
      <c r="N89" s="620" t="s">
        <v>1041</v>
      </c>
      <c r="O89" s="621" t="s">
        <v>546</v>
      </c>
      <c r="P89" s="654" t="s">
        <v>629</v>
      </c>
    </row>
    <row r="90" spans="2:16" ht="155.25">
      <c r="B90" s="633" t="s">
        <v>317</v>
      </c>
      <c r="C90" s="610" t="s">
        <v>6</v>
      </c>
      <c r="D90" s="611" t="s">
        <v>693</v>
      </c>
      <c r="E90" s="625" t="s">
        <v>696</v>
      </c>
      <c r="F90" s="613" t="s">
        <v>386</v>
      </c>
      <c r="G90" s="614" t="s">
        <v>47</v>
      </c>
      <c r="H90" s="615" t="s">
        <v>442</v>
      </c>
      <c r="I90" s="616" t="s">
        <v>765</v>
      </c>
      <c r="J90" s="618" t="s">
        <v>834</v>
      </c>
      <c r="K90" s="614" t="s">
        <v>214</v>
      </c>
      <c r="L90" s="618" t="s">
        <v>944</v>
      </c>
      <c r="M90" s="619" t="s">
        <v>945</v>
      </c>
      <c r="N90" s="620" t="s">
        <v>1042</v>
      </c>
      <c r="O90" s="621" t="s">
        <v>547</v>
      </c>
      <c r="P90" s="622" t="s">
        <v>629</v>
      </c>
    </row>
    <row r="91" spans="2:16" ht="159.75">
      <c r="B91" s="633" t="s">
        <v>317</v>
      </c>
      <c r="C91" s="610" t="s">
        <v>6</v>
      </c>
      <c r="D91" s="611" t="s">
        <v>694</v>
      </c>
      <c r="E91" s="625" t="s">
        <v>697</v>
      </c>
      <c r="F91" s="613" t="s">
        <v>387</v>
      </c>
      <c r="G91" s="614" t="s">
        <v>47</v>
      </c>
      <c r="H91" s="615" t="s">
        <v>442</v>
      </c>
      <c r="I91" s="616" t="s">
        <v>766</v>
      </c>
      <c r="J91" s="618" t="s">
        <v>835</v>
      </c>
      <c r="K91" s="614" t="s">
        <v>214</v>
      </c>
      <c r="L91" s="618" t="s">
        <v>946</v>
      </c>
      <c r="M91" s="619" t="s">
        <v>947</v>
      </c>
      <c r="N91" s="620" t="s">
        <v>1043</v>
      </c>
      <c r="O91" s="621" t="s">
        <v>548</v>
      </c>
      <c r="P91" s="622" t="s">
        <v>629</v>
      </c>
    </row>
    <row r="92" spans="2:16" ht="174">
      <c r="B92" s="633" t="s">
        <v>317</v>
      </c>
      <c r="C92" s="610" t="s">
        <v>6</v>
      </c>
      <c r="D92" s="611" t="s">
        <v>695</v>
      </c>
      <c r="E92" s="625" t="s">
        <v>698</v>
      </c>
      <c r="F92" s="613" t="s">
        <v>388</v>
      </c>
      <c r="G92" s="614" t="s">
        <v>47</v>
      </c>
      <c r="H92" s="615" t="s">
        <v>442</v>
      </c>
      <c r="I92" s="616" t="s">
        <v>767</v>
      </c>
      <c r="J92" s="618" t="s">
        <v>836</v>
      </c>
      <c r="K92" s="614" t="s">
        <v>214</v>
      </c>
      <c r="L92" s="618" t="s">
        <v>948</v>
      </c>
      <c r="M92" s="619" t="s">
        <v>949</v>
      </c>
      <c r="N92" s="620" t="s">
        <v>1044</v>
      </c>
      <c r="O92" s="621" t="s">
        <v>549</v>
      </c>
      <c r="P92" s="622" t="s">
        <v>629</v>
      </c>
    </row>
    <row r="93" spans="2:16" ht="276">
      <c r="B93" s="643" t="s">
        <v>318</v>
      </c>
      <c r="C93" s="596" t="s">
        <v>5</v>
      </c>
      <c r="D93" s="644" t="s">
        <v>1209</v>
      </c>
      <c r="E93" s="598" t="s">
        <v>699</v>
      </c>
      <c r="F93" s="599" t="s">
        <v>389</v>
      </c>
      <c r="G93" s="600" t="s">
        <v>47</v>
      </c>
      <c r="H93" s="655" t="s">
        <v>442</v>
      </c>
      <c r="I93" s="627" t="s">
        <v>768</v>
      </c>
      <c r="J93" s="634" t="s">
        <v>837</v>
      </c>
      <c r="K93" s="600" t="s">
        <v>214</v>
      </c>
      <c r="L93" s="656" t="s">
        <v>950</v>
      </c>
      <c r="M93" s="605" t="s">
        <v>474</v>
      </c>
      <c r="N93" s="629" t="s">
        <v>1045</v>
      </c>
      <c r="O93" s="607" t="s">
        <v>550</v>
      </c>
      <c r="P93" s="657" t="s">
        <v>630</v>
      </c>
    </row>
    <row r="94" spans="2:16" ht="207">
      <c r="B94" s="623" t="s">
        <v>318</v>
      </c>
      <c r="C94" s="610" t="s">
        <v>6</v>
      </c>
      <c r="D94" s="624" t="s">
        <v>1210</v>
      </c>
      <c r="E94" s="625" t="s">
        <v>700</v>
      </c>
      <c r="F94" s="613" t="s">
        <v>390</v>
      </c>
      <c r="G94" s="614" t="s">
        <v>47</v>
      </c>
      <c r="H94" s="658" t="s">
        <v>442</v>
      </c>
      <c r="I94" s="616" t="s">
        <v>769</v>
      </c>
      <c r="J94" s="618" t="s">
        <v>838</v>
      </c>
      <c r="K94" s="614" t="s">
        <v>214</v>
      </c>
      <c r="L94" s="631" t="s">
        <v>951</v>
      </c>
      <c r="M94" s="632" t="s">
        <v>474</v>
      </c>
      <c r="N94" s="647" t="s">
        <v>1046</v>
      </c>
      <c r="O94" s="621" t="s">
        <v>551</v>
      </c>
      <c r="P94" s="654" t="s">
        <v>631</v>
      </c>
    </row>
    <row r="95" spans="2:16" ht="192">
      <c r="B95" s="633" t="s">
        <v>318</v>
      </c>
      <c r="C95" s="610" t="s">
        <v>6</v>
      </c>
      <c r="D95" s="624" t="s">
        <v>1211</v>
      </c>
      <c r="E95" s="625" t="s">
        <v>701</v>
      </c>
      <c r="F95" s="613" t="s">
        <v>391</v>
      </c>
      <c r="G95" s="614" t="s">
        <v>47</v>
      </c>
      <c r="H95" s="615" t="s">
        <v>442</v>
      </c>
      <c r="I95" s="616" t="s">
        <v>770</v>
      </c>
      <c r="J95" s="618" t="s">
        <v>839</v>
      </c>
      <c r="K95" s="614" t="s">
        <v>447</v>
      </c>
      <c r="L95" s="631" t="s">
        <v>952</v>
      </c>
      <c r="M95" s="632" t="s">
        <v>475</v>
      </c>
      <c r="N95" s="647" t="s">
        <v>1047</v>
      </c>
      <c r="O95" s="621" t="s">
        <v>552</v>
      </c>
      <c r="P95" s="622" t="s">
        <v>632</v>
      </c>
    </row>
    <row r="96" spans="2:16" ht="224.25">
      <c r="B96" s="633" t="s">
        <v>318</v>
      </c>
      <c r="C96" s="610" t="s">
        <v>6</v>
      </c>
      <c r="D96" s="611" t="s">
        <v>702</v>
      </c>
      <c r="E96" s="625" t="s">
        <v>703</v>
      </c>
      <c r="F96" s="613" t="s">
        <v>392</v>
      </c>
      <c r="G96" s="614" t="s">
        <v>47</v>
      </c>
      <c r="H96" s="615" t="s">
        <v>442</v>
      </c>
      <c r="I96" s="616" t="s">
        <v>771</v>
      </c>
      <c r="J96" s="618" t="s">
        <v>840</v>
      </c>
      <c r="K96" s="614" t="s">
        <v>214</v>
      </c>
      <c r="L96" s="631" t="s">
        <v>953</v>
      </c>
      <c r="M96" s="632" t="s">
        <v>474</v>
      </c>
      <c r="N96" s="647" t="s">
        <v>1048</v>
      </c>
      <c r="O96" s="621" t="s">
        <v>553</v>
      </c>
      <c r="P96" s="622" t="s">
        <v>633</v>
      </c>
    </row>
    <row r="97" spans="2:16" ht="192">
      <c r="B97" s="623" t="s">
        <v>318</v>
      </c>
      <c r="C97" s="610" t="s">
        <v>6</v>
      </c>
      <c r="D97" s="624" t="s">
        <v>1212</v>
      </c>
      <c r="E97" s="625" t="s">
        <v>704</v>
      </c>
      <c r="F97" s="613" t="s">
        <v>393</v>
      </c>
      <c r="G97" s="614" t="s">
        <v>47</v>
      </c>
      <c r="H97" s="658" t="s">
        <v>442</v>
      </c>
      <c r="I97" s="616" t="s">
        <v>772</v>
      </c>
      <c r="J97" s="618" t="s">
        <v>841</v>
      </c>
      <c r="K97" s="614" t="s">
        <v>214</v>
      </c>
      <c r="L97" s="631" t="s">
        <v>954</v>
      </c>
      <c r="M97" s="632" t="s">
        <v>474</v>
      </c>
      <c r="N97" s="647" t="s">
        <v>1049</v>
      </c>
      <c r="O97" s="621" t="s">
        <v>554</v>
      </c>
      <c r="P97" s="654" t="s">
        <v>634</v>
      </c>
    </row>
    <row r="98" spans="2:16" ht="258.75">
      <c r="B98" s="643" t="s">
        <v>319</v>
      </c>
      <c r="C98" s="596" t="s">
        <v>5</v>
      </c>
      <c r="D98" s="644" t="s">
        <v>1213</v>
      </c>
      <c r="E98" s="598" t="s">
        <v>705</v>
      </c>
      <c r="F98" s="599" t="s">
        <v>394</v>
      </c>
      <c r="G98" s="600" t="s">
        <v>47</v>
      </c>
      <c r="H98" s="655" t="s">
        <v>442</v>
      </c>
      <c r="I98" s="602" t="s">
        <v>773</v>
      </c>
      <c r="J98" s="659" t="s">
        <v>842</v>
      </c>
      <c r="K98" s="600" t="s">
        <v>214</v>
      </c>
      <c r="L98" s="649" t="s">
        <v>955</v>
      </c>
      <c r="M98" s="660" t="s">
        <v>956</v>
      </c>
      <c r="N98" s="650" t="s">
        <v>1050</v>
      </c>
      <c r="O98" s="607" t="s">
        <v>555</v>
      </c>
      <c r="P98" s="657" t="s">
        <v>635</v>
      </c>
    </row>
    <row r="99" spans="2:16" ht="189.75">
      <c r="B99" s="623" t="s">
        <v>319</v>
      </c>
      <c r="C99" s="610" t="s">
        <v>6</v>
      </c>
      <c r="D99" s="624" t="s">
        <v>1214</v>
      </c>
      <c r="E99" s="625" t="s">
        <v>706</v>
      </c>
      <c r="F99" s="613" t="s">
        <v>395</v>
      </c>
      <c r="G99" s="614" t="s">
        <v>47</v>
      </c>
      <c r="H99" s="658" t="s">
        <v>442</v>
      </c>
      <c r="I99" s="626" t="s">
        <v>774</v>
      </c>
      <c r="J99" s="661" t="s">
        <v>843</v>
      </c>
      <c r="K99" s="614" t="s">
        <v>214</v>
      </c>
      <c r="L99" s="631" t="s">
        <v>957</v>
      </c>
      <c r="M99" s="662" t="s">
        <v>956</v>
      </c>
      <c r="N99" s="653" t="s">
        <v>1051</v>
      </c>
      <c r="O99" s="621" t="s">
        <v>556</v>
      </c>
      <c r="P99" s="654" t="s">
        <v>636</v>
      </c>
    </row>
    <row r="100" spans="2:16" ht="189.75">
      <c r="B100" s="623" t="s">
        <v>319</v>
      </c>
      <c r="C100" s="610" t="s">
        <v>6</v>
      </c>
      <c r="D100" s="624" t="s">
        <v>1215</v>
      </c>
      <c r="E100" s="625" t="s">
        <v>707</v>
      </c>
      <c r="F100" s="613" t="s">
        <v>396</v>
      </c>
      <c r="G100" s="614" t="s">
        <v>47</v>
      </c>
      <c r="H100" s="658" t="s">
        <v>442</v>
      </c>
      <c r="I100" s="626" t="s">
        <v>775</v>
      </c>
      <c r="J100" s="661" t="s">
        <v>844</v>
      </c>
      <c r="K100" s="614" t="s">
        <v>214</v>
      </c>
      <c r="L100" s="652" t="s">
        <v>958</v>
      </c>
      <c r="M100" s="662" t="s">
        <v>959</v>
      </c>
      <c r="N100" s="653" t="s">
        <v>1050</v>
      </c>
      <c r="O100" s="621" t="s">
        <v>557</v>
      </c>
      <c r="P100" s="654" t="s">
        <v>636</v>
      </c>
    </row>
    <row r="101" spans="2:16" ht="207">
      <c r="B101" s="633" t="s">
        <v>319</v>
      </c>
      <c r="C101" s="610" t="s">
        <v>6</v>
      </c>
      <c r="D101" s="624" t="s">
        <v>1216</v>
      </c>
      <c r="E101" s="625" t="s">
        <v>708</v>
      </c>
      <c r="F101" s="613" t="s">
        <v>397</v>
      </c>
      <c r="G101" s="614" t="s">
        <v>47</v>
      </c>
      <c r="H101" s="615" t="s">
        <v>442</v>
      </c>
      <c r="I101" s="626" t="s">
        <v>776</v>
      </c>
      <c r="J101" s="661" t="s">
        <v>845</v>
      </c>
      <c r="K101" s="614" t="s">
        <v>214</v>
      </c>
      <c r="L101" s="631" t="s">
        <v>960</v>
      </c>
      <c r="M101" s="662" t="s">
        <v>956</v>
      </c>
      <c r="N101" s="653" t="s">
        <v>1051</v>
      </c>
      <c r="O101" s="621" t="s">
        <v>558</v>
      </c>
      <c r="P101" s="622" t="s">
        <v>637</v>
      </c>
    </row>
    <row r="102" spans="2:16" ht="205.5">
      <c r="B102" s="595" t="s">
        <v>320</v>
      </c>
      <c r="C102" s="596" t="s">
        <v>5</v>
      </c>
      <c r="D102" s="644" t="s">
        <v>1217</v>
      </c>
      <c r="E102" s="598" t="s">
        <v>709</v>
      </c>
      <c r="F102" s="599" t="s">
        <v>398</v>
      </c>
      <c r="G102" s="600" t="s">
        <v>47</v>
      </c>
      <c r="H102" s="601" t="s">
        <v>442</v>
      </c>
      <c r="I102" s="602" t="s">
        <v>1218</v>
      </c>
      <c r="J102" s="649" t="s">
        <v>846</v>
      </c>
      <c r="K102" s="600" t="s">
        <v>214</v>
      </c>
      <c r="L102" s="649" t="s">
        <v>961</v>
      </c>
      <c r="M102" s="660" t="s">
        <v>962</v>
      </c>
      <c r="N102" s="650" t="s">
        <v>1219</v>
      </c>
      <c r="O102" s="607" t="s">
        <v>559</v>
      </c>
      <c r="P102" s="630" t="s">
        <v>638</v>
      </c>
    </row>
    <row r="103" spans="2:16" ht="205.5">
      <c r="B103" s="623" t="s">
        <v>320</v>
      </c>
      <c r="C103" s="610" t="s">
        <v>6</v>
      </c>
      <c r="D103" s="624" t="s">
        <v>1220</v>
      </c>
      <c r="E103" s="625" t="s">
        <v>710</v>
      </c>
      <c r="F103" s="613" t="s">
        <v>399</v>
      </c>
      <c r="G103" s="614" t="s">
        <v>47</v>
      </c>
      <c r="H103" s="658" t="s">
        <v>442</v>
      </c>
      <c r="I103" s="651" t="s">
        <v>1221</v>
      </c>
      <c r="J103" s="652" t="s">
        <v>847</v>
      </c>
      <c r="K103" s="614" t="s">
        <v>214</v>
      </c>
      <c r="L103" s="652" t="s">
        <v>963</v>
      </c>
      <c r="M103" s="662" t="s">
        <v>964</v>
      </c>
      <c r="N103" s="653" t="s">
        <v>1052</v>
      </c>
      <c r="O103" s="621" t="s">
        <v>560</v>
      </c>
      <c r="P103" s="654" t="s">
        <v>639</v>
      </c>
    </row>
    <row r="104" spans="2:16" ht="205.5">
      <c r="B104" s="623" t="s">
        <v>320</v>
      </c>
      <c r="C104" s="610" t="s">
        <v>6</v>
      </c>
      <c r="D104" s="624" t="s">
        <v>1222</v>
      </c>
      <c r="E104" s="625" t="s">
        <v>711</v>
      </c>
      <c r="F104" s="613" t="s">
        <v>400</v>
      </c>
      <c r="G104" s="614" t="s">
        <v>47</v>
      </c>
      <c r="H104" s="658" t="s">
        <v>442</v>
      </c>
      <c r="I104" s="663" t="s">
        <v>1223</v>
      </c>
      <c r="J104" s="652" t="s">
        <v>848</v>
      </c>
      <c r="K104" s="614" t="s">
        <v>214</v>
      </c>
      <c r="L104" s="652" t="s">
        <v>965</v>
      </c>
      <c r="M104" s="662" t="s">
        <v>966</v>
      </c>
      <c r="N104" s="653" t="s">
        <v>1052</v>
      </c>
      <c r="O104" s="621" t="s">
        <v>561</v>
      </c>
      <c r="P104" s="654" t="s">
        <v>638</v>
      </c>
    </row>
    <row r="105" spans="2:16" ht="225">
      <c r="B105" s="623" t="s">
        <v>320</v>
      </c>
      <c r="C105" s="610" t="s">
        <v>6</v>
      </c>
      <c r="D105" s="624" t="s">
        <v>1224</v>
      </c>
      <c r="E105" s="625" t="s">
        <v>712</v>
      </c>
      <c r="F105" s="613" t="s">
        <v>401</v>
      </c>
      <c r="G105" s="614" t="s">
        <v>47</v>
      </c>
      <c r="H105" s="658" t="s">
        <v>442</v>
      </c>
      <c r="I105" s="651" t="s">
        <v>1225</v>
      </c>
      <c r="J105" s="652" t="s">
        <v>849</v>
      </c>
      <c r="K105" s="614" t="s">
        <v>214</v>
      </c>
      <c r="L105" s="652" t="s">
        <v>452</v>
      </c>
      <c r="M105" s="662" t="s">
        <v>476</v>
      </c>
      <c r="N105" s="653" t="s">
        <v>495</v>
      </c>
      <c r="O105" s="621" t="s">
        <v>562</v>
      </c>
      <c r="P105" s="654" t="s">
        <v>639</v>
      </c>
    </row>
    <row r="106" spans="2:16" ht="205.5">
      <c r="B106" s="623" t="s">
        <v>320</v>
      </c>
      <c r="C106" s="610" t="s">
        <v>6</v>
      </c>
      <c r="D106" s="624" t="s">
        <v>1226</v>
      </c>
      <c r="E106" s="625" t="s">
        <v>713</v>
      </c>
      <c r="F106" s="613" t="s">
        <v>402</v>
      </c>
      <c r="G106" s="614" t="s">
        <v>47</v>
      </c>
      <c r="H106" s="658" t="s">
        <v>442</v>
      </c>
      <c r="I106" s="651" t="s">
        <v>1227</v>
      </c>
      <c r="J106" s="652" t="s">
        <v>850</v>
      </c>
      <c r="K106" s="614" t="s">
        <v>214</v>
      </c>
      <c r="L106" s="652" t="s">
        <v>967</v>
      </c>
      <c r="M106" s="662" t="s">
        <v>968</v>
      </c>
      <c r="N106" s="653" t="s">
        <v>1053</v>
      </c>
      <c r="O106" s="621" t="s">
        <v>563</v>
      </c>
      <c r="P106" s="654" t="s">
        <v>638</v>
      </c>
    </row>
    <row r="107" spans="2:16" ht="241.5">
      <c r="B107" s="633" t="s">
        <v>320</v>
      </c>
      <c r="C107" s="610" t="s">
        <v>6</v>
      </c>
      <c r="D107" s="624" t="s">
        <v>1228</v>
      </c>
      <c r="E107" s="625" t="s">
        <v>714</v>
      </c>
      <c r="F107" s="613" t="s">
        <v>1229</v>
      </c>
      <c r="G107" s="614" t="s">
        <v>47</v>
      </c>
      <c r="H107" s="615" t="s">
        <v>442</v>
      </c>
      <c r="I107" s="651" t="s">
        <v>1230</v>
      </c>
      <c r="J107" s="652" t="s">
        <v>851</v>
      </c>
      <c r="K107" s="614" t="s">
        <v>214</v>
      </c>
      <c r="L107" s="652" t="s">
        <v>969</v>
      </c>
      <c r="M107" s="662" t="s">
        <v>970</v>
      </c>
      <c r="N107" s="653" t="s">
        <v>1053</v>
      </c>
      <c r="O107" s="621" t="s">
        <v>564</v>
      </c>
      <c r="P107" s="622" t="s">
        <v>638</v>
      </c>
    </row>
    <row r="108" spans="2:16" ht="204.75">
      <c r="B108" s="633" t="s">
        <v>320</v>
      </c>
      <c r="C108" s="610" t="s">
        <v>6</v>
      </c>
      <c r="D108" s="611" t="s">
        <v>715</v>
      </c>
      <c r="E108" s="625" t="s">
        <v>716</v>
      </c>
      <c r="F108" s="613" t="s">
        <v>403</v>
      </c>
      <c r="G108" s="614" t="s">
        <v>47</v>
      </c>
      <c r="H108" s="615" t="s">
        <v>442</v>
      </c>
      <c r="I108" s="651" t="s">
        <v>1231</v>
      </c>
      <c r="J108" s="652" t="s">
        <v>852</v>
      </c>
      <c r="K108" s="614" t="s">
        <v>214</v>
      </c>
      <c r="L108" s="652" t="s">
        <v>971</v>
      </c>
      <c r="M108" s="662" t="s">
        <v>972</v>
      </c>
      <c r="N108" s="653" t="s">
        <v>1054</v>
      </c>
      <c r="O108" s="621" t="s">
        <v>565</v>
      </c>
      <c r="P108" s="622" t="s">
        <v>639</v>
      </c>
    </row>
    <row r="109" spans="2:16" ht="205.5">
      <c r="B109" s="623" t="s">
        <v>320</v>
      </c>
      <c r="C109" s="610" t="s">
        <v>6</v>
      </c>
      <c r="D109" s="624" t="s">
        <v>1232</v>
      </c>
      <c r="E109" s="625" t="s">
        <v>717</v>
      </c>
      <c r="F109" s="613" t="s">
        <v>404</v>
      </c>
      <c r="G109" s="614" t="s">
        <v>47</v>
      </c>
      <c r="H109" s="615" t="s">
        <v>442</v>
      </c>
      <c r="I109" s="651" t="s">
        <v>1233</v>
      </c>
      <c r="J109" s="652" t="s">
        <v>853</v>
      </c>
      <c r="K109" s="614" t="s">
        <v>214</v>
      </c>
      <c r="L109" s="652" t="s">
        <v>973</v>
      </c>
      <c r="M109" s="662" t="s">
        <v>974</v>
      </c>
      <c r="N109" s="653" t="s">
        <v>1053</v>
      </c>
      <c r="O109" s="621" t="s">
        <v>566</v>
      </c>
      <c r="P109" s="654" t="s">
        <v>638</v>
      </c>
    </row>
    <row r="110" spans="2:16" ht="202.5">
      <c r="B110" s="643" t="s">
        <v>321</v>
      </c>
      <c r="C110" s="596" t="s">
        <v>5</v>
      </c>
      <c r="D110" s="644" t="s">
        <v>1234</v>
      </c>
      <c r="E110" s="598" t="s">
        <v>718</v>
      </c>
      <c r="F110" s="599" t="s">
        <v>405</v>
      </c>
      <c r="G110" s="600" t="s">
        <v>47</v>
      </c>
      <c r="H110" s="601" t="s">
        <v>442</v>
      </c>
      <c r="I110" s="627" t="s">
        <v>1235</v>
      </c>
      <c r="J110" s="634" t="s">
        <v>854</v>
      </c>
      <c r="K110" s="600" t="s">
        <v>214</v>
      </c>
      <c r="L110" s="634" t="s">
        <v>975</v>
      </c>
      <c r="M110" s="635" t="s">
        <v>976</v>
      </c>
      <c r="N110" s="664" t="s">
        <v>1055</v>
      </c>
      <c r="O110" s="607" t="s">
        <v>567</v>
      </c>
      <c r="P110" s="657" t="s">
        <v>629</v>
      </c>
    </row>
    <row r="111" spans="2:16" ht="218.25">
      <c r="B111" s="623" t="s">
        <v>321</v>
      </c>
      <c r="C111" s="610" t="s">
        <v>6</v>
      </c>
      <c r="D111" s="624" t="s">
        <v>1236</v>
      </c>
      <c r="E111" s="625" t="s">
        <v>719</v>
      </c>
      <c r="F111" s="613" t="s">
        <v>406</v>
      </c>
      <c r="G111" s="614" t="s">
        <v>47</v>
      </c>
      <c r="H111" s="615" t="s">
        <v>442</v>
      </c>
      <c r="I111" s="616" t="s">
        <v>777</v>
      </c>
      <c r="J111" s="618" t="s">
        <v>855</v>
      </c>
      <c r="K111" s="614" t="s">
        <v>214</v>
      </c>
      <c r="L111" s="618" t="s">
        <v>977</v>
      </c>
      <c r="M111" s="619" t="s">
        <v>477</v>
      </c>
      <c r="N111" s="620" t="s">
        <v>1056</v>
      </c>
      <c r="O111" s="621" t="s">
        <v>568</v>
      </c>
      <c r="P111" s="654" t="s">
        <v>640</v>
      </c>
    </row>
    <row r="112" spans="2:16" ht="144.75">
      <c r="B112" s="623" t="s">
        <v>321</v>
      </c>
      <c r="C112" s="610" t="s">
        <v>6</v>
      </c>
      <c r="D112" s="624" t="s">
        <v>1237</v>
      </c>
      <c r="E112" s="625" t="s">
        <v>720</v>
      </c>
      <c r="F112" s="613" t="s">
        <v>407</v>
      </c>
      <c r="G112" s="614" t="s">
        <v>47</v>
      </c>
      <c r="H112" s="615" t="s">
        <v>442</v>
      </c>
      <c r="I112" s="616" t="s">
        <v>778</v>
      </c>
      <c r="J112" s="618" t="s">
        <v>856</v>
      </c>
      <c r="K112" s="614" t="s">
        <v>214</v>
      </c>
      <c r="L112" s="618" t="s">
        <v>978</v>
      </c>
      <c r="M112" s="619" t="s">
        <v>979</v>
      </c>
      <c r="N112" s="665" t="s">
        <v>1057</v>
      </c>
      <c r="O112" s="621" t="s">
        <v>569</v>
      </c>
      <c r="P112" s="654" t="s">
        <v>634</v>
      </c>
    </row>
    <row r="113" spans="2:16" ht="189">
      <c r="B113" s="633" t="s">
        <v>321</v>
      </c>
      <c r="C113" s="610" t="s">
        <v>6</v>
      </c>
      <c r="D113" s="624" t="s">
        <v>1238</v>
      </c>
      <c r="E113" s="625" t="s">
        <v>721</v>
      </c>
      <c r="F113" s="613" t="s">
        <v>408</v>
      </c>
      <c r="G113" s="614" t="s">
        <v>47</v>
      </c>
      <c r="H113" s="615" t="s">
        <v>442</v>
      </c>
      <c r="I113" s="616" t="s">
        <v>779</v>
      </c>
      <c r="J113" s="618" t="s">
        <v>857</v>
      </c>
      <c r="K113" s="614" t="s">
        <v>214</v>
      </c>
      <c r="L113" s="618" t="s">
        <v>980</v>
      </c>
      <c r="M113" s="619" t="s">
        <v>981</v>
      </c>
      <c r="N113" s="665" t="s">
        <v>1058</v>
      </c>
      <c r="O113" s="621" t="s">
        <v>570</v>
      </c>
      <c r="P113" s="622" t="s">
        <v>634</v>
      </c>
    </row>
    <row r="114" spans="2:16" ht="204">
      <c r="B114" s="633" t="s">
        <v>321</v>
      </c>
      <c r="C114" s="610" t="s">
        <v>6</v>
      </c>
      <c r="D114" s="611" t="s">
        <v>722</v>
      </c>
      <c r="E114" s="625" t="s">
        <v>723</v>
      </c>
      <c r="F114" s="613" t="s">
        <v>409</v>
      </c>
      <c r="G114" s="614" t="s">
        <v>47</v>
      </c>
      <c r="H114" s="615" t="s">
        <v>442</v>
      </c>
      <c r="I114" s="616" t="s">
        <v>780</v>
      </c>
      <c r="J114" s="618" t="s">
        <v>858</v>
      </c>
      <c r="K114" s="614" t="s">
        <v>214</v>
      </c>
      <c r="L114" s="618" t="s">
        <v>982</v>
      </c>
      <c r="M114" s="619" t="s">
        <v>983</v>
      </c>
      <c r="N114" s="620" t="s">
        <v>1059</v>
      </c>
      <c r="O114" s="621" t="s">
        <v>571</v>
      </c>
      <c r="P114" s="622" t="s">
        <v>641</v>
      </c>
    </row>
    <row r="115" spans="2:16" ht="202.5">
      <c r="B115" s="623" t="s">
        <v>321</v>
      </c>
      <c r="C115" s="610" t="s">
        <v>6</v>
      </c>
      <c r="D115" s="624" t="s">
        <v>1239</v>
      </c>
      <c r="E115" s="625" t="s">
        <v>724</v>
      </c>
      <c r="F115" s="613" t="s">
        <v>410</v>
      </c>
      <c r="G115" s="614" t="s">
        <v>47</v>
      </c>
      <c r="H115" s="615" t="s">
        <v>442</v>
      </c>
      <c r="I115" s="616" t="s">
        <v>781</v>
      </c>
      <c r="J115" s="618" t="s">
        <v>859</v>
      </c>
      <c r="K115" s="610" t="s">
        <v>214</v>
      </c>
      <c r="L115" s="618" t="s">
        <v>984</v>
      </c>
      <c r="M115" s="619" t="s">
        <v>985</v>
      </c>
      <c r="N115" s="620" t="s">
        <v>1060</v>
      </c>
      <c r="O115" s="621" t="s">
        <v>572</v>
      </c>
      <c r="P115" s="654" t="s">
        <v>640</v>
      </c>
    </row>
    <row r="116" spans="2:16" ht="156.75">
      <c r="B116" s="643" t="s">
        <v>322</v>
      </c>
      <c r="C116" s="596" t="s">
        <v>5</v>
      </c>
      <c r="D116" s="644" t="s">
        <v>1240</v>
      </c>
      <c r="E116" s="598" t="s">
        <v>725</v>
      </c>
      <c r="F116" s="599" t="s">
        <v>411</v>
      </c>
      <c r="G116" s="600" t="s">
        <v>47</v>
      </c>
      <c r="H116" s="601" t="s">
        <v>442</v>
      </c>
      <c r="I116" s="602" t="s">
        <v>1241</v>
      </c>
      <c r="J116" s="603" t="s">
        <v>1242</v>
      </c>
      <c r="K116" s="600" t="s">
        <v>214</v>
      </c>
      <c r="L116" s="634" t="s">
        <v>453</v>
      </c>
      <c r="M116" s="635" t="s">
        <v>478</v>
      </c>
      <c r="N116" s="629" t="s">
        <v>496</v>
      </c>
      <c r="O116" s="607" t="s">
        <v>573</v>
      </c>
      <c r="P116" s="657" t="s">
        <v>607</v>
      </c>
    </row>
    <row r="117" spans="2:16" ht="185.25">
      <c r="B117" s="623" t="s">
        <v>322</v>
      </c>
      <c r="C117" s="610" t="s">
        <v>6</v>
      </c>
      <c r="D117" s="624" t="s">
        <v>1243</v>
      </c>
      <c r="E117" s="625" t="s">
        <v>726</v>
      </c>
      <c r="F117" s="613" t="s">
        <v>412</v>
      </c>
      <c r="G117" s="614" t="s">
        <v>47</v>
      </c>
      <c r="H117" s="615" t="s">
        <v>442</v>
      </c>
      <c r="I117" s="616" t="s">
        <v>1244</v>
      </c>
      <c r="J117" s="617" t="s">
        <v>444</v>
      </c>
      <c r="K117" s="614" t="s">
        <v>214</v>
      </c>
      <c r="L117" s="618" t="s">
        <v>454</v>
      </c>
      <c r="M117" s="619" t="s">
        <v>479</v>
      </c>
      <c r="N117" s="620" t="s">
        <v>497</v>
      </c>
      <c r="O117" s="621" t="s">
        <v>574</v>
      </c>
      <c r="P117" s="654" t="s">
        <v>607</v>
      </c>
    </row>
    <row r="118" spans="2:16" ht="171">
      <c r="B118" s="623" t="s">
        <v>322</v>
      </c>
      <c r="C118" s="610" t="s">
        <v>6</v>
      </c>
      <c r="D118" s="624" t="s">
        <v>1245</v>
      </c>
      <c r="E118" s="625" t="s">
        <v>727</v>
      </c>
      <c r="F118" s="613" t="s">
        <v>413</v>
      </c>
      <c r="G118" s="614" t="s">
        <v>47</v>
      </c>
      <c r="H118" s="615" t="s">
        <v>442</v>
      </c>
      <c r="I118" s="616" t="s">
        <v>1083</v>
      </c>
      <c r="J118" s="617" t="s">
        <v>1084</v>
      </c>
      <c r="K118" s="614" t="s">
        <v>214</v>
      </c>
      <c r="L118" s="618" t="s">
        <v>455</v>
      </c>
      <c r="M118" s="619" t="s">
        <v>480</v>
      </c>
      <c r="N118" s="620" t="s">
        <v>498</v>
      </c>
      <c r="O118" s="621" t="s">
        <v>575</v>
      </c>
      <c r="P118" s="654" t="s">
        <v>607</v>
      </c>
    </row>
    <row r="119" spans="2:16" ht="171">
      <c r="B119" s="633" t="s">
        <v>322</v>
      </c>
      <c r="C119" s="610" t="s">
        <v>6</v>
      </c>
      <c r="D119" s="624" t="s">
        <v>1246</v>
      </c>
      <c r="E119" s="625" t="s">
        <v>728</v>
      </c>
      <c r="F119" s="613" t="s">
        <v>414</v>
      </c>
      <c r="G119" s="614" t="s">
        <v>47</v>
      </c>
      <c r="H119" s="615" t="s">
        <v>442</v>
      </c>
      <c r="I119" s="616" t="s">
        <v>1085</v>
      </c>
      <c r="J119" s="617" t="s">
        <v>1086</v>
      </c>
      <c r="K119" s="614" t="s">
        <v>214</v>
      </c>
      <c r="L119" s="618" t="s">
        <v>456</v>
      </c>
      <c r="M119" s="619" t="s">
        <v>481</v>
      </c>
      <c r="N119" s="620" t="s">
        <v>499</v>
      </c>
      <c r="O119" s="621" t="s">
        <v>576</v>
      </c>
      <c r="P119" s="622" t="s">
        <v>607</v>
      </c>
    </row>
    <row r="120" spans="2:16" ht="147">
      <c r="B120" s="633" t="s">
        <v>322</v>
      </c>
      <c r="C120" s="610" t="s">
        <v>6</v>
      </c>
      <c r="D120" s="624" t="s">
        <v>1247</v>
      </c>
      <c r="E120" s="625" t="s">
        <v>729</v>
      </c>
      <c r="F120" s="613" t="s">
        <v>415</v>
      </c>
      <c r="G120" s="614" t="s">
        <v>348</v>
      </c>
      <c r="H120" s="615" t="s">
        <v>442</v>
      </c>
      <c r="I120" s="616" t="s">
        <v>1087</v>
      </c>
      <c r="J120" s="617" t="s">
        <v>1248</v>
      </c>
      <c r="K120" s="614" t="s">
        <v>214</v>
      </c>
      <c r="L120" s="618" t="s">
        <v>457</v>
      </c>
      <c r="M120" s="619" t="s">
        <v>482</v>
      </c>
      <c r="N120" s="620" t="s">
        <v>500</v>
      </c>
      <c r="O120" s="621" t="s">
        <v>577</v>
      </c>
      <c r="P120" s="622" t="s">
        <v>607</v>
      </c>
    </row>
    <row r="121" spans="2:16" ht="147">
      <c r="B121" s="633" t="s">
        <v>322</v>
      </c>
      <c r="C121" s="610" t="s">
        <v>6</v>
      </c>
      <c r="D121" s="624" t="s">
        <v>1249</v>
      </c>
      <c r="E121" s="625" t="s">
        <v>730</v>
      </c>
      <c r="F121" s="613" t="s">
        <v>416</v>
      </c>
      <c r="G121" s="614" t="s">
        <v>47</v>
      </c>
      <c r="H121" s="615" t="s">
        <v>442</v>
      </c>
      <c r="I121" s="616" t="s">
        <v>1088</v>
      </c>
      <c r="J121" s="617" t="s">
        <v>1250</v>
      </c>
      <c r="K121" s="614" t="s">
        <v>214</v>
      </c>
      <c r="L121" s="618" t="s">
        <v>458</v>
      </c>
      <c r="M121" s="619" t="s">
        <v>483</v>
      </c>
      <c r="N121" s="620" t="s">
        <v>501</v>
      </c>
      <c r="O121" s="621" t="s">
        <v>578</v>
      </c>
      <c r="P121" s="622" t="s">
        <v>607</v>
      </c>
    </row>
    <row r="122" spans="2:16" ht="189.75">
      <c r="B122" s="623" t="s">
        <v>322</v>
      </c>
      <c r="C122" s="610" t="s">
        <v>6</v>
      </c>
      <c r="D122" s="624" t="s">
        <v>1251</v>
      </c>
      <c r="E122" s="625" t="s">
        <v>731</v>
      </c>
      <c r="F122" s="613" t="s">
        <v>417</v>
      </c>
      <c r="G122" s="614" t="s">
        <v>47</v>
      </c>
      <c r="H122" s="615" t="s">
        <v>442</v>
      </c>
      <c r="I122" s="616" t="s">
        <v>1089</v>
      </c>
      <c r="J122" s="617" t="s">
        <v>1252</v>
      </c>
      <c r="K122" s="614" t="s">
        <v>214</v>
      </c>
      <c r="L122" s="618" t="s">
        <v>459</v>
      </c>
      <c r="M122" s="619" t="s">
        <v>484</v>
      </c>
      <c r="N122" s="620" t="s">
        <v>502</v>
      </c>
      <c r="O122" s="621" t="s">
        <v>579</v>
      </c>
      <c r="P122" s="654" t="s">
        <v>607</v>
      </c>
    </row>
    <row r="123" spans="2:16" ht="156.75">
      <c r="B123" s="623" t="s">
        <v>322</v>
      </c>
      <c r="C123" s="610" t="s">
        <v>6</v>
      </c>
      <c r="D123" s="624" t="s">
        <v>1253</v>
      </c>
      <c r="E123" s="625" t="s">
        <v>732</v>
      </c>
      <c r="F123" s="613" t="s">
        <v>418</v>
      </c>
      <c r="G123" s="614" t="s">
        <v>47</v>
      </c>
      <c r="H123" s="615" t="s">
        <v>442</v>
      </c>
      <c r="I123" s="616" t="s">
        <v>1090</v>
      </c>
      <c r="J123" s="617" t="s">
        <v>1254</v>
      </c>
      <c r="K123" s="614" t="s">
        <v>214</v>
      </c>
      <c r="L123" s="618" t="s">
        <v>460</v>
      </c>
      <c r="M123" s="619" t="s">
        <v>485</v>
      </c>
      <c r="N123" s="620" t="s">
        <v>503</v>
      </c>
      <c r="O123" s="621" t="s">
        <v>580</v>
      </c>
      <c r="P123" s="654" t="s">
        <v>607</v>
      </c>
    </row>
    <row r="124" spans="2:16" ht="156.75">
      <c r="B124" s="623" t="s">
        <v>322</v>
      </c>
      <c r="C124" s="610" t="s">
        <v>6</v>
      </c>
      <c r="D124" s="624" t="s">
        <v>1255</v>
      </c>
      <c r="E124" s="625" t="s">
        <v>733</v>
      </c>
      <c r="F124" s="613" t="s">
        <v>419</v>
      </c>
      <c r="G124" s="614" t="s">
        <v>348</v>
      </c>
      <c r="H124" s="615" t="s">
        <v>442</v>
      </c>
      <c r="I124" s="616" t="s">
        <v>1091</v>
      </c>
      <c r="J124" s="617" t="s">
        <v>1256</v>
      </c>
      <c r="K124" s="614" t="s">
        <v>214</v>
      </c>
      <c r="L124" s="618" t="s">
        <v>461</v>
      </c>
      <c r="M124" s="619" t="s">
        <v>486</v>
      </c>
      <c r="N124" s="620" t="s">
        <v>504</v>
      </c>
      <c r="O124" s="621" t="s">
        <v>581</v>
      </c>
      <c r="P124" s="654" t="s">
        <v>607</v>
      </c>
    </row>
    <row r="125" spans="2:16" ht="156.75">
      <c r="B125" s="633" t="s">
        <v>322</v>
      </c>
      <c r="C125" s="610" t="s">
        <v>6</v>
      </c>
      <c r="D125" s="624" t="s">
        <v>1257</v>
      </c>
      <c r="E125" s="625" t="s">
        <v>734</v>
      </c>
      <c r="F125" s="613" t="s">
        <v>420</v>
      </c>
      <c r="G125" s="614" t="s">
        <v>348</v>
      </c>
      <c r="H125" s="615" t="s">
        <v>442</v>
      </c>
      <c r="I125" s="616" t="s">
        <v>1092</v>
      </c>
      <c r="J125" s="617" t="s">
        <v>1258</v>
      </c>
      <c r="K125" s="614" t="s">
        <v>214</v>
      </c>
      <c r="L125" s="618" t="s">
        <v>462</v>
      </c>
      <c r="M125" s="619" t="s">
        <v>487</v>
      </c>
      <c r="N125" s="620" t="s">
        <v>505</v>
      </c>
      <c r="O125" s="621" t="s">
        <v>582</v>
      </c>
      <c r="P125" s="622" t="s">
        <v>607</v>
      </c>
    </row>
    <row r="126" spans="2:16" ht="128.25">
      <c r="B126" s="633" t="s">
        <v>322</v>
      </c>
      <c r="C126" s="610" t="s">
        <v>6</v>
      </c>
      <c r="D126" s="624" t="s">
        <v>1259</v>
      </c>
      <c r="E126" s="625" t="s">
        <v>341</v>
      </c>
      <c r="F126" s="613" t="s">
        <v>421</v>
      </c>
      <c r="G126" s="614" t="s">
        <v>348</v>
      </c>
      <c r="H126" s="615" t="s">
        <v>442</v>
      </c>
      <c r="I126" s="616" t="s">
        <v>1093</v>
      </c>
      <c r="J126" s="617" t="s">
        <v>1260</v>
      </c>
      <c r="K126" s="614" t="s">
        <v>445</v>
      </c>
      <c r="L126" s="618" t="s">
        <v>463</v>
      </c>
      <c r="M126" s="619" t="s">
        <v>488</v>
      </c>
      <c r="N126" s="620" t="s">
        <v>506</v>
      </c>
      <c r="O126" s="621" t="s">
        <v>583</v>
      </c>
      <c r="P126" s="622" t="s">
        <v>607</v>
      </c>
    </row>
    <row r="127" spans="2:16" ht="147">
      <c r="B127" s="623" t="s">
        <v>322</v>
      </c>
      <c r="C127" s="610" t="s">
        <v>6</v>
      </c>
      <c r="D127" s="624" t="s">
        <v>1261</v>
      </c>
      <c r="E127" s="625" t="s">
        <v>340</v>
      </c>
      <c r="F127" s="613" t="s">
        <v>422</v>
      </c>
      <c r="G127" s="614" t="s">
        <v>348</v>
      </c>
      <c r="H127" s="615" t="s">
        <v>442</v>
      </c>
      <c r="I127" s="616" t="s">
        <v>1094</v>
      </c>
      <c r="J127" s="617" t="s">
        <v>1262</v>
      </c>
      <c r="K127" s="614" t="s">
        <v>445</v>
      </c>
      <c r="L127" s="618" t="s">
        <v>464</v>
      </c>
      <c r="M127" s="619" t="s">
        <v>489</v>
      </c>
      <c r="N127" s="620" t="s">
        <v>507</v>
      </c>
      <c r="O127" s="621" t="s">
        <v>584</v>
      </c>
      <c r="P127" s="654" t="s">
        <v>607</v>
      </c>
    </row>
    <row r="128" spans="2:16" ht="142.5">
      <c r="B128" s="623" t="s">
        <v>322</v>
      </c>
      <c r="C128" s="610" t="s">
        <v>6</v>
      </c>
      <c r="D128" s="624" t="s">
        <v>1263</v>
      </c>
      <c r="E128" s="625" t="s">
        <v>339</v>
      </c>
      <c r="F128" s="613" t="s">
        <v>423</v>
      </c>
      <c r="G128" s="614" t="s">
        <v>47</v>
      </c>
      <c r="H128" s="615" t="s">
        <v>442</v>
      </c>
      <c r="I128" s="616" t="s">
        <v>1095</v>
      </c>
      <c r="J128" s="617" t="s">
        <v>1096</v>
      </c>
      <c r="K128" s="614" t="s">
        <v>214</v>
      </c>
      <c r="L128" s="618" t="s">
        <v>465</v>
      </c>
      <c r="M128" s="619" t="s">
        <v>490</v>
      </c>
      <c r="N128" s="620" t="s">
        <v>508</v>
      </c>
      <c r="O128" s="621" t="s">
        <v>585</v>
      </c>
      <c r="P128" s="654" t="s">
        <v>642</v>
      </c>
    </row>
    <row r="129" spans="2:16" ht="185.25">
      <c r="B129" s="623" t="s">
        <v>322</v>
      </c>
      <c r="C129" s="610" t="s">
        <v>6</v>
      </c>
      <c r="D129" s="624" t="s">
        <v>1264</v>
      </c>
      <c r="E129" s="625" t="s">
        <v>1265</v>
      </c>
      <c r="F129" s="613" t="s">
        <v>1266</v>
      </c>
      <c r="G129" s="614" t="s">
        <v>735</v>
      </c>
      <c r="H129" s="615" t="s">
        <v>443</v>
      </c>
      <c r="I129" s="616" t="s">
        <v>1267</v>
      </c>
      <c r="J129" s="617" t="s">
        <v>1268</v>
      </c>
      <c r="K129" s="614" t="s">
        <v>1269</v>
      </c>
      <c r="L129" s="618" t="s">
        <v>1270</v>
      </c>
      <c r="M129" s="666"/>
      <c r="N129" s="620" t="s">
        <v>1271</v>
      </c>
      <c r="O129" s="621" t="s">
        <v>1272</v>
      </c>
      <c r="P129" s="654" t="s">
        <v>642</v>
      </c>
    </row>
    <row r="130" spans="2:16" ht="327.75">
      <c r="B130" s="643" t="s">
        <v>323</v>
      </c>
      <c r="C130" s="596" t="s">
        <v>5</v>
      </c>
      <c r="D130" s="644" t="s">
        <v>1273</v>
      </c>
      <c r="E130" s="598" t="s">
        <v>338</v>
      </c>
      <c r="F130" s="599" t="s">
        <v>424</v>
      </c>
      <c r="G130" s="600" t="s">
        <v>47</v>
      </c>
      <c r="H130" s="601" t="s">
        <v>442</v>
      </c>
      <c r="I130" s="627" t="s">
        <v>782</v>
      </c>
      <c r="J130" s="634" t="s">
        <v>860</v>
      </c>
      <c r="K130" s="600" t="s">
        <v>214</v>
      </c>
      <c r="L130" s="634" t="s">
        <v>986</v>
      </c>
      <c r="M130" s="635" t="s">
        <v>987</v>
      </c>
      <c r="N130" s="629" t="s">
        <v>1061</v>
      </c>
      <c r="O130" s="607" t="s">
        <v>586</v>
      </c>
      <c r="P130" s="657" t="s">
        <v>643</v>
      </c>
    </row>
    <row r="131" spans="2:16" ht="327.75">
      <c r="B131" s="633" t="s">
        <v>323</v>
      </c>
      <c r="C131" s="610" t="s">
        <v>6</v>
      </c>
      <c r="D131" s="611" t="s">
        <v>736</v>
      </c>
      <c r="E131" s="625" t="s">
        <v>1274</v>
      </c>
      <c r="F131" s="613" t="s">
        <v>425</v>
      </c>
      <c r="G131" s="614" t="s">
        <v>47</v>
      </c>
      <c r="H131" s="615" t="s">
        <v>442</v>
      </c>
      <c r="I131" s="616" t="s">
        <v>783</v>
      </c>
      <c r="J131" s="618" t="s">
        <v>861</v>
      </c>
      <c r="K131" s="614" t="s">
        <v>214</v>
      </c>
      <c r="L131" s="618" t="s">
        <v>988</v>
      </c>
      <c r="M131" s="619" t="s">
        <v>989</v>
      </c>
      <c r="N131" s="620" t="s">
        <v>1062</v>
      </c>
      <c r="O131" s="621" t="s">
        <v>587</v>
      </c>
      <c r="P131" s="622" t="s">
        <v>643</v>
      </c>
    </row>
    <row r="132" spans="2:16" ht="327.75">
      <c r="B132" s="633" t="s">
        <v>323</v>
      </c>
      <c r="C132" s="610" t="s">
        <v>6</v>
      </c>
      <c r="D132" s="624" t="s">
        <v>1275</v>
      </c>
      <c r="E132" s="625" t="s">
        <v>1276</v>
      </c>
      <c r="F132" s="613" t="s">
        <v>426</v>
      </c>
      <c r="G132" s="614" t="s">
        <v>47</v>
      </c>
      <c r="H132" s="615" t="s">
        <v>442</v>
      </c>
      <c r="I132" s="616" t="s">
        <v>784</v>
      </c>
      <c r="J132" s="618" t="s">
        <v>862</v>
      </c>
      <c r="K132" s="614" t="s">
        <v>214</v>
      </c>
      <c r="L132" s="618" t="s">
        <v>990</v>
      </c>
      <c r="M132" s="619" t="s">
        <v>991</v>
      </c>
      <c r="N132" s="620" t="s">
        <v>1063</v>
      </c>
      <c r="O132" s="621" t="s">
        <v>588</v>
      </c>
      <c r="P132" s="667" t="s">
        <v>643</v>
      </c>
    </row>
    <row r="133" spans="2:16" ht="327.75">
      <c r="B133" s="633" t="s">
        <v>323</v>
      </c>
      <c r="C133" s="610" t="s">
        <v>6</v>
      </c>
      <c r="D133" s="624" t="s">
        <v>1277</v>
      </c>
      <c r="E133" s="625" t="s">
        <v>324</v>
      </c>
      <c r="F133" s="613" t="s">
        <v>427</v>
      </c>
      <c r="G133" s="614" t="s">
        <v>47</v>
      </c>
      <c r="H133" s="615" t="s">
        <v>442</v>
      </c>
      <c r="I133" s="616" t="s">
        <v>785</v>
      </c>
      <c r="J133" s="618" t="s">
        <v>863</v>
      </c>
      <c r="K133" s="614" t="s">
        <v>214</v>
      </c>
      <c r="L133" s="618" t="s">
        <v>992</v>
      </c>
      <c r="M133" s="632" t="s">
        <v>993</v>
      </c>
      <c r="N133" s="620" t="s">
        <v>1064</v>
      </c>
      <c r="O133" s="621" t="s">
        <v>589</v>
      </c>
      <c r="P133" s="622" t="s">
        <v>643</v>
      </c>
    </row>
    <row r="134" spans="2:16" ht="327.75">
      <c r="B134" s="668" t="s">
        <v>323</v>
      </c>
      <c r="C134" s="610" t="s">
        <v>6</v>
      </c>
      <c r="D134" s="669" t="s">
        <v>1278</v>
      </c>
      <c r="E134" s="625" t="s">
        <v>325</v>
      </c>
      <c r="F134" s="613" t="s">
        <v>428</v>
      </c>
      <c r="G134" s="614" t="s">
        <v>47</v>
      </c>
      <c r="H134" s="615" t="s">
        <v>442</v>
      </c>
      <c r="I134" s="616" t="s">
        <v>786</v>
      </c>
      <c r="J134" s="618" t="s">
        <v>864</v>
      </c>
      <c r="K134" s="614" t="s">
        <v>214</v>
      </c>
      <c r="L134" s="618" t="s">
        <v>994</v>
      </c>
      <c r="M134" s="619" t="s">
        <v>995</v>
      </c>
      <c r="N134" s="620" t="s">
        <v>1065</v>
      </c>
      <c r="O134" s="621" t="s">
        <v>590</v>
      </c>
      <c r="P134" s="622" t="s">
        <v>643</v>
      </c>
    </row>
    <row r="135" spans="2:16" ht="327.75">
      <c r="B135" s="668" t="s">
        <v>323</v>
      </c>
      <c r="C135" s="610" t="s">
        <v>6</v>
      </c>
      <c r="D135" s="669" t="s">
        <v>1279</v>
      </c>
      <c r="E135" s="625" t="s">
        <v>326</v>
      </c>
      <c r="F135" s="613" t="s">
        <v>429</v>
      </c>
      <c r="G135" s="614" t="s">
        <v>47</v>
      </c>
      <c r="H135" s="615" t="s">
        <v>442</v>
      </c>
      <c r="I135" s="616" t="s">
        <v>787</v>
      </c>
      <c r="J135" s="618" t="s">
        <v>865</v>
      </c>
      <c r="K135" s="614" t="s">
        <v>214</v>
      </c>
      <c r="L135" s="618" t="s">
        <v>996</v>
      </c>
      <c r="M135" s="619" t="s">
        <v>997</v>
      </c>
      <c r="N135" s="620" t="s">
        <v>1066</v>
      </c>
      <c r="O135" s="621" t="s">
        <v>591</v>
      </c>
      <c r="P135" s="622" t="s">
        <v>643</v>
      </c>
    </row>
    <row r="136" spans="2:16" ht="327.75">
      <c r="B136" s="668" t="s">
        <v>323</v>
      </c>
      <c r="C136" s="610" t="s">
        <v>6</v>
      </c>
      <c r="D136" s="669" t="s">
        <v>1280</v>
      </c>
      <c r="E136" s="625" t="s">
        <v>327</v>
      </c>
      <c r="F136" s="613" t="s">
        <v>430</v>
      </c>
      <c r="G136" s="614" t="s">
        <v>47</v>
      </c>
      <c r="H136" s="615" t="s">
        <v>442</v>
      </c>
      <c r="I136" s="616" t="s">
        <v>788</v>
      </c>
      <c r="J136" s="618" t="s">
        <v>866</v>
      </c>
      <c r="K136" s="614" t="s">
        <v>214</v>
      </c>
      <c r="L136" s="618" t="s">
        <v>1281</v>
      </c>
      <c r="M136" s="619" t="s">
        <v>998</v>
      </c>
      <c r="N136" s="620" t="s">
        <v>1067</v>
      </c>
      <c r="O136" s="621" t="s">
        <v>592</v>
      </c>
      <c r="P136" s="622" t="s">
        <v>643</v>
      </c>
    </row>
    <row r="137" spans="2:16" ht="327.75">
      <c r="B137" s="633" t="s">
        <v>323</v>
      </c>
      <c r="C137" s="610" t="s">
        <v>6</v>
      </c>
      <c r="D137" s="624" t="s">
        <v>1282</v>
      </c>
      <c r="E137" s="625" t="s">
        <v>1283</v>
      </c>
      <c r="F137" s="613" t="s">
        <v>431</v>
      </c>
      <c r="G137" s="614" t="s">
        <v>47</v>
      </c>
      <c r="H137" s="615" t="s">
        <v>442</v>
      </c>
      <c r="I137" s="616" t="s">
        <v>789</v>
      </c>
      <c r="J137" s="618" t="s">
        <v>867</v>
      </c>
      <c r="K137" s="614" t="s">
        <v>214</v>
      </c>
      <c r="L137" s="618" t="s">
        <v>999</v>
      </c>
      <c r="M137" s="619" t="s">
        <v>1000</v>
      </c>
      <c r="N137" s="620" t="s">
        <v>1068</v>
      </c>
      <c r="O137" s="621" t="s">
        <v>593</v>
      </c>
      <c r="P137" s="622" t="s">
        <v>643</v>
      </c>
    </row>
    <row r="138" spans="2:16" ht="327.75">
      <c r="B138" s="633" t="s">
        <v>323</v>
      </c>
      <c r="C138" s="610" t="s">
        <v>6</v>
      </c>
      <c r="D138" s="624" t="s">
        <v>1284</v>
      </c>
      <c r="E138" s="625" t="s">
        <v>328</v>
      </c>
      <c r="F138" s="613" t="s">
        <v>432</v>
      </c>
      <c r="G138" s="614" t="s">
        <v>47</v>
      </c>
      <c r="H138" s="615" t="s">
        <v>442</v>
      </c>
      <c r="I138" s="616" t="s">
        <v>790</v>
      </c>
      <c r="J138" s="618" t="s">
        <v>868</v>
      </c>
      <c r="K138" s="614" t="s">
        <v>214</v>
      </c>
      <c r="L138" s="618" t="s">
        <v>1001</v>
      </c>
      <c r="M138" s="619" t="s">
        <v>1002</v>
      </c>
      <c r="N138" s="620" t="s">
        <v>1069</v>
      </c>
      <c r="O138" s="621" t="s">
        <v>594</v>
      </c>
      <c r="P138" s="622" t="s">
        <v>643</v>
      </c>
    </row>
    <row r="139" spans="2:16" ht="327.75">
      <c r="B139" s="623" t="s">
        <v>323</v>
      </c>
      <c r="C139" s="610" t="s">
        <v>6</v>
      </c>
      <c r="D139" s="624" t="s">
        <v>1285</v>
      </c>
      <c r="E139" s="625" t="s">
        <v>329</v>
      </c>
      <c r="F139" s="613" t="s">
        <v>433</v>
      </c>
      <c r="G139" s="614" t="s">
        <v>47</v>
      </c>
      <c r="H139" s="615" t="s">
        <v>442</v>
      </c>
      <c r="I139" s="616" t="s">
        <v>791</v>
      </c>
      <c r="J139" s="618" t="s">
        <v>869</v>
      </c>
      <c r="K139" s="614" t="s">
        <v>214</v>
      </c>
      <c r="L139" s="618" t="s">
        <v>1003</v>
      </c>
      <c r="M139" s="619" t="s">
        <v>1004</v>
      </c>
      <c r="N139" s="620" t="s">
        <v>1070</v>
      </c>
      <c r="O139" s="621" t="s">
        <v>595</v>
      </c>
      <c r="P139" s="622" t="s">
        <v>643</v>
      </c>
    </row>
    <row r="140" spans="2:16" ht="327.75">
      <c r="B140" s="623" t="s">
        <v>323</v>
      </c>
      <c r="C140" s="610" t="s">
        <v>6</v>
      </c>
      <c r="D140" s="624" t="s">
        <v>1286</v>
      </c>
      <c r="E140" s="625" t="s">
        <v>330</v>
      </c>
      <c r="F140" s="613" t="s">
        <v>434</v>
      </c>
      <c r="G140" s="614" t="s">
        <v>47</v>
      </c>
      <c r="H140" s="615" t="s">
        <v>442</v>
      </c>
      <c r="I140" s="616" t="s">
        <v>792</v>
      </c>
      <c r="J140" s="618" t="s">
        <v>870</v>
      </c>
      <c r="K140" s="614" t="s">
        <v>214</v>
      </c>
      <c r="L140" s="618" t="s">
        <v>1005</v>
      </c>
      <c r="M140" s="619" t="s">
        <v>1006</v>
      </c>
      <c r="N140" s="620" t="s">
        <v>1071</v>
      </c>
      <c r="O140" s="621" t="s">
        <v>596</v>
      </c>
      <c r="P140" s="622" t="s">
        <v>643</v>
      </c>
    </row>
    <row r="141" spans="2:16" ht="327.75">
      <c r="B141" s="623" t="s">
        <v>323</v>
      </c>
      <c r="C141" s="610" t="s">
        <v>6</v>
      </c>
      <c r="D141" s="624" t="s">
        <v>1287</v>
      </c>
      <c r="E141" s="625" t="s">
        <v>331</v>
      </c>
      <c r="F141" s="613" t="s">
        <v>435</v>
      </c>
      <c r="G141" s="614" t="s">
        <v>47</v>
      </c>
      <c r="H141" s="615" t="s">
        <v>442</v>
      </c>
      <c r="I141" s="616" t="s">
        <v>793</v>
      </c>
      <c r="J141" s="618" t="s">
        <v>871</v>
      </c>
      <c r="K141" s="614" t="s">
        <v>214</v>
      </c>
      <c r="L141" s="618" t="s">
        <v>1007</v>
      </c>
      <c r="M141" s="619" t="s">
        <v>1008</v>
      </c>
      <c r="N141" s="620" t="s">
        <v>1072</v>
      </c>
      <c r="O141" s="621" t="s">
        <v>597</v>
      </c>
      <c r="P141" s="622" t="s">
        <v>643</v>
      </c>
    </row>
    <row r="142" spans="2:16" ht="327.75">
      <c r="B142" s="623" t="s">
        <v>323</v>
      </c>
      <c r="C142" s="610" t="s">
        <v>6</v>
      </c>
      <c r="D142" s="624" t="s">
        <v>1288</v>
      </c>
      <c r="E142" s="625" t="s">
        <v>332</v>
      </c>
      <c r="F142" s="613" t="s">
        <v>436</v>
      </c>
      <c r="G142" s="614" t="s">
        <v>47</v>
      </c>
      <c r="H142" s="615" t="s">
        <v>442</v>
      </c>
      <c r="I142" s="616" t="s">
        <v>794</v>
      </c>
      <c r="J142" s="618" t="s">
        <v>872</v>
      </c>
      <c r="K142" s="614" t="s">
        <v>214</v>
      </c>
      <c r="L142" s="618" t="s">
        <v>1009</v>
      </c>
      <c r="M142" s="619" t="s">
        <v>1010</v>
      </c>
      <c r="N142" s="620" t="s">
        <v>1073</v>
      </c>
      <c r="O142" s="621" t="s">
        <v>598</v>
      </c>
      <c r="P142" s="622" t="s">
        <v>643</v>
      </c>
    </row>
    <row r="143" spans="2:16" ht="327.75">
      <c r="B143" s="633" t="s">
        <v>323</v>
      </c>
      <c r="C143" s="610" t="s">
        <v>6</v>
      </c>
      <c r="D143" s="624" t="s">
        <v>1289</v>
      </c>
      <c r="E143" s="625" t="s">
        <v>333</v>
      </c>
      <c r="F143" s="613" t="s">
        <v>437</v>
      </c>
      <c r="G143" s="614" t="s">
        <v>47</v>
      </c>
      <c r="H143" s="615" t="s">
        <v>442</v>
      </c>
      <c r="I143" s="616" t="s">
        <v>795</v>
      </c>
      <c r="J143" s="618" t="s">
        <v>873</v>
      </c>
      <c r="K143" s="614" t="s">
        <v>214</v>
      </c>
      <c r="L143" s="618" t="s">
        <v>1011</v>
      </c>
      <c r="M143" s="619" t="s">
        <v>1012</v>
      </c>
      <c r="N143" s="620" t="s">
        <v>1074</v>
      </c>
      <c r="O143" s="621" t="s">
        <v>599</v>
      </c>
      <c r="P143" s="622" t="s">
        <v>643</v>
      </c>
    </row>
    <row r="144" spans="2:16" ht="327.75">
      <c r="B144" s="633" t="s">
        <v>323</v>
      </c>
      <c r="C144" s="610" t="s">
        <v>6</v>
      </c>
      <c r="D144" s="624" t="s">
        <v>1290</v>
      </c>
      <c r="E144" s="625" t="s">
        <v>334</v>
      </c>
      <c r="F144" s="613" t="s">
        <v>438</v>
      </c>
      <c r="G144" s="614" t="s">
        <v>47</v>
      </c>
      <c r="H144" s="615" t="s">
        <v>442</v>
      </c>
      <c r="I144" s="616" t="s">
        <v>796</v>
      </c>
      <c r="J144" s="618" t="s">
        <v>874</v>
      </c>
      <c r="K144" s="614" t="s">
        <v>448</v>
      </c>
      <c r="L144" s="618" t="s">
        <v>1013</v>
      </c>
      <c r="M144" s="619" t="s">
        <v>1014</v>
      </c>
      <c r="N144" s="620" t="s">
        <v>1075</v>
      </c>
      <c r="O144" s="621" t="s">
        <v>600</v>
      </c>
      <c r="P144" s="622" t="s">
        <v>643</v>
      </c>
    </row>
    <row r="145" spans="2:16" ht="327.75">
      <c r="B145" s="623" t="s">
        <v>323</v>
      </c>
      <c r="C145" s="610" t="s">
        <v>6</v>
      </c>
      <c r="D145" s="624" t="s">
        <v>1291</v>
      </c>
      <c r="E145" s="625" t="s">
        <v>335</v>
      </c>
      <c r="F145" s="613" t="s">
        <v>439</v>
      </c>
      <c r="G145" s="614" t="s">
        <v>47</v>
      </c>
      <c r="H145" s="615" t="s">
        <v>442</v>
      </c>
      <c r="I145" s="616" t="s">
        <v>797</v>
      </c>
      <c r="J145" s="618" t="s">
        <v>875</v>
      </c>
      <c r="K145" s="614" t="s">
        <v>214</v>
      </c>
      <c r="L145" s="618" t="s">
        <v>1015</v>
      </c>
      <c r="M145" s="619" t="s">
        <v>1016</v>
      </c>
      <c r="N145" s="620" t="s">
        <v>1076</v>
      </c>
      <c r="O145" s="621" t="s">
        <v>601</v>
      </c>
      <c r="P145" s="622" t="s">
        <v>643</v>
      </c>
    </row>
    <row r="146" spans="2:16" ht="327.75">
      <c r="B146" s="623" t="s">
        <v>323</v>
      </c>
      <c r="C146" s="610" t="s">
        <v>6</v>
      </c>
      <c r="D146" s="624" t="s">
        <v>1292</v>
      </c>
      <c r="E146" s="625" t="s">
        <v>336</v>
      </c>
      <c r="F146" s="613" t="s">
        <v>440</v>
      </c>
      <c r="G146" s="614" t="s">
        <v>47</v>
      </c>
      <c r="H146" s="615" t="s">
        <v>442</v>
      </c>
      <c r="I146" s="616" t="s">
        <v>1098</v>
      </c>
      <c r="J146" s="618" t="s">
        <v>876</v>
      </c>
      <c r="K146" s="614" t="s">
        <v>446</v>
      </c>
      <c r="L146" s="618" t="s">
        <v>1017</v>
      </c>
      <c r="M146" s="619" t="s">
        <v>1018</v>
      </c>
      <c r="N146" s="620" t="s">
        <v>1077</v>
      </c>
      <c r="O146" s="621" t="s">
        <v>602</v>
      </c>
      <c r="P146" s="622" t="s">
        <v>643</v>
      </c>
    </row>
    <row r="147" spans="2:16" ht="132.75" thickBot="1">
      <c r="B147" s="670" t="s">
        <v>323</v>
      </c>
      <c r="C147" s="671" t="s">
        <v>6</v>
      </c>
      <c r="D147" s="672" t="s">
        <v>1293</v>
      </c>
      <c r="E147" s="673" t="s">
        <v>337</v>
      </c>
      <c r="F147" s="674" t="s">
        <v>441</v>
      </c>
      <c r="G147" s="675" t="s">
        <v>47</v>
      </c>
      <c r="H147" s="676" t="s">
        <v>442</v>
      </c>
      <c r="I147" s="677" t="s">
        <v>1097</v>
      </c>
      <c r="J147" s="678" t="s">
        <v>877</v>
      </c>
      <c r="K147" s="679" t="s">
        <v>214</v>
      </c>
      <c r="L147" s="678" t="s">
        <v>1019</v>
      </c>
      <c r="M147" s="680" t="s">
        <v>1020</v>
      </c>
      <c r="N147" s="681" t="s">
        <v>1676</v>
      </c>
      <c r="O147" s="682" t="s">
        <v>603</v>
      </c>
      <c r="P147" s="683" t="s">
        <v>1675</v>
      </c>
    </row>
    <row r="148" spans="2:16" ht="17.25" hidden="1">
      <c r="B148" s="382"/>
      <c r="C148" s="495"/>
      <c r="D148" s="164"/>
      <c r="E148" s="496"/>
      <c r="F148" s="497"/>
      <c r="G148" s="498"/>
      <c r="H148" s="498"/>
      <c r="I148" s="497"/>
      <c r="J148" s="497"/>
      <c r="K148" s="498"/>
      <c r="L148" s="497"/>
      <c r="M148" s="499"/>
      <c r="N148" s="496"/>
      <c r="O148" s="499"/>
      <c r="P148" s="500"/>
    </row>
    <row r="149" spans="2:16" ht="17.25" hidden="1">
      <c r="B149" s="439"/>
      <c r="C149" s="440"/>
      <c r="D149" s="453"/>
      <c r="E149" s="445"/>
      <c r="F149" s="446"/>
      <c r="G149" s="447"/>
      <c r="H149" s="447"/>
      <c r="I149" s="448"/>
      <c r="J149" s="448"/>
      <c r="K149" s="447"/>
      <c r="L149" s="449"/>
      <c r="M149" s="450"/>
      <c r="N149" s="451"/>
      <c r="O149" s="452"/>
      <c r="P149" s="455"/>
    </row>
    <row r="150" spans="2:16" ht="17.25" hidden="1">
      <c r="B150" s="379"/>
      <c r="C150" s="331"/>
      <c r="D150" s="392"/>
      <c r="E150" s="333"/>
      <c r="F150" s="334"/>
      <c r="G150" s="335"/>
      <c r="H150" s="335"/>
      <c r="I150" s="350"/>
      <c r="J150" s="336"/>
      <c r="K150" s="335"/>
      <c r="L150" s="337"/>
      <c r="M150" s="343"/>
      <c r="N150" s="339"/>
      <c r="O150" s="332"/>
      <c r="P150" s="400"/>
    </row>
    <row r="151" spans="2:16" ht="17.25" hidden="1">
      <c r="B151" s="380"/>
      <c r="C151" s="345"/>
      <c r="D151" s="392"/>
      <c r="E151" s="333"/>
      <c r="F151" s="334"/>
      <c r="G151" s="335"/>
      <c r="H151" s="335"/>
      <c r="I151" s="350"/>
      <c r="J151" s="336"/>
      <c r="K151" s="335"/>
      <c r="L151" s="337"/>
      <c r="M151" s="343"/>
      <c r="N151" s="339"/>
      <c r="O151" s="332"/>
      <c r="P151" s="401"/>
    </row>
    <row r="152" spans="2:16" ht="17.25" hidden="1">
      <c r="B152" s="381"/>
      <c r="C152" s="28"/>
      <c r="D152" s="163"/>
      <c r="E152" s="397"/>
      <c r="F152" s="69"/>
      <c r="G152" s="80"/>
      <c r="H152" s="80"/>
      <c r="I152" s="69"/>
      <c r="J152" s="69"/>
      <c r="K152" s="80"/>
      <c r="L152" s="69"/>
      <c r="M152" s="398"/>
      <c r="N152" s="397"/>
      <c r="O152" s="398"/>
      <c r="P152" s="403"/>
    </row>
    <row r="153" spans="2:16" ht="17.25" hidden="1">
      <c r="B153" s="381"/>
      <c r="C153" s="28"/>
      <c r="D153" s="163"/>
      <c r="E153" s="397"/>
      <c r="F153" s="69"/>
      <c r="G153" s="80"/>
      <c r="H153" s="80"/>
      <c r="I153" s="69"/>
      <c r="J153" s="69"/>
      <c r="K153" s="80"/>
      <c r="L153" s="69"/>
      <c r="M153" s="398"/>
      <c r="N153" s="397"/>
      <c r="O153" s="398"/>
      <c r="P153" s="403"/>
    </row>
    <row r="154" spans="2:16" ht="17.25" hidden="1">
      <c r="B154" s="381"/>
      <c r="C154" s="28"/>
      <c r="D154" s="163"/>
      <c r="E154" s="397"/>
      <c r="F154" s="69"/>
      <c r="G154" s="80"/>
      <c r="H154" s="80"/>
      <c r="I154" s="69"/>
      <c r="J154" s="69"/>
      <c r="K154" s="80"/>
      <c r="L154" s="69"/>
      <c r="M154" s="398"/>
      <c r="N154" s="397"/>
      <c r="O154" s="398"/>
      <c r="P154" s="403"/>
    </row>
    <row r="155" spans="2:16" ht="17.25" hidden="1">
      <c r="B155" s="439"/>
      <c r="C155" s="440"/>
      <c r="D155" s="453"/>
      <c r="E155" s="445"/>
      <c r="F155" s="446"/>
      <c r="G155" s="447"/>
      <c r="H155" s="447"/>
      <c r="I155" s="448"/>
      <c r="J155" s="448"/>
      <c r="K155" s="447"/>
      <c r="L155" s="449"/>
      <c r="M155" s="450"/>
      <c r="N155" s="451"/>
      <c r="O155" s="452"/>
      <c r="P155" s="455"/>
    </row>
    <row r="156" spans="2:16" ht="17.25" hidden="1">
      <c r="B156" s="380"/>
      <c r="C156" s="345"/>
      <c r="D156" s="394"/>
      <c r="E156" s="351"/>
      <c r="F156" s="352"/>
      <c r="G156" s="353"/>
      <c r="H156" s="353"/>
      <c r="I156" s="354"/>
      <c r="J156" s="355"/>
      <c r="K156" s="353"/>
      <c r="L156" s="342"/>
      <c r="M156" s="343"/>
      <c r="N156" s="356"/>
      <c r="O156" s="408"/>
      <c r="P156" s="404"/>
    </row>
    <row r="157" spans="2:16" ht="17.25" hidden="1">
      <c r="B157" s="380"/>
      <c r="C157" s="345"/>
      <c r="D157" s="394"/>
      <c r="E157" s="351"/>
      <c r="F157" s="352"/>
      <c r="G157" s="353"/>
      <c r="H157" s="353"/>
      <c r="I157" s="354"/>
      <c r="J157" s="355"/>
      <c r="K157" s="353"/>
      <c r="L157" s="342"/>
      <c r="M157" s="338"/>
      <c r="N157" s="356"/>
      <c r="O157" s="408"/>
      <c r="P157" s="404"/>
    </row>
    <row r="158" spans="2:16" ht="17.25" hidden="1">
      <c r="B158" s="381"/>
      <c r="C158" s="28"/>
      <c r="D158" s="163"/>
      <c r="E158" s="397"/>
      <c r="F158" s="69"/>
      <c r="G158" s="80"/>
      <c r="H158" s="80"/>
      <c r="I158" s="69"/>
      <c r="J158" s="69"/>
      <c r="K158" s="80"/>
      <c r="L158" s="69"/>
      <c r="M158" s="398"/>
      <c r="N158" s="397"/>
      <c r="O158" s="398"/>
      <c r="P158" s="403"/>
    </row>
    <row r="159" spans="2:16" ht="17.25" hidden="1">
      <c r="B159" s="381"/>
      <c r="C159" s="28"/>
      <c r="D159" s="163"/>
      <c r="E159" s="397"/>
      <c r="F159" s="69"/>
      <c r="G159" s="80"/>
      <c r="H159" s="80"/>
      <c r="I159" s="69"/>
      <c r="J159" s="69"/>
      <c r="K159" s="80"/>
      <c r="L159" s="69"/>
      <c r="M159" s="398"/>
      <c r="N159" s="397"/>
      <c r="O159" s="398"/>
      <c r="P159" s="403"/>
    </row>
    <row r="160" spans="2:16" ht="17.25" hidden="1">
      <c r="B160" s="381"/>
      <c r="C160" s="28"/>
      <c r="D160" s="163"/>
      <c r="E160" s="397"/>
      <c r="F160" s="69"/>
      <c r="G160" s="80"/>
      <c r="H160" s="80"/>
      <c r="I160" s="69"/>
      <c r="J160" s="69"/>
      <c r="K160" s="80"/>
      <c r="L160" s="69"/>
      <c r="M160" s="398"/>
      <c r="N160" s="397"/>
      <c r="O160" s="398"/>
      <c r="P160" s="403"/>
    </row>
    <row r="161" spans="2:16" ht="17.25" hidden="1">
      <c r="B161" s="439"/>
      <c r="C161" s="440"/>
      <c r="D161" s="453"/>
      <c r="E161" s="441"/>
      <c r="F161" s="446"/>
      <c r="G161" s="447"/>
      <c r="H161" s="447"/>
      <c r="I161" s="448"/>
      <c r="J161" s="448"/>
      <c r="K161" s="447"/>
      <c r="L161" s="448"/>
      <c r="M161" s="456"/>
      <c r="N161" s="451"/>
      <c r="O161" s="452"/>
      <c r="P161" s="455"/>
    </row>
    <row r="162" spans="2:16" ht="17.25" hidden="1">
      <c r="B162" s="379"/>
      <c r="C162" s="331"/>
      <c r="D162" s="392"/>
      <c r="E162" s="347"/>
      <c r="F162" s="352"/>
      <c r="G162" s="335"/>
      <c r="H162" s="335"/>
      <c r="I162" s="336"/>
      <c r="J162" s="348"/>
      <c r="K162" s="335"/>
      <c r="L162" s="354"/>
      <c r="M162" s="357"/>
      <c r="N162" s="339"/>
      <c r="O162" s="332"/>
      <c r="P162" s="400"/>
    </row>
    <row r="163" spans="2:16" ht="17.25" hidden="1">
      <c r="B163" s="381"/>
      <c r="C163" s="28"/>
      <c r="D163" s="163"/>
      <c r="E163" s="397"/>
      <c r="F163" s="69"/>
      <c r="G163" s="80"/>
      <c r="H163" s="80"/>
      <c r="I163" s="69"/>
      <c r="J163" s="69"/>
      <c r="K163" s="80"/>
      <c r="L163" s="69"/>
      <c r="M163" s="398"/>
      <c r="N163" s="397"/>
      <c r="O163" s="398"/>
      <c r="P163" s="405"/>
    </row>
    <row r="164" spans="2:16" ht="17.25" hidden="1">
      <c r="B164" s="381"/>
      <c r="C164" s="28"/>
      <c r="D164" s="163"/>
      <c r="E164" s="397"/>
      <c r="F164" s="69"/>
      <c r="G164" s="80"/>
      <c r="H164" s="80"/>
      <c r="I164" s="69"/>
      <c r="J164" s="69"/>
      <c r="K164" s="80"/>
      <c r="L164" s="69"/>
      <c r="M164" s="398"/>
      <c r="N164" s="397"/>
      <c r="O164" s="398"/>
      <c r="P164" s="405"/>
    </row>
    <row r="165" spans="2:16" ht="17.25" hidden="1">
      <c r="B165" s="381"/>
      <c r="C165" s="28"/>
      <c r="D165" s="163"/>
      <c r="E165" s="397"/>
      <c r="F165" s="69"/>
      <c r="G165" s="80"/>
      <c r="H165" s="80"/>
      <c r="I165" s="69"/>
      <c r="J165" s="69"/>
      <c r="K165" s="80"/>
      <c r="L165" s="69"/>
      <c r="M165" s="398"/>
      <c r="N165" s="397"/>
      <c r="O165" s="398"/>
      <c r="P165" s="405"/>
    </row>
    <row r="166" spans="2:16" ht="17.25" hidden="1">
      <c r="B166" s="381"/>
      <c r="C166" s="28"/>
      <c r="D166" s="163"/>
      <c r="E166" s="397"/>
      <c r="F166" s="69"/>
      <c r="G166" s="80"/>
      <c r="H166" s="80"/>
      <c r="I166" s="69"/>
      <c r="J166" s="69"/>
      <c r="K166" s="80"/>
      <c r="L166" s="69"/>
      <c r="M166" s="398"/>
      <c r="N166" s="397"/>
      <c r="O166" s="398"/>
      <c r="P166" s="405"/>
    </row>
    <row r="167" spans="2:16" ht="17.25" hidden="1">
      <c r="B167" s="439"/>
      <c r="C167" s="440"/>
      <c r="D167" s="453"/>
      <c r="E167" s="457"/>
      <c r="F167" s="446"/>
      <c r="G167" s="447"/>
      <c r="H167" s="447"/>
      <c r="I167" s="448"/>
      <c r="J167" s="448"/>
      <c r="K167" s="447"/>
      <c r="L167" s="449"/>
      <c r="M167" s="450"/>
      <c r="N167" s="451"/>
      <c r="O167" s="452"/>
      <c r="P167" s="455"/>
    </row>
    <row r="168" spans="2:16" ht="17.25" hidden="1">
      <c r="B168" s="379"/>
      <c r="C168" s="331"/>
      <c r="D168" s="340"/>
      <c r="E168" s="333"/>
      <c r="F168" s="334"/>
      <c r="G168" s="335"/>
      <c r="H168" s="335"/>
      <c r="I168" s="336"/>
      <c r="J168" s="348"/>
      <c r="K168" s="335"/>
      <c r="L168" s="337"/>
      <c r="M168" s="338"/>
      <c r="N168" s="339"/>
      <c r="O168" s="332"/>
      <c r="P168" s="400"/>
    </row>
    <row r="169" spans="2:16" ht="17.25" hidden="1">
      <c r="B169" s="379"/>
      <c r="C169" s="331"/>
      <c r="D169" s="392"/>
      <c r="E169" s="358"/>
      <c r="F169" s="334"/>
      <c r="G169" s="335"/>
      <c r="H169" s="335"/>
      <c r="I169" s="348"/>
      <c r="J169" s="348"/>
      <c r="K169" s="349"/>
      <c r="L169" s="348"/>
      <c r="M169" s="357"/>
      <c r="N169" s="339"/>
      <c r="O169" s="332"/>
      <c r="P169" s="400"/>
    </row>
    <row r="170" spans="2:16" ht="17.25" hidden="1">
      <c r="B170" s="382"/>
      <c r="C170" s="28"/>
      <c r="D170" s="164"/>
      <c r="E170" s="397"/>
      <c r="F170" s="69"/>
      <c r="G170" s="80"/>
      <c r="H170" s="91"/>
      <c r="I170" s="69"/>
      <c r="J170" s="69"/>
      <c r="K170" s="80"/>
      <c r="L170" s="69"/>
      <c r="M170" s="398"/>
      <c r="N170" s="397"/>
      <c r="O170" s="398"/>
      <c r="P170" s="402"/>
    </row>
    <row r="171" spans="2:16" ht="17.25" hidden="1">
      <c r="B171" s="382"/>
      <c r="C171" s="28"/>
      <c r="D171" s="164"/>
      <c r="E171" s="397"/>
      <c r="F171" s="69"/>
      <c r="G171" s="80"/>
      <c r="H171" s="91"/>
      <c r="I171" s="69"/>
      <c r="J171" s="69"/>
      <c r="K171" s="80"/>
      <c r="L171" s="69"/>
      <c r="M171" s="398"/>
      <c r="N171" s="397"/>
      <c r="O171" s="398"/>
      <c r="P171" s="402"/>
    </row>
    <row r="172" spans="2:16" ht="17.25" hidden="1">
      <c r="B172" s="382"/>
      <c r="C172" s="28"/>
      <c r="D172" s="164"/>
      <c r="E172" s="397"/>
      <c r="F172" s="69"/>
      <c r="G172" s="80"/>
      <c r="H172" s="91"/>
      <c r="I172" s="69"/>
      <c r="J172" s="69"/>
      <c r="K172" s="80"/>
      <c r="L172" s="69"/>
      <c r="M172" s="398"/>
      <c r="N172" s="397"/>
      <c r="O172" s="398"/>
      <c r="P172" s="402"/>
    </row>
    <row r="173" spans="2:16" ht="17.25" hidden="1">
      <c r="B173" s="439"/>
      <c r="C173" s="440"/>
      <c r="D173" s="453"/>
      <c r="E173" s="445"/>
      <c r="F173" s="446"/>
      <c r="G173" s="447"/>
      <c r="H173" s="447"/>
      <c r="I173" s="448"/>
      <c r="J173" s="448"/>
      <c r="K173" s="442"/>
      <c r="L173" s="449"/>
      <c r="M173" s="450"/>
      <c r="N173" s="451"/>
      <c r="O173" s="452"/>
      <c r="P173" s="455"/>
    </row>
    <row r="174" spans="2:16" ht="17.25" hidden="1">
      <c r="B174" s="379"/>
      <c r="C174" s="331"/>
      <c r="D174" s="340"/>
      <c r="E174" s="390"/>
      <c r="F174" s="334"/>
      <c r="G174" s="335"/>
      <c r="H174" s="335"/>
      <c r="I174" s="336"/>
      <c r="J174" s="348"/>
      <c r="K174" s="335"/>
      <c r="L174" s="337"/>
      <c r="M174" s="338"/>
      <c r="N174" s="339"/>
      <c r="O174" s="332"/>
      <c r="P174" s="400"/>
    </row>
    <row r="175" spans="2:16" ht="17.25" hidden="1">
      <c r="B175" s="381"/>
      <c r="C175" s="28"/>
      <c r="D175" s="163"/>
      <c r="E175" s="397"/>
      <c r="F175" s="69"/>
      <c r="G175" s="80"/>
      <c r="H175" s="91"/>
      <c r="I175" s="69"/>
      <c r="J175" s="69"/>
      <c r="K175" s="80"/>
      <c r="L175" s="69"/>
      <c r="M175" s="398"/>
      <c r="N175" s="397"/>
      <c r="O175" s="398"/>
      <c r="P175" s="402"/>
    </row>
    <row r="176" spans="2:16" ht="17.25" hidden="1">
      <c r="B176" s="381"/>
      <c r="C176" s="28"/>
      <c r="D176" s="163"/>
      <c r="E176" s="397"/>
      <c r="F176" s="69"/>
      <c r="G176" s="80"/>
      <c r="H176" s="91"/>
      <c r="I176" s="69"/>
      <c r="J176" s="69"/>
      <c r="K176" s="80"/>
      <c r="L176" s="69"/>
      <c r="M176" s="398"/>
      <c r="N176" s="397"/>
      <c r="O176" s="398"/>
      <c r="P176" s="402"/>
    </row>
    <row r="177" spans="2:16" ht="17.25" hidden="1">
      <c r="B177" s="381"/>
      <c r="C177" s="28"/>
      <c r="D177" s="163"/>
      <c r="E177" s="397"/>
      <c r="F177" s="69"/>
      <c r="G177" s="80"/>
      <c r="H177" s="91"/>
      <c r="I177" s="69"/>
      <c r="J177" s="69"/>
      <c r="K177" s="80"/>
      <c r="L177" s="69"/>
      <c r="M177" s="398"/>
      <c r="N177" s="397"/>
      <c r="O177" s="398"/>
      <c r="P177" s="402"/>
    </row>
    <row r="178" spans="2:16" ht="17.25" hidden="1">
      <c r="B178" s="381"/>
      <c r="C178" s="28"/>
      <c r="D178" s="163"/>
      <c r="E178" s="397"/>
      <c r="F178" s="69"/>
      <c r="G178" s="80"/>
      <c r="H178" s="91"/>
      <c r="I178" s="69"/>
      <c r="J178" s="69"/>
      <c r="K178" s="80"/>
      <c r="L178" s="69"/>
      <c r="M178" s="398"/>
      <c r="N178" s="397"/>
      <c r="O178" s="398"/>
      <c r="P178" s="402"/>
    </row>
    <row r="179" spans="2:16" ht="17.25" hidden="1">
      <c r="B179" s="439"/>
      <c r="C179" s="454"/>
      <c r="D179" s="453"/>
      <c r="E179" s="445"/>
      <c r="F179" s="446"/>
      <c r="G179" s="447"/>
      <c r="H179" s="447"/>
      <c r="I179" s="448"/>
      <c r="J179" s="448"/>
      <c r="K179" s="447"/>
      <c r="L179" s="449"/>
      <c r="M179" s="443"/>
      <c r="N179" s="451"/>
      <c r="O179" s="452"/>
      <c r="P179" s="455"/>
    </row>
    <row r="180" spans="2:16" ht="17.25" hidden="1">
      <c r="B180" s="380"/>
      <c r="C180" s="345"/>
      <c r="D180" s="392"/>
      <c r="E180" s="333"/>
      <c r="F180" s="359"/>
      <c r="G180" s="335"/>
      <c r="H180" s="335"/>
      <c r="I180" s="354"/>
      <c r="J180" s="336"/>
      <c r="K180" s="335"/>
      <c r="L180" s="337"/>
      <c r="M180" s="360"/>
      <c r="N180" s="339"/>
      <c r="O180" s="408"/>
      <c r="P180" s="404"/>
    </row>
    <row r="181" spans="2:16" ht="17.25" hidden="1">
      <c r="B181" s="381"/>
      <c r="C181" s="28"/>
      <c r="D181" s="163"/>
      <c r="E181" s="397"/>
      <c r="F181" s="69"/>
      <c r="G181" s="80"/>
      <c r="H181" s="91"/>
      <c r="I181" s="69"/>
      <c r="J181" s="69"/>
      <c r="K181" s="80"/>
      <c r="L181" s="69"/>
      <c r="M181" s="398"/>
      <c r="N181" s="397"/>
      <c r="O181" s="398"/>
      <c r="P181" s="402"/>
    </row>
    <row r="182" spans="2:16" ht="17.25" hidden="1">
      <c r="B182" s="381"/>
      <c r="C182" s="28"/>
      <c r="D182" s="163"/>
      <c r="E182" s="397"/>
      <c r="F182" s="69"/>
      <c r="G182" s="80"/>
      <c r="H182" s="91"/>
      <c r="I182" s="69"/>
      <c r="J182" s="69"/>
      <c r="K182" s="80"/>
      <c r="L182" s="69"/>
      <c r="M182" s="398"/>
      <c r="N182" s="397"/>
      <c r="O182" s="398"/>
      <c r="P182" s="402"/>
    </row>
    <row r="183" spans="2:16" ht="17.25" hidden="1">
      <c r="B183" s="381"/>
      <c r="C183" s="28"/>
      <c r="D183" s="163"/>
      <c r="E183" s="397"/>
      <c r="F183" s="69"/>
      <c r="G183" s="80"/>
      <c r="H183" s="91"/>
      <c r="I183" s="69"/>
      <c r="J183" s="69"/>
      <c r="K183" s="80"/>
      <c r="L183" s="69"/>
      <c r="M183" s="398"/>
      <c r="N183" s="397"/>
      <c r="O183" s="398"/>
      <c r="P183" s="402"/>
    </row>
    <row r="184" spans="2:16" ht="17.25" hidden="1">
      <c r="B184" s="381"/>
      <c r="C184" s="28"/>
      <c r="D184" s="163"/>
      <c r="E184" s="397"/>
      <c r="F184" s="69"/>
      <c r="G184" s="80"/>
      <c r="H184" s="91"/>
      <c r="I184" s="69"/>
      <c r="J184" s="69"/>
      <c r="K184" s="80"/>
      <c r="L184" s="69"/>
      <c r="M184" s="398"/>
      <c r="N184" s="397"/>
      <c r="O184" s="398"/>
      <c r="P184" s="402"/>
    </row>
    <row r="185" spans="2:16" ht="17.25" hidden="1">
      <c r="B185" s="439"/>
      <c r="C185" s="440"/>
      <c r="D185" s="453"/>
      <c r="E185" s="445"/>
      <c r="F185" s="446"/>
      <c r="G185" s="447"/>
      <c r="H185" s="447"/>
      <c r="I185" s="448"/>
      <c r="J185" s="448"/>
      <c r="K185" s="447"/>
      <c r="L185" s="449"/>
      <c r="M185" s="450"/>
      <c r="N185" s="451"/>
      <c r="O185" s="452"/>
      <c r="P185" s="455"/>
    </row>
    <row r="186" spans="2:16" ht="17.25" hidden="1">
      <c r="B186" s="380"/>
      <c r="C186" s="345"/>
      <c r="D186" s="392"/>
      <c r="E186" s="346"/>
      <c r="F186" s="359"/>
      <c r="G186" s="335"/>
      <c r="H186" s="335"/>
      <c r="I186" s="336"/>
      <c r="J186" s="336"/>
      <c r="K186" s="335"/>
      <c r="L186" s="337"/>
      <c r="M186" s="360"/>
      <c r="N186" s="339"/>
      <c r="O186" s="408"/>
      <c r="P186" s="404"/>
    </row>
    <row r="187" spans="2:16" ht="17.25" hidden="1">
      <c r="B187" s="380"/>
      <c r="C187" s="345"/>
      <c r="D187" s="393"/>
      <c r="E187" s="346"/>
      <c r="F187" s="359"/>
      <c r="G187" s="335"/>
      <c r="H187" s="335"/>
      <c r="I187" s="336"/>
      <c r="J187" s="336"/>
      <c r="K187" s="335"/>
      <c r="L187" s="342"/>
      <c r="M187" s="343"/>
      <c r="N187" s="339"/>
      <c r="O187" s="408"/>
      <c r="P187" s="404"/>
    </row>
    <row r="188" spans="2:16" ht="17.25" hidden="1">
      <c r="B188" s="381"/>
      <c r="C188" s="28"/>
      <c r="D188" s="163"/>
      <c r="E188" s="397"/>
      <c r="F188" s="69"/>
      <c r="G188" s="80"/>
      <c r="H188" s="80"/>
      <c r="I188" s="69"/>
      <c r="J188" s="69"/>
      <c r="K188" s="80"/>
      <c r="L188" s="69"/>
      <c r="M188" s="398"/>
      <c r="N188" s="397"/>
      <c r="O188" s="398"/>
      <c r="P188" s="403"/>
    </row>
    <row r="189" spans="2:16" ht="17.25" hidden="1">
      <c r="B189" s="381"/>
      <c r="C189" s="28"/>
      <c r="D189" s="163"/>
      <c r="E189" s="397"/>
      <c r="F189" s="69"/>
      <c r="G189" s="80"/>
      <c r="H189" s="80"/>
      <c r="I189" s="69"/>
      <c r="J189" s="69"/>
      <c r="K189" s="80"/>
      <c r="L189" s="69"/>
      <c r="M189" s="398"/>
      <c r="N189" s="397"/>
      <c r="O189" s="398"/>
      <c r="P189" s="403"/>
    </row>
    <row r="190" spans="2:16" ht="17.25" hidden="1">
      <c r="B190" s="381"/>
      <c r="C190" s="28"/>
      <c r="D190" s="163"/>
      <c r="E190" s="397"/>
      <c r="F190" s="69"/>
      <c r="G190" s="80"/>
      <c r="H190" s="80"/>
      <c r="I190" s="69"/>
      <c r="J190" s="69"/>
      <c r="K190" s="80"/>
      <c r="L190" s="69"/>
      <c r="M190" s="398"/>
      <c r="N190" s="397"/>
      <c r="O190" s="398"/>
      <c r="P190" s="403"/>
    </row>
    <row r="191" spans="2:16" ht="17.25" hidden="1">
      <c r="B191" s="439"/>
      <c r="C191" s="440"/>
      <c r="D191" s="444"/>
      <c r="E191" s="445"/>
      <c r="F191" s="446"/>
      <c r="G191" s="447"/>
      <c r="H191" s="447"/>
      <c r="I191" s="448"/>
      <c r="J191" s="448"/>
      <c r="K191" s="447"/>
      <c r="L191" s="449"/>
      <c r="M191" s="443"/>
      <c r="N191" s="451"/>
      <c r="O191" s="452"/>
      <c r="P191" s="455"/>
    </row>
    <row r="192" spans="2:16" ht="17.25" hidden="1">
      <c r="B192" s="379"/>
      <c r="C192" s="331"/>
      <c r="D192" s="395"/>
      <c r="E192" s="333"/>
      <c r="F192" s="336"/>
      <c r="G192" s="335"/>
      <c r="H192" s="335"/>
      <c r="I192" s="336"/>
      <c r="J192" s="336"/>
      <c r="K192" s="335"/>
      <c r="L192" s="336"/>
      <c r="M192" s="344"/>
      <c r="N192" s="339"/>
      <c r="O192" s="332"/>
      <c r="P192" s="400"/>
    </row>
    <row r="193" spans="2:16" ht="17.25" hidden="1">
      <c r="B193" s="381"/>
      <c r="C193" s="28"/>
      <c r="D193" s="163"/>
      <c r="E193" s="397"/>
      <c r="F193" s="69"/>
      <c r="G193" s="80"/>
      <c r="H193" s="91"/>
      <c r="I193" s="69"/>
      <c r="J193" s="69"/>
      <c r="K193" s="91"/>
      <c r="L193" s="69"/>
      <c r="M193" s="398"/>
      <c r="N193" s="397"/>
      <c r="O193" s="398"/>
      <c r="P193" s="402"/>
    </row>
    <row r="194" spans="2:16" ht="17.25" hidden="1">
      <c r="B194" s="381"/>
      <c r="C194" s="28"/>
      <c r="D194" s="163"/>
      <c r="E194" s="397"/>
      <c r="F194" s="69"/>
      <c r="G194" s="80"/>
      <c r="H194" s="91"/>
      <c r="I194" s="69"/>
      <c r="J194" s="69"/>
      <c r="K194" s="91"/>
      <c r="L194" s="69"/>
      <c r="M194" s="398"/>
      <c r="N194" s="397"/>
      <c r="O194" s="398"/>
      <c r="P194" s="402"/>
    </row>
    <row r="195" spans="2:16" ht="17.25" hidden="1">
      <c r="B195" s="381"/>
      <c r="C195" s="28"/>
      <c r="D195" s="163"/>
      <c r="E195" s="397"/>
      <c r="F195" s="69"/>
      <c r="G195" s="80"/>
      <c r="H195" s="91"/>
      <c r="I195" s="69"/>
      <c r="J195" s="69"/>
      <c r="K195" s="91"/>
      <c r="L195" s="69"/>
      <c r="M195" s="398"/>
      <c r="N195" s="397"/>
      <c r="O195" s="398"/>
      <c r="P195" s="402"/>
    </row>
    <row r="196" spans="2:16" ht="17.25" hidden="1">
      <c r="B196" s="381"/>
      <c r="C196" s="28"/>
      <c r="D196" s="163"/>
      <c r="E196" s="397"/>
      <c r="F196" s="69"/>
      <c r="G196" s="80"/>
      <c r="H196" s="91"/>
      <c r="I196" s="69"/>
      <c r="J196" s="69"/>
      <c r="K196" s="91"/>
      <c r="L196" s="69"/>
      <c r="M196" s="398"/>
      <c r="N196" s="397"/>
      <c r="O196" s="398"/>
      <c r="P196" s="402"/>
    </row>
    <row r="197" spans="2:16" ht="17.25" hidden="1">
      <c r="B197" s="458"/>
      <c r="C197" s="440"/>
      <c r="D197" s="453"/>
      <c r="E197" s="445"/>
      <c r="F197" s="446"/>
      <c r="G197" s="447"/>
      <c r="H197" s="447"/>
      <c r="I197" s="448"/>
      <c r="J197" s="448"/>
      <c r="K197" s="447"/>
      <c r="L197" s="448"/>
      <c r="M197" s="443"/>
      <c r="N197" s="451"/>
      <c r="O197" s="452"/>
      <c r="P197" s="455"/>
    </row>
    <row r="198" spans="2:16" ht="17.25" hidden="1">
      <c r="B198" s="383"/>
      <c r="C198" s="345"/>
      <c r="D198" s="392"/>
      <c r="E198" s="361"/>
      <c r="F198" s="362"/>
      <c r="G198" s="335"/>
      <c r="H198" s="335"/>
      <c r="I198" s="363"/>
      <c r="J198" s="336"/>
      <c r="K198" s="335"/>
      <c r="L198" s="342"/>
      <c r="M198" s="344"/>
      <c r="N198" s="339"/>
      <c r="O198" s="409"/>
      <c r="P198" s="406"/>
    </row>
    <row r="199" spans="2:16" ht="17.25" hidden="1">
      <c r="B199" s="383"/>
      <c r="C199" s="345"/>
      <c r="D199" s="340"/>
      <c r="E199" s="333"/>
      <c r="F199" s="334"/>
      <c r="G199" s="335"/>
      <c r="H199" s="335"/>
      <c r="I199" s="341"/>
      <c r="J199" s="336"/>
      <c r="K199" s="335"/>
      <c r="L199" s="336"/>
      <c r="M199" s="344"/>
      <c r="N199" s="339"/>
      <c r="O199" s="332"/>
      <c r="P199" s="400"/>
    </row>
    <row r="200" spans="2:16" ht="17.25" hidden="1">
      <c r="B200" s="381"/>
      <c r="C200" s="28"/>
      <c r="D200" s="163"/>
      <c r="E200" s="397"/>
      <c r="F200" s="69"/>
      <c r="G200" s="80"/>
      <c r="H200" s="91"/>
      <c r="I200" s="69"/>
      <c r="J200" s="69"/>
      <c r="K200" s="91"/>
      <c r="L200" s="69"/>
      <c r="M200" s="398"/>
      <c r="N200" s="397"/>
      <c r="O200" s="398"/>
      <c r="P200" s="402"/>
    </row>
    <row r="201" spans="2:16" ht="17.25" hidden="1">
      <c r="B201" s="381"/>
      <c r="C201" s="28"/>
      <c r="D201" s="163"/>
      <c r="E201" s="397"/>
      <c r="F201" s="69"/>
      <c r="G201" s="80"/>
      <c r="H201" s="91"/>
      <c r="I201" s="69"/>
      <c r="J201" s="69"/>
      <c r="K201" s="91"/>
      <c r="L201" s="69"/>
      <c r="M201" s="398"/>
      <c r="N201" s="397"/>
      <c r="O201" s="398"/>
      <c r="P201" s="402"/>
    </row>
    <row r="202" spans="2:16" ht="17.25" hidden="1">
      <c r="B202" s="381"/>
      <c r="C202" s="28"/>
      <c r="D202" s="163"/>
      <c r="E202" s="397"/>
      <c r="F202" s="69"/>
      <c r="G202" s="80"/>
      <c r="H202" s="91"/>
      <c r="I202" s="69"/>
      <c r="J202" s="69"/>
      <c r="K202" s="91"/>
      <c r="L202" s="69"/>
      <c r="M202" s="398"/>
      <c r="N202" s="397"/>
      <c r="O202" s="398"/>
      <c r="P202" s="402"/>
    </row>
    <row r="203" spans="2:16" ht="17.25" hidden="1">
      <c r="B203" s="458"/>
      <c r="C203" s="440"/>
      <c r="D203" s="444"/>
      <c r="E203" s="445"/>
      <c r="F203" s="446"/>
      <c r="G203" s="447"/>
      <c r="H203" s="447"/>
      <c r="I203" s="448"/>
      <c r="J203" s="448"/>
      <c r="K203" s="447"/>
      <c r="L203" s="448"/>
      <c r="M203" s="443"/>
      <c r="N203" s="451"/>
      <c r="O203" s="452"/>
      <c r="P203" s="455"/>
    </row>
    <row r="204" spans="2:16" ht="17.25" hidden="1">
      <c r="B204" s="383"/>
      <c r="C204" s="345"/>
      <c r="D204" s="340"/>
      <c r="E204" s="333"/>
      <c r="F204" s="334"/>
      <c r="G204" s="335"/>
      <c r="H204" s="335"/>
      <c r="I204" s="336"/>
      <c r="J204" s="336"/>
      <c r="K204" s="335"/>
      <c r="L204" s="336"/>
      <c r="M204" s="344"/>
      <c r="N204" s="339"/>
      <c r="O204" s="332"/>
      <c r="P204" s="400"/>
    </row>
    <row r="205" spans="2:16" ht="17.25" hidden="1">
      <c r="B205" s="381"/>
      <c r="C205" s="28"/>
      <c r="D205" s="163"/>
      <c r="E205" s="397"/>
      <c r="F205" s="69"/>
      <c r="G205" s="80"/>
      <c r="H205" s="91"/>
      <c r="I205" s="69"/>
      <c r="J205" s="69"/>
      <c r="K205" s="91"/>
      <c r="L205" s="69"/>
      <c r="M205" s="398"/>
      <c r="N205" s="397"/>
      <c r="O205" s="398"/>
      <c r="P205" s="402"/>
    </row>
    <row r="206" spans="2:16" ht="17.25" hidden="1">
      <c r="B206" s="381"/>
      <c r="C206" s="28"/>
      <c r="D206" s="163"/>
      <c r="E206" s="397"/>
      <c r="F206" s="69"/>
      <c r="G206" s="80"/>
      <c r="H206" s="91"/>
      <c r="I206" s="69"/>
      <c r="J206" s="69"/>
      <c r="K206" s="91"/>
      <c r="L206" s="69"/>
      <c r="M206" s="398"/>
      <c r="N206" s="397"/>
      <c r="O206" s="398"/>
      <c r="P206" s="402"/>
    </row>
    <row r="207" spans="2:16" ht="17.25" hidden="1">
      <c r="B207" s="381"/>
      <c r="C207" s="28"/>
      <c r="D207" s="163"/>
      <c r="E207" s="397"/>
      <c r="F207" s="69"/>
      <c r="G207" s="80"/>
      <c r="H207" s="91"/>
      <c r="I207" s="69"/>
      <c r="J207" s="69"/>
      <c r="K207" s="91"/>
      <c r="L207" s="69"/>
      <c r="M207" s="398"/>
      <c r="N207" s="397"/>
      <c r="O207" s="398"/>
      <c r="P207" s="402"/>
    </row>
    <row r="208" spans="2:16" ht="17.25" hidden="1">
      <c r="B208" s="381"/>
      <c r="C208" s="28"/>
      <c r="D208" s="163"/>
      <c r="E208" s="397"/>
      <c r="F208" s="69"/>
      <c r="G208" s="80"/>
      <c r="H208" s="91"/>
      <c r="I208" s="69"/>
      <c r="J208" s="69"/>
      <c r="K208" s="91"/>
      <c r="L208" s="69"/>
      <c r="M208" s="398"/>
      <c r="N208" s="397"/>
      <c r="O208" s="398"/>
      <c r="P208" s="402"/>
    </row>
    <row r="209" spans="2:16" ht="17.25" hidden="1">
      <c r="B209" s="458"/>
      <c r="C209" s="459"/>
      <c r="D209" s="453"/>
      <c r="E209" s="445"/>
      <c r="F209" s="446"/>
      <c r="G209" s="447"/>
      <c r="H209" s="447"/>
      <c r="I209" s="448"/>
      <c r="J209" s="448"/>
      <c r="K209" s="447"/>
      <c r="L209" s="448"/>
      <c r="M209" s="443"/>
      <c r="N209" s="451"/>
      <c r="O209" s="452"/>
      <c r="P209" s="455"/>
    </row>
    <row r="210" spans="2:16" ht="17.25" hidden="1">
      <c r="B210" s="383"/>
      <c r="C210" s="345"/>
      <c r="D210" s="340"/>
      <c r="E210" s="346"/>
      <c r="F210" s="359"/>
      <c r="G210" s="335"/>
      <c r="H210" s="335"/>
      <c r="I210" s="354"/>
      <c r="J210" s="341"/>
      <c r="K210" s="335"/>
      <c r="L210" s="354"/>
      <c r="M210" s="344"/>
      <c r="N210" s="339"/>
      <c r="O210" s="408"/>
      <c r="P210" s="404"/>
    </row>
    <row r="211" spans="2:16" ht="17.25" hidden="1">
      <c r="B211" s="381"/>
      <c r="C211" s="28"/>
      <c r="D211" s="163"/>
      <c r="E211" s="397"/>
      <c r="F211" s="69"/>
      <c r="G211" s="80"/>
      <c r="H211" s="91"/>
      <c r="I211" s="69"/>
      <c r="J211" s="69"/>
      <c r="K211" s="91"/>
      <c r="L211" s="69"/>
      <c r="M211" s="398"/>
      <c r="N211" s="397"/>
      <c r="O211" s="398"/>
      <c r="P211" s="402"/>
    </row>
    <row r="212" spans="2:16" ht="17.25" hidden="1">
      <c r="B212" s="381"/>
      <c r="C212" s="28"/>
      <c r="D212" s="163"/>
      <c r="E212" s="397"/>
      <c r="F212" s="69"/>
      <c r="G212" s="80"/>
      <c r="H212" s="91"/>
      <c r="I212" s="69"/>
      <c r="J212" s="69"/>
      <c r="K212" s="91"/>
      <c r="L212" s="69"/>
      <c r="M212" s="398"/>
      <c r="N212" s="397"/>
      <c r="O212" s="398"/>
      <c r="P212" s="402"/>
    </row>
    <row r="213" spans="2:16" ht="17.25" hidden="1">
      <c r="B213" s="381"/>
      <c r="C213" s="28"/>
      <c r="D213" s="163"/>
      <c r="E213" s="397"/>
      <c r="F213" s="69"/>
      <c r="G213" s="80"/>
      <c r="H213" s="91"/>
      <c r="I213" s="69"/>
      <c r="J213" s="69"/>
      <c r="K213" s="91"/>
      <c r="L213" s="69"/>
      <c r="M213" s="398"/>
      <c r="N213" s="397"/>
      <c r="O213" s="398"/>
      <c r="P213" s="402"/>
    </row>
    <row r="214" spans="2:16" ht="17.25" hidden="1">
      <c r="B214" s="381"/>
      <c r="C214" s="28"/>
      <c r="D214" s="163"/>
      <c r="E214" s="397"/>
      <c r="F214" s="69"/>
      <c r="G214" s="80"/>
      <c r="H214" s="91"/>
      <c r="I214" s="69"/>
      <c r="J214" s="69"/>
      <c r="K214" s="91"/>
      <c r="L214" s="69"/>
      <c r="M214" s="398"/>
      <c r="N214" s="397"/>
      <c r="O214" s="398"/>
      <c r="P214" s="402"/>
    </row>
    <row r="215" spans="2:16" ht="17.25" hidden="1">
      <c r="B215" s="458"/>
      <c r="C215" s="440"/>
      <c r="D215" s="453"/>
      <c r="E215" s="445"/>
      <c r="F215" s="446"/>
      <c r="G215" s="447"/>
      <c r="H215" s="447"/>
      <c r="I215" s="448"/>
      <c r="J215" s="448"/>
      <c r="K215" s="447"/>
      <c r="L215" s="449"/>
      <c r="M215" s="443"/>
      <c r="N215" s="451"/>
      <c r="O215" s="452"/>
      <c r="P215" s="455"/>
    </row>
    <row r="216" spans="2:16" ht="17.25" hidden="1">
      <c r="B216" s="383"/>
      <c r="C216" s="345"/>
      <c r="D216" s="392"/>
      <c r="E216" s="333"/>
      <c r="F216" s="359"/>
      <c r="G216" s="335"/>
      <c r="H216" s="335"/>
      <c r="I216" s="336"/>
      <c r="J216" s="336"/>
      <c r="K216" s="335"/>
      <c r="L216" s="342"/>
      <c r="M216" s="360"/>
      <c r="N216" s="339"/>
      <c r="O216" s="332"/>
      <c r="P216" s="400"/>
    </row>
    <row r="217" spans="2:16" ht="17.25" hidden="1">
      <c r="B217" s="383"/>
      <c r="C217" s="345"/>
      <c r="D217" s="340"/>
      <c r="E217" s="333"/>
      <c r="F217" s="334"/>
      <c r="G217" s="335"/>
      <c r="H217" s="335"/>
      <c r="I217" s="336"/>
      <c r="J217" s="336"/>
      <c r="K217" s="335"/>
      <c r="L217" s="336"/>
      <c r="M217" s="344"/>
      <c r="N217" s="339"/>
      <c r="O217" s="332"/>
      <c r="P217" s="400"/>
    </row>
    <row r="218" spans="2:16" ht="17.25" hidden="1">
      <c r="B218" s="383"/>
      <c r="C218" s="345"/>
      <c r="D218" s="340"/>
      <c r="E218" s="333"/>
      <c r="F218" s="334"/>
      <c r="G218" s="335"/>
      <c r="H218" s="335"/>
      <c r="I218" s="341"/>
      <c r="J218" s="336"/>
      <c r="K218" s="335"/>
      <c r="L218" s="336"/>
      <c r="M218" s="344"/>
      <c r="N218" s="339"/>
      <c r="O218" s="332"/>
      <c r="P218" s="401"/>
    </row>
    <row r="219" spans="2:16" ht="17.25" hidden="1">
      <c r="B219" s="381"/>
      <c r="C219" s="28"/>
      <c r="D219" s="163"/>
      <c r="E219" s="397"/>
      <c r="F219" s="69"/>
      <c r="G219" s="80"/>
      <c r="H219" s="80"/>
      <c r="I219" s="69"/>
      <c r="J219" s="69"/>
      <c r="K219" s="80"/>
      <c r="L219" s="69"/>
      <c r="M219" s="398"/>
      <c r="N219" s="397"/>
      <c r="O219" s="398"/>
      <c r="P219" s="405"/>
    </row>
    <row r="220" spans="2:16" ht="17.25" hidden="1">
      <c r="B220" s="381"/>
      <c r="C220" s="28"/>
      <c r="D220" s="163"/>
      <c r="E220" s="397"/>
      <c r="F220" s="69"/>
      <c r="G220" s="80"/>
      <c r="H220" s="80"/>
      <c r="I220" s="69"/>
      <c r="J220" s="69"/>
      <c r="K220" s="80"/>
      <c r="L220" s="69"/>
      <c r="M220" s="398"/>
      <c r="N220" s="397"/>
      <c r="O220" s="398"/>
      <c r="P220" s="405"/>
    </row>
    <row r="221" spans="2:16" ht="17.25" hidden="1">
      <c r="B221" s="458"/>
      <c r="C221" s="459"/>
      <c r="D221" s="444"/>
      <c r="E221" s="445"/>
      <c r="F221" s="446"/>
      <c r="G221" s="447"/>
      <c r="H221" s="447"/>
      <c r="I221" s="448"/>
      <c r="J221" s="448"/>
      <c r="K221" s="447"/>
      <c r="L221" s="448"/>
      <c r="M221" s="443"/>
      <c r="N221" s="451"/>
      <c r="O221" s="452"/>
      <c r="P221" s="455"/>
    </row>
    <row r="222" spans="2:16" ht="17.25" hidden="1">
      <c r="B222" s="383"/>
      <c r="C222" s="345"/>
      <c r="D222" s="340"/>
      <c r="E222" s="333"/>
      <c r="F222" s="334"/>
      <c r="G222" s="335"/>
      <c r="H222" s="335"/>
      <c r="I222" s="336"/>
      <c r="J222" s="336"/>
      <c r="K222" s="335"/>
      <c r="L222" s="336"/>
      <c r="M222" s="344"/>
      <c r="N222" s="339"/>
      <c r="O222" s="332"/>
      <c r="P222" s="400"/>
    </row>
    <row r="223" spans="2:16" ht="17.25" hidden="1">
      <c r="B223" s="383"/>
      <c r="C223" s="345"/>
      <c r="D223" s="340"/>
      <c r="E223" s="333"/>
      <c r="F223" s="334"/>
      <c r="G223" s="335"/>
      <c r="H223" s="335"/>
      <c r="I223" s="336"/>
      <c r="J223" s="336"/>
      <c r="K223" s="335"/>
      <c r="L223" s="337"/>
      <c r="M223" s="344"/>
      <c r="N223" s="339"/>
      <c r="O223" s="332"/>
      <c r="P223" s="400"/>
    </row>
    <row r="224" spans="2:16" ht="17.25" hidden="1">
      <c r="B224" s="381"/>
      <c r="C224" s="28"/>
      <c r="D224" s="163"/>
      <c r="E224" s="397"/>
      <c r="F224" s="69"/>
      <c r="G224" s="80"/>
      <c r="H224" s="91"/>
      <c r="I224" s="69"/>
      <c r="J224" s="69"/>
      <c r="K224" s="91"/>
      <c r="L224" s="69"/>
      <c r="M224" s="398"/>
      <c r="N224" s="397"/>
      <c r="O224" s="398"/>
      <c r="P224" s="402"/>
    </row>
    <row r="225" spans="2:16" ht="17.25" hidden="1">
      <c r="B225" s="381"/>
      <c r="C225" s="28"/>
      <c r="D225" s="163"/>
      <c r="E225" s="397"/>
      <c r="F225" s="69"/>
      <c r="G225" s="80"/>
      <c r="H225" s="91"/>
      <c r="I225" s="69"/>
      <c r="J225" s="69"/>
      <c r="K225" s="91"/>
      <c r="L225" s="69"/>
      <c r="M225" s="398"/>
      <c r="N225" s="397"/>
      <c r="O225" s="398"/>
      <c r="P225" s="402"/>
    </row>
    <row r="226" spans="2:16" ht="17.25" hidden="1">
      <c r="B226" s="381"/>
      <c r="C226" s="28"/>
      <c r="D226" s="163"/>
      <c r="E226" s="397"/>
      <c r="F226" s="69"/>
      <c r="G226" s="80"/>
      <c r="H226" s="91"/>
      <c r="I226" s="69"/>
      <c r="J226" s="69"/>
      <c r="K226" s="91"/>
      <c r="L226" s="69"/>
      <c r="M226" s="398"/>
      <c r="N226" s="397"/>
      <c r="O226" s="398"/>
      <c r="P226" s="402"/>
    </row>
    <row r="227" spans="2:16" ht="17.25" hidden="1">
      <c r="B227" s="458"/>
      <c r="C227" s="440"/>
      <c r="D227" s="453"/>
      <c r="E227" s="445"/>
      <c r="F227" s="446"/>
      <c r="G227" s="447"/>
      <c r="H227" s="447"/>
      <c r="I227" s="448"/>
      <c r="J227" s="448"/>
      <c r="K227" s="447"/>
      <c r="L227" s="449"/>
      <c r="M227" s="443"/>
      <c r="N227" s="451"/>
      <c r="O227" s="452"/>
      <c r="P227" s="455"/>
    </row>
    <row r="228" spans="2:16" ht="17.25" hidden="1">
      <c r="B228" s="383"/>
      <c r="C228" s="345"/>
      <c r="D228" s="392"/>
      <c r="E228" s="333"/>
      <c r="F228" s="359"/>
      <c r="G228" s="335"/>
      <c r="H228" s="335"/>
      <c r="I228" s="336"/>
      <c r="J228" s="336"/>
      <c r="K228" s="335"/>
      <c r="L228" s="337"/>
      <c r="M228" s="360"/>
      <c r="N228" s="339"/>
      <c r="O228" s="408"/>
      <c r="P228" s="404"/>
    </row>
    <row r="229" spans="2:16" ht="17.25" hidden="1">
      <c r="B229" s="381"/>
      <c r="C229" s="28"/>
      <c r="D229" s="163"/>
      <c r="E229" s="397"/>
      <c r="F229" s="69"/>
      <c r="G229" s="80"/>
      <c r="H229" s="91"/>
      <c r="I229" s="69"/>
      <c r="J229" s="69"/>
      <c r="K229" s="91"/>
      <c r="L229" s="69"/>
      <c r="M229" s="398"/>
      <c r="N229" s="397"/>
      <c r="O229" s="398"/>
      <c r="P229" s="402"/>
    </row>
    <row r="230" spans="2:16" ht="17.25" hidden="1">
      <c r="B230" s="381"/>
      <c r="C230" s="28"/>
      <c r="D230" s="163"/>
      <c r="E230" s="397"/>
      <c r="F230" s="69"/>
      <c r="G230" s="80"/>
      <c r="H230" s="91"/>
      <c r="I230" s="69"/>
      <c r="J230" s="69"/>
      <c r="K230" s="91"/>
      <c r="L230" s="69"/>
      <c r="M230" s="398"/>
      <c r="N230" s="397"/>
      <c r="O230" s="398"/>
      <c r="P230" s="402"/>
    </row>
    <row r="231" spans="2:16" ht="17.25" hidden="1">
      <c r="B231" s="381"/>
      <c r="C231" s="28"/>
      <c r="D231" s="163"/>
      <c r="E231" s="397"/>
      <c r="F231" s="69"/>
      <c r="G231" s="80"/>
      <c r="H231" s="91"/>
      <c r="I231" s="69"/>
      <c r="J231" s="69"/>
      <c r="K231" s="91"/>
      <c r="L231" s="69"/>
      <c r="M231" s="398"/>
      <c r="N231" s="397"/>
      <c r="O231" s="398"/>
      <c r="P231" s="402"/>
    </row>
    <row r="232" spans="2:16" ht="17.25" hidden="1">
      <c r="B232" s="381"/>
      <c r="C232" s="28"/>
      <c r="D232" s="163"/>
      <c r="E232" s="397"/>
      <c r="F232" s="69"/>
      <c r="G232" s="80"/>
      <c r="H232" s="91"/>
      <c r="I232" s="69"/>
      <c r="J232" s="69"/>
      <c r="K232" s="91"/>
      <c r="L232" s="69"/>
      <c r="M232" s="398"/>
      <c r="N232" s="397"/>
      <c r="O232" s="398"/>
      <c r="P232" s="402"/>
    </row>
    <row r="233" spans="2:16" ht="17.25" hidden="1">
      <c r="B233" s="458"/>
      <c r="C233" s="440"/>
      <c r="D233" s="444"/>
      <c r="E233" s="445"/>
      <c r="F233" s="446"/>
      <c r="G233" s="447"/>
      <c r="H233" s="447"/>
      <c r="I233" s="448"/>
      <c r="J233" s="448"/>
      <c r="K233" s="447"/>
      <c r="L233" s="448"/>
      <c r="M233" s="443"/>
      <c r="N233" s="451"/>
      <c r="O233" s="452"/>
      <c r="P233" s="455"/>
    </row>
    <row r="234" spans="2:16" ht="17.25" hidden="1">
      <c r="B234" s="384"/>
      <c r="C234" s="331"/>
      <c r="D234" s="340"/>
      <c r="E234" s="333"/>
      <c r="F234" s="359"/>
      <c r="G234" s="335"/>
      <c r="H234" s="335"/>
      <c r="I234" s="336"/>
      <c r="J234" s="336"/>
      <c r="K234" s="335"/>
      <c r="L234" s="336"/>
      <c r="M234" s="344"/>
      <c r="N234" s="339"/>
      <c r="O234" s="332"/>
      <c r="P234" s="400"/>
    </row>
    <row r="235" spans="2:16" ht="17.25" hidden="1">
      <c r="B235" s="383"/>
      <c r="C235" s="364"/>
      <c r="D235" s="340"/>
      <c r="E235" s="333"/>
      <c r="F235" s="334"/>
      <c r="G235" s="335"/>
      <c r="H235" s="335"/>
      <c r="I235" s="336"/>
      <c r="J235" s="336"/>
      <c r="K235" s="335"/>
      <c r="L235" s="336"/>
      <c r="M235" s="344"/>
      <c r="N235" s="339"/>
      <c r="O235" s="332"/>
      <c r="P235" s="400"/>
    </row>
    <row r="236" spans="2:16" ht="17.25" hidden="1">
      <c r="B236" s="381"/>
      <c r="C236" s="28"/>
      <c r="D236" s="163"/>
      <c r="E236" s="397"/>
      <c r="F236" s="69"/>
      <c r="G236" s="80"/>
      <c r="H236" s="91"/>
      <c r="I236" s="69"/>
      <c r="J236" s="69"/>
      <c r="K236" s="91"/>
      <c r="L236" s="69"/>
      <c r="M236" s="398"/>
      <c r="N236" s="397"/>
      <c r="O236" s="398"/>
      <c r="P236" s="402"/>
    </row>
    <row r="237" spans="2:16" ht="17.25" hidden="1">
      <c r="B237" s="381"/>
      <c r="C237" s="28"/>
      <c r="D237" s="163"/>
      <c r="E237" s="397"/>
      <c r="F237" s="69"/>
      <c r="G237" s="80"/>
      <c r="H237" s="91"/>
      <c r="I237" s="69"/>
      <c r="J237" s="69"/>
      <c r="K237" s="91"/>
      <c r="L237" s="69"/>
      <c r="M237" s="398"/>
      <c r="N237" s="397"/>
      <c r="O237" s="398"/>
      <c r="P237" s="402"/>
    </row>
    <row r="238" spans="2:16" ht="17.25" hidden="1">
      <c r="B238" s="381"/>
      <c r="C238" s="28"/>
      <c r="D238" s="163"/>
      <c r="E238" s="397"/>
      <c r="F238" s="69"/>
      <c r="G238" s="80"/>
      <c r="H238" s="91"/>
      <c r="I238" s="69"/>
      <c r="J238" s="69"/>
      <c r="K238" s="91"/>
      <c r="L238" s="69"/>
      <c r="M238" s="398"/>
      <c r="N238" s="397"/>
      <c r="O238" s="398"/>
      <c r="P238" s="402"/>
    </row>
    <row r="239" spans="2:16" ht="17.25" hidden="1">
      <c r="B239" s="458"/>
      <c r="C239" s="440"/>
      <c r="D239" s="444"/>
      <c r="E239" s="445"/>
      <c r="F239" s="446"/>
      <c r="G239" s="447"/>
      <c r="H239" s="447"/>
      <c r="I239" s="448"/>
      <c r="J239" s="448"/>
      <c r="K239" s="447"/>
      <c r="L239" s="448"/>
      <c r="M239" s="443"/>
      <c r="N239" s="451"/>
      <c r="O239" s="452"/>
      <c r="P239" s="455"/>
    </row>
    <row r="240" spans="2:16" ht="17.25" hidden="1">
      <c r="B240" s="384"/>
      <c r="C240" s="391"/>
      <c r="D240" s="392"/>
      <c r="E240" s="333"/>
      <c r="F240" s="334"/>
      <c r="G240" s="335"/>
      <c r="H240" s="335"/>
      <c r="I240" s="336"/>
      <c r="J240" s="336"/>
      <c r="K240" s="335"/>
      <c r="L240" s="336"/>
      <c r="M240" s="344"/>
      <c r="N240" s="339"/>
      <c r="O240" s="332"/>
      <c r="P240" s="400"/>
    </row>
    <row r="241" spans="2:16" ht="17.25" hidden="1">
      <c r="B241" s="384"/>
      <c r="C241" s="391"/>
      <c r="D241" s="340"/>
      <c r="E241" s="333"/>
      <c r="F241" s="334"/>
      <c r="G241" s="335"/>
      <c r="H241" s="335"/>
      <c r="I241" s="336"/>
      <c r="J241" s="336"/>
      <c r="K241" s="335"/>
      <c r="L241" s="336"/>
      <c r="M241" s="344"/>
      <c r="N241" s="339"/>
      <c r="O241" s="332"/>
      <c r="P241" s="400"/>
    </row>
    <row r="242" spans="2:16" ht="17.25" hidden="1">
      <c r="B242" s="384"/>
      <c r="C242" s="391"/>
      <c r="D242" s="392"/>
      <c r="E242" s="333"/>
      <c r="F242" s="334"/>
      <c r="G242" s="335"/>
      <c r="H242" s="335"/>
      <c r="I242" s="336"/>
      <c r="J242" s="341"/>
      <c r="K242" s="335"/>
      <c r="L242" s="336"/>
      <c r="M242" s="344"/>
      <c r="N242" s="339"/>
      <c r="O242" s="332"/>
      <c r="P242" s="400"/>
    </row>
    <row r="243" spans="2:16" ht="17.25" hidden="1">
      <c r="B243" s="381"/>
      <c r="C243" s="28"/>
      <c r="D243" s="163"/>
      <c r="E243" s="397"/>
      <c r="F243" s="69"/>
      <c r="G243" s="80"/>
      <c r="H243" s="91"/>
      <c r="I243" s="69"/>
      <c r="J243" s="69"/>
      <c r="K243" s="91"/>
      <c r="L243" s="69"/>
      <c r="M243" s="398"/>
      <c r="N243" s="397"/>
      <c r="O243" s="398"/>
      <c r="P243" s="402"/>
    </row>
    <row r="244" spans="2:16" ht="17.25" hidden="1">
      <c r="B244" s="381"/>
      <c r="C244" s="28"/>
      <c r="D244" s="163"/>
      <c r="E244" s="397"/>
      <c r="F244" s="69"/>
      <c r="G244" s="80"/>
      <c r="H244" s="91"/>
      <c r="I244" s="69"/>
      <c r="J244" s="69"/>
      <c r="K244" s="91"/>
      <c r="L244" s="69"/>
      <c r="M244" s="398"/>
      <c r="N244" s="397"/>
      <c r="O244" s="398"/>
      <c r="P244" s="402"/>
    </row>
    <row r="245" spans="2:16" ht="17.25" hidden="1">
      <c r="B245" s="381"/>
      <c r="C245" s="74"/>
      <c r="D245" s="163"/>
      <c r="E245" s="397"/>
      <c r="F245" s="69"/>
      <c r="G245" s="80"/>
      <c r="H245" s="91"/>
      <c r="I245" s="69"/>
      <c r="J245" s="69"/>
      <c r="K245" s="91"/>
      <c r="L245" s="69"/>
      <c r="M245" s="398"/>
      <c r="N245" s="397"/>
      <c r="O245" s="398"/>
      <c r="P245" s="402"/>
    </row>
    <row r="246" spans="2:16" ht="17.25" hidden="1">
      <c r="B246" s="381"/>
      <c r="C246" s="74"/>
      <c r="D246" s="163"/>
      <c r="E246" s="397"/>
      <c r="F246" s="69"/>
      <c r="G246" s="80"/>
      <c r="H246" s="91"/>
      <c r="I246" s="69"/>
      <c r="J246" s="69"/>
      <c r="K246" s="91"/>
      <c r="L246" s="69"/>
      <c r="M246" s="398"/>
      <c r="N246" s="397"/>
      <c r="O246" s="398"/>
      <c r="P246" s="402"/>
    </row>
    <row r="247" spans="2:16" ht="17.25" hidden="1">
      <c r="B247" s="458"/>
      <c r="C247" s="459"/>
      <c r="D247" s="444"/>
      <c r="E247" s="445"/>
      <c r="F247" s="446"/>
      <c r="G247" s="447"/>
      <c r="H247" s="447"/>
      <c r="I247" s="448"/>
      <c r="J247" s="448"/>
      <c r="K247" s="447"/>
      <c r="L247" s="448"/>
      <c r="M247" s="443"/>
      <c r="N247" s="451"/>
      <c r="O247" s="452"/>
      <c r="P247" s="455"/>
    </row>
    <row r="248" spans="2:16" ht="17.25" hidden="1">
      <c r="B248" s="383"/>
      <c r="C248" s="345"/>
      <c r="D248" s="340"/>
      <c r="E248" s="333"/>
      <c r="F248" s="334"/>
      <c r="G248" s="335"/>
      <c r="H248" s="335"/>
      <c r="I248" s="336"/>
      <c r="J248" s="336"/>
      <c r="K248" s="335"/>
      <c r="L248" s="336"/>
      <c r="M248" s="344"/>
      <c r="N248" s="339"/>
      <c r="O248" s="332"/>
      <c r="P248" s="400"/>
    </row>
    <row r="249" spans="2:16" ht="17.25" hidden="1">
      <c r="B249" s="379"/>
      <c r="C249" s="331"/>
      <c r="D249" s="392"/>
      <c r="E249" s="333"/>
      <c r="F249" s="334"/>
      <c r="G249" s="335"/>
      <c r="H249" s="335"/>
      <c r="I249" s="336"/>
      <c r="J249" s="336"/>
      <c r="K249" s="335"/>
      <c r="L249" s="337"/>
      <c r="M249" s="338"/>
      <c r="N249" s="339"/>
      <c r="O249" s="332"/>
      <c r="P249" s="400"/>
    </row>
    <row r="250" spans="2:16" ht="17.25" hidden="1">
      <c r="B250" s="381"/>
      <c r="C250" s="28"/>
      <c r="D250" s="163"/>
      <c r="E250" s="397"/>
      <c r="F250" s="69"/>
      <c r="G250" s="80"/>
      <c r="H250" s="91"/>
      <c r="I250" s="69"/>
      <c r="J250" s="69"/>
      <c r="K250" s="91"/>
      <c r="L250" s="69"/>
      <c r="M250" s="398"/>
      <c r="N250" s="397"/>
      <c r="O250" s="398"/>
      <c r="P250" s="402"/>
    </row>
    <row r="251" spans="2:16" ht="17.25" hidden="1">
      <c r="B251" s="381"/>
      <c r="C251" s="28"/>
      <c r="D251" s="163"/>
      <c r="E251" s="397"/>
      <c r="F251" s="69"/>
      <c r="G251" s="80"/>
      <c r="H251" s="91"/>
      <c r="I251" s="69"/>
      <c r="J251" s="69"/>
      <c r="K251" s="91"/>
      <c r="L251" s="69"/>
      <c r="M251" s="398"/>
      <c r="N251" s="397"/>
      <c r="O251" s="398"/>
      <c r="P251" s="402"/>
    </row>
    <row r="252" spans="2:16" ht="17.25" hidden="1">
      <c r="B252" s="381"/>
      <c r="C252" s="28"/>
      <c r="D252" s="163"/>
      <c r="E252" s="397"/>
      <c r="F252" s="69"/>
      <c r="G252" s="80"/>
      <c r="H252" s="91"/>
      <c r="I252" s="69"/>
      <c r="J252" s="69"/>
      <c r="K252" s="91"/>
      <c r="L252" s="69"/>
      <c r="M252" s="398"/>
      <c r="N252" s="397"/>
      <c r="O252" s="398"/>
      <c r="P252" s="402"/>
    </row>
    <row r="253" spans="2:16" ht="17.25" hidden="1">
      <c r="B253" s="439"/>
      <c r="C253" s="440"/>
      <c r="D253" s="444"/>
      <c r="E253" s="445"/>
      <c r="F253" s="446"/>
      <c r="G253" s="447"/>
      <c r="H253" s="447"/>
      <c r="I253" s="448"/>
      <c r="J253" s="448"/>
      <c r="K253" s="447"/>
      <c r="L253" s="448"/>
      <c r="M253" s="456"/>
      <c r="N253" s="451"/>
      <c r="O253" s="452"/>
      <c r="P253" s="455"/>
    </row>
    <row r="254" spans="2:16" ht="17.25" hidden="1">
      <c r="B254" s="380"/>
      <c r="C254" s="345"/>
      <c r="D254" s="340"/>
      <c r="E254" s="333"/>
      <c r="F254" s="334"/>
      <c r="G254" s="335"/>
      <c r="H254" s="335"/>
      <c r="I254" s="336"/>
      <c r="J254" s="336"/>
      <c r="K254" s="335"/>
      <c r="L254" s="336"/>
      <c r="M254" s="357"/>
      <c r="N254" s="339"/>
      <c r="O254" s="332"/>
      <c r="P254" s="400"/>
    </row>
    <row r="255" spans="2:16" ht="17.25" hidden="1">
      <c r="B255" s="379"/>
      <c r="C255" s="331"/>
      <c r="D255" s="392"/>
      <c r="E255" s="333"/>
      <c r="F255" s="334"/>
      <c r="G255" s="335"/>
      <c r="H255" s="335"/>
      <c r="I255" s="336"/>
      <c r="J255" s="341"/>
      <c r="K255" s="335"/>
      <c r="L255" s="336"/>
      <c r="M255" s="357"/>
      <c r="N255" s="339"/>
      <c r="O255" s="332"/>
      <c r="P255" s="400"/>
    </row>
    <row r="256" spans="2:16" ht="17.25" hidden="1">
      <c r="B256" s="380"/>
      <c r="C256" s="345"/>
      <c r="D256" s="393"/>
      <c r="E256" s="346"/>
      <c r="F256" s="359"/>
      <c r="G256" s="365"/>
      <c r="H256" s="365"/>
      <c r="I256" s="354"/>
      <c r="J256" s="354"/>
      <c r="K256" s="365"/>
      <c r="L256" s="342"/>
      <c r="M256" s="360"/>
      <c r="N256" s="366"/>
      <c r="O256" s="408"/>
      <c r="P256" s="404"/>
    </row>
    <row r="257" spans="2:16" ht="18" hidden="1" thickBot="1">
      <c r="B257" s="385"/>
      <c r="C257" s="367"/>
      <c r="D257" s="396"/>
      <c r="E257" s="368"/>
      <c r="F257" s="369"/>
      <c r="G257" s="370"/>
      <c r="H257" s="371"/>
      <c r="I257" s="372"/>
      <c r="J257" s="372"/>
      <c r="K257" s="371"/>
      <c r="L257" s="373"/>
      <c r="M257" s="374"/>
      <c r="N257" s="375"/>
      <c r="O257" s="410"/>
      <c r="P257" s="407"/>
    </row>
    <row r="258" spans="2:16" ht="17.25" hidden="1">
      <c r="B258" s="381"/>
      <c r="C258" s="28"/>
      <c r="D258" s="163"/>
      <c r="E258" s="169"/>
      <c r="F258" s="69"/>
      <c r="G258" s="80"/>
      <c r="H258" s="91"/>
      <c r="I258" s="69"/>
      <c r="J258" s="69"/>
      <c r="K258" s="91"/>
      <c r="L258" s="69"/>
      <c r="M258" s="93"/>
      <c r="N258" s="169"/>
      <c r="O258" s="69"/>
      <c r="P258" s="92"/>
    </row>
    <row r="259" spans="2:16" ht="17.25" hidden="1">
      <c r="B259" s="386"/>
      <c r="C259" s="275"/>
      <c r="D259" s="270"/>
      <c r="E259" s="271"/>
      <c r="F259" s="272"/>
      <c r="G259" s="276"/>
      <c r="H259" s="273"/>
      <c r="I259" s="272"/>
      <c r="J259" s="272"/>
      <c r="K259" s="273"/>
      <c r="L259" s="272"/>
      <c r="M259" s="274"/>
      <c r="N259" s="271"/>
      <c r="O259" s="272"/>
      <c r="P259" s="279"/>
    </row>
    <row r="260" spans="2:16" ht="17.25" hidden="1">
      <c r="B260" s="381"/>
      <c r="C260" s="28"/>
      <c r="D260" s="163"/>
      <c r="E260" s="169"/>
      <c r="F260" s="69"/>
      <c r="G260" s="80"/>
      <c r="H260" s="91"/>
      <c r="I260" s="69"/>
      <c r="J260" s="69"/>
      <c r="K260" s="91"/>
      <c r="L260" s="69"/>
      <c r="M260" s="93"/>
      <c r="N260" s="169"/>
      <c r="O260" s="69"/>
      <c r="P260" s="92"/>
    </row>
    <row r="261" spans="2:16" ht="17.25" hidden="1">
      <c r="B261" s="381"/>
      <c r="C261" s="28"/>
      <c r="D261" s="163"/>
      <c r="E261" s="169"/>
      <c r="F261" s="69"/>
      <c r="G261" s="80"/>
      <c r="H261" s="91"/>
      <c r="I261" s="69"/>
      <c r="J261" s="69"/>
      <c r="K261" s="91"/>
      <c r="L261" s="69"/>
      <c r="M261" s="93"/>
      <c r="N261" s="169"/>
      <c r="O261" s="69"/>
      <c r="P261" s="92"/>
    </row>
    <row r="262" spans="2:16" ht="17.25" hidden="1">
      <c r="B262" s="381"/>
      <c r="C262" s="28"/>
      <c r="D262" s="163"/>
      <c r="E262" s="169"/>
      <c r="F262" s="69"/>
      <c r="G262" s="80"/>
      <c r="H262" s="91"/>
      <c r="I262" s="69"/>
      <c r="J262" s="69"/>
      <c r="K262" s="91"/>
      <c r="L262" s="69"/>
      <c r="M262" s="93"/>
      <c r="N262" s="169"/>
      <c r="O262" s="69"/>
      <c r="P262" s="92"/>
    </row>
    <row r="263" spans="2:16" ht="17.25" hidden="1">
      <c r="B263" s="381"/>
      <c r="C263" s="28"/>
      <c r="D263" s="163"/>
      <c r="E263" s="169"/>
      <c r="F263" s="69"/>
      <c r="G263" s="80"/>
      <c r="H263" s="91"/>
      <c r="I263" s="69"/>
      <c r="J263" s="69"/>
      <c r="K263" s="91"/>
      <c r="L263" s="69"/>
      <c r="M263" s="93"/>
      <c r="N263" s="169"/>
      <c r="O263" s="69"/>
      <c r="P263" s="92"/>
    </row>
    <row r="264" spans="2:16" ht="17.25" hidden="1">
      <c r="B264" s="381"/>
      <c r="C264" s="28"/>
      <c r="D264" s="163"/>
      <c r="E264" s="169"/>
      <c r="F264" s="69"/>
      <c r="G264" s="80"/>
      <c r="H264" s="91"/>
      <c r="I264" s="69"/>
      <c r="J264" s="69"/>
      <c r="K264" s="91"/>
      <c r="L264" s="69"/>
      <c r="M264" s="93"/>
      <c r="N264" s="169"/>
      <c r="O264" s="69"/>
      <c r="P264" s="92"/>
    </row>
    <row r="265" spans="2:16" ht="17.25" hidden="1">
      <c r="B265" s="387"/>
      <c r="C265" s="275"/>
      <c r="D265" s="280"/>
      <c r="E265" s="281"/>
      <c r="F265" s="282"/>
      <c r="G265" s="276"/>
      <c r="H265" s="275"/>
      <c r="I265" s="276"/>
      <c r="J265" s="275"/>
      <c r="K265" s="276"/>
      <c r="L265" s="283"/>
      <c r="M265" s="277"/>
      <c r="N265" s="284"/>
      <c r="O265" s="285"/>
      <c r="P265" s="278"/>
    </row>
    <row r="266" spans="2:16" ht="17.25" hidden="1">
      <c r="B266" s="388"/>
      <c r="C266" s="28"/>
      <c r="D266" s="165"/>
      <c r="E266" s="170"/>
      <c r="F266" s="30"/>
      <c r="G266" s="31"/>
      <c r="H266" s="39"/>
      <c r="I266" s="28"/>
      <c r="J266" s="28"/>
      <c r="K266" s="31"/>
      <c r="L266" s="32"/>
      <c r="M266" s="40"/>
      <c r="N266" s="174"/>
      <c r="O266" s="38"/>
      <c r="P266" s="40"/>
    </row>
    <row r="267" spans="2:16" ht="17.25" hidden="1">
      <c r="B267" s="388"/>
      <c r="C267" s="28"/>
      <c r="D267" s="165"/>
      <c r="E267" s="170"/>
      <c r="F267" s="30"/>
      <c r="G267" s="31"/>
      <c r="H267" s="39"/>
      <c r="I267" s="28"/>
      <c r="J267" s="28"/>
      <c r="K267" s="31"/>
      <c r="L267" s="32"/>
      <c r="M267" s="40"/>
      <c r="N267" s="174"/>
      <c r="O267" s="38"/>
      <c r="P267" s="40"/>
    </row>
    <row r="268" spans="2:16" ht="17.25" hidden="1">
      <c r="B268" s="388"/>
      <c r="C268" s="28"/>
      <c r="D268" s="165"/>
      <c r="E268" s="170"/>
      <c r="F268" s="30"/>
      <c r="G268" s="31"/>
      <c r="H268" s="39"/>
      <c r="I268" s="28"/>
      <c r="J268" s="28"/>
      <c r="K268" s="31"/>
      <c r="L268" s="32"/>
      <c r="M268" s="40"/>
      <c r="N268" s="174"/>
      <c r="O268" s="38"/>
      <c r="P268" s="40"/>
    </row>
    <row r="269" spans="2:16" ht="17.25" hidden="1">
      <c r="B269" s="388"/>
      <c r="C269" s="28"/>
      <c r="D269" s="165"/>
      <c r="E269" s="170"/>
      <c r="F269" s="30"/>
      <c r="G269" s="31"/>
      <c r="H269" s="39"/>
      <c r="I269" s="28"/>
      <c r="J269" s="28"/>
      <c r="K269" s="31"/>
      <c r="L269" s="32"/>
      <c r="M269" s="40"/>
      <c r="N269" s="174"/>
      <c r="O269" s="38"/>
      <c r="P269" s="40"/>
    </row>
    <row r="270" spans="2:16" ht="17.25" hidden="1">
      <c r="B270" s="388"/>
      <c r="C270" s="28"/>
      <c r="D270" s="165"/>
      <c r="E270" s="170"/>
      <c r="F270" s="30"/>
      <c r="G270" s="31"/>
      <c r="H270" s="39"/>
      <c r="I270" s="28"/>
      <c r="J270" s="28"/>
      <c r="K270" s="31"/>
      <c r="L270" s="32"/>
      <c r="M270" s="40"/>
      <c r="N270" s="174"/>
      <c r="O270" s="38"/>
      <c r="P270" s="40"/>
    </row>
    <row r="271" spans="2:16" ht="17.25" hidden="1">
      <c r="B271" s="388"/>
      <c r="C271" s="28"/>
      <c r="D271" s="165"/>
      <c r="E271" s="170"/>
      <c r="F271" s="30"/>
      <c r="G271" s="31"/>
      <c r="H271" s="39"/>
      <c r="I271" s="28"/>
      <c r="J271" s="28"/>
      <c r="K271" s="31"/>
      <c r="L271" s="32"/>
      <c r="M271" s="40"/>
      <c r="N271" s="174"/>
      <c r="O271" s="38"/>
      <c r="P271" s="40"/>
    </row>
    <row r="272" spans="2:16" ht="17.25" hidden="1">
      <c r="B272" s="388"/>
      <c r="C272" s="28"/>
      <c r="D272" s="165"/>
      <c r="E272" s="170"/>
      <c r="F272" s="30"/>
      <c r="G272" s="31"/>
      <c r="H272" s="39"/>
      <c r="I272" s="28"/>
      <c r="J272" s="28"/>
      <c r="K272" s="31"/>
      <c r="L272" s="32"/>
      <c r="M272" s="40"/>
      <c r="N272" s="174"/>
      <c r="O272" s="38"/>
      <c r="P272" s="40"/>
    </row>
    <row r="273" spans="2:16" ht="17.25" hidden="1">
      <c r="B273" s="388"/>
      <c r="C273" s="28"/>
      <c r="D273" s="166"/>
      <c r="E273" s="171"/>
      <c r="F273" s="30"/>
      <c r="G273" s="31"/>
      <c r="H273" s="28"/>
      <c r="I273" s="28"/>
      <c r="J273" s="28"/>
      <c r="K273" s="31"/>
      <c r="L273" s="32"/>
      <c r="M273" s="41"/>
      <c r="N273" s="175"/>
      <c r="O273" s="32"/>
      <c r="P273" s="41"/>
    </row>
    <row r="274" spans="2:16" ht="17.25" hidden="1">
      <c r="B274" s="388"/>
      <c r="C274" s="28"/>
      <c r="D274" s="167"/>
      <c r="E274" s="170"/>
      <c r="F274" s="30"/>
      <c r="G274" s="31"/>
      <c r="H274" s="39"/>
      <c r="I274" s="28"/>
      <c r="J274" s="28"/>
      <c r="K274" s="31"/>
      <c r="L274" s="32"/>
      <c r="M274" s="40"/>
      <c r="N274" s="176"/>
      <c r="O274" s="29"/>
      <c r="P274" s="37"/>
    </row>
    <row r="275" spans="2:16" ht="18" hidden="1" thickBot="1">
      <c r="B275" s="389"/>
      <c r="C275" s="42"/>
      <c r="D275" s="168"/>
      <c r="E275" s="172"/>
      <c r="F275" s="43"/>
      <c r="G275" s="44"/>
      <c r="H275" s="94"/>
      <c r="I275" s="42"/>
      <c r="J275" s="42"/>
      <c r="K275" s="44"/>
      <c r="L275" s="45"/>
      <c r="M275" s="173"/>
      <c r="N275" s="177"/>
      <c r="O275" s="46"/>
      <c r="P275" s="47"/>
    </row>
    <row r="276" spans="2:16" ht="15.75" thickTop="1"/>
  </sheetData>
  <sheetProtection formatCells="0" formatColumns="0" formatRows="0" insertColumns="0" insertRows="0" insertHyperlinks="0" deleteColumns="0" deleteRows="0" sort="0" autoFilter="0" pivotTables="0"/>
  <autoFilter ref="B44:P275"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23:D23"/>
    <mergeCell ref="E23:P23"/>
    <mergeCell ref="B14:D14"/>
    <mergeCell ref="E14:P14"/>
    <mergeCell ref="B17:D17"/>
    <mergeCell ref="B15:D15"/>
    <mergeCell ref="E15:P15"/>
    <mergeCell ref="B21:D21"/>
    <mergeCell ref="E21:P21"/>
    <mergeCell ref="E18:P18"/>
    <mergeCell ref="B20:D20"/>
    <mergeCell ref="B22:D22"/>
    <mergeCell ref="P44:P45"/>
    <mergeCell ref="B30:D30"/>
    <mergeCell ref="B31:D31"/>
    <mergeCell ref="E31:P31"/>
    <mergeCell ref="B32:D32"/>
    <mergeCell ref="E32:P32"/>
    <mergeCell ref="B44:B45"/>
    <mergeCell ref="C44:C45"/>
    <mergeCell ref="D44:D45"/>
    <mergeCell ref="E44:M44"/>
    <mergeCell ref="N44:N45"/>
    <mergeCell ref="O44:O45"/>
    <mergeCell ref="E37:P37"/>
    <mergeCell ref="B41:P41"/>
    <mergeCell ref="B42:P42"/>
    <mergeCell ref="B33:D33"/>
    <mergeCell ref="B39:D39"/>
    <mergeCell ref="E39:P39"/>
    <mergeCell ref="B37:D37"/>
    <mergeCell ref="B35:D35"/>
    <mergeCell ref="B36:D36"/>
    <mergeCell ref="E36:P36"/>
    <mergeCell ref="B38:D38"/>
    <mergeCell ref="E38:P38"/>
    <mergeCell ref="E33:P33"/>
    <mergeCell ref="B24:D24"/>
    <mergeCell ref="C4:O4"/>
    <mergeCell ref="C5:O5"/>
    <mergeCell ref="C6:O6"/>
    <mergeCell ref="C7:O7"/>
    <mergeCell ref="B9:D9"/>
    <mergeCell ref="E24:P24"/>
    <mergeCell ref="B26:D26"/>
    <mergeCell ref="E27:P28"/>
    <mergeCell ref="B10:D10"/>
    <mergeCell ref="E10:P10"/>
    <mergeCell ref="B12:D12"/>
    <mergeCell ref="B13:D13"/>
    <mergeCell ref="E13:P13"/>
    <mergeCell ref="E22:P22"/>
  </mergeCells>
  <phoneticPr fontId="39" type="noConversion"/>
  <conditionalFormatting sqref="D198:D214">
    <cfRule type="duplicateValues" dxfId="27" priority="69"/>
    <cfRule type="duplicateValues" dxfId="26" priority="70"/>
  </conditionalFormatting>
  <conditionalFormatting sqref="D215">
    <cfRule type="duplicateValues" dxfId="25" priority="37"/>
    <cfRule type="duplicateValues" dxfId="24" priority="38"/>
  </conditionalFormatting>
  <conditionalFormatting sqref="D221 D227 D235:D238">
    <cfRule type="duplicateValues" dxfId="23" priority="35"/>
    <cfRule type="duplicateValues" dxfId="22" priority="36"/>
  </conditionalFormatting>
  <conditionalFormatting sqref="D239">
    <cfRule type="duplicateValues" dxfId="21" priority="33"/>
    <cfRule type="duplicateValues" dxfId="20" priority="34"/>
  </conditionalFormatting>
  <conditionalFormatting sqref="D241:D249">
    <cfRule type="duplicateValues" dxfId="19" priority="31"/>
    <cfRule type="duplicateValues" dxfId="18" priority="32"/>
  </conditionalFormatting>
  <conditionalFormatting sqref="D250:D252">
    <cfRule type="duplicateValues" dxfId="17" priority="29"/>
    <cfRule type="duplicateValues" dxfId="16" priority="30"/>
  </conditionalFormatting>
  <conditionalFormatting sqref="D263:D264">
    <cfRule type="duplicateValues" dxfId="15" priority="25"/>
    <cfRule type="duplicateValues" dxfId="14" priority="26"/>
  </conditionalFormatting>
  <hyperlinks>
    <hyperlink ref="N110" r:id="rId1" xr:uid="{621DA1A8-8C87-4A96-B48F-1B00B3A10AEC}"/>
    <hyperlink ref="N112" r:id="rId2" xr:uid="{32F3314E-4ABA-4B8F-8199-CB49336FFD6D}"/>
    <hyperlink ref="N113" r:id="rId3" xr:uid="{EAD7971B-470B-4ADE-A428-AE315413DB79}"/>
  </hyperlinks>
  <printOptions horizontalCentered="1"/>
  <pageMargins left="0.25" right="0.25" top="0.75" bottom="0.75" header="0.3" footer="0.3"/>
  <pageSetup paperSize="5" scale="27" fitToHeight="0" orientation="landscape" r:id="rId4"/>
  <headerFooter alignWithMargins="0">
    <oddFooter>&amp;R&amp;P</oddFooter>
  </headerFooter>
  <rowBreaks count="1" manualBreakCount="1">
    <brk id="264" min="1" max="15" man="1"/>
  </rowBreaks>
  <drawing r:id="rId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dimension ref="A3:P162"/>
  <sheetViews>
    <sheetView showGridLines="0" topLeftCell="A89" zoomScale="60" zoomScaleNormal="60" zoomScaleSheetLayoutView="40" zoomScalePageLayoutView="111" workbookViewId="0">
      <selection activeCell="D91" sqref="D91:D92"/>
    </sheetView>
  </sheetViews>
  <sheetFormatPr baseColWidth="10" defaultColWidth="12.125" defaultRowHeight="15"/>
  <cols>
    <col min="1" max="1" width="26.75" style="1" customWidth="1"/>
    <col min="2" max="2" width="23.625" style="2" customWidth="1"/>
    <col min="3" max="3" width="17.875" style="2" customWidth="1"/>
    <col min="4" max="4" width="40.375" style="95" customWidth="1"/>
    <col min="5" max="5" width="30.875" style="1" customWidth="1"/>
    <col min="6" max="6" width="61.375" style="1" customWidth="1"/>
    <col min="7" max="7" width="28.875" style="1" customWidth="1"/>
    <col min="8" max="8" width="26.25" style="1" customWidth="1"/>
    <col min="9" max="9" width="62.375" style="1" customWidth="1"/>
    <col min="10" max="11" width="33.25" style="1" customWidth="1"/>
    <col min="12" max="13" width="52.25" style="1" customWidth="1"/>
    <col min="14" max="14" width="63.125" style="1" customWidth="1"/>
    <col min="15" max="15" width="49.875" style="1" customWidth="1"/>
    <col min="16" max="16" width="94.625" style="1" customWidth="1"/>
    <col min="17" max="17" width="56.25" style="1" customWidth="1"/>
    <col min="18" max="16384" width="12.125" style="1"/>
  </cols>
  <sheetData>
    <row r="3" spans="2:16">
      <c r="D3" s="2"/>
    </row>
    <row r="4" spans="2:16" ht="65.25" customHeight="1">
      <c r="B4" s="1"/>
      <c r="C4" s="863" t="s">
        <v>1680</v>
      </c>
      <c r="D4" s="863"/>
      <c r="E4" s="863"/>
      <c r="F4" s="863"/>
      <c r="G4" s="863"/>
      <c r="H4" s="863"/>
      <c r="I4" s="863"/>
      <c r="J4" s="863"/>
      <c r="K4" s="863"/>
      <c r="L4" s="863"/>
      <c r="M4" s="863"/>
      <c r="N4" s="863"/>
      <c r="O4" s="863"/>
      <c r="P4" s="3"/>
    </row>
    <row r="5" spans="2:16" ht="32.25" customHeight="1">
      <c r="B5" s="1"/>
      <c r="C5" s="863" t="s">
        <v>293</v>
      </c>
      <c r="D5" s="863"/>
      <c r="E5" s="863"/>
      <c r="F5" s="863"/>
      <c r="G5" s="863"/>
      <c r="H5" s="863"/>
      <c r="I5" s="863"/>
      <c r="J5" s="863"/>
      <c r="K5" s="863"/>
      <c r="L5" s="863"/>
      <c r="M5" s="863"/>
      <c r="N5" s="863"/>
      <c r="O5" s="863"/>
      <c r="P5" s="3"/>
    </row>
    <row r="6" spans="2:16" ht="32.25" customHeight="1">
      <c r="B6" s="1"/>
      <c r="C6" s="863" t="s">
        <v>1099</v>
      </c>
      <c r="D6" s="863"/>
      <c r="E6" s="863"/>
      <c r="F6" s="863"/>
      <c r="G6" s="863"/>
      <c r="H6" s="863"/>
      <c r="I6" s="863"/>
      <c r="J6" s="863"/>
      <c r="K6" s="863"/>
      <c r="L6" s="863"/>
      <c r="M6" s="863"/>
      <c r="N6" s="863"/>
      <c r="O6" s="863"/>
      <c r="P6"/>
    </row>
    <row r="7" spans="2:16" ht="32.25" customHeight="1">
      <c r="B7" s="1"/>
      <c r="C7" s="863" t="s">
        <v>1129</v>
      </c>
      <c r="D7" s="863"/>
      <c r="E7" s="863"/>
      <c r="F7" s="863"/>
      <c r="G7" s="863"/>
      <c r="H7" s="863"/>
      <c r="I7" s="863"/>
      <c r="J7" s="863"/>
      <c r="K7" s="863"/>
      <c r="L7" s="863"/>
      <c r="M7" s="863"/>
      <c r="N7" s="863"/>
      <c r="O7" s="863"/>
      <c r="P7" s="4"/>
    </row>
    <row r="8" spans="2:16" ht="32.25">
      <c r="B8" s="84"/>
      <c r="C8" s="5"/>
      <c r="D8" s="5"/>
      <c r="E8" s="5"/>
      <c r="F8" s="5"/>
      <c r="G8" s="5"/>
      <c r="H8" s="5"/>
      <c r="I8" s="5"/>
      <c r="J8" s="5"/>
      <c r="K8" s="84"/>
      <c r="L8" s="5"/>
      <c r="M8" s="5"/>
      <c r="N8" s="5"/>
      <c r="O8" s="5"/>
      <c r="P8" s="5"/>
    </row>
    <row r="9" spans="2:16" ht="18.75">
      <c r="B9" s="895" t="s">
        <v>7</v>
      </c>
      <c r="C9" s="895"/>
      <c r="D9" s="895"/>
      <c r="E9" s="10"/>
      <c r="F9" s="10"/>
      <c r="G9" s="6"/>
      <c r="H9" s="7"/>
      <c r="I9" s="7"/>
      <c r="J9" s="7"/>
      <c r="K9" s="85"/>
      <c r="L9" s="7"/>
      <c r="M9" s="7"/>
      <c r="N9" s="7"/>
      <c r="O9" s="7"/>
      <c r="P9" s="7"/>
    </row>
    <row r="10" spans="2:16" ht="18.75">
      <c r="B10" s="894" t="s">
        <v>8</v>
      </c>
      <c r="C10" s="894"/>
      <c r="D10" s="894"/>
      <c r="E10" s="893" t="s">
        <v>1099</v>
      </c>
      <c r="F10" s="893"/>
      <c r="G10" s="893"/>
      <c r="H10" s="893"/>
      <c r="I10" s="893"/>
      <c r="J10" s="893"/>
      <c r="K10" s="893"/>
      <c r="L10" s="893"/>
      <c r="M10" s="893"/>
      <c r="N10" s="893"/>
      <c r="O10" s="893"/>
      <c r="P10" s="893"/>
    </row>
    <row r="11" spans="2:16" ht="18.75">
      <c r="B11" s="86"/>
      <c r="C11" s="8"/>
      <c r="D11" s="87"/>
      <c r="E11" s="10"/>
      <c r="F11" s="9"/>
      <c r="G11" s="6"/>
      <c r="H11" s="7"/>
      <c r="I11" s="9"/>
      <c r="J11" s="7"/>
      <c r="K11" s="85"/>
      <c r="L11" s="9"/>
      <c r="M11" s="9"/>
      <c r="N11" s="9"/>
      <c r="O11" s="9"/>
      <c r="P11" s="9"/>
    </row>
    <row r="12" spans="2:16" ht="18.75">
      <c r="B12" s="898" t="s">
        <v>11</v>
      </c>
      <c r="C12" s="898"/>
      <c r="D12" s="898"/>
      <c r="E12" s="10"/>
      <c r="F12" s="9"/>
      <c r="G12" s="6"/>
      <c r="H12" s="7"/>
      <c r="I12" s="9"/>
      <c r="J12" s="7"/>
      <c r="K12" s="85"/>
      <c r="L12" s="9"/>
      <c r="M12" s="9"/>
      <c r="N12" s="9"/>
      <c r="O12" s="9"/>
      <c r="P12" s="9"/>
    </row>
    <row r="13" spans="2:16" ht="18.75">
      <c r="B13" s="894" t="s">
        <v>12</v>
      </c>
      <c r="C13" s="894"/>
      <c r="D13" s="894"/>
      <c r="E13" s="893" t="s">
        <v>1130</v>
      </c>
      <c r="F13" s="893"/>
      <c r="G13" s="893"/>
      <c r="H13" s="893"/>
      <c r="I13" s="893"/>
      <c r="J13" s="893"/>
      <c r="K13" s="893"/>
      <c r="L13" s="893"/>
      <c r="M13" s="893"/>
      <c r="N13" s="893"/>
      <c r="O13" s="893"/>
      <c r="P13" s="893"/>
    </row>
    <row r="14" spans="2:16" ht="18.75">
      <c r="B14" s="894" t="s">
        <v>13</v>
      </c>
      <c r="C14" s="894"/>
      <c r="D14" s="894"/>
      <c r="E14" s="893" t="s">
        <v>1131</v>
      </c>
      <c r="F14" s="893"/>
      <c r="G14" s="893"/>
      <c r="H14" s="893"/>
      <c r="I14" s="893"/>
      <c r="J14" s="893"/>
      <c r="K14" s="893"/>
      <c r="L14" s="893"/>
      <c r="M14" s="893"/>
      <c r="N14" s="893"/>
      <c r="O14" s="893"/>
      <c r="P14" s="893"/>
    </row>
    <row r="15" spans="2:16" ht="18.75">
      <c r="B15" s="894" t="s">
        <v>14</v>
      </c>
      <c r="C15" s="894"/>
      <c r="D15" s="894"/>
      <c r="E15" s="893" t="s">
        <v>1132</v>
      </c>
      <c r="F15" s="893"/>
      <c r="G15" s="893"/>
      <c r="H15" s="893"/>
      <c r="I15" s="893"/>
      <c r="J15" s="893"/>
      <c r="K15" s="893"/>
      <c r="L15" s="893"/>
      <c r="M15" s="893"/>
      <c r="N15" s="893"/>
      <c r="O15" s="893"/>
      <c r="P15" s="893"/>
    </row>
    <row r="16" spans="2:16" ht="18.75">
      <c r="B16" s="86"/>
      <c r="C16" s="8"/>
      <c r="D16" s="87"/>
      <c r="E16" s="10"/>
      <c r="F16" s="9"/>
      <c r="G16" s="7"/>
      <c r="H16" s="7"/>
      <c r="I16" s="9"/>
      <c r="J16" s="7"/>
      <c r="K16" s="85"/>
      <c r="L16" s="9"/>
      <c r="M16" s="9"/>
      <c r="N16" s="9"/>
      <c r="O16" s="9"/>
      <c r="P16" s="9"/>
    </row>
    <row r="17" spans="2:16" ht="18.75">
      <c r="B17" s="898" t="s">
        <v>15</v>
      </c>
      <c r="C17" s="898"/>
      <c r="D17" s="898"/>
      <c r="E17" s="6"/>
      <c r="F17" s="6"/>
      <c r="G17" s="6"/>
      <c r="H17" s="6"/>
      <c r="I17" s="6"/>
      <c r="J17" s="6"/>
      <c r="K17" s="6"/>
      <c r="L17" s="6"/>
      <c r="M17" s="6"/>
      <c r="N17" s="6"/>
      <c r="O17" s="6"/>
      <c r="P17" s="6"/>
    </row>
    <row r="18" spans="2:16" ht="18.75">
      <c r="B18" s="86"/>
      <c r="C18" s="8"/>
      <c r="D18" s="87"/>
      <c r="E18" s="893" t="s">
        <v>1133</v>
      </c>
      <c r="F18" s="893"/>
      <c r="G18" s="893"/>
      <c r="H18" s="893"/>
      <c r="I18" s="893"/>
      <c r="J18" s="893"/>
      <c r="K18" s="893"/>
      <c r="L18" s="893"/>
      <c r="M18" s="893"/>
      <c r="N18" s="893"/>
      <c r="O18" s="893"/>
      <c r="P18" s="893"/>
    </row>
    <row r="19" spans="2:16" ht="18.75">
      <c r="B19" s="86"/>
      <c r="C19" s="8"/>
      <c r="D19" s="87"/>
      <c r="E19" s="10"/>
      <c r="F19" s="9"/>
      <c r="G19" s="7"/>
      <c r="H19" s="7"/>
      <c r="I19" s="9"/>
      <c r="J19" s="7"/>
      <c r="K19" s="85"/>
      <c r="L19" s="9"/>
      <c r="M19" s="9"/>
      <c r="N19" s="9"/>
      <c r="O19" s="9"/>
      <c r="P19" s="9"/>
    </row>
    <row r="20" spans="2:16" ht="18.75">
      <c r="B20" s="898" t="s">
        <v>16</v>
      </c>
      <c r="C20" s="898"/>
      <c r="D20" s="898"/>
      <c r="E20" s="10"/>
      <c r="F20" s="9"/>
      <c r="G20" s="7"/>
      <c r="H20" s="7"/>
      <c r="I20" s="9"/>
      <c r="J20" s="7"/>
      <c r="K20" s="85"/>
      <c r="L20" s="9"/>
      <c r="M20" s="9"/>
      <c r="N20" s="9"/>
      <c r="O20" s="9"/>
      <c r="P20" s="9"/>
    </row>
    <row r="21" spans="2:16" ht="18.75">
      <c r="B21" s="894" t="s">
        <v>17</v>
      </c>
      <c r="C21" s="894"/>
      <c r="D21" s="894"/>
      <c r="E21" s="896" t="s">
        <v>298</v>
      </c>
      <c r="F21" s="897"/>
      <c r="G21" s="897"/>
      <c r="H21" s="897"/>
      <c r="I21" s="897"/>
      <c r="J21" s="897"/>
      <c r="K21" s="897"/>
      <c r="L21" s="897"/>
      <c r="M21" s="897"/>
      <c r="N21" s="897"/>
      <c r="O21" s="897"/>
      <c r="P21" s="897"/>
    </row>
    <row r="22" spans="2:16" ht="18.75">
      <c r="B22" s="894" t="s">
        <v>18</v>
      </c>
      <c r="C22" s="894"/>
      <c r="D22" s="894"/>
      <c r="E22" s="896" t="s">
        <v>1499</v>
      </c>
      <c r="F22" s="897"/>
      <c r="G22" s="897"/>
      <c r="H22" s="897"/>
      <c r="I22" s="897"/>
      <c r="J22" s="897"/>
      <c r="K22" s="897"/>
      <c r="L22" s="897"/>
      <c r="M22" s="897"/>
      <c r="N22" s="897"/>
      <c r="O22" s="897"/>
      <c r="P22" s="897"/>
    </row>
    <row r="23" spans="2:16" ht="18.75">
      <c r="B23" s="894" t="s">
        <v>19</v>
      </c>
      <c r="C23" s="894"/>
      <c r="D23" s="894"/>
      <c r="E23" s="896" t="s">
        <v>1500</v>
      </c>
      <c r="F23" s="897"/>
      <c r="G23" s="897"/>
      <c r="H23" s="897"/>
      <c r="I23" s="897"/>
      <c r="J23" s="897"/>
      <c r="K23" s="897"/>
      <c r="L23" s="897"/>
      <c r="M23" s="897"/>
      <c r="N23" s="897"/>
      <c r="O23" s="897"/>
      <c r="P23" s="897"/>
    </row>
    <row r="24" spans="2:16" ht="18.75">
      <c r="B24" s="894" t="s">
        <v>20</v>
      </c>
      <c r="C24" s="894"/>
      <c r="D24" s="894"/>
      <c r="E24" s="896" t="s">
        <v>1501</v>
      </c>
      <c r="F24" s="897"/>
      <c r="G24" s="897"/>
      <c r="H24" s="897"/>
      <c r="I24" s="897"/>
      <c r="J24" s="897"/>
      <c r="K24" s="897"/>
      <c r="L24" s="897"/>
      <c r="M24" s="897"/>
      <c r="N24" s="897"/>
      <c r="O24" s="897"/>
      <c r="P24" s="897"/>
    </row>
    <row r="25" spans="2:16" ht="18.75">
      <c r="B25" s="6"/>
      <c r="C25" s="6"/>
      <c r="D25" s="87"/>
      <c r="E25" s="10"/>
      <c r="F25" s="10"/>
      <c r="G25" s="7"/>
      <c r="H25" s="7"/>
      <c r="I25" s="9"/>
      <c r="J25" s="7"/>
      <c r="K25" s="85"/>
      <c r="L25" s="9"/>
      <c r="M25" s="9"/>
      <c r="N25" s="9"/>
      <c r="O25" s="9"/>
      <c r="P25" s="9"/>
    </row>
    <row r="26" spans="2:16" ht="18.75">
      <c r="B26" s="898" t="s">
        <v>21</v>
      </c>
      <c r="C26" s="898"/>
      <c r="D26" s="898"/>
      <c r="E26" s="6"/>
      <c r="F26" s="6"/>
      <c r="G26" s="6"/>
      <c r="H26" s="6"/>
      <c r="I26" s="6"/>
      <c r="J26" s="6"/>
      <c r="K26" s="6"/>
      <c r="L26" s="6"/>
      <c r="M26" s="6"/>
      <c r="N26" s="6"/>
      <c r="O26" s="6"/>
      <c r="P26" s="6"/>
    </row>
    <row r="27" spans="2:16" ht="18.75">
      <c r="B27" s="85"/>
      <c r="C27" s="7"/>
      <c r="D27" s="7"/>
      <c r="E27" s="899" t="s">
        <v>1105</v>
      </c>
      <c r="F27" s="899"/>
      <c r="G27" s="899"/>
      <c r="H27" s="899"/>
      <c r="I27" s="899"/>
      <c r="J27" s="899"/>
      <c r="K27" s="899"/>
      <c r="L27" s="899"/>
      <c r="M27" s="899"/>
      <c r="N27" s="899"/>
      <c r="O27" s="899"/>
      <c r="P27" s="899"/>
    </row>
    <row r="28" spans="2:16" ht="18.75">
      <c r="B28" s="85"/>
      <c r="C28" s="7"/>
      <c r="D28" s="7"/>
      <c r="E28" s="899"/>
      <c r="F28" s="899"/>
      <c r="G28" s="899"/>
      <c r="H28" s="899"/>
      <c r="I28" s="899"/>
      <c r="J28" s="899"/>
      <c r="K28" s="899"/>
      <c r="L28" s="899"/>
      <c r="M28" s="899"/>
      <c r="N28" s="899"/>
      <c r="O28" s="899"/>
      <c r="P28" s="899"/>
    </row>
    <row r="29" spans="2:16" ht="18.75">
      <c r="B29" s="85"/>
      <c r="C29" s="7"/>
      <c r="D29" s="7"/>
      <c r="E29" s="11"/>
      <c r="F29" s="11"/>
      <c r="G29" s="86"/>
      <c r="H29" s="86"/>
      <c r="I29" s="11"/>
      <c r="J29" s="86"/>
      <c r="K29" s="86"/>
      <c r="L29" s="11"/>
      <c r="M29" s="11"/>
      <c r="N29" s="11"/>
      <c r="O29" s="11"/>
      <c r="P29" s="11"/>
    </row>
    <row r="30" spans="2:16" ht="18.75">
      <c r="B30" s="898" t="s">
        <v>23</v>
      </c>
      <c r="C30" s="898"/>
      <c r="D30" s="898"/>
      <c r="E30" s="10"/>
      <c r="F30" s="7"/>
      <c r="G30" s="6"/>
      <c r="H30" s="7"/>
      <c r="I30" s="7"/>
      <c r="J30" s="7"/>
      <c r="K30" s="85"/>
      <c r="L30" s="7"/>
      <c r="M30" s="7"/>
      <c r="N30" s="7"/>
      <c r="O30" s="7"/>
      <c r="P30" s="7"/>
    </row>
    <row r="31" spans="2:16" ht="18.75">
      <c r="B31" s="894" t="s">
        <v>9</v>
      </c>
      <c r="C31" s="894"/>
      <c r="D31" s="894"/>
      <c r="E31" s="893" t="s">
        <v>293</v>
      </c>
      <c r="F31" s="893"/>
      <c r="G31" s="893"/>
      <c r="H31" s="893"/>
      <c r="I31" s="893"/>
      <c r="J31" s="893"/>
      <c r="K31" s="893"/>
      <c r="L31" s="893"/>
      <c r="M31" s="893"/>
      <c r="N31" s="893"/>
      <c r="O31" s="893"/>
      <c r="P31" s="893"/>
    </row>
    <row r="32" spans="2:16" ht="18.75" customHeight="1">
      <c r="B32" s="894" t="s">
        <v>10</v>
      </c>
      <c r="C32" s="894"/>
      <c r="D32" s="894"/>
      <c r="E32" s="893" t="s">
        <v>1100</v>
      </c>
      <c r="F32" s="893"/>
      <c r="G32" s="893"/>
      <c r="H32" s="893"/>
      <c r="I32" s="893"/>
      <c r="J32" s="893"/>
      <c r="K32" s="893"/>
      <c r="L32" s="893"/>
      <c r="M32" s="893"/>
      <c r="N32" s="893"/>
      <c r="O32" s="893"/>
      <c r="P32" s="893"/>
    </row>
    <row r="33" spans="1:16" ht="18.75">
      <c r="B33" s="894" t="s">
        <v>208</v>
      </c>
      <c r="C33" s="894"/>
      <c r="D33" s="894"/>
      <c r="E33" s="893" t="s">
        <v>1101</v>
      </c>
      <c r="F33" s="893"/>
      <c r="G33" s="893"/>
      <c r="H33" s="893"/>
      <c r="I33" s="893"/>
      <c r="J33" s="893"/>
      <c r="K33" s="893"/>
      <c r="L33" s="893"/>
      <c r="M33" s="893"/>
      <c r="N33" s="893"/>
      <c r="O33" s="893"/>
      <c r="P33" s="893"/>
    </row>
    <row r="34" spans="1:16" ht="18.75">
      <c r="B34" s="8"/>
      <c r="C34" s="8"/>
      <c r="D34" s="8"/>
      <c r="E34" s="11"/>
      <c r="F34" s="11"/>
      <c r="G34" s="11"/>
      <c r="H34" s="11"/>
      <c r="I34" s="11"/>
      <c r="J34" s="11"/>
      <c r="K34" s="86"/>
      <c r="L34" s="11"/>
      <c r="M34" s="11"/>
      <c r="N34" s="11"/>
      <c r="O34" s="11"/>
      <c r="P34" s="11"/>
    </row>
    <row r="35" spans="1:16" ht="18.75">
      <c r="B35" s="898" t="s">
        <v>286</v>
      </c>
      <c r="C35" s="898"/>
      <c r="D35" s="898"/>
      <c r="E35" s="10"/>
      <c r="F35" s="7"/>
      <c r="G35" s="6"/>
      <c r="H35" s="7"/>
      <c r="I35" s="7"/>
      <c r="J35" s="7"/>
      <c r="K35" s="85"/>
      <c r="L35" s="7"/>
      <c r="M35" s="7"/>
      <c r="N35" s="7"/>
      <c r="O35" s="7"/>
      <c r="P35" s="7"/>
    </row>
    <row r="36" spans="1:16" ht="18.75">
      <c r="B36" s="894" t="s">
        <v>287</v>
      </c>
      <c r="C36" s="894"/>
      <c r="D36" s="894"/>
      <c r="E36" s="893" t="s">
        <v>1102</v>
      </c>
      <c r="F36" s="893"/>
      <c r="G36" s="893"/>
      <c r="H36" s="893"/>
      <c r="I36" s="893"/>
      <c r="J36" s="893"/>
      <c r="K36" s="900"/>
      <c r="L36" s="893"/>
      <c r="M36" s="893"/>
      <c r="N36" s="893"/>
      <c r="O36" s="893"/>
      <c r="P36" s="893"/>
    </row>
    <row r="37" spans="1:16" ht="18.75">
      <c r="B37" s="894" t="s">
        <v>208</v>
      </c>
      <c r="C37" s="894"/>
      <c r="D37" s="894"/>
      <c r="E37" s="899">
        <v>3.1</v>
      </c>
      <c r="F37" s="899"/>
      <c r="G37" s="899"/>
      <c r="H37" s="899"/>
      <c r="I37" s="899"/>
      <c r="J37" s="899"/>
      <c r="K37" s="899"/>
      <c r="L37" s="899"/>
      <c r="M37" s="899"/>
      <c r="N37" s="899"/>
      <c r="O37" s="899"/>
      <c r="P37" s="899"/>
    </row>
    <row r="38" spans="1:16" ht="44.25" customHeight="1">
      <c r="B38" s="894" t="s">
        <v>289</v>
      </c>
      <c r="C38" s="894"/>
      <c r="D38" s="894"/>
      <c r="E38" s="893" t="s">
        <v>1103</v>
      </c>
      <c r="F38" s="893"/>
      <c r="G38" s="893"/>
      <c r="H38" s="893"/>
      <c r="I38" s="893"/>
      <c r="J38" s="893"/>
      <c r="K38" s="900"/>
      <c r="L38" s="893"/>
      <c r="M38" s="893"/>
      <c r="N38" s="893"/>
      <c r="O38" s="893"/>
      <c r="P38" s="893"/>
    </row>
    <row r="39" spans="1:16" ht="41.25" customHeight="1">
      <c r="B39" s="894" t="s">
        <v>288</v>
      </c>
      <c r="C39" s="894"/>
      <c r="D39" s="894"/>
      <c r="E39" s="893" t="s">
        <v>1104</v>
      </c>
      <c r="F39" s="893"/>
      <c r="G39" s="893"/>
      <c r="H39" s="893"/>
      <c r="I39" s="893"/>
      <c r="J39" s="893"/>
      <c r="K39" s="900"/>
      <c r="L39" s="893"/>
      <c r="M39" s="893"/>
      <c r="N39" s="893"/>
      <c r="O39" s="893"/>
      <c r="P39" s="893"/>
    </row>
    <row r="40" spans="1:16" ht="18.75">
      <c r="B40" s="8"/>
      <c r="C40" s="8"/>
      <c r="D40" s="8"/>
      <c r="E40" s="11"/>
      <c r="F40" s="11"/>
      <c r="G40" s="11"/>
      <c r="H40" s="11"/>
      <c r="I40" s="11"/>
      <c r="J40" s="11"/>
      <c r="K40" s="86"/>
      <c r="L40" s="11"/>
      <c r="M40" s="11"/>
      <c r="N40" s="11"/>
      <c r="O40" s="11"/>
      <c r="P40" s="11"/>
    </row>
    <row r="41" spans="1:16" ht="32.25">
      <c r="B41" s="880"/>
      <c r="C41" s="880"/>
      <c r="D41" s="880"/>
      <c r="E41" s="880"/>
      <c r="F41" s="880"/>
      <c r="G41" s="880"/>
      <c r="H41" s="880"/>
      <c r="I41" s="880"/>
      <c r="J41" s="880"/>
      <c r="K41" s="880"/>
      <c r="L41" s="880"/>
      <c r="M41" s="880"/>
      <c r="N41" s="880"/>
      <c r="O41" s="880"/>
      <c r="P41" s="880"/>
    </row>
    <row r="42" spans="1:16" ht="57.75" customHeight="1">
      <c r="B42" s="916" t="s">
        <v>1679</v>
      </c>
      <c r="C42" s="916"/>
      <c r="D42" s="916"/>
      <c r="E42" s="916"/>
      <c r="F42" s="916"/>
      <c r="G42" s="916"/>
      <c r="H42" s="916"/>
      <c r="I42" s="916"/>
      <c r="J42" s="916"/>
      <c r="K42" s="916"/>
      <c r="L42" s="916"/>
      <c r="M42" s="916"/>
      <c r="N42" s="916"/>
      <c r="O42" s="916"/>
      <c r="P42" s="916"/>
    </row>
    <row r="43" spans="1:16" ht="19.5" thickBot="1">
      <c r="B43" s="12"/>
      <c r="C43" s="12"/>
      <c r="D43" s="88"/>
      <c r="E43" s="13"/>
      <c r="F43" s="13"/>
      <c r="G43" s="14"/>
      <c r="H43" s="14"/>
      <c r="I43" s="14"/>
      <c r="J43" s="14"/>
      <c r="K43" s="89"/>
      <c r="L43" s="13"/>
      <c r="M43" s="13"/>
      <c r="N43" s="13"/>
      <c r="O43" s="13"/>
      <c r="P43" s="13"/>
    </row>
    <row r="44" spans="1:16" ht="27" thickTop="1">
      <c r="A44" s="15"/>
      <c r="B44" s="903" t="s">
        <v>22</v>
      </c>
      <c r="C44" s="905" t="s">
        <v>24</v>
      </c>
      <c r="D44" s="907" t="s">
        <v>77</v>
      </c>
      <c r="E44" s="909" t="s">
        <v>1</v>
      </c>
      <c r="F44" s="910"/>
      <c r="G44" s="910"/>
      <c r="H44" s="910"/>
      <c r="I44" s="910"/>
      <c r="J44" s="910"/>
      <c r="K44" s="910"/>
      <c r="L44" s="910"/>
      <c r="M44" s="911"/>
      <c r="N44" s="912" t="s">
        <v>83</v>
      </c>
      <c r="O44" s="914" t="s">
        <v>82</v>
      </c>
      <c r="P44" s="901" t="s">
        <v>84</v>
      </c>
    </row>
    <row r="45" spans="1:16" ht="114.75" thickBot="1">
      <c r="A45" s="16"/>
      <c r="B45" s="917"/>
      <c r="C45" s="918"/>
      <c r="D45" s="919"/>
      <c r="E45" s="460" t="s">
        <v>76</v>
      </c>
      <c r="F45" s="461" t="s">
        <v>78</v>
      </c>
      <c r="G45" s="461" t="s">
        <v>79</v>
      </c>
      <c r="H45" s="461" t="s">
        <v>212</v>
      </c>
      <c r="I45" s="462" t="s">
        <v>80</v>
      </c>
      <c r="J45" s="461" t="s">
        <v>81</v>
      </c>
      <c r="K45" s="461" t="s">
        <v>209</v>
      </c>
      <c r="L45" s="461" t="s">
        <v>210</v>
      </c>
      <c r="M45" s="718" t="s">
        <v>211</v>
      </c>
      <c r="N45" s="920"/>
      <c r="O45" s="921"/>
      <c r="P45" s="922"/>
    </row>
    <row r="46" spans="1:16" ht="409.5">
      <c r="A46" s="16"/>
      <c r="B46" s="744" t="str">
        <f>IF(ISBLANK('5. Pp (3 años)'!B46),"",'5. Pp (3 años)'!B46)</f>
        <v>Dirección de Planeación Municipal</v>
      </c>
      <c r="C46" s="745" t="str">
        <f>IF(ISBLANK('5. Pp (3 años)'!C46),"",'5. Pp (3 años)'!C46)</f>
        <v>Fin</v>
      </c>
      <c r="D46" s="746" t="str">
        <f>IF(ISBLANK('5. Pp (3 años)'!D46),"",'5. Pp (3 años)'!D46)</f>
        <v>3.3.1 Contribuir a una sociedad más segura, cohesionada y pacífica en el municipio de Benito Juárez mediante estrategias de prevención de la violencia, impulso a la convivencia y fortalecimiento del bienestar social.</v>
      </c>
      <c r="E46" s="746" t="str">
        <f>IF(ISBLANK('5. Pp (3 años)'!E46),"",'5. Pp (3 años)'!E46)</f>
        <v>I_TOD_PAZ: Índice de Todos por la Paz</v>
      </c>
      <c r="F46" s="746" t="str">
        <f>IF(ISBLANK('5. Pp (3 años)'!F46),"",'5. Pp (3 años)'!F46)</f>
        <v>El Índice Todos por la Paz mide el grado de avance en tres grandes dimensiones: Seguridad y Justicia, Cohesión Social y Educación para la Paz.</v>
      </c>
      <c r="G46" s="745" t="str">
        <f>IF(ISBLANK('5. Pp (3 años)'!G46),"",'5. Pp (3 años)'!G46)</f>
        <v>Eficacia</v>
      </c>
      <c r="H46" s="745" t="str">
        <f>IF(ISBLANK('5. Pp (3 años)'!H46),"",'5. Pp (3 años)'!H46)</f>
        <v>Trianual</v>
      </c>
      <c r="I46" s="746" t="str">
        <f>IF(ISBLANK('5. Pp (3 años)'!I46),"",'5. Pp (3 años)'!I46)</f>
        <v/>
      </c>
      <c r="J46" s="746" t="str">
        <f>IF(ISBLANK('5. Pp (3 años)'!J46),"",'5. Pp (3 años)'!J46)</f>
        <v>Unidad de medida del indicador: 
Porcentaje</v>
      </c>
      <c r="K46" s="745" t="str">
        <f>IF(ISBLANK('5. Pp (3 años)'!K46),"",'5. Pp (3 años)'!K46)</f>
        <v>Ascendente</v>
      </c>
      <c r="L46" s="746" t="s">
        <v>1677</v>
      </c>
      <c r="M46" s="746" t="s">
        <v>1678</v>
      </c>
      <c r="N46" s="746" t="str">
        <f>IF(ISBLANK('5. Pp (3 años)'!N46),"",'5. Pp (3 años)'!N46)</f>
        <v>Nombre completo del Documento que sustenta la información: 
- Encuestas de percepción de seguridad (INEGI, ENVIPE).
- Registros de incidencia delictiva (Fiscalía Estatal, Seguridad Pública).
- Informes de eficiencia en la resolución de casos judiciales.
- Reportes de operativos de seguridad implementados.
- Documentación de atención a víctimas en programas de justicia.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6" s="746" t="str">
        <f>IF(ISBLANK('5. Pp (3 años)'!O46),"",'5. Pp (3 años)'!O46)</f>
        <v>A diciembre de 2027 se cuenta con la información actualizada de los 8 indicadores que integran el Indice.</v>
      </c>
      <c r="P46" s="747"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7" spans="1:16" s="2" customFormat="1" ht="294">
      <c r="A47" s="16"/>
      <c r="B47" s="748" t="str">
        <f>IF(ISBLANK('5. Pp (3 años)'!B47),"",'5. Pp (3 años)'!B47)</f>
        <v>Oficina de la Secretaría General</v>
      </c>
      <c r="C47" s="749" t="str">
        <f>IF(ISBLANK('5. Pp (3 años)'!C47),"",'5. Pp (3 años)'!C47)</f>
        <v>Propósito</v>
      </c>
      <c r="D47" s="750" t="str">
        <f>IF(ISBLANK('5. Pp (3 años)'!D47),"",'5. Pp (3 años)'!D47)</f>
        <v xml:space="preserve">3.1.1.1 Las dependencias municipales  de la Secretaria General atienden a las y los ciudadanos del municipio de Benito Juárez respecto a sus necesidades  y demandas con base en los servicios. </v>
      </c>
      <c r="E47" s="750" t="str">
        <f>IF(ISBLANK('5. Pp (3 años)'!E47),"",'5. Pp (3 años)'!E47)</f>
        <v xml:space="preserve">PCIA: Porcentaje de ciudadanas(os) atendidas(os). </v>
      </c>
      <c r="F47" s="750" t="str">
        <f>IF(ISBLANK('5. Pp (3 años)'!F47),"",'5. Pp (3 años)'!F47)</f>
        <v xml:space="preserve">El indicador mide la eficacia en la atención brindada por la Secretaría General a la población Benito Juarence. </v>
      </c>
      <c r="G47" s="749" t="str">
        <f>IF(ISBLANK('5. Pp (3 años)'!G47),"",'5. Pp (3 años)'!G47)</f>
        <v>Eficacia</v>
      </c>
      <c r="H47" s="749" t="str">
        <f>IF(ISBLANK('5. Pp (3 años)'!H47),"",'5. Pp (3 años)'!H47)</f>
        <v>Trimestral</v>
      </c>
      <c r="I47" s="750" t="str">
        <f>IF(ISBLANK('5. Pp (3 años)'!I47),"",'5. Pp (3 años)'!I47)</f>
        <v xml:space="preserve">
MÉTODO DE CÁLCULO:
PCIA= (NCIA/NCIS)*100
VARIABLES:
PCIA: Porcentaje de ciudadanas(os) atendidas(os). 
NCIA: Número de ciudadanas(os) atendidos.
NCIS: Número de ciudadanas(os) solicitantes.
</v>
      </c>
      <c r="J47" s="750" t="str">
        <f>IF(ISBLANK('5. Pp (3 años)'!J47),"",'5. Pp (3 años)'!J47)</f>
        <v>UNIDAD DE MEDIDA DEL INDICADOR:
Porcentaje   
 UNIDAD DE MEDIDA DE LA VARIABLE:
Ciudadanas(os)</v>
      </c>
      <c r="K47" s="749" t="str">
        <f>IF(ISBLANK('5. Pp (3 años)'!K47),"",'5. Pp (3 años)'!K47)</f>
        <v>Ascendente</v>
      </c>
      <c r="L47" s="751" t="s">
        <v>1572</v>
      </c>
      <c r="M47" s="751" t="s">
        <v>1573</v>
      </c>
      <c r="N47" s="750" t="str">
        <f>IF(ISBLANK('5. Pp (3 años)'!N47),"",'5. Pp (3 años)'!N47)</f>
        <v>Nombre del Documento: Bitácora Gestiones 2022-2024.
Nombre de quien genera la información:
Oficialía de Partes de la Secretaría General.
Periodicidad con que se genera la información: 
Trimestral.
Liga de la página donde se localiza la información o ubicación:
Gestiones/Oficios varios 2022-2024</v>
      </c>
      <c r="O47" s="750" t="str">
        <f>IF(ISBLANK('5. Pp (3 años)'!O47),"",'5. Pp (3 años)'!O47)</f>
        <v xml:space="preserve">Las condiciones de salud y climáticas son adecuadas para que la ciudadania acuda a la Secretaría General. </v>
      </c>
      <c r="P47" s="752" t="str">
        <f>IF(ISBLANK('5. Pp (3 años)'!P47),"",'5. Pp (3 años)'!P47)</f>
        <v>ODS 16: Promover sociedades pacíficas e inclusivas para el desarrollo sostenible, facilitar el acceso a la justicia para todos y crear instituciones eficaces, responsables e inclusivas a todos los niveles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48" spans="1:16" ht="252">
      <c r="A48" s="16"/>
      <c r="B48" s="753" t="str">
        <f>IF(ISBLANK('5. Pp (3 años)'!B48),"",'5. Pp (3 años)'!B48)</f>
        <v>Oficina de la Secretaría General</v>
      </c>
      <c r="C48" s="754" t="str">
        <f>IF(ISBLANK('5. Pp (3 años)'!C48),"",'5. Pp (3 años)'!C48)</f>
        <v>Componente</v>
      </c>
      <c r="D48" s="755" t="str">
        <f>IF(ISBLANK('5. Pp (3 años)'!D48),"",'5. Pp (3 años)'!D48)</f>
        <v>3.1.1.1.1 Resoluciones de las demandas ciudadanas por la Secretaría General emitidas.</v>
      </c>
      <c r="E48" s="756" t="str">
        <f>IF(ISBLANK('5. Pp (3 años)'!E48),"",'5. Pp (3 años)'!E48)</f>
        <v>PRDC: Porcentaje de resoluciones de las demandas ciudadanas emitidas.</v>
      </c>
      <c r="F48" s="756" t="str">
        <f>IF(ISBLANK('5. Pp (3 años)'!F48),"",'5. Pp (3 años)'!F48)</f>
        <v xml:space="preserve">El indicador mide el número de resoluciones emitidas respecto a las solicitudes, dudas, sugerencias, quejas y denuncias ciudadanas realizados en tiempo y forma. Las resoluciones contarán con el proceso adecuado el cual implica la recepción, atención, análisis, seguimiento y conclusión emitidas por parte de la Secretaría hacia las y los solicitantes. </v>
      </c>
      <c r="G48" s="757" t="str">
        <f>IF(ISBLANK('5. Pp (3 años)'!G48),"",'5. Pp (3 años)'!G48)</f>
        <v>Eficacia</v>
      </c>
      <c r="H48" s="757" t="str">
        <f>IF(ISBLANK('5. Pp (3 años)'!H48),"",'5. Pp (3 años)'!H48)</f>
        <v>Trimestral</v>
      </c>
      <c r="I48" s="756" t="str">
        <f>IF(ISBLANK('5. Pp (3 años)'!I48),"",'5. Pp (3 años)'!I48)</f>
        <v xml:space="preserve">MÉTODO DE CÁLCULO: 
PRDC= (NREM/NRRE)*100
VARIABLES:
PRDC: Porcentaje de resoluciones de las demandas ciudadanas emitidas.                                 
NREM: Número de resoluciones emitidas.
NRRE: Número de resoluciones recepcionadas. </v>
      </c>
      <c r="J48" s="756" t="str">
        <f>IF(ISBLANK('5. Pp (3 años)'!J48),"",'5. Pp (3 años)'!J48)</f>
        <v>UNIDAD DE MEDIDA DEL INDICADOR:
Porcentaje.
UNIDAD DE MEDIDA DE LA VARIABLE:
Resoluciones de las demandas ciudadanas.</v>
      </c>
      <c r="K48" s="757" t="str">
        <f>IF(ISBLANK('5. Pp (3 años)'!K48),"",'5. Pp (3 años)'!K48)</f>
        <v>Ascendente</v>
      </c>
      <c r="L48" s="758" t="s">
        <v>1574</v>
      </c>
      <c r="M48" s="758" t="s">
        <v>1575</v>
      </c>
      <c r="N48" s="756" t="str">
        <f>IF(ISBLANK('5. Pp (3 años)'!N48),"",'5. Pp (3 años)'!N48)</f>
        <v>Nombre del Documento: Bitácora Atenciones Ciudadanas 2022-2024. 
Nombre de quien genera la información:  
Oficialia de Partes de la Secretaria General.
Periodicidad con que se genera la información: 
Trimestral.
Liga de la página donde se localiza la información o ubicación:
Lefort Atenciones Ciudadanas 2022-2024.</v>
      </c>
      <c r="O48" s="756" t="str">
        <f>IF(ISBLANK('5. Pp (3 años)'!O48),"",'5. Pp (3 años)'!O48)</f>
        <v xml:space="preserve">Se cumplen de manera cabal los requisitos por parte de la población en cuanto a la tramitología de sus solicitudes.  </v>
      </c>
      <c r="P48" s="759" t="str">
        <f>IF(ISBLANK('5. Pp (3 años)'!P48),"",'5. Pp (3 años)'!P48)</f>
        <v>ODS 16
 Meta 16.6: Crear instituciones eficaces, responsables y transparentes a todos los niveles.
 Meta 16.7: Garantizar la adopción de decisiones inclusivas, participativas y representativas que respondan a las necesidades a todos los niveles.</v>
      </c>
    </row>
    <row r="49" spans="1:16" ht="252">
      <c r="A49" s="16"/>
      <c r="B49" s="760" t="str">
        <f>IF(ISBLANK('5. Pp (3 años)'!B49),"",'5. Pp (3 años)'!B49)</f>
        <v>Oficina de la Secretaría General</v>
      </c>
      <c r="C49" s="761" t="str">
        <f>IF(ISBLANK('5. Pp (3 años)'!C49),"",'5. Pp (3 años)'!C49)</f>
        <v>Actividad</v>
      </c>
      <c r="D49" s="762" t="str">
        <f>IF(ISBLANK('5. Pp (3 años)'!D49),"",'5. Pp (3 años)'!D49)</f>
        <v>3.1.1.1.1.1 Otorgamiento de apoyos administrativos y financieros brindados a la ciudadanía.</v>
      </c>
      <c r="E49" s="762" t="str">
        <f>IF(ISBLANK('5. Pp (3 años)'!E49),"",'5. Pp (3 años)'!E49)</f>
        <v xml:space="preserve">PAOC: Porcentaje de apoyos administrativos y financieros otorgados. </v>
      </c>
      <c r="F49" s="762" t="str">
        <f>IF(ISBLANK('5. Pp (3 años)'!F49),"",'5. Pp (3 años)'!F49)</f>
        <v xml:space="preserve">El indicador mide el número de apoyos administrativos y financieros otorgados a la ciudadanía. </v>
      </c>
      <c r="G49" s="761" t="str">
        <f>IF(ISBLANK('5. Pp (3 años)'!G49),"",'5. Pp (3 años)'!G49)</f>
        <v>Eficacia</v>
      </c>
      <c r="H49" s="761" t="str">
        <f>IF(ISBLANK('5. Pp (3 años)'!H49),"",'5. Pp (3 años)'!H49)</f>
        <v>Trimestral</v>
      </c>
      <c r="I49" s="762" t="str">
        <f>IF(ISBLANK('5. Pp (3 años)'!I49),"",'5. Pp (3 años)'!I49)</f>
        <v xml:space="preserve">MÉTODO DE CÁLCULO:                                                             
PAOC= (TAO/TAS)*100 
VARIABLES:  
PAOC: Porcentaje de apoyos administrativos y financieros otorgados.                                    
TAO: Total de apoyos otorgados.
TAS: Total de apoyos solicitados.                                       
                                                     </v>
      </c>
      <c r="J49" s="762" t="str">
        <f>IF(ISBLANK('5. Pp (3 años)'!J49),"",'5. Pp (3 años)'!J49)</f>
        <v>UNIDAD DE MEDIDA DEL INDICADOR:
Porcentaje.  
UNIDAD DE MEDIDA DE LA VARIABLE:
Apoyos administrativos y financieros.</v>
      </c>
      <c r="K49" s="761" t="str">
        <f>IF(ISBLANK('5. Pp (3 años)'!K49),"",'5. Pp (3 años)'!K49)</f>
        <v>Ascendente</v>
      </c>
      <c r="L49" s="763" t="s">
        <v>1576</v>
      </c>
      <c r="M49" s="763" t="s">
        <v>1577</v>
      </c>
      <c r="N49" s="762" t="str">
        <f>IF(ISBLANK('5. Pp (3 años)'!N49),"",'5. Pp (3 años)'!N49)</f>
        <v>Nombre del Documento: Bitácora de Gestiones enviadas 2022-2024.
Nombre de quien genera la información: Oficina de la Secretaría General.
Periodicidad con que se genera la información: Trimestral.
Liga de la página donde se localiza la información o ubicación:
LEFORT Gestiones enviadas 2022-2024.</v>
      </c>
      <c r="O49" s="762" t="str">
        <f>IF(ISBLANK('5. Pp (3 años)'!O49),"",'5. Pp (3 años)'!O49)</f>
        <v>Las condiciones presupuestarias y administrativas benefician la atención que es brindada a la ciudadania.</v>
      </c>
      <c r="P49" s="764" t="str">
        <f>IF(ISBLANK('5. Pp (3 años)'!P49),"",'5. Pp (3 años)'!P49)</f>
        <v>ODS 1: Poner fin a la pobreza en todas sus formas en todo el mundo
 Meta 1.4: Para 2030, garantizar que todos los hombres y mujeres, en particular los pobres y los vulnerables, tengan los mismos derechos a los recursos económicos, así como acceso a los servicios básicos, la propiedad y el control de las tierras y otros bienes, la herencia, los recursos naturales, las nuevas tecnologías apropiadas y los servicios financieros, incluida la microfinanciación.
 ODS 16
 Meta 16.6: Crear instituciones eficaces, responsables y transparentes a todos los niveles.</v>
      </c>
    </row>
    <row r="50" spans="1:16" ht="273">
      <c r="A50" s="16"/>
      <c r="B50" s="760" t="str">
        <f>IF(ISBLANK('5. Pp (3 años)'!B50),"",'5. Pp (3 años)'!B50)</f>
        <v>Oficina de la Secretaría General</v>
      </c>
      <c r="C50" s="761" t="str">
        <f>IF(ISBLANK('5. Pp (3 años)'!C50),"",'5. Pp (3 años)'!C50)</f>
        <v>Actividad</v>
      </c>
      <c r="D50" s="762" t="str">
        <f>IF(ISBLANK('5. Pp (3 años)'!D50),"",'5. Pp (3 años)'!D50)</f>
        <v xml:space="preserve">3.1.1.1.1.2 Gestión de las sesiones ordinarias llevadas acabo por el cabildo </v>
      </c>
      <c r="E50" s="762" t="str">
        <f>IF(ISBLANK('5. Pp (3 años)'!E50),"",'5. Pp (3 años)'!E50)</f>
        <v>PSCA: Porcentaje de sesiones ordinarias de Cabildo realizadas.</v>
      </c>
      <c r="F50" s="762" t="str">
        <f>IF(ISBLANK('5. Pp (3 años)'!F50),"",'5. Pp (3 años)'!F50)</f>
        <v>El indicador mide el número de sesiones ordinarias presentadas por el Cabildo Municipal, las cuales proporcionan información relacionada con las diversas áreas de la Secretaría General. 
Estas sesiones ordinarias de cabildo tratan asuntos para beneficios del municipio de benito juarez</v>
      </c>
      <c r="G50" s="761" t="str">
        <f>IF(ISBLANK('5. Pp (3 años)'!G50),"",'5. Pp (3 años)'!G50)</f>
        <v>Eficacia</v>
      </c>
      <c r="H50" s="761" t="str">
        <f>IF(ISBLANK('5. Pp (3 años)'!H50),"",'5. Pp (3 años)'!H50)</f>
        <v>Trimestral</v>
      </c>
      <c r="I50" s="762" t="str">
        <f>IF(ISBLANK('5. Pp (3 años)'!I50),"",'5. Pp (3 años)'!I50)</f>
        <v xml:space="preserve">MÉTODO DE CÁLCULO:
PSCA= (NSIR/NSIA)*100
VARIABLES:
PSCA: Porcentaje de solicitudes de información de Cabildo atendidas.
NSIR: Número de solicitudes de información recibidas.                                       
NSIA: Número de solicitudes de información atendidas.   </v>
      </c>
      <c r="J50" s="762" t="str">
        <f>IF(ISBLANK('5. Pp (3 años)'!J50),"",'5. Pp (3 años)'!J50)</f>
        <v>UNIDAD DE MEDIDA DEL INDICADOR:
Porcentaje   
UNIDAD DE MEDIDA DE LA VARIABLE:
Sesiones de Cabildo.</v>
      </c>
      <c r="K50" s="761" t="str">
        <f>IF(ISBLANK('5. Pp (3 años)'!K50),"",'5. Pp (3 años)'!K50)</f>
        <v>Ascendente</v>
      </c>
      <c r="L50" s="763" t="s">
        <v>1578</v>
      </c>
      <c r="M50" s="763" t="s">
        <v>1579</v>
      </c>
      <c r="N50" s="762" t="str">
        <f>IF(ISBLANK('5. Pp (3 años)'!N50),"",'5. Pp (3 años)'!N50)</f>
        <v xml:space="preserve">Nombre del Documento:  Bitácora de Informes de Cabildo.
Nombre de quien genera la información: 
Secretaría General. 
Periodicidad con que se genera la información: 
Trimestral.
Liga de la página donde se localiza la información o ubicación: 
LEFORT Informes varias direcciones, 2022-2024, tomo I-III. </v>
      </c>
      <c r="O50" s="762" t="str">
        <f>IF(ISBLANK('5. Pp (3 años)'!O50),"",'5. Pp (3 años)'!O50)</f>
        <v>El Cabildo presentan en tiempo y forma sus peticiones de información, por lo que se da el débido despacho para cumplir con sus peticiones.</v>
      </c>
      <c r="P50" s="764" t="str">
        <f>IF(ISBLANK('5. Pp (3 años)'!P50),"",'5. Pp (3 años)'!P50)</f>
        <v>ODS 16
 Meta 16.6: Crear instituciones eficaces, responsables y transparentes a todos los niveles.
 Meta 16.7: Garantizar la adopción de decisiones inclusivas, participativas y representativas que respondan a las necesidades a todos los niveles.</v>
      </c>
    </row>
    <row r="51" spans="1:16" ht="399">
      <c r="A51" s="16"/>
      <c r="B51" s="760" t="str">
        <f>IF(ISBLANK('5. Pp (3 años)'!B51),"",'5. Pp (3 años)'!B51)</f>
        <v>Oficina de la Secretaría General</v>
      </c>
      <c r="C51" s="761" t="str">
        <f>IF(ISBLANK('5. Pp (3 años)'!C51),"",'5. Pp (3 años)'!C51)</f>
        <v>Actividad</v>
      </c>
      <c r="D51" s="762" t="str">
        <f>IF(ISBLANK('5. Pp (3 años)'!D51),"",'5. Pp (3 años)'!D51)</f>
        <v>3.2.1.1.1.3 Gestión de solicitudes formuladas por la ciudadanía.</v>
      </c>
      <c r="E51" s="762" t="str">
        <f>IF(ISBLANK('5. Pp (3 años)'!E51),"",'5. Pp (3 años)'!E51)</f>
        <v>PSCG: Porcentaje de Solicitudes Ciudadanas gestionadas.</v>
      </c>
      <c r="F51" s="762" t="str">
        <f>IF(ISBLANK('5. Pp (3 años)'!F51),"",'5. Pp (3 años)'!F51)</f>
        <v>El indicador mide el número de solicitudes gestionadas por las y los ciudadanos correspondientes a permisos de cierres de calle, autorizaciones de eventos y espectáculos, constancias de supervivencia, entre otros.</v>
      </c>
      <c r="G51" s="761" t="str">
        <f>IF(ISBLANK('5. Pp (3 años)'!G51),"",'5. Pp (3 años)'!G51)</f>
        <v>Eficacia</v>
      </c>
      <c r="H51" s="761" t="str">
        <f>IF(ISBLANK('5. Pp (3 años)'!H51),"",'5. Pp (3 años)'!H51)</f>
        <v>Trimestral</v>
      </c>
      <c r="I51" s="762" t="str">
        <f>IF(ISBLANK('5. Pp (3 años)'!I51),"",'5. Pp (3 años)'!I51)</f>
        <v>MÉTODO DE CÁLCULO:
PSCG=(NSCG/NSCE)*100
VARIABLES:
PSCG: Porcentaje de Solicitudes Ciudadanas gestionadas.
NSCG: Número de solicitudes ciudadanas gestionadas.
NSCE: Número de solicitudes ciudadanas estimadas.</v>
      </c>
      <c r="J51" s="762" t="str">
        <f>IF(ISBLANK('5. Pp (3 años)'!J51),"",'5. Pp (3 años)'!J51)</f>
        <v>UNIDAD DE MEDIDA DEL INDICADOR:
Porcentaje . 
 UNIDAD DE MEDIDA DE LA VARIABLE:
Solicitudes Ciudadanas.</v>
      </c>
      <c r="K51" s="761" t="str">
        <f>IF(ISBLANK('5. Pp (3 años)'!K51),"",'5. Pp (3 años)'!K51)</f>
        <v>Ascendente</v>
      </c>
      <c r="L51" s="763" t="s">
        <v>1580</v>
      </c>
      <c r="M51" s="763" t="s">
        <v>1581</v>
      </c>
      <c r="N51" s="762" t="str">
        <f>IF(ISBLANK('5. Pp (3 años)'!N51),"",'5. Pp (3 años)'!N51)</f>
        <v>Nombre del Documento: 
Oficios de solicitudes, formatos de trámites y oficio de respuestas (permisos), y/o constancias de supervivencia, autorizaciones de eventos y espectáculos bitácoras y escritos.
Nombre de quien genera la información: 
Los ciudadanos  en el momento que requieren la autorización de algún permiso.
Periodicidad con que se genera la información:
Trimestral.
Liga de la página donde se localiza la información o ubicación:
Lefort MBJ/SG/09/2022 Cierres de calle con costo, Lefort MBJ/SG/007/2022  Constancias de supervincias y Lefort MBJ/SG/005/2022 Autorización de Eventos y Espectáculos (Tomo 1,2 y 3)</v>
      </c>
      <c r="O51" s="762" t="str">
        <f>IF(ISBLANK('5. Pp (3 años)'!O51),"",'5. Pp (3 años)'!O51)</f>
        <v>La ciudadanía acude a la Secretaria General a gestionar sus solicitudes.</v>
      </c>
      <c r="P51" s="764" t="str">
        <f>IF(ISBLANK('5. Pp (3 años)'!P51),"",'5. Pp (3 años)'!P51)</f>
        <v>ODS 16
 Meta 16.6: Crear instituciones eficaces, responsables y transparentes a todos los niveles.
 Meta 16.10: Garantizar el acceso público a la información y proteger las libertades fundamentales, de conformidad con las leyes nacionales y los acuerdos internacionales.</v>
      </c>
    </row>
    <row r="52" spans="1:16" ht="357">
      <c r="A52" s="16"/>
      <c r="B52" s="765" t="str">
        <f>IF(ISBLANK('5. Pp (3 años)'!B52),"",'5. Pp (3 años)'!B52)</f>
        <v>Coordinación De Apoyo Iinterinstiticional Como Autoridad Transmisora Para La Búsqueda De Personas No Localizadas</v>
      </c>
      <c r="C52" s="757" t="str">
        <f>IF(ISBLANK('5. Pp (3 años)'!C52),"",'5. Pp (3 años)'!C52)</f>
        <v xml:space="preserve">Componente </v>
      </c>
      <c r="D52" s="756" t="str">
        <f>IF(ISBLANK('5. Pp (3 años)'!D52),"",'5. Pp (3 años)'!D52)</f>
        <v>3.1.1.1.2 Atención a solicitudes de personas no localizadas en el municipio de Benito Juárez</v>
      </c>
      <c r="E52" s="756" t="str">
        <f>IF(ISBLANK('5. Pp (3 años)'!E52),"",'5. Pp (3 años)'!E52)</f>
        <v>PSNLBJ: Porcentaje de solicitudes de personas no localizadas.</v>
      </c>
      <c r="F52" s="756" t="str">
        <f>IF(ISBLANK('5. Pp (3 años)'!F52),"",'5. Pp (3 años)'!F52)</f>
        <v xml:space="preserve">Mide la efectividad de atención a las solicitudes de personas no localizadas </v>
      </c>
      <c r="G52" s="757" t="str">
        <f>IF(ISBLANK('5. Pp (3 años)'!G52),"",'5. Pp (3 años)'!G52)</f>
        <v xml:space="preserve">Eficiencia </v>
      </c>
      <c r="H52" s="757" t="str">
        <f>IF(ISBLANK('5. Pp (3 años)'!H52),"",'5. Pp (3 años)'!H52)</f>
        <v>Trimestral</v>
      </c>
      <c r="I52" s="756" t="str">
        <f>IF(ISBLANK('5. Pp (3 años)'!I52),"",'5. Pp (3 años)'!I52)</f>
        <v>MÉTODO DE CÁLCULO
PSPNLA=(SPNLR/SPNLA)*100   
VARIABLES:                                                                                                                                                                                                                                                                    SPNLR=Solicitudes de personas no localizadas recibidas.                                                                                                                                                                                                                                                                                                                          SPNLA=Solicitudes de personas no localizadas  atendidas.                                                                                                                                                                                                                                                                                                                              PSPNLA:Porcentaje de solicitudes de personas no localizadas atendidas.</v>
      </c>
      <c r="J52" s="756" t="str">
        <f>IF(ISBLANK('5. Pp (3 años)'!J52),"",'5. Pp (3 años)'!J52)</f>
        <v>UNIDAD DE MEDIDA DEL INDICADOR:
Porcentaje   
 UNIDAD DE MEDIDA DE LA VARIABLE:
Atención a solicitude de personas no localizadas.</v>
      </c>
      <c r="K52" s="757" t="str">
        <f>IF(ISBLANK('5. Pp (3 años)'!K52),"",'5. Pp (3 años)'!K52)</f>
        <v>Ascedente</v>
      </c>
      <c r="L52" s="758" t="s">
        <v>1582</v>
      </c>
      <c r="M52" s="758" t="s">
        <v>1583</v>
      </c>
      <c r="N52" s="756" t="str">
        <f>IF(ISBLANK('5. Pp (3 años)'!N52),"",'5. Pp (3 años)'!N52)</f>
        <v>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v>
      </c>
      <c r="O52" s="756" t="str">
        <f>IF(ISBLANK('5. Pp (3 años)'!O52),"",'5. Pp (3 años)'!O52)</f>
        <v>Recepcion y ateciones a los reportes que ingresan por el 911 respecto a personas no localizadas.</v>
      </c>
      <c r="P52" s="759" t="str">
        <f>IF(ISBLANK('5. Pp (3 años)'!P52),"",'5. Pp (3 años)'!P52)</f>
        <v>ODS 16
 Meta 16.1: Reducir considerablemente todas las formas de violencia y las tasas de mortalidad conexas en todo el mundo.
 Meta 16.2: Poner fin al maltrato, la explotación, la trata, la tortura y todas las formas de violencia contra los niños.
 Meta 16.10: Garantizar el acceso público a la información y proteger las libertades fundamentales, de conformidad con las leyes nacionales y los acuerdos internacionales.</v>
      </c>
    </row>
    <row r="53" spans="1:16" ht="357">
      <c r="A53" s="16"/>
      <c r="B53" s="760" t="str">
        <f>IF(ISBLANK('5. Pp (3 años)'!B53),"",'5. Pp (3 años)'!B53)</f>
        <v>Coordinación De Apoyo Iinterinstiticional Como Autoridad Transmisora Para La Búsqueda De Personas No Localizadas</v>
      </c>
      <c r="C53" s="761" t="str">
        <f>IF(ISBLANK('5. Pp (3 años)'!C53),"",'5. Pp (3 años)'!C53)</f>
        <v>Actividad</v>
      </c>
      <c r="D53" s="762" t="str">
        <f>IF(ISBLANK('5. Pp (3 años)'!D53),"",'5. Pp (3 años)'!D53)</f>
        <v>3.1.1.1.2.1 Seguimiento, asesorias y acompañamiento en reportes de personas no localizadas en el municipio de Benito Juárez</v>
      </c>
      <c r="E53" s="762" t="str">
        <f>IF(ISBLANK('5. Pp (3 años)'!E53),"",'5. Pp (3 años)'!E53)</f>
        <v>PSAAPNLBJ: Porcentaje de Seguimiento,asesoria y apoyo en reportes de personas no localizadas en el municipio de Benito Juárez</v>
      </c>
      <c r="F53" s="762" t="str">
        <f>IF(ISBLANK('5. Pp (3 años)'!F53),"",'5. Pp (3 años)'!F53)</f>
        <v xml:space="preserve">Mide la efectividad de atención de asesorias y acompañamiento en reportes de personas no localizadas </v>
      </c>
      <c r="G53" s="761" t="str">
        <f>IF(ISBLANK('5. Pp (3 años)'!G53),"",'5. Pp (3 años)'!G53)</f>
        <v xml:space="preserve">Eficiencia </v>
      </c>
      <c r="H53" s="761" t="str">
        <f>IF(ISBLANK('5. Pp (3 años)'!H53),"",'5. Pp (3 años)'!H53)</f>
        <v>Trimestral</v>
      </c>
      <c r="I53" s="762" t="str">
        <f>IF(ISBLANK('5. Pp (3 años)'!I53),"",'5. Pp (3 años)'!I53)</f>
        <v>MÉTODO DE CÁLCULO
PAAPNL=(SAAPNLR/SAAPNLA)*100                                                                                                                                                                                                                                                                                                                                                                                    
VARIABLES
SAAPNLR=Solicitudes de asesorias y apoyo en personas no localizadas recibidas.                                                                                                                                                                                                                                                                                                              SAAPNLA=Solicitudes de asesorias y apoyo en personas localizadas atendidas.                                                                                                                                                                                                                                                                                                                           PAAPNL:Porcentaje de asesorias y apoyo en personas no localizadas.</v>
      </c>
      <c r="J53" s="762" t="str">
        <f>IF(ISBLANK('5. Pp (3 años)'!J53),"",'5. Pp (3 años)'!J53)</f>
        <v>UNIDAD DE MEDIDA DEL INDICADOR:
Porcentaje   
 UNIDAD DE MEDIDA DE LA VARIABLE:
Asesorias y acompañamiento de reportes de personas no localizadas.</v>
      </c>
      <c r="K53" s="761" t="str">
        <f>IF(ISBLANK('5. Pp (3 años)'!K53),"",'5. Pp (3 años)'!K53)</f>
        <v>Ascedente</v>
      </c>
      <c r="L53" s="766" t="s">
        <v>1584</v>
      </c>
      <c r="M53" s="766" t="s">
        <v>1585</v>
      </c>
      <c r="N53" s="762" t="str">
        <f>IF(ISBLANK('5. Pp (3 años)'!N53),"",'5. Pp (3 años)'!N53)</f>
        <v>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v>
      </c>
      <c r="O53" s="762" t="str">
        <f>IF(ISBLANK('5. Pp (3 años)'!O53),"",'5. Pp (3 años)'!O53)</f>
        <v>Recepcion y ateciones a los reportes que ingresan por el 911 respecto a personas no localizadas.</v>
      </c>
      <c r="P53" s="764" t="str">
        <f>IF(ISBLANK('5. Pp (3 años)'!P53),"",'5. Pp (3 años)'!P53)</f>
        <v>ODS 16
 Meta 16.1: Reducir considerablemente todas las formas de violencia y las tasas de mortalidad conexas en todo el mundo.
 Meta 16.2: Poner fin al maltrato, la explotación, la trata, la tortura y todas las formas de violencia contra los niños.</v>
      </c>
    </row>
    <row r="54" spans="1:16" ht="357">
      <c r="A54" s="16"/>
      <c r="B54" s="760" t="str">
        <f>IF(ISBLANK('5. Pp (3 años)'!B54),"",'5. Pp (3 años)'!B54)</f>
        <v>Coordinación De Apoyo Iinterinstiticional Como Autoridad Transmisora Para La Búsqueda De Personas No Localizadas</v>
      </c>
      <c r="C54" s="761" t="str">
        <f>IF(ISBLANK('5. Pp (3 años)'!C54),"",'5. Pp (3 años)'!C54)</f>
        <v>Actividad</v>
      </c>
      <c r="D54" s="762" t="str">
        <f>IF(ISBLANK('5. Pp (3 años)'!D54),"",'5. Pp (3 años)'!D54)</f>
        <v>3.1.1.1.2.2 Asistencia de Reportes de Personas No Localizadas</v>
      </c>
      <c r="E54" s="762" t="str">
        <f>IF(ISBLANK('5. Pp (3 años)'!E54),"",'5. Pp (3 años)'!E54)</f>
        <v>PARPNL: Porcentaje de Asistencia de Reportes de Personas No Localizadas</v>
      </c>
      <c r="F54" s="762" t="str">
        <f>IF(ISBLANK('5. Pp (3 años)'!F54),"",'5. Pp (3 años)'!F54)</f>
        <v>Mide la efectividad de atención de asistencia de reportes de personas no localizadas</v>
      </c>
      <c r="G54" s="761" t="str">
        <f>IF(ISBLANK('5. Pp (3 años)'!G54),"",'5. Pp (3 años)'!G54)</f>
        <v xml:space="preserve">Eficiencia </v>
      </c>
      <c r="H54" s="761" t="str">
        <f>IF(ISBLANK('5. Pp (3 años)'!H54),"",'5. Pp (3 años)'!H54)</f>
        <v>Trimestral</v>
      </c>
      <c r="I54" s="762" t="str">
        <f>IF(ISBLANK('5. Pp (3 años)'!I54),"",'5. Pp (3 años)'!I54)</f>
        <v>MÉTODO DE CÁLCULO
PARPNL=(ARPNLR/ARPNLA)*100
VARIABLES                                                                                                                                                                                                                                                                                             ARPNLR=Asistencias de Reportes de Personas No Localizadas Recibidas.                                                                                                                                                                                                                                                                                                              ARPNLA=Asistencias de Reportes de Personas No Localizadas Atendidas.                                                                                                                                                                                                                                                                                                                           PARPNL:Porcentaje de asistencias de Reportes de Personas No Localizadas.</v>
      </c>
      <c r="J54" s="762" t="str">
        <f>IF(ISBLANK('5. Pp (3 años)'!J54),"",'5. Pp (3 años)'!J54)</f>
        <v>UNIDAD DE MEDIDA DEL INDICADOR:
Porcentaje   
 UNIDAD DE MEDIDA DE LA VARIABLE:
Asistencia en reportes de personas no localizadas.</v>
      </c>
      <c r="K54" s="761" t="str">
        <f>IF(ISBLANK('5. Pp (3 años)'!K54),"",'5. Pp (3 años)'!K54)</f>
        <v>Ascedente</v>
      </c>
      <c r="L54" s="766" t="s">
        <v>1586</v>
      </c>
      <c r="M54" s="766" t="s">
        <v>1587</v>
      </c>
      <c r="N54" s="762" t="str">
        <f>IF(ISBLANK('5. Pp (3 años)'!N54),"",'5. Pp (3 años)'!N54)</f>
        <v>Nombre del Documento: Bitacora de personas no localizadas.
Nombre de quien genera la información: Coordinación De Apoyo Iinterinstiticional Como Autoridad Transmisora Para La Búsqueda De Personas No Localizadas.
Periodicidad con que se genera la información:
Trimestral.
Liga de la página donde se localiza la información o ubicación:
Documento fisico archivable, resguardo en las oficina de Coordinación De Apoyo Iinterinstiticional Como Autoridad Transmisora Para La Búsqueda De Personas No Localizadas</v>
      </c>
      <c r="O54" s="762" t="str">
        <f>IF(ISBLANK('5. Pp (3 años)'!O54),"",'5. Pp (3 años)'!O54)</f>
        <v>Recepcion y ateciones a los reportes que ingresan por el 911 respecto a personas no localizadas.</v>
      </c>
      <c r="P54" s="764" t="str">
        <f>IF(ISBLANK('5. Pp (3 años)'!P54),"",'5. Pp (3 años)'!P54)</f>
        <v>ODS 16
 Meta 16.1: Reducir considerablemente todas las formas de violencia y las tasas de mortalidad conexas en todo el mundo.
 Meta 16.10: Garantizar el acceso público a la información y proteger las libertades fundamentales, de conformidad con las leyes nacionales y los acuerdos internacionales.</v>
      </c>
    </row>
    <row r="55" spans="1:16" ht="336">
      <c r="A55" s="16"/>
      <c r="B55" s="765" t="str">
        <f>IF(ISBLANK('5. Pp (3 años)'!B55),"",'5. Pp (3 años)'!B55)</f>
        <v>Dirección General de la Coordinación General Administrativa</v>
      </c>
      <c r="C55" s="757" t="str">
        <f>IF(ISBLANK('5. Pp (3 años)'!C55),"",'5. Pp (3 años)'!C55)</f>
        <v xml:space="preserve">Componente </v>
      </c>
      <c r="D55" s="756" t="str">
        <f>IF(ISBLANK('5. Pp (3 años)'!D55),"",'5. Pp (3 años)'!D55)</f>
        <v>3.1.1.1.3 Solicitudes administrativas de las Direcciones adscritas a la Secretaría General emitidas.</v>
      </c>
      <c r="E55" s="756" t="str">
        <f>IF(ISBLANK('5. Pp (3 años)'!E55),"",'5. Pp (3 años)'!E55)</f>
        <v>PSAE: Porcentaje de solicitudes administrativas emitidas.</v>
      </c>
      <c r="F55" s="756" t="str">
        <f>IF(ISBLANK('5. Pp (3 años)'!F55),"",'5. Pp (3 años)'!F55)</f>
        <v>El indicador mide el número de solicitudes administrativas emitidas, las cuales se reciben por parte de la Secretaría General así como de sus Direcciones adscritas. 
Dichas solicitudes consisten en dotar de Movimiento de Personal, Asesorías Técnicas, Gestiones de Recursos Materiales.</v>
      </c>
      <c r="G55" s="757" t="str">
        <f>IF(ISBLANK('5. Pp (3 años)'!G55),"",'5. Pp (3 años)'!G55)</f>
        <v>Eficacia</v>
      </c>
      <c r="H55" s="757" t="str">
        <f>IF(ISBLANK('5. Pp (3 años)'!H55),"",'5. Pp (3 años)'!H55)</f>
        <v>Trimestral</v>
      </c>
      <c r="I55" s="756" t="str">
        <f>IF(ISBLANK('5. Pp (3 años)'!I55),"",'5. Pp (3 años)'!I55)</f>
        <v>MÉTODO DE CÁLCULO 
PSAE= (NSAE/NSAR)*100
VARIABLES:
PSAE: Porcentaje de solicitudes administrativas emitidas.
NSAE: Número de solicitudes administrativas emitidas.
NSAR: Número de solicitudes administrativas recibidas.</v>
      </c>
      <c r="J55" s="756" t="str">
        <f>IF(ISBLANK('5. Pp (3 años)'!J55),"",'5. Pp (3 años)'!J55)</f>
        <v>UNIDAD DE MEDIDA DEL INDICADOR:
Porcentaje   
 UNIDAD DE MEDIDA DE LA VARIABLE:
Solicitudes administrativas.</v>
      </c>
      <c r="K55" s="757" t="str">
        <f>IF(ISBLANK('5. Pp (3 años)'!K55),"",'5. Pp (3 años)'!K55)</f>
        <v>Ascendente</v>
      </c>
      <c r="L55" s="767" t="s">
        <v>1294</v>
      </c>
      <c r="M55" s="767" t="s">
        <v>1109</v>
      </c>
      <c r="N55" s="756" t="str">
        <f>IF(ISBLANK('5. Pp (3 años)'!N55),"",'5. Pp (3 años)'!N55)</f>
        <v>Nombre del Documento:
Minutario de oficios elaborados para la gestión de trámites administrativos, información y convocatorias, reuniones realizadas, cédulas de movimientos.
Nombre de quien genera la información: 
Dirección General de la Coordinación Administrativa.
Periodicidad con que se genera la información: Trimestral
Liga de la página donde se localiza la información o ubicación:
Se encuentra en los archivos (carpetas), resguardadas en la oficina de la Dirección de la Coordinación General Administrativa.</v>
      </c>
      <c r="O55" s="756" t="str">
        <f>IF(ISBLANK('5. Pp (3 años)'!O55),"",'5. Pp (3 años)'!O55)</f>
        <v xml:space="preserve">Las dependencias adscritas a la Secretaria General no presentan sus solicitudes administrativas con sus requerimientos en tiempo y forma.
Las y los proveedores no entregan a tiempo los materiales solicitados por la Dirección General de la Coordinación Administrativa. </v>
      </c>
      <c r="P55" s="759" t="str">
        <f>IF(ISBLANK('5. Pp (3 años)'!P55),"",'5. Pp (3 años)'!P55)</f>
        <v>ODS 16
 Meta 16.6: Crear instituciones eficaces, responsables y transparentes a todos los niveles.</v>
      </c>
    </row>
    <row r="56" spans="1:16" ht="336">
      <c r="A56" s="90"/>
      <c r="B56" s="760" t="str">
        <f>IF(ISBLANK('5. Pp (3 años)'!B56),"",'5. Pp (3 años)'!B56)</f>
        <v>Dirección General de la Coordinación General Administrativa</v>
      </c>
      <c r="C56" s="761" t="str">
        <f>IF(ISBLANK('5. Pp (3 años)'!C56),"",'5. Pp (3 años)'!C56)</f>
        <v>Actividad</v>
      </c>
      <c r="D56" s="762" t="str">
        <f>IF(ISBLANK('5. Pp (3 años)'!D56),"",'5. Pp (3 años)'!D56)</f>
        <v xml:space="preserve">3.1.1.1.3.1 Gestión en la documentación de los movimientos de personal de la Oficina de la Secretaría General. 
</v>
      </c>
      <c r="E56" s="762" t="str">
        <f>IF(ISBLANK('5. Pp (3 años)'!E56),"",'5. Pp (3 años)'!E56)</f>
        <v>DGMP:  Porcentaje de Documentos de movimientos de personal gestionados.</v>
      </c>
      <c r="F56" s="762" t="str">
        <f>IF(ISBLANK('5. Pp (3 años)'!F56),"",'5. Pp (3 años)'!F56)</f>
        <v xml:space="preserve">El indicador mide el número de documentos gestionados con respecto a la altas, bajas y demás movimientos de personal que se reciben por parte de la Secretaría General y de las Direcciones Adscritas.
 </v>
      </c>
      <c r="G56" s="761" t="str">
        <f>IF(ISBLANK('5. Pp (3 años)'!G56),"",'5. Pp (3 años)'!G56)</f>
        <v>Eficacia</v>
      </c>
      <c r="H56" s="761" t="str">
        <f>IF(ISBLANK('5. Pp (3 años)'!H56),"",'5. Pp (3 años)'!H56)</f>
        <v>Trimestral</v>
      </c>
      <c r="I56" s="762" t="str">
        <f>IF(ISBLANK('5. Pp (3 años)'!I56),"",'5. Pp (3 años)'!I56)</f>
        <v>MÉTODO DE CÁLCULO:
DGMP=(NDGE/NDRE)*100
INDICADOR:
DGMP: Porcentaje de Documentos de movimientos de personal gestionados.
NDGE:Número de documentos gestionados.
NDRE:Número de documentos recibidos.</v>
      </c>
      <c r="J56" s="762" t="str">
        <f>IF(ISBLANK('5. Pp (3 años)'!J56),"",'5. Pp (3 años)'!J56)</f>
        <v>UNIDAD DE MEDIDA DEL INDICADOR:
Porcentaje   
 UNIDAD DE MEDIDA DE LA VARIABLE:
Documentos de movimientos de personal.</v>
      </c>
      <c r="K56" s="761" t="str">
        <f>IF(ISBLANK('5. Pp (3 años)'!K56),"",'5. Pp (3 años)'!K56)</f>
        <v>Ascendente</v>
      </c>
      <c r="L56" s="763" t="s">
        <v>1295</v>
      </c>
      <c r="M56" s="763" t="s">
        <v>1110</v>
      </c>
      <c r="N56" s="762" t="str">
        <f>IF(ISBLANK('5. Pp (3 años)'!N56),"",'5. Pp (3 años)'!N56)</f>
        <v>Nombre del Documento: 
Oficios de solicitudes, cedulas de movimientos de personal, constancia de devoluciones de bienes muebles y constancia para pago de finiquitos.
Nombre de quien genera la información: 
Elaboradas por la Dirección de la Coordinación General Administrativa.
Periodicidad con que se genera la información: 
Trimestral
Liga de la página donde se localiza la información o ubicación:
Copias de las misma obran en carpetas de archivos de dicha dirección.</v>
      </c>
      <c r="O56" s="762" t="str">
        <f>IF(ISBLANK('5. Pp (3 años)'!O56),"",'5. Pp (3 años)'!O56)</f>
        <v xml:space="preserve">Las direcciones adscritas a la Secretaría General no presentan los documentos con los lineamientos que requiere la Dirección de Recursos Humanos para dar seguimiento a la Gestión de Movimiento de Personal. </v>
      </c>
      <c r="P56" s="764" t="str">
        <f>IF(ISBLANK('5. Pp (3 años)'!P56),"",'5. Pp (3 años)'!P56)</f>
        <v>ODS 16
 Meta 16.6: Crear instituciones eficaces, responsables y transparentes a todos los niveles.</v>
      </c>
    </row>
    <row r="57" spans="1:16" ht="273">
      <c r="A57" s="36"/>
      <c r="B57" s="760" t="str">
        <f>IF(ISBLANK('5. Pp (3 años)'!B57),"",'5. Pp (3 años)'!B57)</f>
        <v>Dirección General de la Coordinación General Administrativa</v>
      </c>
      <c r="C57" s="761" t="str">
        <f>IF(ISBLANK('5. Pp (3 años)'!C57),"",'5. Pp (3 años)'!C57)</f>
        <v>Actividad</v>
      </c>
      <c r="D57" s="762" t="str">
        <f>IF(ISBLANK('5. Pp (3 años)'!D57),"",'5. Pp (3 años)'!D57)</f>
        <v>3.1.1.1.3.2 Realización de gestiones técnicas para la operación de las Direcciones Adscritas a la Oficina de la Secretaría General.</v>
      </c>
      <c r="E57" s="762" t="str">
        <f>IF(ISBLANK('5. Pp (3 años)'!E57),"",'5. Pp (3 años)'!E57)</f>
        <v>PGTR: Porcentaje de Gestiones Técnicas realizadas.</v>
      </c>
      <c r="F57" s="762" t="str">
        <f>IF(ISBLANK('5. Pp (3 años)'!F57),"",'5. Pp (3 años)'!F57)</f>
        <v>El indicador mide el número de asesorias técnicas impartidas que ayuden al correcto funcionamiento administrativo y operacional de la Secretaría General así como de sus Direcciones Adscritas</v>
      </c>
      <c r="G57" s="761" t="str">
        <f>IF(ISBLANK('5. Pp (3 años)'!G57),"",'5. Pp (3 años)'!G57)</f>
        <v>Eficacia</v>
      </c>
      <c r="H57" s="761" t="str">
        <f>IF(ISBLANK('5. Pp (3 años)'!H57),"",'5. Pp (3 años)'!H57)</f>
        <v>Trimestral</v>
      </c>
      <c r="I57" s="762" t="str">
        <f>IF(ISBLANK('5. Pp (3 años)'!I57),"",'5. Pp (3 años)'!I57)</f>
        <v>MÉTODO DE CÁLCULO:
PGTR=(NATP/NATS)*100
INDICADOR: 
PGTR: Porcentaje de Gestiones Técnicas realizadas.
NATP: Número de gestiones técnicas realizadas.
NATS: Número de gestiones técnicas estimadas.</v>
      </c>
      <c r="J57" s="762" t="str">
        <f>IF(ISBLANK('5. Pp (3 años)'!J57),"",'5. Pp (3 años)'!J57)</f>
        <v>UNIDAD DE MEDIDA DEL INDICADOR:
Porcentaje   
 UNIDAD DE MEDIDA DE LA VARIABLE:
Gestiones Técnicas.</v>
      </c>
      <c r="K57" s="761" t="str">
        <f>IF(ISBLANK('5. Pp (3 años)'!K57),"",'5. Pp (3 años)'!K57)</f>
        <v>Ascendente</v>
      </c>
      <c r="L57" s="763" t="s">
        <v>1296</v>
      </c>
      <c r="M57" s="763" t="s">
        <v>1111</v>
      </c>
      <c r="N57" s="762" t="str">
        <f>IF(ISBLANK('5. Pp (3 años)'!N57),"",'5. Pp (3 años)'!N57)</f>
        <v>Nombre del Documento: 
Oficios de solicitudes y cedulas de movimientos.
Nombre de quien genera la información: 
Elaborada por la dirección que la requiera.
Periodicidad con que se genera la información:
Trimestral
Liga de la página donde se localiza la información o ubicación:
Cuyas copias se archivan en carpetas de la Dirección de la Coordinación General Administrativa.</v>
      </c>
      <c r="O57" s="762" t="str">
        <f>IF(ISBLANK('5. Pp (3 años)'!O57),"",'5. Pp (3 años)'!O57)</f>
        <v>No se cuenta con el personal capacitado para proporcionar a la Direcciones Adscritas a la Secretaría General las gestiones técnicas que requieran para su correcto funcionamiento.</v>
      </c>
      <c r="P57" s="764" t="str">
        <f>IF(ISBLANK('5. Pp (3 años)'!P57),"",'5. Pp (3 años)'!P57)</f>
        <v>ODS 16
 Meta 16.6: Crear instituciones eficaces, responsables y transparentes a todos los niveles.
 ODS 17: Fortalecer los medios de ejecución y revitalizar la Alianza Mundial para el Desarrollo Sostenible
 Meta 17.17: Alentar y promover la constitución de alianzas eficaces en las esferas pública, público-privada y de la sociedad civil, aprovechando la experiencia y las estrategias de obtención de recursos de las asociaciones.</v>
      </c>
    </row>
    <row r="58" spans="1:16" ht="315">
      <c r="A58" s="36"/>
      <c r="B58" s="760" t="str">
        <f>IF(ISBLANK('5. Pp (3 años)'!B58),"",'5. Pp (3 años)'!B58)</f>
        <v>Dirección General de la Coordinación General Administrativa</v>
      </c>
      <c r="C58" s="761" t="str">
        <f>IF(ISBLANK('5. Pp (3 años)'!C58),"",'5. Pp (3 años)'!C58)</f>
        <v>Actividad</v>
      </c>
      <c r="D58" s="762" t="str">
        <f>IF(ISBLANK('5. Pp (3 años)'!D58),"",'5. Pp (3 años)'!D58)</f>
        <v>3.1.1.1.3.3 Atención a las solicitudes de   recursos materiales para abastecer a la Secretaría General y sus Direcciones Adscritas.</v>
      </c>
      <c r="E58" s="762" t="str">
        <f>IF(ISBLANK('5. Pp (3 años)'!E58),"",'5. Pp (3 años)'!E58)</f>
        <v>PRMG: Porcentaje de solicitudes de recursos materiales gestionados.</v>
      </c>
      <c r="F58" s="762" t="str">
        <f>IF(ISBLANK('5. Pp (3 años)'!F58),"",'5. Pp (3 años)'!F58)</f>
        <v>El indicador mide el número de solicitudes de Recursos Materiales gestionados que se reciben por parte de la Secretaría General así como de sus Direcciones adscritas. 
Dichas solicitudes consisten en dotar de solicitud de pago de arrendamiento, solicitud de combustible, requisiciones, solictud de papeleria.</v>
      </c>
      <c r="G58" s="761" t="str">
        <f>IF(ISBLANK('5. Pp (3 años)'!G58),"",'5. Pp (3 años)'!G58)</f>
        <v>Eficacia</v>
      </c>
      <c r="H58" s="761" t="str">
        <f>IF(ISBLANK('5. Pp (3 años)'!H58),"",'5. Pp (3 años)'!H58)</f>
        <v>Trimestral</v>
      </c>
      <c r="I58" s="762" t="str">
        <f>IF(ISBLANK('5. Pp (3 años)'!I58),"",'5. Pp (3 años)'!I58)</f>
        <v>MÉTODO DE CÁLCULO:
PRMG =(NRMG/NRME)*100
INDICADOR:
PRMG: Porcentaje de solicitudes de recursos materiales gestionados.
NRMG:Número de solicitudes de recursos materiales gestionados.
NRME: Número de solicitudes de recursos materiales estimadas.</v>
      </c>
      <c r="J58" s="762" t="str">
        <f>IF(ISBLANK('5. Pp (3 años)'!J58),"",'5. Pp (3 años)'!J58)</f>
        <v xml:space="preserve">UNIDAD DE MEDIDA DEL INDICADOR:
Porcentaje   
 UNIDAD DE MEDIDA DE LA VARIABLE:
Solicitudes de Recursos Materiales. </v>
      </c>
      <c r="K58" s="761" t="str">
        <f>IF(ISBLANK('5. Pp (3 años)'!K58),"",'5. Pp (3 años)'!K58)</f>
        <v>Ascendente</v>
      </c>
      <c r="L58" s="763" t="s">
        <v>1297</v>
      </c>
      <c r="M58" s="763" t="s">
        <v>1112</v>
      </c>
      <c r="N58" s="762" t="str">
        <f>IF(ISBLANK('5. Pp (3 años)'!N58),"",'5. Pp (3 años)'!N58)</f>
        <v>Nombre del Documento: 
Oficios de solicitudes, solicitud de gastos, solicitud de comprobación, solicitud de pago, requisiciones, salidas de almacén, transferencias, resguardos de bienes.
Nombre de quien genera la información: 
Elaborada por la dirección solicitante.
Periodicidad con que se genera la información:
Trimestral
Liga de la página donde se localiza la información o ubicación:
Cuyas copias se encuentra en los archivos de la Dirección de la Coordinación General Administrativa.</v>
      </c>
      <c r="O58" s="762" t="str">
        <f>IF(ISBLANK('5. Pp (3 años)'!O58),"",'5. Pp (3 años)'!O58)</f>
        <v>Las direcciones adscritas a la Secretaría General no presentan en tiempo y forma la información pertinente para llevar a cabo la gestión de las solicitudes de recursos materiales.</v>
      </c>
      <c r="P58" s="764" t="str">
        <f>IF(ISBLANK('5. Pp (3 años)'!P58),"",'5. Pp (3 años)'!P58)</f>
        <v>ODS 16
 Meta 16.6: Crear instituciones eficaces, responsables y transparentes a todos los niveles.</v>
      </c>
    </row>
    <row r="59" spans="1:16" ht="294">
      <c r="A59" s="36"/>
      <c r="B59" s="765" t="str">
        <f>IF(ISBLANK('5. Pp (3 años)'!B59),"",'5. Pp (3 años)'!B59)</f>
        <v>Coordinación del Registro Civil</v>
      </c>
      <c r="C59" s="757" t="str">
        <f>IF(ISBLANK('5. Pp (3 años)'!C59),"",'5. Pp (3 años)'!C59)</f>
        <v>Componente</v>
      </c>
      <c r="D59" s="756" t="str">
        <f>IF(ISBLANK('5. Pp (3 años)'!D59),"",'5. Pp (3 años)'!D59)</f>
        <v>3.1.1.1.4 Actos registrales constitutivos o modificativos del Estado Civil de la población benitojuarense, garantizando el derecho a la igualdad entre mujeres y hombres inscritos.</v>
      </c>
      <c r="E59" s="756" t="str">
        <f>IF(ISBLANK('5. Pp (3 años)'!E59),"",'5. Pp (3 años)'!E59)</f>
        <v>PARI: Porcentaje de actos registrales inscritos</v>
      </c>
      <c r="F59" s="756" t="str">
        <f>IF(ISBLANK('5. Pp (3 años)'!F59),"",'5. Pp (3 años)'!F59)</f>
        <v>Este indicador mide el numero de trámites que generan las 09 Oficialias del Registro Civil del municipio de Benito Juárez.</v>
      </c>
      <c r="G59" s="757" t="str">
        <f>IF(ISBLANK('5. Pp (3 años)'!G59),"",'5. Pp (3 años)'!G59)</f>
        <v xml:space="preserve">Eficiencia </v>
      </c>
      <c r="H59" s="757" t="str">
        <f>IF(ISBLANK('5. Pp (3 años)'!H59),"",'5. Pp (3 años)'!H59)</f>
        <v>Trimestral</v>
      </c>
      <c r="I59" s="756" t="str">
        <f>IF(ISBLANK('5. Pp (3 años)'!I59),"",'5. Pp (3 años)'!I59)</f>
        <v xml:space="preserve">METODO DE CALCULO:
PARI= (NARI/NARE)*100
VARIABLES: 
PARI: Porcentaje de actos inscritos. 
NARI: Número de actos registrales inscritos.    
NARE: Número de actos registrales estimados a inscribir.                                       </v>
      </c>
      <c r="J59" s="756" t="str">
        <f>IF(ISBLANK('5. Pp (3 años)'!J59),"",'5. Pp (3 años)'!J59)</f>
        <v>UNIDAD DE MEDIDA DEL INDICADOR:
Porcentaje.
UNIDAD DE MEDIDA DE LA VARIABLE
Actos Registrales.</v>
      </c>
      <c r="K59" s="757" t="str">
        <f>IF(ISBLANK('5. Pp (3 años)'!K59),"",'5. Pp (3 años)'!K59)</f>
        <v>Ascendente</v>
      </c>
      <c r="L59" s="767" t="s">
        <v>1298</v>
      </c>
      <c r="M59" s="767" t="s">
        <v>1299</v>
      </c>
      <c r="N59" s="756" t="str">
        <f>IF(ISBLANK('5. Pp (3 años)'!N59),"",'5. Pp (3 años)'!N59)</f>
        <v xml:space="preserve">Nombre del Documento: Comprobacion de la Adquisicion de Formatos Valorados.
Nombre de quien genera la información: 
Coordinacion Administrativa del Registro Civil.
Periodicidad con que se genera la información:
Mensual.
Liga de la página donde se localiza la información o ubicación:
El expediente se encuentra en laa Repisa Numero 1 de la Coordinacion Administrativa del Registro Civil.
</v>
      </c>
      <c r="O59" s="756" t="str">
        <f>IF(ISBLANK('5. Pp (3 años)'!O59),"",'5. Pp (3 años)'!O59)</f>
        <v>La ciudadania acude a las instalaciones de las Oficialias de registo civil a realizar sus tramites de registro</v>
      </c>
      <c r="P59" s="759" t="str">
        <f>IF(ISBLANK('5. Pp (3 años)'!P59),"",'5. Pp (3 años)'!P59)</f>
        <v>ODS 16
 Meta 16.9: Para 2030, proporcionar acceso a una identidad jurídica para todos, en particular mediante el registro de nacimientos.
 ODS 5: Lograr la igualdad entre los géneros y empoderar a todas las mujeres y las niñas
 Meta 5.1: Poner fin a todas las formas de discriminación contra todas las mujeres y las niñas en todo el mundo.</v>
      </c>
    </row>
    <row r="60" spans="1:16" ht="273">
      <c r="B60" s="760" t="str">
        <f>IF(ISBLANK('5. Pp (3 años)'!B60),"",'5. Pp (3 años)'!B60)</f>
        <v>Coordinación del Registro Civil</v>
      </c>
      <c r="C60" s="761" t="str">
        <f>IF(ISBLANK('5. Pp (3 años)'!C60),"",'5. Pp (3 años)'!C60)</f>
        <v>Actividad</v>
      </c>
      <c r="D60" s="762" t="str">
        <f>IF(ISBLANK('5. Pp (3 años)'!D60),"",'5. Pp (3 años)'!D60)</f>
        <v>3.1.1.1.4.1 Adquisición de herramientas tecnológicas del Registro Civil.</v>
      </c>
      <c r="E60" s="762" t="str">
        <f>IF(ISBLANK('5. Pp (3 años)'!E60),"",'5. Pp (3 años)'!E60)</f>
        <v xml:space="preserve">PAECE: Porcentaje de adquisición de equipos de cómputo y electrónicos.      </v>
      </c>
      <c r="F60" s="762" t="str">
        <f>IF(ISBLANK('5. Pp (3 años)'!F60),"",'5. Pp (3 años)'!F60)</f>
        <v>Este indicador mide el número de herramientas tecnologicas como equipos de computo  escaners e  impresoras para la mejora de calidad y eficiencia en el servicio que otorgan las 09 oficialias del Regiatro Civil.</v>
      </c>
      <c r="G60" s="761" t="str">
        <f>IF(ISBLANK('5. Pp (3 años)'!G60),"",'5. Pp (3 años)'!G60)</f>
        <v xml:space="preserve">Eficiencia </v>
      </c>
      <c r="H60" s="761" t="str">
        <f>IF(ISBLANK('5. Pp (3 años)'!H60),"",'5. Pp (3 años)'!H60)</f>
        <v>Trimestral</v>
      </c>
      <c r="I60" s="762" t="str">
        <f>IF(ISBLANK('5. Pp (3 años)'!I60),"",'5. Pp (3 años)'!I60)</f>
        <v xml:space="preserve">METODO DE CALCULO:                                                                                                          
PAECE= (NEA/NEN)*100                        
VARIABLES:                                                                                                
PAECE: Porcentaje de Adquisición de equipos computos y Electrónicos.                                                           
NEA: Número equipos adquiridos. 
NEN: Números de equipos necesitados.                      </v>
      </c>
      <c r="J60" s="762" t="str">
        <f>IF(ISBLANK('5. Pp (3 años)'!J60),"",'5. Pp (3 años)'!J60)</f>
        <v>UNIDAD DE MEDIDA DEL INDICADOR:
Porcentaje.
 UNIDAD DE MEDIDA DE LA VARIABLE
Equipos de cómputo y electrónicos.</v>
      </c>
      <c r="K60" s="761" t="str">
        <f>IF(ISBLANK('5. Pp (3 años)'!K60),"",'5. Pp (3 años)'!K60)</f>
        <v>Ascendente</v>
      </c>
      <c r="L60" s="763" t="s">
        <v>1300</v>
      </c>
      <c r="M60" s="766" t="s">
        <v>1588</v>
      </c>
      <c r="N60" s="762" t="str">
        <f>IF(ISBLANK('5. Pp (3 años)'!N60),"",'5. Pp (3 años)'!N60)</f>
        <v>Nombre del Documento: Acta de Entrega Recepcion de Equipos.
Nombre de quien genera la información: Direccion de Planeacion Municipal 
Periodicidad con que se genera la información: Trimestral
Liga de la página donde se localiza la información o ubicación: 
El expediente se encuentra en la Repisa Numero 1 de la Coordinacion Administrativa del Registro Civil.</v>
      </c>
      <c r="O60" s="762" t="str">
        <f>IF(ISBLANK('5. Pp (3 años)'!O60),"",'5. Pp (3 años)'!O60)</f>
        <v>La Tesorería autoriza la adquisición de los equipos de computo, electronicos y muebles.</v>
      </c>
      <c r="P60" s="764" t="str">
        <f>IF(ISBLANK('5. Pp (3 años)'!P60),"",'5. Pp (3 años)'!P60)</f>
        <v>ODS 9: Construir infraestructuras resilientes, promover la industrialización inclusiva y sostenible y fomentar la innovación
 Meta 9.1: Desarrollar infraestructuras fiables, sostenibles, resilientes y de calidad, incluidas infraestructuras regionales y transfronterizas, para apoyar el desarrollo económico y el bienestar humano, con especial hincapié en el acceso equitativo y asequible para todos.
 Meta 9.4: Para 2030, mejorar la infraestructura y reajustar las industrias para que sean sostenibles, usando los recursos con mayor eficacia y promoviendo la adopción de tecnologías y procesos industriales limpios y ambientalmente racionales, y logrando que todos los países adopten medidas de acuerdo con sus capacidades respectivas.</v>
      </c>
    </row>
    <row r="61" spans="1:16" ht="231">
      <c r="B61" s="760" t="str">
        <f>IF(ISBLANK('5. Pp (3 años)'!B61),"",'5. Pp (3 años)'!B61)</f>
        <v>Coordinación del Registro Civil</v>
      </c>
      <c r="C61" s="761" t="str">
        <f>IF(ISBLANK('5. Pp (3 años)'!C61),"",'5. Pp (3 años)'!C61)</f>
        <v>Actividad</v>
      </c>
      <c r="D61" s="762" t="str">
        <f>IF(ISBLANK('5. Pp (3 años)'!D61),"",'5. Pp (3 años)'!D61)</f>
        <v>3.1.1.1.4.2 Incremento en la adquisición de formatos valorados Adquiridos.</v>
      </c>
      <c r="E61" s="762" t="str">
        <f>IF(ISBLANK('5. Pp (3 años)'!E61),"",'5. Pp (3 años)'!E61)</f>
        <v xml:space="preserve">PFVA: Porcentaje de formatos valoradas  adquiridas. </v>
      </c>
      <c r="F61" s="762" t="str">
        <f>IF(ISBLANK('5. Pp (3 años)'!F61),"",'5. Pp (3 años)'!F61)</f>
        <v>Este indicador mide el número de formatos valorados adquiridos para poder cubrir la demnada que la ciudadania solicita en cada uno de los tramites que generan las 09 Ofcialias del Registro civil.</v>
      </c>
      <c r="G61" s="761" t="str">
        <f>IF(ISBLANK('5. Pp (3 años)'!G61),"",'5. Pp (3 años)'!G61)</f>
        <v xml:space="preserve">Eficiencia </v>
      </c>
      <c r="H61" s="761" t="str">
        <f>IF(ISBLANK('5. Pp (3 años)'!H61),"",'5. Pp (3 años)'!H61)</f>
        <v>Trimestral</v>
      </c>
      <c r="I61" s="762" t="str">
        <f>IF(ISBLANK('5. Pp (3 años)'!I61),"",'5. Pp (3 años)'!I61)</f>
        <v xml:space="preserve">METODO DE CALCULO:                                                                                                  
PFVA= (NFVA/NFVR)*100
VARIABLES:                                                                                                              
PFVA: Porcentaje de formatos valoradas adquiridos.                                     
NFVA: Número de formatos valorados adquiridos. 
NFVR: Número de formatos valorados requeridos.                                                                                                               </v>
      </c>
      <c r="J61" s="762" t="str">
        <f>IF(ISBLANK('5. Pp (3 años)'!J61),"",'5. Pp (3 años)'!J61)</f>
        <v>UNIDAD DE MEDIDA DEL INDICADOR:
Porcentaje.
UNIDAD DE MEDIDA DE LA VARIABLE:
Formatos valorados.</v>
      </c>
      <c r="K61" s="761" t="str">
        <f>IF(ISBLANK('5. Pp (3 años)'!K61),"",'5. Pp (3 años)'!K61)</f>
        <v>Ascendente</v>
      </c>
      <c r="L61" s="763" t="s">
        <v>1301</v>
      </c>
      <c r="M61" s="766" t="s">
        <v>1589</v>
      </c>
      <c r="N61" s="762" t="str">
        <f>IF(ISBLANK('5. Pp (3 años)'!N61),"",'5. Pp (3 años)'!N61)</f>
        <v>Nombre del Documento: factura
Nombre de quien genera la información: Coordinacion Administrativa del Registro Civil.
Periodicidad con que se genera la información: Mensual 
Liga de la página donde se localiza la información o ubicación: Expediente de Comprobaciones 2021,  Repisa Numero 1 de la Coordinacion Administrativa del Registro Civil.</v>
      </c>
      <c r="O61" s="762" t="str">
        <f>IF(ISBLANK('5. Pp (3 años)'!O61),"",'5. Pp (3 años)'!O61)</f>
        <v>La Tesorería autoriza el incremento para la adquisición de formatos valorados para la emisionde los actos registrales en este Municipio</v>
      </c>
      <c r="P61" s="764" t="str">
        <f>IF(ISBLANK('5. Pp (3 años)'!P61),"",'5. Pp (3 años)'!P61)</f>
        <v>ODS 16
 Meta 16.9: Para 2030, proporcionar acceso a una identidad jurídica para todos, en particular mediante el registro de nacimientos.</v>
      </c>
    </row>
    <row r="62" spans="1:16" ht="252">
      <c r="B62" s="760" t="str">
        <f>IF(ISBLANK('5. Pp (3 años)'!B62),"",'5. Pp (3 años)'!B62)</f>
        <v>Coordinación del Registro Civil</v>
      </c>
      <c r="C62" s="761" t="str">
        <f>IF(ISBLANK('5. Pp (3 años)'!C62),"",'5. Pp (3 años)'!C62)</f>
        <v>Actividad</v>
      </c>
      <c r="D62" s="762" t="str">
        <f>IF(ISBLANK('5. Pp (3 años)'!D62),"",'5. Pp (3 años)'!D62)</f>
        <v>3.1.1.1.4.3 Capacitación al personal del Registro Civil.</v>
      </c>
      <c r="E62" s="762" t="str">
        <f>IF(ISBLANK('5. Pp (3 años)'!E62),"",'5. Pp (3 años)'!E62)</f>
        <v>PPC: Porcentaje de personal del Registro Civil capacitado.</v>
      </c>
      <c r="F62" s="762" t="str">
        <f>IF(ISBLANK('5. Pp (3 años)'!F62),"",'5. Pp (3 años)'!F62)</f>
        <v>Este indicador mide el número de cursos de capacitacion para el personal que labora en las 9 Oficialias del Registro Civil, con la finalidad de mantener actualizados los conocimientos de dicho personal.</v>
      </c>
      <c r="G62" s="761" t="str">
        <f>IF(ISBLANK('5. Pp (3 años)'!G62),"",'5. Pp (3 años)'!G62)</f>
        <v xml:space="preserve">Eficiencia </v>
      </c>
      <c r="H62" s="761" t="str">
        <f>IF(ISBLANK('5. Pp (3 años)'!H62),"",'5. Pp (3 años)'!H62)</f>
        <v>Trimestral</v>
      </c>
      <c r="I62" s="762" t="str">
        <f>IF(ISBLANK('5. Pp (3 años)'!I62),"",'5. Pp (3 años)'!I62)</f>
        <v xml:space="preserve">METODO DE CALCULO:                                                                                        
PPC= (NPC/NPEC)                                                        
VARIABLES:                                                                                                             
PPC: Porcentaje de personal del Registro Civil capacitado.                                                                                                                       
NPC: Número de Personal Capacitado.
NPEC: Número del Personal estimado a capacitar.                                                                                                        </v>
      </c>
      <c r="J62" s="762" t="str">
        <f>IF(ISBLANK('5. Pp (3 años)'!J62),"",'5. Pp (3 años)'!J62)</f>
        <v>UNIDAD DE MEDIDA DEL INDICADOR:
Porcentaje.
UNIDAD DE MEDIDA DE LA VARIABLE: 
Personal del Registro Civil capacitado</v>
      </c>
      <c r="K62" s="761" t="str">
        <f>IF(ISBLANK('5. Pp (3 años)'!K62),"",'5. Pp (3 años)'!K62)</f>
        <v>Ascendente</v>
      </c>
      <c r="L62" s="763" t="s">
        <v>1302</v>
      </c>
      <c r="M62" s="766" t="s">
        <v>1590</v>
      </c>
      <c r="N62" s="762" t="str">
        <f>IF(ISBLANK('5. Pp (3 años)'!N62),"",'5. Pp (3 años)'!N62)</f>
        <v>Nombre del Documento: Lista de asistencia 
Nombre de quien genera la información: Coordinacion Administrativa del Registro Civil.
Periodicidad con que se genera la información: Trimestral.
Liga de la página donde se localiza la información o ubicación: El expediente se encuentra en la Repisa Numero 1 de la Coordinacion Administrativa del Registro Civil.</v>
      </c>
      <c r="O62" s="762" t="str">
        <f>IF(ISBLANK('5. Pp (3 años)'!O62),"",'5. Pp (3 años)'!O62)</f>
        <v xml:space="preserve">La Oficialía Mayor y la Tesoreria autorizan el presupuesto y acondiciones necesarias para otorgar las capatitaciones necesarias con instructores de calidad para el personal del Registro Civil. </v>
      </c>
      <c r="P62" s="764" t="str">
        <f>IF(ISBLANK('5. Pp (3 años)'!P62),"",'5. Pp (3 años)'!P62)</f>
        <v>ODS 16
 Meta 16.6: Crear instituciones eficaces, responsables y transparentes a todos los niveles.</v>
      </c>
    </row>
    <row r="63" spans="1:16" ht="231">
      <c r="B63" s="760" t="str">
        <f>IF(ISBLANK('5. Pp (3 años)'!B63),"",'5. Pp (3 años)'!B63)</f>
        <v>Coordinación del Registro Civil</v>
      </c>
      <c r="C63" s="761" t="str">
        <f>IF(ISBLANK('5. Pp (3 años)'!C63),"",'5. Pp (3 años)'!C63)</f>
        <v>Actividad</v>
      </c>
      <c r="D63" s="762" t="str">
        <f>IF(ISBLANK('5. Pp (3 años)'!D63),"",'5. Pp (3 años)'!D63)</f>
        <v>3.1.1.1.4.4 Mejoramiento de las instalaciones del Registro Civil.</v>
      </c>
      <c r="E63" s="762" t="str">
        <f>IF(ISBLANK('5. Pp (3 años)'!E63),"",'5. Pp (3 años)'!E63)</f>
        <v>PIRM: Porcentaje de instalaciones del Registro Civil mejoradas.</v>
      </c>
      <c r="F63" s="762" t="str">
        <f>IF(ISBLANK('5. Pp (3 años)'!F63),"",'5. Pp (3 años)'!F63)</f>
        <v>Este indicador mide el número de instalaciones dignas y en codiciones optimas para recibir a los ciudadanos que acuden a las 09 Oficialias del Registro Civil a realizar sus tramites registrales de manera agil por una buena distribucion del personal en las instalaciones de cada oficialia.</v>
      </c>
      <c r="G63" s="761" t="str">
        <f>IF(ISBLANK('5. Pp (3 años)'!G63),"",'5. Pp (3 años)'!G63)</f>
        <v xml:space="preserve">Eficiencia </v>
      </c>
      <c r="H63" s="761" t="str">
        <f>IF(ISBLANK('5. Pp (3 años)'!H63),"",'5. Pp (3 años)'!H63)</f>
        <v>Trimestral</v>
      </c>
      <c r="I63" s="762" t="str">
        <f>IF(ISBLANK('5. Pp (3 años)'!I63),"",'5. Pp (3 años)'!I63)</f>
        <v xml:space="preserve">METODO DE CÁLCULO:                                                                     
PIRM= (NIME/NIES)*100
VARIABLES:                                                                                                                           
PIRM: Porcentaje de instalaciones del Registro Civil mejoradas.                                                                     
NIME: Número de instalaciones mejoradas.                                                                               
NIES: Número de instalaciones estimadas.                                                                                    </v>
      </c>
      <c r="J63" s="762" t="str">
        <f>IF(ISBLANK('5. Pp (3 años)'!J63),"",'5. Pp (3 años)'!J63)</f>
        <v>UNIDAD DE MEDIDA DEL INDICADOR
Porcentaje.
UNIDAD DE MEDIDA DE LA VARIABLE:
Instalaciones del Registro Civil.</v>
      </c>
      <c r="K63" s="761" t="str">
        <f>IF(ISBLANK('5. Pp (3 años)'!K63),"",'5. Pp (3 años)'!K63)</f>
        <v>Ascendente</v>
      </c>
      <c r="L63" s="763" t="s">
        <v>1303</v>
      </c>
      <c r="M63" s="766" t="s">
        <v>1591</v>
      </c>
      <c r="N63" s="762" t="str">
        <f>IF(ISBLANK('5. Pp (3 años)'!N63),"",'5. Pp (3 años)'!N63)</f>
        <v>Nombre del Documento: Acta de Entrega de Proyecto
Nombre de quien genera la información: Direccion de Obras Publicas
Periodicidad con que se genera la información: Anual
Liga de la página donde se localiza la información o ubicación:El expediente se encuentra en la Repisa Numero 1 de la Coordinacion Administrativa del Registro Civil.</v>
      </c>
      <c r="O63" s="762" t="str">
        <f>IF(ISBLANK('5. Pp (3 años)'!O63),"",'5. Pp (3 años)'!O63)</f>
        <v>La Oficialia Mayor y la Tesoreria Municipal otorguen el recurso para la remodelacion de las Oficialias del Registro Civil</v>
      </c>
      <c r="P63" s="764" t="str">
        <f>IF(ISBLANK('5. Pp (3 años)'!P63),"",'5. Pp (3 años)'!P63)</f>
        <v>ODS 9
 Meta 9.1: Desarrollar infraestructuras fiables, sostenibles, resilientes y de calidad, incluidas infraestructuras regionales y transfronterizas, para apoyar el desarrollo económico y el bienestar humano, con especial hincapié en el acceso equitativo y asequible para todos.</v>
      </c>
    </row>
    <row r="64" spans="1:16" ht="252">
      <c r="B64" s="765" t="str">
        <f>IF(ISBLANK('5. Pp (3 años)'!B64),"",'5. Pp (3 años)'!B64)</f>
        <v>Direccion de Derechos Humanos y Grupos Prioritarios</v>
      </c>
      <c r="C64" s="757" t="str">
        <f>IF(ISBLANK('5. Pp (3 años)'!C64),"",'5. Pp (3 años)'!C64)</f>
        <v>Componente</v>
      </c>
      <c r="D64" s="756" t="str">
        <f>IF(ISBLANK('5. Pp (3 años)'!D64),"",'5. Pp (3 años)'!D64)</f>
        <v>3.1.1.1.5 Quejas y recomendaciones en materia de Derechos Humanos atendidas.</v>
      </c>
      <c r="E64" s="756" t="str">
        <f>IF(ISBLANK('5. Pp (3 años)'!E64),"",'5. Pp (3 años)'!E64)</f>
        <v>PQRDH: Porcentaje de quejas y recomendaciones en materia de Derechos Humanos atendidas.</v>
      </c>
      <c r="F64" s="756" t="str">
        <f>IF(ISBLANK('5. Pp (3 años)'!F64),"",'5. Pp (3 años)'!F64)</f>
        <v>Mide la efectividad de atención a quejas y recomendaciones en Derechos Humanos.</v>
      </c>
      <c r="G64" s="757" t="str">
        <f>IF(ISBLANK('5. Pp (3 años)'!G64),"",'5. Pp (3 años)'!G64)</f>
        <v xml:space="preserve">Eficiencia </v>
      </c>
      <c r="H64" s="757" t="str">
        <f>IF(ISBLANK('5. Pp (3 años)'!H64),"",'5. Pp (3 años)'!H64)</f>
        <v>Trimestral</v>
      </c>
      <c r="I64" s="756" t="str">
        <f>IF(ISBLANK('5. Pp (3 años)'!I64),"",'5. Pp (3 años)'!I64)</f>
        <v>MÉTODO DE CÁLCULO
PQRDH = (NQRA/NQRR)*100
VARIABLES
PQRDH: Porcentaje de quejas y recomendaciones en materia de Derechos Humanos atendidas.
NQRA: Número de quejas y recomendaciones atendidas
NQRR: Número de quejas y recomendaciones recibidas</v>
      </c>
      <c r="J64" s="756" t="str">
        <f>IF(ISBLANK('5. Pp (3 años)'!J64),"",'5. Pp (3 años)'!J64)</f>
        <v>UNIDAD DE MEDIDA DEL INDICADOR:
Porcentaje   
 UNIDAD DE MEDIDA DE LA VARIABLE:
Quejas y recomendaciones de Derechos Humanos atendidas</v>
      </c>
      <c r="K64" s="757" t="str">
        <f>IF(ISBLANK('5. Pp (3 años)'!K64),"",'5. Pp (3 años)'!K64)</f>
        <v>Ascendente</v>
      </c>
      <c r="L64" s="767" t="s">
        <v>1592</v>
      </c>
      <c r="M64" s="758" t="s">
        <v>1593</v>
      </c>
      <c r="N64" s="756" t="str">
        <f>IF(ISBLANK('5. Pp (3 años)'!N64),"",'5. Pp (3 años)'!N64)</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4" s="756" t="str">
        <f>IF(ISBLANK('5. Pp (3 años)'!O64),"",'5. Pp (3 años)'!O64)</f>
        <v>La ciudadanía no acude a las oficinas y las Dependencias no envían expedientes para la Recepcion y ateción a las recomendaciones en Materia de Derechos Humanos</v>
      </c>
      <c r="P64" s="759" t="str">
        <f>IF(ISBLANK('5. Pp (3 años)'!P64),"",'5. Pp (3 años)'!P64)</f>
        <v>ODS 16
 Meta 16.3: Promover el estado de derecho en los planos nacional e internacional y garantizar la igualdad de acceso a la justicia para todos.
 Meta 16.6: Crear instituciones eficaces, responsables y transparentes a todos los niveles.
 Meta 16.10: Garantizar el acceso público a la información y proteger las libertades fundamentales, de conformidad con las leyes nacionales y los acuerdos internacionales.</v>
      </c>
    </row>
    <row r="65" spans="2:16" ht="252">
      <c r="B65" s="760" t="str">
        <f>IF(ISBLANK('5. Pp (3 años)'!B65),"",'5. Pp (3 años)'!B65)</f>
        <v>Direccion de Derechos Humanos y Grupos Prioritarios</v>
      </c>
      <c r="C65" s="761" t="str">
        <f>IF(ISBLANK('5. Pp (3 años)'!C65),"",'5. Pp (3 años)'!C65)</f>
        <v>Actividad</v>
      </c>
      <c r="D65" s="762" t="str">
        <f>IF(ISBLANK('5. Pp (3 años)'!D65),"",'5. Pp (3 años)'!D65)</f>
        <v>3.1.1.1.5.1 Prestación de asesorías jurídicas y atención a quejas en materia de Derechos Humanos.</v>
      </c>
      <c r="E65" s="762" t="str">
        <f>IF(ISBLANK('5. Pp (3 años)'!E65),"",'5. Pp (3 años)'!E65)</f>
        <v>PJQDH: Porcentaje de asesorías jurídicas y atenciones a quejas en materia de Derechos Humanos realizadas.</v>
      </c>
      <c r="F65" s="762" t="str">
        <f>IF(ISBLANK('5. Pp (3 años)'!F65),"",'5. Pp (3 años)'!F65)</f>
        <v>Mide la cantidad de asesorias jurdicas en materia de Derechos Humanos.</v>
      </c>
      <c r="G65" s="761" t="str">
        <f>IF(ISBLANK('5. Pp (3 años)'!G65),"",'5. Pp (3 años)'!G65)</f>
        <v xml:space="preserve">Eficiencia </v>
      </c>
      <c r="H65" s="761" t="str">
        <f>IF(ISBLANK('5. Pp (3 años)'!H65),"",'5. Pp (3 años)'!H65)</f>
        <v>Trimestral</v>
      </c>
      <c r="I65" s="762" t="str">
        <f>IF(ISBLANK('5. Pp (3 años)'!I65),"",'5. Pp (3 años)'!I65)</f>
        <v>MÉTODO DE CÁLCULO
PJQDH = (NAJAR/NAJAP)*100
VARIABLES
PJQDH: Porcentaje de asesorías jurídicas y atenciones a quejas en materia de Derechos Humanos realizadas.
NAJAR: Número de asesorías jurídicas y atenciones realizadas
NAJAP: Número de asesorías jurídicas y atenciones programadas</v>
      </c>
      <c r="J65" s="762" t="str">
        <f>IF(ISBLANK('5. Pp (3 años)'!J65),"",'5. Pp (3 años)'!J65)</f>
        <v>UNIDAD DE MEDIDA DEL INDICADOR:
Porcentaje   
UNIDAD DE MEDIDA DE LA VARIABLE:
Asesorías jurídicas y atenciones a quejas en materia de Derechos Humanos</v>
      </c>
      <c r="K65" s="761" t="str">
        <f>IF(ISBLANK('5. Pp (3 años)'!K65),"",'5. Pp (3 años)'!K65)</f>
        <v>Ascendente</v>
      </c>
      <c r="L65" s="763" t="s">
        <v>1594</v>
      </c>
      <c r="M65" s="766" t="s">
        <v>1595</v>
      </c>
      <c r="N65" s="762" t="str">
        <f>IF(ISBLANK('5. Pp (3 años)'!N65),"",'5. Pp (3 años)'!N65)</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5" s="762" t="str">
        <f>IF(ISBLANK('5. Pp (3 años)'!O65),"",'5. Pp (3 años)'!O65)</f>
        <v>La ciudadanía no acude a la oficina para su atención con respecto a Asesorías en Materia de Derechos Humanos</v>
      </c>
      <c r="P65" s="764" t="str">
        <f>IF(ISBLANK('5. Pp (3 años)'!P65),"",'5. Pp (3 años)'!P65)</f>
        <v>ODS 16
 Meta 16.3: Promover el estado de derecho en los planos nacional e internacional y garantizar la igualdad de acceso a la justicia para todos.</v>
      </c>
    </row>
    <row r="66" spans="2:16" ht="252">
      <c r="B66" s="760" t="str">
        <f>IF(ISBLANK('5. Pp (3 años)'!B66),"",'5. Pp (3 años)'!B66)</f>
        <v>Direccion de Derechos Humanos y Grupos Prioritarios</v>
      </c>
      <c r="C66" s="761" t="str">
        <f>IF(ISBLANK('5. Pp (3 años)'!C66),"",'5. Pp (3 años)'!C66)</f>
        <v>Actividad</v>
      </c>
      <c r="D66" s="762" t="str">
        <f>IF(ISBLANK('5. Pp (3 años)'!D66),"",'5. Pp (3 años)'!D66)</f>
        <v>3.1.1.1.5.2 Impartición de capacitaciones especializadas en materia de Derechos Humanos y no discriminación.</v>
      </c>
      <c r="E66" s="762" t="str">
        <f>IF(ISBLANK('5. Pp (3 años)'!E66),"",'5. Pp (3 años)'!E66)</f>
        <v xml:space="preserve">
PCMDH: Porcentaje de capacitaciones en materia de Derechos Humanos realizadas.</v>
      </c>
      <c r="F66" s="762" t="str">
        <f>IF(ISBLANK('5. Pp (3 años)'!F66),"",'5. Pp (3 años)'!F66)</f>
        <v>Mide la cantidad de capacitaciones en Materia de Derechos Humanos.</v>
      </c>
      <c r="G66" s="761" t="str">
        <f>IF(ISBLANK('5. Pp (3 años)'!G66),"",'5. Pp (3 años)'!G66)</f>
        <v xml:space="preserve">Eficiencia </v>
      </c>
      <c r="H66" s="761" t="str">
        <f>IF(ISBLANK('5. Pp (3 años)'!H66),"",'5. Pp (3 años)'!H66)</f>
        <v>Trimestral</v>
      </c>
      <c r="I66" s="762" t="str">
        <f>IF(ISBLANK('5. Pp (3 años)'!I66),"",'5. Pp (3 años)'!I66)</f>
        <v>MÉTODO DE CÁLCULO
PCMDH = (NCR/NCP)*100
VARIABLES
PCMDH: Porcentaje de capacitaciones en materia de Derechos Humanos realizadas.
NCR: Número de capacitaciones realizadas
NCP: Número de capacitaciones programadas</v>
      </c>
      <c r="J66" s="762" t="str">
        <f>IF(ISBLANK('5. Pp (3 años)'!J66),"",'5. Pp (3 años)'!J66)</f>
        <v>UNIDAD DE MEDIDA DEL INDICADOR:
Porcentaje   
 UNIDAD DE MEDIDA DE LA VARIABLE:
capacitaciones en materia de Derechos Humanos</v>
      </c>
      <c r="K66" s="761" t="str">
        <f>IF(ISBLANK('5. Pp (3 años)'!K66),"",'5. Pp (3 años)'!K66)</f>
        <v>Ascendente</v>
      </c>
      <c r="L66" s="763" t="s">
        <v>1596</v>
      </c>
      <c r="M66" s="766" t="s">
        <v>1597</v>
      </c>
      <c r="N66" s="762" t="str">
        <f>IF(ISBLANK('5. Pp (3 años)'!N66),"",'5. Pp (3 años)'!N66)</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6" s="762" t="str">
        <f>IF(ISBLANK('5. Pp (3 años)'!O66),"",'5. Pp (3 años)'!O66)</f>
        <v>Las Dependencias no participan en las capacitaciones programadas.</v>
      </c>
      <c r="P66" s="764" t="str">
        <f>IF(ISBLANK('5. Pp (3 años)'!P66),"",'5. Pp (3 años)'!P66)</f>
        <v>ODS 16
 Meta 16.6: Crear instituciones eficaces, responsables y transparentes a todos los niveles.</v>
      </c>
    </row>
    <row r="67" spans="2:16" ht="252">
      <c r="B67" s="760" t="str">
        <f>IF(ISBLANK('5. Pp (3 años)'!B67),"",'5. Pp (3 años)'!B67)</f>
        <v>Direccion de Derechos Humanos y Grupos Prioritarios</v>
      </c>
      <c r="C67" s="761" t="str">
        <f>IF(ISBLANK('5. Pp (3 años)'!C67),"",'5. Pp (3 años)'!C67)</f>
        <v>Actividad</v>
      </c>
      <c r="D67" s="762" t="str">
        <f>IF(ISBLANK('5. Pp (3 años)'!D67),"",'5. Pp (3 años)'!D67)</f>
        <v>3.1.1.1.5.3 Realización de mesas de trabajo en materia de Derechos Humanos con instituciones y organizaciones de la sociedad civil.</v>
      </c>
      <c r="E67" s="762" t="str">
        <f>IF(ISBLANK('5. Pp (3 años)'!E67),"",'5. Pp (3 años)'!E67)</f>
        <v>PMTDH: Porcentaje de Mesas de Trabajo en materia de Derechos Humanos realizadas.</v>
      </c>
      <c r="F67" s="762" t="str">
        <f>IF(ISBLANK('5. Pp (3 años)'!F67),"",'5. Pp (3 años)'!F67)</f>
        <v>Mide la cantidad de mesas de trabajo realizadas en Materia de Derechos Humanos.</v>
      </c>
      <c r="G67" s="761" t="str">
        <f>IF(ISBLANK('5. Pp (3 años)'!G67),"",'5. Pp (3 años)'!G67)</f>
        <v xml:space="preserve">Eficiencia </v>
      </c>
      <c r="H67" s="761" t="str">
        <f>IF(ISBLANK('5. Pp (3 años)'!H67),"",'5. Pp (3 años)'!H67)</f>
        <v>Trimestral</v>
      </c>
      <c r="I67" s="762" t="str">
        <f>IF(ISBLANK('5. Pp (3 años)'!I67),"",'5. Pp (3 años)'!I67)</f>
        <v>MÉTODO DE CÁLCULO
PMTDH = (NMTR/NMTP)*100
VARIABLES
PMTDH: Porcentaje de Mesas de Trabajo en materia de Derechos Humanos realizadas.
NMTR: Número de mesas de trabajo realizadas
NMTP: Número de mesas de trabajo programadas</v>
      </c>
      <c r="J67" s="762" t="str">
        <f>IF(ISBLANK('5. Pp (3 años)'!J67),"",'5. Pp (3 años)'!J67)</f>
        <v>UNIDAD DE MEDIDA DEL INDICADOR:
Porcentaje   
 UNIDAD DE MEDIDA DE LA VARIABLE:
Mesas de trabajo en materia de  Derechos Humanos</v>
      </c>
      <c r="K67" s="761" t="str">
        <f>IF(ISBLANK('5. Pp (3 años)'!K67),"",'5. Pp (3 años)'!K67)</f>
        <v>Ascendente</v>
      </c>
      <c r="L67" s="763" t="s">
        <v>1598</v>
      </c>
      <c r="M67" s="766" t="s">
        <v>1599</v>
      </c>
      <c r="N67" s="762" t="str">
        <f>IF(ISBLANK('5. Pp (3 años)'!N67),"",'5. Pp (3 años)'!N67)</f>
        <v xml:space="preserve">Nombre del Documento: Bitácora actividades
Nombre de quien genera la información: Direccion de Derechos Humanos y Grupos Prioritarios
Periodicidad con que se genera la información: 
Trimestral.
Liga de la página donde se localiza la información o ubicación: archivero de metal MBJARC004863
</v>
      </c>
      <c r="O67" s="762" t="str">
        <f>IF(ISBLANK('5. Pp (3 años)'!O67),"",'5. Pp (3 años)'!O67)</f>
        <v>Las Instituciones y Organizaciones civiles no participan en las mesas de trabajo programadas.</v>
      </c>
      <c r="P67" s="764" t="str">
        <f>IF(ISBLANK('5. Pp (3 años)'!P67),"",'5. Pp (3 años)'!P67)</f>
        <v>ODS 17
 Meta 17.17: Alentar y promover la constitución de alianzas eficaces en las esferas pública, público-privada y de la sociedad civil, aprovechando la experiencia y las estrategias de obtención de recursos de las asociaciones.</v>
      </c>
    </row>
    <row r="68" spans="2:16" ht="294">
      <c r="B68" s="765" t="str">
        <f>IF(ISBLANK('5. Pp (3 años)'!B68),"",'5. Pp (3 años)'!B68)</f>
        <v>Dirección General de Asuntos Juridicos</v>
      </c>
      <c r="C68" s="757" t="str">
        <f>IF(ISBLANK('5. Pp (3 años)'!C68),"",'5. Pp (3 años)'!C68)</f>
        <v>Componente</v>
      </c>
      <c r="D68" s="756" t="str">
        <f>IF(ISBLANK('5. Pp (3 años)'!D68),"",'5. Pp (3 años)'!D68)</f>
        <v>3.1.1.1.6 Procedimientos jurídicos en los que el Ayuntamiento es parte atendidos mediante su revisión, elaboración y seguimiento.</v>
      </c>
      <c r="E68" s="756" t="str">
        <f>IF(ISBLANK('5. Pp (3 años)'!E68),"",'5. Pp (3 años)'!E68)</f>
        <v>PPJA: Porcentaje de procedimientos jurídicos atendidos</v>
      </c>
      <c r="F68" s="756" t="str">
        <f>IF(ISBLANK('5. Pp (3 años)'!F68),"",'5. Pp (3 años)'!F68)</f>
        <v>El indicador mide el numero de porcentaje de efectividad de los Procedimientos Juridicos.</v>
      </c>
      <c r="G68" s="757" t="str">
        <f>IF(ISBLANK('5. Pp (3 años)'!G68),"",'5. Pp (3 años)'!G68)</f>
        <v>Eficacia</v>
      </c>
      <c r="H68" s="757" t="str">
        <f>IF(ISBLANK('5. Pp (3 años)'!H68),"",'5. Pp (3 años)'!H68)</f>
        <v>Trimestral</v>
      </c>
      <c r="I68" s="756" t="str">
        <f>IF(ISBLANK('5. Pp (3 años)'!I68),"",'5. Pp (3 años)'!I68)</f>
        <v>MÉTODO DE CÁLCULO
PPJA = (NPJA/NPJS)*100
VARIABLES
PPJA: Porcentaje de procedimientos jurídicos atendidos
NPJA: Número de procedimientos jurídicos atendidos
NPJS: Número de procedimientos jurídicos solicitados</v>
      </c>
      <c r="J68" s="756" t="str">
        <f>IF(ISBLANK('5. Pp (3 años)'!J68),"",'5. Pp (3 años)'!J68)</f>
        <v>UNIDAD DE MEDIDA DEL INDICADOR:
Porcentaje   
 UNIDAD DE MEDIDA DE LA VARIABLE:
Proyectos juridicos</v>
      </c>
      <c r="K68" s="757" t="str">
        <f>IF(ISBLANK('5. Pp (3 años)'!K68),"",'5. Pp (3 años)'!K68)</f>
        <v>Ascendente</v>
      </c>
      <c r="L68" s="767" t="s">
        <v>1304</v>
      </c>
      <c r="M68" s="758" t="s">
        <v>1600</v>
      </c>
      <c r="N68" s="756" t="str">
        <f>IF(ISBLANK('5. Pp (3 años)'!N68),"",'5. Pp (3 años)'!N68)</f>
        <v xml:space="preserve">Nombre del Documento: Bitácora actividades 2024-2025. 
Nombre de quien genera la información: Dirección General de Asuntos Jurídicos
Periodicidad con que se genera la información: 
Trimestral.
Liga de la página donde se localiza la información o ubicación: Repisa 2 del área administrativa de la dirección
</v>
      </c>
      <c r="O68" s="756" t="str">
        <f>IF(ISBLANK('5. Pp (3 años)'!O68),"",'5. Pp (3 años)'!O68)</f>
        <v>Las demas Secretarias , Direcciones generales y demas dependencias de la Administracion Municipal solicitan apoyo para atender sus proyectos juridicos</v>
      </c>
      <c r="P68" s="759" t="str">
        <f>IF(ISBLANK('5. Pp (3 años)'!P68),"",'5. Pp (3 años)'!P68)</f>
        <v>ODS 16
 Meta 16.3: Promover el estado de derecho en los planos nacional e internacional y garantizar la igualdad de acceso a la justicia para todos.
 Meta 16.6: Crear instituciones eficaces, responsables y transparentes a todos los niveles.</v>
      </c>
    </row>
    <row r="69" spans="2:16" ht="294">
      <c r="B69" s="760" t="str">
        <f>IF(ISBLANK('5. Pp (3 años)'!B69),"",'5. Pp (3 años)'!B69)</f>
        <v>Dirección General de Asuntos Juridicos</v>
      </c>
      <c r="C69" s="761" t="str">
        <f>IF(ISBLANK('5. Pp (3 años)'!C69),"",'5. Pp (3 años)'!C69)</f>
        <v>Actividad</v>
      </c>
      <c r="D69" s="762" t="str">
        <f>IF(ISBLANK('5. Pp (3 años)'!D69),"",'5. Pp (3 años)'!D69)</f>
        <v>3.1.1.1.6.1 Revisión de instrumentos jurídicos de la Administración Pública Municipal realizada.</v>
      </c>
      <c r="E69" s="762" t="str">
        <f>IF(ISBLANK('5. Pp (3 años)'!E69),"",'5. Pp (3 años)'!E69)</f>
        <v>PIJR: Porcentaje de instrumentos jurídicos revisados</v>
      </c>
      <c r="F69" s="762" t="str">
        <f>IF(ISBLANK('5. Pp (3 años)'!F69),"",'5. Pp (3 años)'!F69)</f>
        <v xml:space="preserve"> Mide la efectividad de las revision de los instrumentos legales</v>
      </c>
      <c r="G69" s="761" t="str">
        <f>IF(ISBLANK('5. Pp (3 años)'!G69),"",'5. Pp (3 años)'!G69)</f>
        <v>Eficacia</v>
      </c>
      <c r="H69" s="761" t="str">
        <f>IF(ISBLANK('5. Pp (3 años)'!H69),"",'5. Pp (3 años)'!H69)</f>
        <v>Trimestral</v>
      </c>
      <c r="I69" s="762" t="str">
        <f>IF(ISBLANK('5. Pp (3 años)'!I69),"",'5. Pp (3 años)'!I69)</f>
        <v>MÉTODO DE CÁLCULO:
PIJR=(NIJR/NIJS)*100
VARIABLES:
PIJR: Porcentaje de instrumentos jurídicos revisados
NIJR: Número de instrumentos jurídicos revisados
NIJS: Número de instrumentos jurídicos solicitados</v>
      </c>
      <c r="J69" s="762" t="str">
        <f>IF(ISBLANK('5. Pp (3 años)'!J69),"",'5. Pp (3 años)'!J69)</f>
        <v>UNIDAD DE MEDIDA DEL INDICADOR:
Porcentaje   
 UNIDAD DE MEDIDA DE LA VARIABLE:
Instrumentos jurídicos</v>
      </c>
      <c r="K69" s="761" t="str">
        <f>IF(ISBLANK('5. Pp (3 años)'!K69),"",'5. Pp (3 años)'!K69)</f>
        <v>Ascendente</v>
      </c>
      <c r="L69" s="763" t="s">
        <v>1305</v>
      </c>
      <c r="M69" s="766" t="s">
        <v>1601</v>
      </c>
      <c r="N69" s="762" t="str">
        <f>IF(ISBLANK('5. Pp (3 años)'!N69),"",'5. Pp (3 años)'!N69)</f>
        <v xml:space="preserve">Nombre del Documento: Bitácora de actividades 2024-2025. 
Nombre de quien genera la información: Dirección General de Asuntos Jurídicos
Periodicidad con que se genera la información: 
Trimestral.
Liga de la página donde se localiza la información o ubicación: Repisa 2 del área administrativa de la dirección
</v>
      </c>
      <c r="O69" s="762" t="str">
        <f>IF(ISBLANK('5. Pp (3 años)'!O69),"",'5. Pp (3 años)'!O69)</f>
        <v>Las demas Secretarias , Direcciones generales y demas dependencias de la Administracion Municipal solicitan apoyo para atender sus proyectos juridicos</v>
      </c>
      <c r="P69" s="764" t="str">
        <f>IF(ISBLANK('5. Pp (3 años)'!P69),"",'5. Pp (3 años)'!P69)</f>
        <v>ODS 16
 Meta 16.3: Promover el estado de derecho en los planos nacional e internacional y garantizar la igualdad de acceso a la justicia para todos.
 Meta 16.6: Crear instituciones eficaces, responsables y transparentes a todos los niveles.</v>
      </c>
    </row>
    <row r="70" spans="2:16" ht="294">
      <c r="B70" s="760" t="str">
        <f>IF(ISBLANK('5. Pp (3 años)'!B70),"",'5. Pp (3 años)'!B70)</f>
        <v>Dirección General de Asuntos Juridicos</v>
      </c>
      <c r="C70" s="761" t="str">
        <f>IF(ISBLANK('5. Pp (3 años)'!C70),"",'5. Pp (3 años)'!C70)</f>
        <v>Actividad</v>
      </c>
      <c r="D70" s="762" t="str">
        <f>IF(ISBLANK('5. Pp (3 años)'!D70),"",'5. Pp (3 años)'!D70)</f>
        <v>3.1.1.1.6.2 Atención de actuaciones jurídicas para la defensa del Ayuntamiento en procedimientos legales mediante su elaboración y revisión realizada.</v>
      </c>
      <c r="E70" s="762" t="str">
        <f>IF(ISBLANK('5. Pp (3 años)'!E70),"",'5. Pp (3 años)'!E70)</f>
        <v>PAJA: Porcentaje de actuaciones jurídicas atendidas</v>
      </c>
      <c r="F70" s="762" t="str">
        <f>IF(ISBLANK('5. Pp (3 años)'!F70),"",'5. Pp (3 años)'!F70)</f>
        <v>Mide la efectividad de la atencion de los proyectos jurídicos atendidos</v>
      </c>
      <c r="G70" s="761" t="str">
        <f>IF(ISBLANK('5. Pp (3 años)'!G70),"",'5. Pp (3 años)'!G70)</f>
        <v>Eficacia</v>
      </c>
      <c r="H70" s="761" t="str">
        <f>IF(ISBLANK('5. Pp (3 años)'!H70),"",'5. Pp (3 años)'!H70)</f>
        <v>Trimestral</v>
      </c>
      <c r="I70" s="762" t="str">
        <f>IF(ISBLANK('5. Pp (3 años)'!I70),"",'5. Pp (3 años)'!I70)</f>
        <v>MÉTODO DE CÁLCULO
PAJA= (NAJA/NAJS)*100
VARIABLES
PAJA: Porcentaje de actuaciones jurídicas atendidas
NAJA: Número de actuaciones jurídicas atendidas
NAJS: Número de actuaciones jurídicas solicitadas</v>
      </c>
      <c r="J70" s="762" t="str">
        <f>IF(ISBLANK('5. Pp (3 años)'!J70),"",'5. Pp (3 años)'!J70)</f>
        <v>UNIDAD DE MEDIDA DEL INDICADOR:
Porcentaje   
 UNIDAD DE MEDIDA DE LA VARIABLE:
Actuaciones jurídicas</v>
      </c>
      <c r="K70" s="761" t="str">
        <f>IF(ISBLANK('5. Pp (3 años)'!K70),"",'5. Pp (3 años)'!K70)</f>
        <v>Ascendente</v>
      </c>
      <c r="L70" s="763" t="s">
        <v>1306</v>
      </c>
      <c r="M70" s="766" t="s">
        <v>1602</v>
      </c>
      <c r="N70" s="762" t="str">
        <f>IF(ISBLANK('5. Pp (3 años)'!N70),"",'5. Pp (3 años)'!N70)</f>
        <v xml:space="preserve">Nombre del Documento: Bitácora actividadess 2024-2025. 
Nombre de quien genera la información: Dirección General de Asuntos Jurídicos
Periodicidad con que se genera la información: 
Trimestral.
Liga de la página donde se localiza la información o ubicación: 
Repisa 2 del área administrativa de la dirección
</v>
      </c>
      <c r="O70" s="762" t="str">
        <f>IF(ISBLANK('5. Pp (3 años)'!O70),"",'5. Pp (3 años)'!O70)</f>
        <v>Las demas Secretarias , Direcciones generales y demas dependencias de la Administracion Municipal solicitan apoyo para atender sus proyectos juridicos</v>
      </c>
      <c r="P70" s="764" t="str">
        <f>IF(ISBLANK('5. Pp (3 años)'!P70),"",'5. Pp (3 años)'!P70)</f>
        <v>ODS 16
 Meta 16.3: Promover el estado de derecho en los planos nacional e internacional y garantizar la igualdad de acceso a la justicia para todos.</v>
      </c>
    </row>
    <row r="71" spans="2:16" ht="273">
      <c r="B71" s="760" t="str">
        <f>IF(ISBLANK('5. Pp (3 años)'!B71),"",'5. Pp (3 años)'!B71)</f>
        <v>Dirección General de Asuntos Juridicos</v>
      </c>
      <c r="C71" s="761" t="str">
        <f>IF(ISBLANK('5. Pp (3 años)'!C71),"",'5. Pp (3 años)'!C71)</f>
        <v>Actividad</v>
      </c>
      <c r="D71" s="762" t="str">
        <f>IF(ISBLANK('5. Pp (3 años)'!D71),"",'5. Pp (3 años)'!D71)</f>
        <v>3.1.1.1.6.3 Interposición y atención de recursos legales en juicios de garantía en los que el Ayuntamiento sea parte realizadas.</v>
      </c>
      <c r="E71" s="762" t="str">
        <f>IF(ISBLANK('5. Pp (3 años)'!E71),"",'5. Pp (3 años)'!E71)</f>
        <v>PRJG: Porcentaje de recursos en juicios de garantía atendidos</v>
      </c>
      <c r="F71" s="762" t="str">
        <f>IF(ISBLANK('5. Pp (3 años)'!F71),"",'5. Pp (3 años)'!F71)</f>
        <v>Mide la efectividad del seguimiento de los juicios de garantia</v>
      </c>
      <c r="G71" s="761" t="str">
        <f>IF(ISBLANK('5. Pp (3 años)'!G71),"",'5. Pp (3 años)'!G71)</f>
        <v>Eficacia</v>
      </c>
      <c r="H71" s="761" t="str">
        <f>IF(ISBLANK('5. Pp (3 años)'!H71),"",'5. Pp (3 años)'!H71)</f>
        <v>Trimestral</v>
      </c>
      <c r="I71" s="762" t="str">
        <f>IF(ISBLANK('5. Pp (3 años)'!I71),"",'5. Pp (3 años)'!I71)</f>
        <v>MÉTODO DE CÁLCULO
PRJG = (RJGA/RJGS)*100
VARIABLES
PRJG: Porcentaje de recursos en juicios de garantía atendidos
RJGA: Recursos en juicios de garantía atendidos
RJGS: Recursos en juicios de garantía solicitados</v>
      </c>
      <c r="J71" s="762" t="str">
        <f>IF(ISBLANK('5. Pp (3 años)'!J71),"",'5. Pp (3 años)'!J71)</f>
        <v>UNIDAD DE MEDIDA DEL INDICADOR:
Porcentaje   
 UNIDAD DE MEDIDA DE LA VARIABLE:
Recursos en juicios de garantia</v>
      </c>
      <c r="K71" s="761" t="str">
        <f>IF(ISBLANK('5. Pp (3 años)'!K71),"",'5. Pp (3 años)'!K71)</f>
        <v>Ascendente</v>
      </c>
      <c r="L71" s="763" t="s">
        <v>1307</v>
      </c>
      <c r="M71" s="766" t="s">
        <v>1603</v>
      </c>
      <c r="N71" s="762" t="str">
        <f>IF(ISBLANK('5. Pp (3 años)'!N71),"",'5. Pp (3 años)'!N71)</f>
        <v xml:space="preserve">Nombre del Documento: Bitácora actividadess 2024-2025. 
Nombre de quien genera la información:Dirección General de Asuntos Jurídicos
Periodicidad con que se genera la información: 
Trimestral.
Liga de la página donde se localiza la información o ubicación: 
Repisa 2 del área administrativa de la dirección
</v>
      </c>
      <c r="O71" s="762" t="str">
        <f>IF(ISBLANK('5. Pp (3 años)'!O71),"",'5. Pp (3 años)'!O71)</f>
        <v>Las demas Secretarias , Direcciones generales y demas dependencias de la Administracion Municipal solicitan apoyo para atender sus proyectos juridicos</v>
      </c>
      <c r="P71" s="764" t="str">
        <f>IF(ISBLANK('5. Pp (3 años)'!P71),"",'5. Pp (3 años)'!P71)</f>
        <v>ODS 16
 Meta 16.3: Promover el estado de derecho en los planos nacional e internacional y garantizar la igualdad de acceso a la justicia para todos.</v>
      </c>
    </row>
    <row r="72" spans="2:16" ht="315">
      <c r="B72" s="765" t="str">
        <f>IF(ISBLANK('5. Pp (3 años)'!B72),"",'5. Pp (3 años)'!B72)</f>
        <v>Dirección General de Juzgados Cívicos</v>
      </c>
      <c r="C72" s="757" t="str">
        <f>IF(ISBLANK('5. Pp (3 años)'!C72),"",'5. Pp (3 años)'!C72)</f>
        <v xml:space="preserve">Componente </v>
      </c>
      <c r="D72" s="756" t="str">
        <f>IF(ISBLANK('5. Pp (3 años)'!D72),"",'5. Pp (3 años)'!D72)</f>
        <v>3.1.1.1.7 Sanciones de la ciudanía que realiza u omite actos que alteran la paz pública aplicadas.</v>
      </c>
      <c r="E72" s="756" t="str">
        <f>IF(ISBLANK('5. Pp (3 años)'!E72),"",'5. Pp (3 años)'!E72)</f>
        <v>PSA: Porcentaje de sanciones aplicadas</v>
      </c>
      <c r="F72" s="756" t="str">
        <f>IF(ISBLANK('5. Pp (3 años)'!F72),"",'5. Pp (3 años)'!F72)</f>
        <v>El indicador mide el número de infractores que alteren la paz pública, la tranquilidad o el orden del Municipio de Benito Juárez establecidas en el  Art  56 al 69 del Reglamento de Justicia Cívica para el municipio de Benito Juárez, Quintana Roo que se clasifican I. Al Orden Público, II. A la Seguridad de la Población, III. A la Conducta Cívica, IV. Al Derecho de Propiedad, V. Al Ejercicio del Comercio y del Trabajo, VI. Contra la Salud y VII. Contra el Ambiente y Equilibrio Ecológico.</v>
      </c>
      <c r="G72" s="757" t="str">
        <f>IF(ISBLANK('5. Pp (3 años)'!G72),"",'5. Pp (3 años)'!G72)</f>
        <v>Eficacia</v>
      </c>
      <c r="H72" s="757" t="str">
        <f>IF(ISBLANK('5. Pp (3 años)'!H72),"",'5. Pp (3 años)'!H72)</f>
        <v>Trimestral</v>
      </c>
      <c r="I72" s="756" t="str">
        <f>IF(ISBLANK('5. Pp (3 años)'!I72),"",'5. Pp (3 años)'!I72)</f>
        <v xml:space="preserve">MÉTODO DE CÁLCULO: 
PSA= (NSA/NSE)*100
VARIABLES:
PSA: Porcentaje de Sanciones Aplicadas
NSA: Número de Sanciones Aplicadas
NSE: Número de Sanciones Estimadas                                                                                                    
</v>
      </c>
      <c r="J72" s="756" t="str">
        <f>IF(ISBLANK('5. Pp (3 años)'!J72),"",'5. Pp (3 años)'!J72)</f>
        <v xml:space="preserve">UNIDAD DE MEDIDA DEL INDICADOR:
Porcentaje.
UNIDAD DE MEDIDA DE LA VARIABLE:
Sanciones. </v>
      </c>
      <c r="K72" s="757" t="str">
        <f>IF(ISBLANK('5. Pp (3 años)'!K72),"",'5. Pp (3 años)'!K72)</f>
        <v>Ascendente</v>
      </c>
      <c r="L72" s="767" t="s">
        <v>1604</v>
      </c>
      <c r="M72" s="767" t="s">
        <v>1605</v>
      </c>
      <c r="N72" s="756" t="str">
        <f>IF(ISBLANK('5. Pp (3 años)'!N72),"",'5. Pp (3 años)'!N72)</f>
        <v xml:space="preserve">Nombre del Documento: Base de datos de Infractores Administrativos 2022.
Nombre de quien genera la información: 
Dirección General de Juzgados Cívicos.
Periodicidad con que se genera la información: Trimestral.
Liga de la página donde se localiza la información o ubicación: 
FORMATO  EXCEL. Denominado Base de datos de Infractores Administrativos 2022. EQUIPO DE COMPUTO DEL ÁREA DE ESTADISTICAS.
</v>
      </c>
      <c r="O72" s="756" t="str">
        <f>IF(ISBLANK('5. Pp (3 años)'!O72),"",'5. Pp (3 años)'!O72)</f>
        <v>La ciudadania respeta lo establecido en  el Reglamento de Justicia Cívica para el Municipio de Benito Juárez, Quintana Roo y demas disposiciones Municipales.</v>
      </c>
      <c r="P72" s="759" t="str">
        <f>IF(ISBLANK('5. Pp (3 años)'!P72),"",'5. Pp (3 años)'!P72)</f>
        <v>ODS 16
 Meta 16.1: Reducir considerablemente todas las formas de violencia y las tasas de mortalidad conexas en todo el mundo.
 Meta 16.3: Promover el estado de derecho en los planos nacional e internacional y garantizar la igualdad de acceso a la justicia para todos.</v>
      </c>
    </row>
    <row r="73" spans="2:16" ht="357">
      <c r="B73" s="760" t="str">
        <f>IF(ISBLANK('5. Pp (3 años)'!B73),"",'5. Pp (3 años)'!B73)</f>
        <v>Dirección General de Juzgados Cívicos</v>
      </c>
      <c r="C73" s="761" t="str">
        <f>IF(ISBLANK('5. Pp (3 años)'!C73),"",'5. Pp (3 años)'!C73)</f>
        <v>Actividad</v>
      </c>
      <c r="D73" s="762" t="str">
        <f>IF(ISBLANK('5. Pp (3 años)'!D73),"",'5. Pp (3 años)'!D73)</f>
        <v>3.1.1.1.7.1 Celebración de convenios a través de audiencias conciliatorias.</v>
      </c>
      <c r="E73" s="762" t="str">
        <f>IF(ISBLANK('5. Pp (3 años)'!E73),"",'5. Pp (3 años)'!E73)</f>
        <v xml:space="preserve">PCCC: Porcentaje de convenios conciliatorios celebrados.               </v>
      </c>
      <c r="F73" s="762" t="str">
        <f>IF(ISBLANK('5. Pp (3 años)'!F73),"",'5. Pp (3 años)'!F73)</f>
        <v>El indicador mide el número de convenios conciliatorios celebrados  entre la parte quejosa e Inculpada en materia de faltas administrativas.</v>
      </c>
      <c r="G73" s="761" t="str">
        <f>IF(ISBLANK('5. Pp (3 años)'!G73),"",'5. Pp (3 años)'!G73)</f>
        <v>Eficacia</v>
      </c>
      <c r="H73" s="761" t="str">
        <f>IF(ISBLANK('5. Pp (3 años)'!H73),"",'5. Pp (3 años)'!H73)</f>
        <v>Trimestral</v>
      </c>
      <c r="I73" s="762" t="str">
        <f>IF(ISBLANK('5. Pp (3 años)'!I73),"",'5. Pp (3 años)'!I73)</f>
        <v xml:space="preserve">MÉTODO DE CÁLCULO: 
PCCC=(NCCC/NCCE)*100
VARIABLES:                                                                                                                            
PCCC: Porcentaje de convenios conciliatorios celebrados                                                                                                                                      
NCCC: Número de Convenios Conciliatorios Celebrados.                                                                                  
NCCE. Número de Convenios Conciliatorios Estimados.                                                                                                                                                                                                                       </v>
      </c>
      <c r="J73" s="762" t="str">
        <f>IF(ISBLANK('5. Pp (3 años)'!J73),"",'5. Pp (3 años)'!J73)</f>
        <v>UNIDAD DE MEDIDA DEL INDICADOR:
Porcentaje.
UNIDAD DE MEDIDA DE LA VARIABLE        
Convenios conciliatorios.</v>
      </c>
      <c r="K73" s="761" t="str">
        <f>IF(ISBLANK('5. Pp (3 años)'!K73),"",'5. Pp (3 años)'!K73)</f>
        <v>Ascendente</v>
      </c>
      <c r="L73" s="763" t="s">
        <v>1606</v>
      </c>
      <c r="M73" s="763" t="s">
        <v>1607</v>
      </c>
      <c r="N73" s="762" t="str">
        <f>IF(ISBLANK('5. Pp (3 años)'!N73),"",'5. Pp (3 años)'!N73)</f>
        <v xml:space="preserve">Nombre del Documento: Base de datos de Convenios Conciliatorios 2022.
Nombre de quien genera la información: 
Dirección General de Juzgados Cívicos. 
Periodicidad con que se genera la información: Trimestral
Liga de la página donde se localiza la información o ubicación: 
FORMATO  EXCEL. Denominado. Base de datos de Convenios Conciliatorios 2022. EQUIPO DE COMPUTO DEL JUZGADO CONCILIATORIO.
</v>
      </c>
      <c r="O73" s="762" t="str">
        <f>IF(ISBLANK('5. Pp (3 años)'!O73),"",'5. Pp (3 años)'!O73)</f>
        <v>La ciudadanía lleve a cabo el cumplimiento de los convenios y asiste a las reuniones conciliatorias.</v>
      </c>
      <c r="P73" s="764" t="str">
        <f>IF(ISBLANK('5. Pp (3 años)'!P73),"",'5. Pp (3 años)'!P73)</f>
        <v>ODS 16 Meta 16.1: Reducir considerablemente todas las formas de violencia y las tasas de mortalidad conexas en todo el mundo.
 Meta 16.3: Promover el estado de derecho en los planos nacional e internacional y garantizar la igualdad de acceso a la justicia para todos.</v>
      </c>
    </row>
    <row r="74" spans="2:16" ht="378">
      <c r="B74" s="760" t="str">
        <f>IF(ISBLANK('5. Pp (3 años)'!B74),"",'5. Pp (3 años)'!B74)</f>
        <v>Dirección General de Juzgados Cívicos</v>
      </c>
      <c r="C74" s="761" t="str">
        <f>IF(ISBLANK('5. Pp (3 años)'!C74),"",'5. Pp (3 años)'!C74)</f>
        <v>Actividad</v>
      </c>
      <c r="D74" s="762" t="str">
        <f>IF(ISBLANK('5. Pp (3 años)'!D74),"",'5. Pp (3 años)'!D74)</f>
        <v>3.1.1.1.7.2 Otorgamiento de asesorías psicológicas a menores infractores y sus familias.</v>
      </c>
      <c r="E74" s="762" t="str">
        <f>IF(ISBLANK('5. Pp (3 años)'!E74),"",'5. Pp (3 años)'!E74)</f>
        <v xml:space="preserve">PAPO: Porcentaje de asesorías psicológicas otorgadas.   </v>
      </c>
      <c r="F74" s="762" t="str">
        <f>IF(ISBLANK('5. Pp (3 años)'!F74),"",'5. Pp (3 años)'!F74)</f>
        <v>El indicador mide el número de asesorías psicológicas para las y los menores infractores así como sus familias otorgadas para prevenir la comisión de faltas administrativas o delitos.</v>
      </c>
      <c r="G74" s="761" t="str">
        <f>IF(ISBLANK('5. Pp (3 años)'!G74),"",'5. Pp (3 años)'!G74)</f>
        <v>Eficacia</v>
      </c>
      <c r="H74" s="761" t="str">
        <f>IF(ISBLANK('5. Pp (3 años)'!H74),"",'5. Pp (3 años)'!H74)</f>
        <v>Trimestral</v>
      </c>
      <c r="I74" s="762" t="str">
        <f>IF(ISBLANK('5. Pp (3 años)'!I74),"",'5. Pp (3 años)'!I74)</f>
        <v xml:space="preserve">MÉTODO DE CÁLCULO: 
PAPO= (NAPO/NAPS)*100
VARIABLES:                                                                                                           
PAPO: Porcentaje de asesorías psicológicas otorgadas.                                                                                                                                                  
NAPO: Número de asesorías psicológicas otorgadas.                                                                                                 
NAPS: Número de asesorías psicológicas solicitadas.                                                                                                                                                                                                                                                                                                                     </v>
      </c>
      <c r="J74" s="762" t="str">
        <f>IF(ISBLANK('5. Pp (3 años)'!J74),"",'5. Pp (3 años)'!J74)</f>
        <v>UNIDAD DE MEDIDA DEL INDICADOR:                       
Porcentaje. 
UNIDAD DE MEDIDA DE LA VARIABLE:                       
Asesorías psicológicas.</v>
      </c>
      <c r="K74" s="761" t="str">
        <f>IF(ISBLANK('5. Pp (3 años)'!K74),"",'5. Pp (3 años)'!K74)</f>
        <v>Ascendente</v>
      </c>
      <c r="L74" s="763" t="s">
        <v>1608</v>
      </c>
      <c r="M74" s="763" t="s">
        <v>1609</v>
      </c>
      <c r="N74" s="762" t="str">
        <f>IF(ISBLANK('5. Pp (3 años)'!N74),"",'5. Pp (3 años)'!N74)</f>
        <v xml:space="preserve">                                                                                                                           Nombre del Documento: Base de datos de Menores Infractores 2022.
Nombre de quien genera la información: 
Dirección General de Juzgados Cívicos.
Periodicidad con que se genera la información: Trimestral.
Liga de la página donde se localiza la información o ubicación:  
FORMATO  EXCEL. Denominado Base de datos de Menores Infractores 2022. EQUIPO DE COMPUTO DEL ÁREA DE MENORES INFRACTORES (CMI).
</v>
      </c>
      <c r="O74" s="762" t="str">
        <f>IF(ISBLANK('5. Pp (3 años)'!O74),"",'5. Pp (3 años)'!O74)</f>
        <v>Las y los adolescentes así como sus familias respetan  el Reglamento de Justicia Cívica para el municipio de Benito Juárez, Quintana Ro y asisten a las asesoría psicológicas.</v>
      </c>
      <c r="P74" s="764" t="str">
        <f>IF(ISBLANK('5. Pp (3 años)'!P74),"",'5. Pp (3 años)'!P74)</f>
        <v>ODS 16
 Meta 16.2: Poner fin al maltrato, la explotación, la trata, la tortura y todas las formas de violencia contra los niños .Meta 16.3: Promover el estado de derecho en los planos nacional e internacional y garantizar la igualdad de acceso a la justicia para todos.</v>
      </c>
    </row>
    <row r="75" spans="2:16" ht="273">
      <c r="B75" s="760" t="str">
        <f>IF(ISBLANK('5. Pp (3 años)'!B75),"",'5. Pp (3 años)'!B75)</f>
        <v>Dirección General de Juzgados Cívicos</v>
      </c>
      <c r="C75" s="761" t="str">
        <f>IF(ISBLANK('5. Pp (3 años)'!C75),"",'5. Pp (3 años)'!C75)</f>
        <v>Actividad</v>
      </c>
      <c r="D75" s="762" t="str">
        <f>IF(ISBLANK('5. Pp (3 años)'!D75),"",'5. Pp (3 años)'!D75)</f>
        <v>3.1.1.1.7.3 Impartición de cursos de capacitación para el personal de la Dirección.</v>
      </c>
      <c r="E75" s="762" t="str">
        <f>IF(ISBLANK('5. Pp (3 años)'!E75),"",'5. Pp (3 años)'!E75)</f>
        <v>PACI: Porcentaje de cursos de capacitación impartidos.</v>
      </c>
      <c r="F75" s="762" t="str">
        <f>IF(ISBLANK('5. Pp (3 años)'!F75),"",'5. Pp (3 años)'!F75)</f>
        <v>El indicador mide el número de cursos de capacitación impartidos al personal adscrito a la Dirección General de Juzgados Cívicos.</v>
      </c>
      <c r="G75" s="761" t="str">
        <f>IF(ISBLANK('5. Pp (3 años)'!G75),"",'5. Pp (3 años)'!G75)</f>
        <v>Eficacia</v>
      </c>
      <c r="H75" s="761" t="str">
        <f>IF(ISBLANK('5. Pp (3 años)'!H75),"",'5. Pp (3 años)'!H75)</f>
        <v>Trimestral</v>
      </c>
      <c r="I75" s="762" t="str">
        <f>IF(ISBLANK('5. Pp (3 años)'!I75),"",'5. Pp (3 años)'!I75)</f>
        <v xml:space="preserve">MÉTODO DE CÁLCULO: 
PACI=(NCCI/NCCP)*100                                                                                                                       
VARIABLES:                                                                                                                                 
PACI:Porcentaje de cursos de capacitación impartidos.                      
NCCI: Número de cursos de capacitación impartidos.
NCCP: Número de cursos de capacitación programados.
                                                                                                                                       </v>
      </c>
      <c r="J75" s="762" t="str">
        <f>IF(ISBLANK('5. Pp (3 años)'!J75),"",'5. Pp (3 años)'!J75)</f>
        <v>UNIDAD DE MEDIDA DEL INDICADOR:                       
 Porcentaje.
UNIDAD DE MEDIDA DE LA  VARIABLE:                       
Cursos de capacitación.</v>
      </c>
      <c r="K75" s="761" t="str">
        <f>IF(ISBLANK('5. Pp (3 años)'!K75),"",'5. Pp (3 años)'!K75)</f>
        <v>Ascedente</v>
      </c>
      <c r="L75" s="763" t="s">
        <v>1610</v>
      </c>
      <c r="M75" s="763" t="s">
        <v>1611</v>
      </c>
      <c r="N75" s="762" t="str">
        <f>IF(ISBLANK('5. Pp (3 años)'!N75),"",'5. Pp (3 años)'!N75)</f>
        <v xml:space="preserve">Nombre del Documento: Listado de los cursos de capacitación 2022.
Nombre de quien genera la información: 
Dirección General de Juzgados Cívicos.
Periodicidad con que se genera la información: Trimestral.
Liga de la página donde se localiza la información o ubicación: 
LEFORT. OFICIOS ENVIADOS 2022.
</v>
      </c>
      <c r="O75" s="762" t="str">
        <f>IF(ISBLANK('5. Pp (3 años)'!O75),"",'5. Pp (3 años)'!O75)</f>
        <v>El personal adscrito a la Dirección General de Juzgados Cívicos asisten a los cursos que son impartidos por las diferentes instituciones.</v>
      </c>
      <c r="P75" s="764" t="str">
        <f>IF(ISBLANK('5. Pp (3 años)'!P75),"",'5. Pp (3 años)'!P75)</f>
        <v>ODS 16 Meta 16.3: Promover el estado de derecho en los planos nacional e internacional y garantizar la igualdad de acceso a la justicia para todos.
 Meta 16.6: Crear instituciones eficaces, responsables y transparentes a todos los niveles.</v>
      </c>
    </row>
    <row r="76" spans="2:16" ht="252">
      <c r="B76" s="760" t="str">
        <f>IF(ISBLANK('5. Pp (3 años)'!B76),"",'5. Pp (3 años)'!B76)</f>
        <v>Dirección General de Juzgados Cívicos</v>
      </c>
      <c r="C76" s="761" t="str">
        <f>IF(ISBLANK('5. Pp (3 años)'!C76),"",'5. Pp (3 años)'!C76)</f>
        <v>Actividad</v>
      </c>
      <c r="D76" s="762" t="str">
        <f>IF(ISBLANK('5. Pp (3 años)'!D76),"",'5. Pp (3 años)'!D76)</f>
        <v>3.1.1.1.7.4 Realización de Talleres para familias de menores infractores.</v>
      </c>
      <c r="E76" s="762" t="str">
        <f>IF(ISBLANK('5. Pp (3 años)'!E76),"",'5. Pp (3 años)'!E76)</f>
        <v xml:space="preserve">PTFR: Porcentaje de Talleres para familias realizados.         </v>
      </c>
      <c r="F76" s="762" t="str">
        <f>IF(ISBLANK('5. Pp (3 años)'!F76),"",'5. Pp (3 años)'!F76)</f>
        <v>El indicador mide el número de Talleres dirigidos a las familias de menores infractores, es decir a  padres y madres, tutores(as) y representantes legales de las y los menores infractores.</v>
      </c>
      <c r="G76" s="761" t="str">
        <f>IF(ISBLANK('5. Pp (3 años)'!G76),"",'5. Pp (3 años)'!G76)</f>
        <v>Eficacia</v>
      </c>
      <c r="H76" s="761" t="str">
        <f>IF(ISBLANK('5. Pp (3 años)'!H76),"",'5. Pp (3 años)'!H76)</f>
        <v>Trimestral</v>
      </c>
      <c r="I76" s="762" t="str">
        <f>IF(ISBLANK('5. Pp (3 años)'!I76),"",'5. Pp (3 años)'!I76)</f>
        <v xml:space="preserve">MÉTODO DE CÁLCULO: 
PTFR=(NTFR/NTFP)*100
VARIABLES:  
PTFR: Porcentaje de Talleres para familias realizados.                    
NTFR: Número de talleres para  familias realizados                                                                                                                             
NTFP: Número de talleres para familias planeados.                                                                                                                                                                      </v>
      </c>
      <c r="J76" s="762" t="str">
        <f>IF(ISBLANK('5. Pp (3 años)'!J76),"",'5. Pp (3 años)'!J76)</f>
        <v>UNIDAD DE MEDIDA DEL INDICADOR:         
Porcentaje.          
UNIDAD DE MEDIDA DE LA VARIABLE:                  
Talleres para familias.</v>
      </c>
      <c r="K76" s="761" t="str">
        <f>IF(ISBLANK('5. Pp (3 años)'!K76),"",'5. Pp (3 años)'!K76)</f>
        <v>Ascedente</v>
      </c>
      <c r="L76" s="763" t="s">
        <v>1612</v>
      </c>
      <c r="M76" s="763" t="s">
        <v>1613</v>
      </c>
      <c r="N76" s="762" t="str">
        <f>IF(ISBLANK('5. Pp (3 años)'!N76),"",'5. Pp (3 años)'!N76)</f>
        <v>Nombre del Documento: Listas de Asistencias y fotos 2022.
Nombre de quien genera la información: 
Centro de Menores Infractores.
Periodicidad con que se genera la información: Trimestral.
Liga de la página donde se localiza la información o ubicación: 
LEFORT. OFICIOS ENVIADOS 2022.</v>
      </c>
      <c r="O76" s="762" t="str">
        <f>IF(ISBLANK('5. Pp (3 años)'!O76),"",'5. Pp (3 años)'!O76)</f>
        <v>Las madres y los padres de familias así como tutores(as) y representantes legales de las y los menores infractores asisten a los Talleres realizados por la Dirección General de Juzgados Cívicos.</v>
      </c>
      <c r="P76" s="764" t="str">
        <f>IF(ISBLANK('5. Pp (3 años)'!P76),"",'5. Pp (3 años)'!P76)</f>
        <v>ODS 16
 Meta 16.2: Poner fin al maltrato, la explotación, la trata, la tortura y todas las formas de violencia contra los niños. Meta 16.3: Promover el estado de derecho en los planos nacional e internacional y garantizar la igualdad de acceso a la justicia para todos.</v>
      </c>
    </row>
    <row r="77" spans="2:16" ht="273">
      <c r="B77" s="765" t="str">
        <f>IF(ISBLANK('5. Pp (3 años)'!B77),"",'5. Pp (3 años)'!B77)</f>
        <v>Dirección General del Centro de Retenciones y Sanciones Administrativas</v>
      </c>
      <c r="C77" s="757" t="str">
        <f>IF(ISBLANK('5. Pp (3 años)'!C77),"",'5. Pp (3 años)'!C77)</f>
        <v>Componente</v>
      </c>
      <c r="D77" s="756" t="str">
        <f>IF(ISBLANK('5. Pp (3 años)'!D77),"",'5. Pp (3 años)'!D77)</f>
        <v>3.1.1.1.8 Supervisión de guarda y custodia de ciudadanos que infringen el Reglamento de Justicia Cívica realizada</v>
      </c>
      <c r="E77" s="756" t="str">
        <f>IF(ISBLANK('5. Pp (3 años)'!E77),"",'5. Pp (3 años)'!E77)</f>
        <v>PSA: Porcentaje de supervisiones aplicadas.</v>
      </c>
      <c r="F77" s="756" t="str">
        <f>IF(ISBLANK('5. Pp (3 años)'!F77),"",'5. Pp (3 años)'!F77)</f>
        <v>El indicador mide el número de supervisiones de guarda y custodia a los ciudadanos que infrinjan el Reglamento de Justicia Cívica para el municipio de Benito Juárez, Quintana Roo que de acuerdo el Art. 55 y lo dispuesto en sus fracciones se clasifican en:
I. Orden público. 
II. Seguridad a la población. 
III. Conducta cívica.
IV. Derecho a la Propiedad. 
V. Ejercicio del comercio y del trabajo. 
VI. Contra la salud. 
VII. Contra el orden público y equililbrio ecológico.</v>
      </c>
      <c r="G77" s="757" t="str">
        <f>IF(ISBLANK('5. Pp (3 años)'!G77),"",'5. Pp (3 años)'!G77)</f>
        <v>Eficacia</v>
      </c>
      <c r="H77" s="757" t="str">
        <f>IF(ISBLANK('5. Pp (3 años)'!H77),"",'5. Pp (3 años)'!H77)</f>
        <v>Trimestral</v>
      </c>
      <c r="I77" s="756" t="str">
        <f>IF(ISBLANK('5. Pp (3 años)'!I77),"",'5. Pp (3 años)'!I77)</f>
        <v>MÉTODO DE CÁLCULO:   
PSA= (NSA/NSE)*100 
VARIABLES: 
PSA: Porcentaje de supervisiones aplicadas.
NSA: Número de Supervisiones aplicadas.
NSE: Número de supervisiones estimadas.</v>
      </c>
      <c r="J77" s="756" t="str">
        <f>IF(ISBLANK('5. Pp (3 años)'!J77),"",'5. Pp (3 años)'!J77)</f>
        <v>UNIDAD DE MEDIDA DEL INDICADOR: 
Porcentaje. 
UNIDAD DE MEDIDA DE LAS   VARIABLES:  
Supevisiones.</v>
      </c>
      <c r="K77" s="757" t="str">
        <f>IF(ISBLANK('5. Pp (3 años)'!K77),"",'5. Pp (3 años)'!K77)</f>
        <v>Ascendente</v>
      </c>
      <c r="L77" s="767" t="s">
        <v>1614</v>
      </c>
      <c r="M77" s="767" t="s">
        <v>1615</v>
      </c>
      <c r="N77" s="756" t="str">
        <f>IF(ISBLANK('5. Pp (3 años)'!N77),"",'5. Pp (3 años)'!N77)</f>
        <v xml:space="preserve">Nombre del Documento:  Registro de ingreso de infractores.  2025-2027
Nombre de quien genera la información:  
Aduana (Centro de Retención)
Periodicidad con que se genera la información: 
Diaria.
Liga de la página donde se localiza la información o ubicación: 
Lefort, Registro de ingreso de Infractores. </v>
      </c>
      <c r="O77" s="756" t="str">
        <f>IF(ISBLANK('5. Pp (3 años)'!O77),"",'5. Pp (3 años)'!O77)</f>
        <v>Las y los ciudadanos cumplen el Reglamento de Justicia Cívica.</v>
      </c>
      <c r="P77" s="759" t="str">
        <f>IF(ISBLANK('5. Pp (3 años)'!P77),"",'5. Pp (3 años)'!P77)</f>
        <v>ODS 16
 Meta 16.1: Reducir considerablemente todas las formas de violencia y las tasas de mortalidad conexas en todo el mundo.
 Meta 16.3: Promover el estado de derecho en los planos nacional e internacional y garantizar la igualdad de acceso a la justicia para todos.</v>
      </c>
    </row>
    <row r="78" spans="2:16" ht="294">
      <c r="B78" s="760" t="str">
        <f>IF(ISBLANK('5. Pp (3 años)'!B78),"",'5. Pp (3 años)'!B78)</f>
        <v>Dirección General del Centro de Retenciones y Sanciones Administrativas</v>
      </c>
      <c r="C78" s="761" t="str">
        <f>IF(ISBLANK('5. Pp (3 años)'!C78),"",'5. Pp (3 años)'!C78)</f>
        <v>Actividad</v>
      </c>
      <c r="D78" s="762" t="str">
        <f>IF(ISBLANK('5. Pp (3 años)'!D78),"",'5. Pp (3 años)'!D78)</f>
        <v>3.1.1.1.8.1 Supervisión de la integridad de los infractores</v>
      </c>
      <c r="E78" s="762" t="str">
        <f>IF(ISBLANK('5. Pp (3 años)'!E78),"",'5. Pp (3 años)'!E78)</f>
        <v>PIA: Porcentaje de Incidencias Atendidas.</v>
      </c>
      <c r="F78" s="762" t="str">
        <f>IF(ISBLANK('5. Pp (3 años)'!F78),"",'5. Pp (3 años)'!F78)</f>
        <v xml:space="preserve">El indicador mide el número de incidencias, que consisten en actividades que preservan la salvaguarda de la integridad física y moral de las y los infractores retenidos. 
Por lo anterior, se utiliza como referencia lo dispuesto en la Regla 20 de las Reglas Mínimas para el Tratamiento de Reclusos del Tratado de la ONU, todo con el objetivo de brindar servicios con un Enfoque Basado en los Derechos Humanos. </v>
      </c>
      <c r="G78" s="761" t="str">
        <f>IF(ISBLANK('5. Pp (3 años)'!G78),"",'5. Pp (3 años)'!G78)</f>
        <v>Eficacia</v>
      </c>
      <c r="H78" s="761" t="str">
        <f>IF(ISBLANK('5. Pp (3 años)'!H78),"",'5. Pp (3 años)'!H78)</f>
        <v>Trimestral</v>
      </c>
      <c r="I78" s="762" t="str">
        <f>IF(ISBLANK('5. Pp (3 años)'!I78),"",'5. Pp (3 años)'!I78)</f>
        <v>MÉTODO DE CÁLCULO: 
PIA=(NIA/NIE)*100 
VARIABLES:                                                                                                                                      
PIA: Porcentaje de Incidencias Atendidas.
NIA: Número de Incidencias Atendidas.                                                                                      
NIE:  Número de Incidencias Estimadas.</v>
      </c>
      <c r="J78" s="762" t="str">
        <f>IF(ISBLANK('5. Pp (3 años)'!J78),"",'5. Pp (3 años)'!J78)</f>
        <v xml:space="preserve">UNIDAD DE MEDIDA DEL INDICADOR:   
Porcentaje.
UNIDAD DE  MEDIDA DE LAS VARIABLES:
Incidencias. </v>
      </c>
      <c r="K78" s="761" t="str">
        <f>IF(ISBLANK('5. Pp (3 años)'!K78),"",'5. Pp (3 años)'!K78)</f>
        <v>Ascendente</v>
      </c>
      <c r="L78" s="763" t="s">
        <v>1616</v>
      </c>
      <c r="M78" s="763" t="s">
        <v>1617</v>
      </c>
      <c r="N78" s="762" t="str">
        <f>IF(ISBLANK('5. Pp (3 años)'!N78),"",'5. Pp (3 años)'!N78)</f>
        <v xml:space="preserve">Nombre del Documento: Tarjetas informativas  2025-2027
Nombre de quien genera la información: 
Área Operativa (Centro de Retención)
Periodicidad con que se genera la información: 
Cuando se presente una situación se genera el reporte y/o tarjeta
Liga de la página donde se localiza la información o ubicación: 
Lefort Tarjetas informativas 2025-2027
</v>
      </c>
      <c r="O78" s="762" t="str">
        <f>IF(ISBLANK('5. Pp (3 años)'!O78),"",'5. Pp (3 años)'!O78)</f>
        <v>Los infractores e infractoras presentan buena conducta.</v>
      </c>
      <c r="P78" s="764" t="str">
        <f>IF(ISBLANK('5. Pp (3 años)'!P78),"",'5. Pp (3 años)'!P78)</f>
        <v>ODS 16
 Meta 16.1: Reducir considerablemente todas las formas de violencia y las tasas de mortalidad conexas en todo el mundo.</v>
      </c>
    </row>
    <row r="79" spans="2:16" ht="294">
      <c r="B79" s="760" t="str">
        <f>IF(ISBLANK('5. Pp (3 años)'!B79),"",'5. Pp (3 años)'!B79)</f>
        <v>Dirección General del Centro de Retenciones y Sanciones Administrativas</v>
      </c>
      <c r="C79" s="761" t="str">
        <f>IF(ISBLANK('5. Pp (3 años)'!C79),"",'5. Pp (3 años)'!C79)</f>
        <v>Actividad</v>
      </c>
      <c r="D79" s="762" t="str">
        <f>IF(ISBLANK('5. Pp (3 años)'!D79),"",'5. Pp (3 años)'!D79)</f>
        <v>3.1.1.1.8.2 Conservación y mantenimiento de equipos del Centro Retencion.</v>
      </c>
      <c r="E79" s="762" t="str">
        <f>IF(ISBLANK('5. Pp (3 años)'!E79),"",'5. Pp (3 años)'!E79)</f>
        <v>PEC: Porcentaje de Equipo Conservado.</v>
      </c>
      <c r="F79" s="762" t="str">
        <f>IF(ISBLANK('5. Pp (3 años)'!F79),"",'5. Pp (3 años)'!F79)</f>
        <v>El indicador mide el número de equipos conservados para su buen y adecuado funcionamiento  dentro del Centro de Retención.</v>
      </c>
      <c r="G79" s="761" t="str">
        <f>IF(ISBLANK('5. Pp (3 años)'!G79),"",'5. Pp (3 años)'!G79)</f>
        <v>Eficacia</v>
      </c>
      <c r="H79" s="761" t="str">
        <f>IF(ISBLANK('5. Pp (3 años)'!H79),"",'5. Pp (3 años)'!H79)</f>
        <v>Trimestral</v>
      </c>
      <c r="I79" s="762" t="str">
        <f>IF(ISBLANK('5. Pp (3 años)'!I79),"",'5. Pp (3 años)'!I79)</f>
        <v>MÉTODO DE CÁLCULO: 
PEC= (NEQC/NEEM)*100
VARIABLES:
PEC: Porcentaje de Equipo Conservado.                    
NEQC: Número de Equipo Conservado. 
NEEM: Número de Equipo Estimado para Mantenimiento.</v>
      </c>
      <c r="J79" s="762" t="str">
        <f>IF(ISBLANK('5. Pp (3 años)'!J79),"",'5. Pp (3 años)'!J79)</f>
        <v>UNIDAD DE MEDIDA DEL INDICADOR:   
Porcentaje.
UNIDAD DE MEDIDA DE LAS VARIABLES:  
Equipo.</v>
      </c>
      <c r="K79" s="761" t="str">
        <f>IF(ISBLANK('5. Pp (3 años)'!K79),"",'5. Pp (3 años)'!K79)</f>
        <v>Ascendente</v>
      </c>
      <c r="L79" s="763" t="s">
        <v>1308</v>
      </c>
      <c r="M79" s="763" t="s">
        <v>1113</v>
      </c>
      <c r="N79" s="762" t="str">
        <f>IF(ISBLANK('5. Pp (3 años)'!N79),"",'5. Pp (3 años)'!N79)</f>
        <v xml:space="preserve">Nombre del Documento: Registros administrativos de mantenimiento para la conservación del equipo 2025-2027
Nombre de quien genera la información: 
Área de Mantenimiento (Centro de Retención)
Periodicidad con que se genera la información: 
Mensual
Liga de la página donde se localiza la información o ubicación: 
Lefort Registros administrativos de mantenimiento para la conservación del equipo </v>
      </c>
      <c r="O79" s="762" t="str">
        <f>IF(ISBLANK('5. Pp (3 años)'!O79),"",'5. Pp (3 años)'!O79)</f>
        <v xml:space="preserve">Existen las condiciones climatológicas y sociales adecuadas.
Existen los proveedores y materiales para reparar dichos equipos. </v>
      </c>
      <c r="P79" s="764" t="str">
        <f>IF(ISBLANK('5. Pp (3 años)'!P79),"",'5. Pp (3 años)'!P79)</f>
        <v>ODS 9
 Meta 9.1: Desarrollar infraestructuras fiables, sostenibles, resilientes y de calidad, incluidas infraestructuras regionales y transfronterizas, para apoyar el desarrollo económico y el bienestar humano, con especial hincapié en el acceso equitativo y asequible para todos.</v>
      </c>
    </row>
    <row r="80" spans="2:16" ht="294">
      <c r="B80" s="760" t="str">
        <f>IF(ISBLANK('5. Pp (3 años)'!B80),"",'5. Pp (3 años)'!B80)</f>
        <v>Dirección General del Centro de Retenciones y Sanciones Administrativas</v>
      </c>
      <c r="C80" s="761" t="str">
        <f>IF(ISBLANK('5. Pp (3 años)'!C80),"",'5. Pp (3 años)'!C80)</f>
        <v>Actividad</v>
      </c>
      <c r="D80" s="762" t="str">
        <f>IF(ISBLANK('5. Pp (3 años)'!D80),"",'5. Pp (3 años)'!D80)</f>
        <v>3.1.1.1.8.3 Otorgamiento de alimentos  a infractores retenidos y personal Institucional</v>
      </c>
      <c r="E80" s="762" t="str">
        <f>IF(ISBLANK('5. Pp (3 años)'!E80),"",'5. Pp (3 años)'!E80)</f>
        <v>POAO: Porcentaje de Órdenes de Alimentos Otorgados</v>
      </c>
      <c r="F80" s="762" t="str">
        <f>IF(ISBLANK('5. Pp (3 años)'!F80),"",'5. Pp (3 años)'!F80)</f>
        <v>El indicador mide el número de órdenes de alimentos proporcionados, que sean necesarios y  suficientes para infractores retenidos y personal institucional. 
Para lo anterior, se tomará lo dispuesto en el Tratado de la ONU, en su Regla No. 20, la cual dispone alimentación en horas acostumbradas, de buena calidad, preparada y servida para el mantenimiento de su salud y sus fuerzas.</v>
      </c>
      <c r="G80" s="761" t="str">
        <f>IF(ISBLANK('5. Pp (3 años)'!G80),"",'5. Pp (3 años)'!G80)</f>
        <v>Eficacia</v>
      </c>
      <c r="H80" s="761" t="str">
        <f>IF(ISBLANK('5. Pp (3 años)'!H80),"",'5. Pp (3 años)'!H80)</f>
        <v>Trimestral</v>
      </c>
      <c r="I80" s="762" t="str">
        <f>IF(ISBLANK('5. Pp (3 años)'!I80),"",'5. Pp (3 años)'!I80)</f>
        <v>MÉTODO DE CÁLCULO:
POAO= (NOAO/NOAE)*100
VARIABLES:                                                                                                                                  
POAO: Porcentaje de Órdenes de Alimentos Otorgados.                            
NOAO: Número de Órdenes de Alimentos Otorgados.
NOAE: Número de Órdenes de Alimentos Estimados.</v>
      </c>
      <c r="J80" s="762" t="str">
        <f>IF(ISBLANK('5. Pp (3 años)'!J80),"",'5. Pp (3 años)'!J80)</f>
        <v>UNIDAD DE MEDIDA DEL INDICADOR:   
Porcentaje.
UNIDAD DE MEDIDA DE LAS VARIABLES:  
Órdenes de Alimentos.</v>
      </c>
      <c r="K80" s="761" t="str">
        <f>IF(ISBLANK('5. Pp (3 años)'!K80),"",'5. Pp (3 años)'!K80)</f>
        <v>Ascendente</v>
      </c>
      <c r="L80" s="763" t="s">
        <v>1618</v>
      </c>
      <c r="M80" s="763" t="s">
        <v>1114</v>
      </c>
      <c r="N80" s="762" t="str">
        <f>IF(ISBLANK('5. Pp (3 años)'!N80),"",'5. Pp (3 años)'!N80)</f>
        <v xml:space="preserve">Nombre del Documento: Registros del número de alimentos otorgados y facturación mensual 2025-2027.
Nombre de quien genera la información:  Área Operativa (Centro de Retención)
Periodicidad con que se genera la información: 
Diaria
Liga de la página donde se localiza la información o ubicación: 
Lefort Registros del número de alimentos otorgados y facturación mensual.
</v>
      </c>
      <c r="O80" s="762" t="str">
        <f>IF(ISBLANK('5. Pp (3 años)'!O80),"",'5. Pp (3 años)'!O80)</f>
        <v>El proveedor entrega los alimentos para infractores y personal institucional</v>
      </c>
      <c r="P80" s="764" t="str">
        <f>IF(ISBLANK('5. Pp (3 años)'!P80),"",'5. Pp (3 años)'!P80)</f>
        <v>ODS 16
 Meta 16.1: Reducir considerablemente todas las formas de violencia y las tasas de mortalidad conexas en todo el mundo.</v>
      </c>
    </row>
    <row r="81" spans="2:16" ht="294">
      <c r="B81" s="765" t="str">
        <f>IF(ISBLANK('5. Pp (3 años)'!B81),"",'5. Pp (3 años)'!B81)</f>
        <v>Dirección General de Gobierno</v>
      </c>
      <c r="C81" s="757" t="str">
        <f>IF(ISBLANK('5. Pp (3 años)'!C81),"",'5. Pp (3 años)'!C81)</f>
        <v>Componente</v>
      </c>
      <c r="D81" s="756" t="str">
        <f>IF(ISBLANK('5. Pp (3 años)'!D81),"",'5. Pp (3 años)'!D81)</f>
        <v xml:space="preserve">3.1.1.1.9 Acciones de las políticas poblaciónales y demandas Sociales atendidas. </v>
      </c>
      <c r="E81" s="756" t="str">
        <f>IF(ISBLANK('5. Pp (3 años)'!E81),"",'5. Pp (3 años)'!E81)</f>
        <v>PADS: Porcentaje de Atención de las Demandas Sociales</v>
      </c>
      <c r="F81" s="756" t="str">
        <f>IF(ISBLANK('5. Pp (3 años)'!F81),"",'5. Pp (3 años)'!F81)</f>
        <v xml:space="preserve">El indicador mide el número de acciones de las polìticas poblacionales y las demandas sociales ciudadanas atendidas ante las dependencias correspondientes para el funcionamiento de los programas y las acciónes poblacionales con Enfoque Basado en Derechos Humanos y Perspectiva de Género atendidas. </v>
      </c>
      <c r="G81" s="757" t="str">
        <f>IF(ISBLANK('5. Pp (3 años)'!G81),"",'5. Pp (3 años)'!G81)</f>
        <v>Eficacia</v>
      </c>
      <c r="H81" s="757" t="str">
        <f>IF(ISBLANK('5. Pp (3 años)'!H81),"",'5. Pp (3 años)'!H81)</f>
        <v>Trimestral</v>
      </c>
      <c r="I81" s="756" t="str">
        <f>IF(ISBLANK('5. Pp (3 años)'!I81),"",'5. Pp (3 años)'!I81)</f>
        <v>MÉTODO DE CÁLCULO
PADS= (DSA/DSR)*100
VARIABLES:
PADS: Porcentaje de atención de las demandas sociales.   
DSA: Demandas sociales atendidas
DSR: Demandas sociales recibidas</v>
      </c>
      <c r="J81" s="756" t="str">
        <f>IF(ISBLANK('5. Pp (3 años)'!J81),"",'5. Pp (3 años)'!J81)</f>
        <v>UNIDAD DE MEDIDA DEL INDICADOR:
Porcentaje. 
UNIDAD DE MEDIDA DE LA VARIABLE:
Demandas sociales.</v>
      </c>
      <c r="K81" s="757" t="str">
        <f>IF(ISBLANK('5. Pp (3 años)'!K81),"",'5. Pp (3 años)'!K81)</f>
        <v>Ascendente</v>
      </c>
      <c r="L81" s="767" t="s">
        <v>1619</v>
      </c>
      <c r="M81" s="758" t="s">
        <v>1620</v>
      </c>
      <c r="N81" s="756" t="str">
        <f>IF(ISBLANK('5. Pp (3 años)'!N81),"",'5. Pp (3 años)'!N81)</f>
        <v>Nombre completo del Documento que sustenta la información: 
Constancia de Residencia y Vecindad
Nombre del área que genera o publica la información: 
Departamento del Consejo Municipal de Poblacion
Periodicidad con que se genera el documento: 
Trimestral
Liga de la página donde se localiza la información o ubicación:
Cajas de Archivo Muerto, en la bodega de la Dirección General de Gobierno</v>
      </c>
      <c r="O81" s="756" t="str">
        <f>IF(ISBLANK('5. Pp (3 años)'!O81),"",'5. Pp (3 años)'!O81)</f>
        <v>Se cuenta con la participación de la ciudadanía para realizar su demandas sociales</v>
      </c>
      <c r="P81" s="759" t="str">
        <f>IF(ISBLANK('5. Pp (3 años)'!P81),"",'5. Pp (3 años)'!P81)</f>
        <v>ODS 16
 Meta 16.7: Garantizar la adopción de decisiones inclusivas, participativas y representativas que respondan a las necesidades a todos los niveles.
 ODS 11: Lograr que las ciudades y los asentamientos humanos sean inclusivos, seguros, resilientes y sostenibles
 Meta 11.3: Para 2030, aumentar la urbanización inclusiva y sostenible y la capacidad para una planificación y gestión participativas, integradas y sostenibles de los asentamientos humanos en todos los países.</v>
      </c>
    </row>
    <row r="82" spans="2:16" ht="336">
      <c r="B82" s="760" t="str">
        <f>IF(ISBLANK('5. Pp (3 años)'!B82),"",'5. Pp (3 años)'!B82)</f>
        <v>Dirección General de Gobierno</v>
      </c>
      <c r="C82" s="761" t="str">
        <f>IF(ISBLANK('5. Pp (3 años)'!C82),"",'5. Pp (3 años)'!C82)</f>
        <v>Actividad</v>
      </c>
      <c r="D82" s="762" t="str">
        <f>IF(ISBLANK('5. Pp (3 años)'!D82),"",'5. Pp (3 años)'!D82)</f>
        <v>3.1.1.1.9.1 Realización del Sorteo del Servicio Nacional Clase correspondiente.</v>
      </c>
      <c r="E82" s="762" t="str">
        <f>IF(ISBLANK('5. Pp (3 años)'!E82),"",'5. Pp (3 años)'!E82)</f>
        <v>PCCM: Porcentaje  de cartillas militares entregadas.</v>
      </c>
      <c r="F82" s="762" t="str">
        <f>IF(ISBLANK('5. Pp (3 años)'!F82),"",'5. Pp (3 años)'!F82)</f>
        <v>El indicador mide el número de cartillas militares entregadas a tráves de la reclutación a los varones en los periodos establecidos por la SEDENA que cumplan con los requisitos establecidos para realizar el servicio militar nacional y así los solicitantes participen en el sorteo anual de conscriptos para liberacion de las mismas.</v>
      </c>
      <c r="G82" s="761" t="str">
        <f>IF(ISBLANK('5. Pp (3 años)'!G82),"",'5. Pp (3 años)'!G82)</f>
        <v>Eficacia</v>
      </c>
      <c r="H82" s="761" t="str">
        <f>IF(ISBLANK('5. Pp (3 años)'!H82),"",'5. Pp (3 años)'!H82)</f>
        <v>Trimestral</v>
      </c>
      <c r="I82" s="762" t="str">
        <f>IF(ISBLANK('5. Pp (3 años)'!I82),"",'5. Pp (3 años)'!I82)</f>
        <v xml:space="preserve">MÉTODO DE CÁLCULO
PCCM= (NCEN/NCES)*100
VARIABLES:
PCCM: Porcentaje de cartillas militares entregadas.
NCEN: Número de cartillas militares entregadas.
NCES: Número de cartillas militantes estimadas.
                                 </v>
      </c>
      <c r="J82" s="762" t="str">
        <f>IF(ISBLANK('5. Pp (3 años)'!J82),"",'5. Pp (3 años)'!J82)</f>
        <v>UNIDAD DE MEDIDA DEL INDICADOR: 
Porcentaje.
UNIDAD DE MEDIDA DE LA VARIABLE:
Cartillas militares entregadas.</v>
      </c>
      <c r="K82" s="761" t="str">
        <f>IF(ISBLANK('5. Pp (3 años)'!K82),"",'5. Pp (3 años)'!K82)</f>
        <v>Ascendente</v>
      </c>
      <c r="L82" s="763" t="s">
        <v>1621</v>
      </c>
      <c r="M82" s="763" t="s">
        <v>1622</v>
      </c>
      <c r="N82" s="762" t="str">
        <f>IF(ISBLANK('5. Pp (3 años)'!N82),"",'5. Pp (3 años)'!N82)</f>
        <v>Nombre completo del Documento que sustenta la información: 
Cartillas expedidas,Informe enviado al Batallón (oficio con estadísticas de datos sobre jóvenes) y  Fotos  
Nombre del área que genera o publica la información: 
Junta Municipal de Reclutamiento
Periodicidad con que se genera el documento: 
Trimestral
Liga de la página donde se localiza la información o ubicación: 
Oficios Enviados, LEFOR OFCIOS  (Junta Municipal de Recluatmiento), CAJAS DE APENDICES DE LAS CARTILLAS(Junta Municipal de Recluatamiento)</v>
      </c>
      <c r="O82" s="762" t="str">
        <f>IF(ISBLANK('5. Pp (3 años)'!O82),"",'5. Pp (3 años)'!O82)</f>
        <v>Se cuenta con la participación e interés de la población objetivo para realización de este tramite</v>
      </c>
      <c r="P82" s="764" t="str">
        <f>IF(ISBLANK('5. Pp (3 años)'!P82),"",'5. Pp (3 años)'!P82)</f>
        <v>ODS 16
 Meta 16.7: Garantizar la adopción de decisiones inclusivas, participativas y representativas que respondan a las necesidades a todos los niveles.
 ODS 11: Lograr que las ciudades y los asentamientos humanos sean inclusivos, seguros, resilientes y sostenibles
 Meta 11.3: Para 2030, aumentar la urbanización inclusiva y sostenible y la capacidad para una planificación y gestión participativas, integradas y sostenibles de los asentamientos humanos en todos los países.</v>
      </c>
    </row>
    <row r="83" spans="2:16" ht="252">
      <c r="B83" s="760" t="str">
        <f>IF(ISBLANK('5. Pp (3 años)'!B83),"",'5. Pp (3 años)'!B83)</f>
        <v>Dirección General de Gobierno</v>
      </c>
      <c r="C83" s="761" t="str">
        <f>IF(ISBLANK('5. Pp (3 años)'!C83),"",'5. Pp (3 años)'!C83)</f>
        <v>Actividad</v>
      </c>
      <c r="D83" s="762" t="str">
        <f>IF(ISBLANK('5. Pp (3 años)'!D83),"",'5. Pp (3 años)'!D83)</f>
        <v>3.1.1.1.9.2 Participación en las Sesiones del COESPO referente a los temas representativos de la población y resoluciones del H. Ayuntamiento</v>
      </c>
      <c r="E83" s="762" t="str">
        <f>IF(ISBLANK('5. Pp (3 años)'!E83),"",'5. Pp (3 años)'!E83)</f>
        <v>PCSC: Porcentaje de Sesiones de COESPO participadas.</v>
      </c>
      <c r="F83" s="762" t="str">
        <f>IF(ISBLANK('5. Pp (3 años)'!F83),"",'5. Pp (3 años)'!F83)</f>
        <v>El indicador mide el número de sesiones de COESPO donde ser atiendan los avances y logros para darle el seguimiento correspondiente en base a la calendarizacion de las sesiones ordinarias que indique el Consejo Estatal de Poblacion (COESPO), para el Fortalecimento de las Estadisticas Poblaciones..</v>
      </c>
      <c r="G83" s="761" t="str">
        <f>IF(ISBLANK('5. Pp (3 años)'!G83),"",'5. Pp (3 años)'!G83)</f>
        <v>Eficacia</v>
      </c>
      <c r="H83" s="761" t="str">
        <f>IF(ISBLANK('5. Pp (3 años)'!H83),"",'5. Pp (3 años)'!H83)</f>
        <v>Trimestral</v>
      </c>
      <c r="I83" s="762" t="str">
        <f>IF(ISBLANK('5. Pp (3 años)'!I83),"",'5. Pp (3 años)'!I83)</f>
        <v xml:space="preserve">MÉTODO DE CÁLCULO
PCSC= (NSCP/NSCR)*100
VARIABLES:
PCSC: Porcentaje de Sesiones de COESPO participadas.
NSCP: Número de sesiones de COESPO participadas.
NSCR: Número de sesiones de COESPO recibidas.
                             </v>
      </c>
      <c r="J83" s="762" t="str">
        <f>IF(ISBLANK('5. Pp (3 años)'!J83),"",'5. Pp (3 años)'!J83)</f>
        <v>UNIDAD DE MEDIDA DEL INDICADOR: 
Porcentaje.
UNIDAD DE MEDIDA DE LA VARIABLE:
Sesiones de COESPO.</v>
      </c>
      <c r="K83" s="761" t="str">
        <f>IF(ISBLANK('5. Pp (3 años)'!K83),"",'5. Pp (3 años)'!K83)</f>
        <v>Ascendente</v>
      </c>
      <c r="L83" s="763" t="s">
        <v>1623</v>
      </c>
      <c r="M83" s="763" t="s">
        <v>1624</v>
      </c>
      <c r="N83" s="762" t="str">
        <f>IF(ISBLANK('5. Pp (3 años)'!N83),"",'5. Pp (3 años)'!N83)</f>
        <v>Nombre completo del Documento que sustenta la información: 
Reportes emitidos con Fotos  
Nombre del área que genera o publica la información: 
Departamento del Consejo Municipal de Poblacion
Periodicidad con que se genera el documento: 
Triemestral
Liga de la página donde se localiza la información o ubicación: 
Lefor, OFCIOS ENVIADOS</v>
      </c>
      <c r="O83" s="762" t="str">
        <f>IF(ISBLANK('5. Pp (3 años)'!O83),"",'5. Pp (3 años)'!O83)</f>
        <v>Que exista las condiciones sanitarias, sociales y climatológicas adecuadas para la realización y participación de dichas sesiones</v>
      </c>
      <c r="P83" s="764" t="str">
        <f>IF(ISBLANK('5. Pp (3 años)'!P83),"",'5. Pp (3 años)'!P83)</f>
        <v>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v>
      </c>
    </row>
    <row r="84" spans="2:16" ht="273">
      <c r="B84" s="760" t="str">
        <f>IF(ISBLANK('5. Pp (3 años)'!B84),"",'5. Pp (3 años)'!B84)</f>
        <v>Dirección General de Gobierno</v>
      </c>
      <c r="C84" s="761" t="str">
        <f>IF(ISBLANK('5. Pp (3 años)'!C84),"",'5. Pp (3 años)'!C84)</f>
        <v>Actividad</v>
      </c>
      <c r="D84" s="762" t="str">
        <f>IF(ISBLANK('5. Pp (3 años)'!D84),"",'5. Pp (3 años)'!D84)</f>
        <v>3.1.1.1.9.3 Atención y seguimiento a la Delegación Alfredo V. Bonfil y Sub Delegación de  Puerto Juárez</v>
      </c>
      <c r="E84" s="762" t="str">
        <f>IF(ISBLANK('5. Pp (3 años)'!E84),"",'5. Pp (3 años)'!E84)</f>
        <v xml:space="preserve">PRDS: Porcentaje de atenciones y seguimientos con DAVB y SbPJ realizadas. </v>
      </c>
      <c r="F84" s="762" t="str">
        <f>IF(ISBLANK('5. Pp (3 años)'!F84),"",'5. Pp (3 años)'!F84)</f>
        <v>Este indicador mide el número de atenciones y seguimientos de demandas ciudadanas realizadas en la Delegacion Alfredo V. Bonfil y la Subdelegación de Puerto Juárez,</v>
      </c>
      <c r="G84" s="761" t="str">
        <f>IF(ISBLANK('5. Pp (3 años)'!G84),"",'5. Pp (3 años)'!G84)</f>
        <v>Eficacia</v>
      </c>
      <c r="H84" s="761" t="str">
        <f>IF(ISBLANK('5. Pp (3 años)'!H84),"",'5. Pp (3 años)'!H84)</f>
        <v>Trimestral</v>
      </c>
      <c r="I84" s="762" t="str">
        <f>IF(ISBLANK('5. Pp (3 años)'!I84),"",'5. Pp (3 años)'!I84)</f>
        <v xml:space="preserve">MÉTODO DE CÁLCULO 
PRP= (RER/REP)*100
VARIABLES
PRDS: Porcentaje de atenciones y seguimientos mensuales con DAVB y SbPJ realizadas. 
NRER: Número de atenciones y seguimientos realizados.        
NREP: Número de atenciones y seguimientos programadas.
</v>
      </c>
      <c r="J84" s="762" t="str">
        <f>IF(ISBLANK('5. Pp (3 años)'!J84),"",'5. Pp (3 años)'!J84)</f>
        <v>UNIDAD DE MEDIDA DEL INDICADOR: 
Porcentaje.
UNIDAD DE MEDIDA DE LA VARIABLE:
Atenciones y seguimientos mensuales con DAVB y SbPJ.</v>
      </c>
      <c r="K84" s="761" t="str">
        <f>IF(ISBLANK('5. Pp (3 años)'!K84),"",'5. Pp (3 años)'!K84)</f>
        <v>Ascendente</v>
      </c>
      <c r="L84" s="763" t="s">
        <v>1625</v>
      </c>
      <c r="M84" s="763" t="s">
        <v>1626</v>
      </c>
      <c r="N84" s="762" t="str">
        <f>IF(ISBLANK('5. Pp (3 años)'!N84),"",'5. Pp (3 años)'!N84)</f>
        <v>Nombre completo del Documento que sustenta la información: 
Tarjetas Informativas, minutas con Fotos  
Nombre del área que genera o publica la información: 
Coordinacion de Delegaciones
Periodicidad con que se genera el documento: 
Triemestral.
Liga de la página donde se localiza la información o ubicación: 
Lefor del Area Adminstrativa, Tarjetas Informativas</v>
      </c>
      <c r="O84" s="762" t="str">
        <f>IF(ISBLANK('5. Pp (3 años)'!O84),"",'5. Pp (3 años)'!O84)</f>
        <v>Participación e interés de la población objetivo para realización de este tramite</v>
      </c>
      <c r="P84" s="764" t="str">
        <f>IF(ISBLANK('5. Pp (3 años)'!P84),"",'5. Pp (3 años)'!P84)</f>
        <v>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v>
      </c>
    </row>
    <row r="85" spans="2:16" ht="294">
      <c r="B85" s="760" t="str">
        <f>IF(ISBLANK('5. Pp (3 años)'!B85),"",'5. Pp (3 años)'!B85)</f>
        <v>Dirección General de Gobierno</v>
      </c>
      <c r="C85" s="761" t="str">
        <f>IF(ISBLANK('5. Pp (3 años)'!C85),"",'5. Pp (3 años)'!C85)</f>
        <v>Actividad</v>
      </c>
      <c r="D85" s="762" t="str">
        <f>IF(ISBLANK('5. Pp (3 años)'!D85),"",'5. Pp (3 años)'!D85)</f>
        <v>3.1.1.1.9.4 Atención a manifestaciones y cierres de vias de comunicación en el Ambito Municipal</v>
      </c>
      <c r="E85" s="762" t="str">
        <f>IF(ISBLANK('5. Pp (3 años)'!E85),"",'5. Pp (3 años)'!E85)</f>
        <v>PRDS: Porcentaje de atenciones a manisfestaciones y cierres de vias de comunicación en el ambito municipal.</v>
      </c>
      <c r="F85" s="762" t="str">
        <f>IF(ISBLANK('5. Pp (3 años)'!F85),"",'5. Pp (3 años)'!F85)</f>
        <v>Este indicador mide el número de manifestaciones y cierres de vias de comunicación en el ambito municipal atendidos.</v>
      </c>
      <c r="G85" s="761" t="str">
        <f>IF(ISBLANK('5. Pp (3 años)'!G85),"",'5. Pp (3 años)'!G85)</f>
        <v>Eficacia</v>
      </c>
      <c r="H85" s="761" t="str">
        <f>IF(ISBLANK('5. Pp (3 años)'!H85),"",'5. Pp (3 años)'!H85)</f>
        <v>Trimestral</v>
      </c>
      <c r="I85" s="762" t="str">
        <f>IF(ISBLANK('5. Pp (3 años)'!I85),"",'5. Pp (3 años)'!I85)</f>
        <v xml:space="preserve">MÉTODO DE CÁLCULO 
PMA= (NMA/NMAP)*100
VARIABLES
PMA: Porcentaje de manifestaciones atendidas. 
NMA: Número de manifestaciones atendidas.        
NMAP: Número de manifestaciones atendidas programadas.
</v>
      </c>
      <c r="J85" s="762" t="str">
        <f>IF(ISBLANK('5. Pp (3 años)'!J85),"",'5. Pp (3 años)'!J85)</f>
        <v>UNIDAD DE MEDIDA DEL INDICADOR: 
Porcentaje.
UNIDAD DE MEDIDA DE LA VARIABLE:
Manifestaciones atendidas.</v>
      </c>
      <c r="K85" s="761" t="str">
        <f>IF(ISBLANK('5. Pp (3 años)'!K85),"",'5. Pp (3 años)'!K85)</f>
        <v>Ascendente</v>
      </c>
      <c r="L85" s="763" t="s">
        <v>1627</v>
      </c>
      <c r="M85" s="763" t="s">
        <v>1628</v>
      </c>
      <c r="N85" s="762" t="str">
        <f>IF(ISBLANK('5. Pp (3 años)'!N85),"",'5. Pp (3 años)'!N85)</f>
        <v>Nombre completo del Documento que sustenta la información: 
Tarjetas Informativas con Fotos  
Nombre del área que genera o publica la información: 
Jefatura del Departamento de Prosectiva Politica y Legal
Periodicidad con que se genera el documento: 
Triemestral.
Liga de la página donde se localiza la información o ubicación: 
Lefor del Area Adminstrativa, Oficios Enviados. Tarjetas Informativas</v>
      </c>
      <c r="O85" s="762" t="str">
        <f>IF(ISBLANK('5. Pp (3 años)'!O85),"",'5. Pp (3 años)'!O85)</f>
        <v>Manisfestacione realizadas por los ciudadanos en el municipio.</v>
      </c>
      <c r="P85" s="764" t="str">
        <f>IF(ISBLANK('5. Pp (3 años)'!P85),"",'5. Pp (3 años)'!P85)</f>
        <v>ODS 11
 Meta 11.3: Para 2030, aumentar la urbanización inclusiva y sostenible y la capacidad para una planificación y gestión participativas, integradas y sostenibles de los asentamientos humanos en todos los países.
 ODS 16
 Meta 16.7: Garantizar la adopción de decisiones inclusivas, participativas y representativas que respondan a las necesidades a todos los niveles.</v>
      </c>
    </row>
    <row r="86" spans="2:16" ht="315">
      <c r="B86" s="760" t="str">
        <f>IF(ISBLANK('5. Pp (3 años)'!B86),"",'5. Pp (3 años)'!B86)</f>
        <v>Dirección General de Gobierno</v>
      </c>
      <c r="C86" s="761" t="str">
        <f>IF(ISBLANK('5. Pp (3 años)'!C86),"",'5. Pp (3 años)'!C86)</f>
        <v>Actividad</v>
      </c>
      <c r="D86" s="762" t="str">
        <f>IF(ISBLANK('5. Pp (3 años)'!D86),"",'5. Pp (3 años)'!D86)</f>
        <v>3.1.1.1.9.5 Atenciones en asuntos religiosos brindadas.</v>
      </c>
      <c r="E86" s="762" t="str">
        <f>IF(ISBLANK('5. Pp (3 años)'!E86),"",'5. Pp (3 años)'!E86)</f>
        <v xml:space="preserve">PARB: Porcentaje de Atenciones en Asuntos Religiosos brindadas. </v>
      </c>
      <c r="F86" s="762" t="str">
        <f>IF(ISBLANK('5. Pp (3 años)'!F86),"",'5. Pp (3 años)'!F86)</f>
        <v>Este indicador mide el número de  atenciones de trámites y servicios solicitadas por parte de la población para garantizar el pleno ejercicio de la libertad de credos y prácticas religiosas en un marco de pluralidad, armonía y paz social basado en la normatividad vigente, el carácter laico y el principio histórico de la separación del Estado y las iglesias.</v>
      </c>
      <c r="G86" s="761" t="str">
        <f>IF(ISBLANK('5. Pp (3 años)'!G86),"",'5. Pp (3 años)'!G86)</f>
        <v>Eficacia</v>
      </c>
      <c r="H86" s="761" t="str">
        <f>IF(ISBLANK('5. Pp (3 años)'!H86),"",'5. Pp (3 años)'!H86)</f>
        <v>Trimestral</v>
      </c>
      <c r="I86" s="762" t="str">
        <f>IF(ISBLANK('5. Pp (3 años)'!I86),"",'5. Pp (3 años)'!I86)</f>
        <v xml:space="preserve">MÉTODO DE CÁLCULO                                                                                     
PARB= (NARR/NARS)*100                                                 
VARIABLES                                                                                                        
PARB: Porcentaje de Atenciones en Asuntos Religiosos brindadas.                                     
NARR: Número de Atenciones de Asuntos Religiosos brindadas.                                         
NARS: Número de Atenciones de Asuntos Religiosos Solicitadas.  </v>
      </c>
      <c r="J86" s="762" t="str">
        <f>IF(ISBLANK('5. Pp (3 años)'!J86),"",'5. Pp (3 años)'!J86)</f>
        <v>UNIDAD DE MEDIDA DEL INDICADOR: 
Porcentaje
UNIDAD DE MEDIDA DE LAS VARIABLES:
Atenciones en asuntos religiosos.</v>
      </c>
      <c r="K86" s="761" t="str">
        <f>IF(ISBLANK('5. Pp (3 años)'!K86),"",'5. Pp (3 años)'!K86)</f>
        <v>Ascendente</v>
      </c>
      <c r="L86" s="763" t="s">
        <v>1629</v>
      </c>
      <c r="M86" s="763" t="s">
        <v>1630</v>
      </c>
      <c r="N86" s="762" t="str">
        <f>IF(ISBLANK('5. Pp (3 años)'!N86),"",'5. Pp (3 años)'!N86)</f>
        <v>Nombre del Documento:  Informe trimestral de actividades, donde se especifica las atenciones brindadas.
Nombre de quien genera la información: 
Dirección de Asuntos Religiosos
Periodicidad con que se genera la información: 
Trimestral
Liga de la página donde se localiza la información o ubicación: 
Leffort MBJ-PM-SA-DAR-JAA-001-2022, que se encuentra en la repisa No 1 departamento administrativo</v>
      </c>
      <c r="O86" s="762" t="str">
        <f>IF(ISBLANK('5. Pp (3 años)'!O86),"",'5. Pp (3 años)'!O86)</f>
        <v>La población solicita la infomación, atencion y gestion  en temas religiosos.</v>
      </c>
      <c r="P86" s="764" t="str">
        <f>IF(ISBLANK('5. Pp (3 años)'!P86),"",'5. Pp (3 años)'!P86)</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87" spans="2:16" ht="315">
      <c r="B87" s="760" t="str">
        <f>IF(ISBLANK('5. Pp (3 años)'!B87),"",'5. Pp (3 años)'!B87)</f>
        <v>Dirección General de Gobierno</v>
      </c>
      <c r="C87" s="761" t="str">
        <f>IF(ISBLANK('5. Pp (3 años)'!C87),"",'5. Pp (3 años)'!C87)</f>
        <v>Actividad</v>
      </c>
      <c r="D87" s="762" t="str">
        <f>IF(ISBLANK('5. Pp (3 años)'!D87),"",'5. Pp (3 años)'!D87)</f>
        <v xml:space="preserve">3.1.1.1.9.6 Realización de actividades comunitarias enfocadas a la construccion de paz con apoyo de grupos religiosos. (sinergia por la paz) </v>
      </c>
      <c r="E87" s="762" t="str">
        <f>IF(ISBLANK('5. Pp (3 años)'!E87),"",'5. Pp (3 años)'!E87)</f>
        <v>PPAC: Porcentaje de participantes  en actividades comunitarias enfocadas a la construccion de paz con apoyo de grupos religiosos. (sinergia por la paz) .</v>
      </c>
      <c r="F87" s="762" t="str">
        <f>IF(ISBLANK('5. Pp (3 años)'!F87),"",'5. Pp (3 años)'!F87)</f>
        <v xml:space="preserve">Este indicador mide el número de  participantes benficiados en las actividades comunitarias para la construccion de paz.  </v>
      </c>
      <c r="G87" s="761" t="str">
        <f>IF(ISBLANK('5. Pp (3 años)'!G87),"",'5. Pp (3 años)'!G87)</f>
        <v>Eficacia</v>
      </c>
      <c r="H87" s="761" t="str">
        <f>IF(ISBLANK('5. Pp (3 años)'!H87),"",'5. Pp (3 años)'!H87)</f>
        <v>Trimestral</v>
      </c>
      <c r="I87" s="762" t="str">
        <f>IF(ISBLANK('5. Pp (3 años)'!I87),"",'5. Pp (3 años)'!I87)</f>
        <v>MÉTODO DE CÁLCULO DEL INDICADOR:                                                                                                                                                                                
PPACP=(NPEP/NPEE)*100                                                                                                                                                                                 
VARIABLES.      
PPACP: Porcentaje de participantes en actividades de construcción de Paz.                                                                                                                                                                             
NPEP: Número de  personas participantes.                                                                                                  
NPEE: Número de personas estimadas.</v>
      </c>
      <c r="J87" s="762" t="str">
        <f>IF(ISBLANK('5. Pp (3 años)'!J87),"",'5. Pp (3 años)'!J87)</f>
        <v>UNIDAD DE MEDIDA DEL INDICADOR: 
Porcentaje
UNIDAD DE MEDIDA DE LAS VARIABLES:
Participantes de actividades para la construcción de Paz.</v>
      </c>
      <c r="K87" s="761" t="str">
        <f>IF(ISBLANK('5. Pp (3 años)'!K87),"",'5. Pp (3 años)'!K87)</f>
        <v>Ascendente</v>
      </c>
      <c r="L87" s="763" t="s">
        <v>1631</v>
      </c>
      <c r="M87" s="763" t="s">
        <v>1632</v>
      </c>
      <c r="N87" s="762" t="str">
        <f>IF(ISBLANK('5. Pp (3 años)'!N87),"",'5. Pp (3 años)'!N87)</f>
        <v>Nombre del Documento: 
Expediente de programas y proyectos, donde se especifica los participantes de las actividades de construcción de paz con apoyo de grupos religiosos
Nombre de quien genera la información: 
Dirección de Asuntos Religiosos
Periodicidad con que se genera la información: 
Trimestral
Liga de la página donde se localiza la información o ubicación:
Las Copias se archivan en carpetas de la Dirección de Asuntos Religioso</v>
      </c>
      <c r="O87" s="762" t="str">
        <f>IF(ISBLANK('5. Pp (3 años)'!O87),"",'5. Pp (3 años)'!O87)</f>
        <v xml:space="preserve">Las y los feligreses tienen intéres y participan en las actividades comunitarias para la construcción de paz  </v>
      </c>
      <c r="P87" s="764" t="str">
        <f>IF(ISBLANK('5. Pp (3 años)'!P87),"",'5. Pp (3 años)'!P87)</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88" spans="2:16" ht="336">
      <c r="B88" s="760" t="str">
        <f>IF(ISBLANK('5. Pp (3 años)'!B88),"",'5. Pp (3 años)'!B88)</f>
        <v>Dirección General de Gobierno</v>
      </c>
      <c r="C88" s="761" t="str">
        <f>IF(ISBLANK('5. Pp (3 años)'!C88),"",'5. Pp (3 años)'!C88)</f>
        <v>Actividad</v>
      </c>
      <c r="D88" s="762" t="str">
        <f>IF(ISBLANK('5. Pp (3 años)'!D88),"",'5. Pp (3 años)'!D88)</f>
        <v>3.1.1.1.9.7 Capacitación en materia religiosa que fortalezcan la laicidad del municipio.</v>
      </c>
      <c r="E88" s="762" t="str">
        <f>IF(ISBLANK('5. Pp (3 años)'!E88),"",'5. Pp (3 años)'!E88)</f>
        <v>PCMR: Porcentaje de participantes en materia religiosa capacitados(as)</v>
      </c>
      <c r="F88" s="762" t="str">
        <f>IF(ISBLANK('5. Pp (3 años)'!F88),"",'5. Pp (3 años)'!F88)</f>
        <v>Este indicador mide el número de participantes de los cursos, pláticas, foros y mesas de trabajo en donde se establece tanto  la libertad de credos y prácticas religiosas en un marco de pluralidad así como el carácter laico y el principio histórico de la separación del Estado y las iglesias.</v>
      </c>
      <c r="G88" s="761" t="str">
        <f>IF(ISBLANK('5. Pp (3 años)'!G88),"",'5. Pp (3 años)'!G88)</f>
        <v>Eficacia</v>
      </c>
      <c r="H88" s="761" t="str">
        <f>IF(ISBLANK('5. Pp (3 años)'!H88),"",'5. Pp (3 años)'!H88)</f>
        <v>Trimestral</v>
      </c>
      <c r="I88" s="762" t="str">
        <f>IF(ISBLANK('5. Pp (3 años)'!I88),"",'5. Pp (3 años)'!I88)</f>
        <v xml:space="preserve">MÉTODO DE CÁLCULO                                                                                                                                                                           
PCMR= (NPCA/NPCO)*100                                                                                                                                                                                                                                                                                                                                                                                                                                        
VARIABLES                                                                                                                                                              
PCMR: Porcentaje de participantes en materia religiosa capacitados(as).
NPCA: Número de personas capacitadas.
NPCO: Número de personas convocadas.
</v>
      </c>
      <c r="J88" s="762" t="str">
        <f>IF(ISBLANK('5. Pp (3 años)'!J88),"",'5. Pp (3 años)'!J88)</f>
        <v>UNIDAD DE MEDIDA DEL INDICADOR: 
Porcentaje
UNIDAD DE MEDIDA DE LAS VARIABLE   Participantes capacitados(as)</v>
      </c>
      <c r="K88" s="761" t="str">
        <f>IF(ISBLANK('5. Pp (3 años)'!K88),"",'5. Pp (3 años)'!K88)</f>
        <v>Ascendente</v>
      </c>
      <c r="L88" s="763" t="s">
        <v>1633</v>
      </c>
      <c r="M88" s="763" t="s">
        <v>1634</v>
      </c>
      <c r="N88" s="762" t="str">
        <f>IF(ISBLANK('5. Pp (3 años)'!N88),"",'5. Pp (3 años)'!N88)</f>
        <v xml:space="preserve">Nombre del Documento: 
Expediente de programas y proyectos, donde se especifican  los listados de asistencia a las capacitaciones
Nombre de quien genera la información: Dirección de Asuntos Religiosos
Periodicidad con que se genera la información: Trimestral
Liga de la página donde se localiza la información o ubicación:  Leffort MBJ-PM-SA-DAR-JDPP-002-2022 que se enceuntra en la repisa No 2 del departamento juridico
</v>
      </c>
      <c r="O88" s="762" t="str">
        <f>IF(ISBLANK('5. Pp (3 años)'!O88),"",'5. Pp (3 años)'!O88)</f>
        <v>Las personas reciben la invitación y asisten a los cursos, pláticas, foros y mesas de trabajo</v>
      </c>
      <c r="P88" s="764" t="str">
        <f>IF(ISBLANK('5. Pp (3 años)'!P88),"",'5. Pp (3 años)'!P88)</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89" spans="2:16" ht="294">
      <c r="B89" s="760" t="str">
        <f>IF(ISBLANK('5. Pp (3 años)'!B89),"",'5. Pp (3 años)'!B89)</f>
        <v>Dirección General de Gobierno</v>
      </c>
      <c r="C89" s="761" t="str">
        <f>IF(ISBLANK('5. Pp (3 años)'!C89),"",'5. Pp (3 años)'!C89)</f>
        <v>Actividad</v>
      </c>
      <c r="D89" s="762" t="str">
        <f>IF(ISBLANK('5. Pp (3 años)'!D89),"",'5. Pp (3 años)'!D89)</f>
        <v>3.1.1.1.9.8 Actualización del Padrón Municipal de Templos (PMT).</v>
      </c>
      <c r="E89" s="762" t="str">
        <f>IF(ISBLANK('5. Pp (3 años)'!E89),"",'5. Pp (3 años)'!E89)</f>
        <v>PAEX: Porcentaje de expedientes del Padrón Municipal de Templos actualizados.</v>
      </c>
      <c r="F89" s="762" t="str">
        <f>IF(ISBLANK('5. Pp (3 años)'!F89),"",'5. Pp (3 años)'!F89)</f>
        <v xml:space="preserve">Este indicador mide el número de  expedientes que alimentará el Padrón Municipal de Templos a fin de contar con un registro y control de agrupaciones y asociaciones religiosas actualizados. </v>
      </c>
      <c r="G89" s="761" t="str">
        <f>IF(ISBLANK('5. Pp (3 años)'!G89),"",'5. Pp (3 años)'!G89)</f>
        <v>Eficacia</v>
      </c>
      <c r="H89" s="761" t="str">
        <f>IF(ISBLANK('5. Pp (3 años)'!H89),"",'5. Pp (3 años)'!H89)</f>
        <v>Trimestral</v>
      </c>
      <c r="I89" s="762" t="str">
        <f>IF(ISBLANK('5. Pp (3 años)'!I89),"",'5. Pp (3 años)'!I89)</f>
        <v xml:space="preserve">MÉTODO DE CÁLCULO                                                                                                                                    
PAEX= (NEXA/NEXE) *100                                                                                                                                                                                                           
VARIABLES                                                                                                                                                                 
PAEX: Porcentaje de expedientes del Padrón Municipal de Templos actualizados.
NEXA: Número de expedientes actualizados.                                                                                                         
NEXE: Número de expedientes estimados.    
</v>
      </c>
      <c r="J89" s="762" t="str">
        <f>IF(ISBLANK('5. Pp (3 años)'!J89),"",'5. Pp (3 años)'!J89)</f>
        <v>UNIDAD DE MEDIDA DEL INDICADOR: 
Porcentaje
UNIDAD DE MEDIDA DE LAS VARIABLES:
Expedientes del Padrón Municipal de Templos.</v>
      </c>
      <c r="K89" s="761" t="str">
        <f>IF(ISBLANK('5. Pp (3 años)'!K89),"",'5. Pp (3 años)'!K89)</f>
        <v>Ascendente</v>
      </c>
      <c r="L89" s="763" t="s">
        <v>1635</v>
      </c>
      <c r="M89" s="763" t="s">
        <v>1636</v>
      </c>
      <c r="N89" s="762" t="str">
        <f>IF(ISBLANK('5. Pp (3 años)'!N89),"",'5. Pp (3 años)'!N89)</f>
        <v xml:space="preserve">Nombre del Documento: 
Actualizaciones del Padrón Municipal de Templos.
Nombre de quien genera la información: 
Dirección de Asuntos Religiosos.
Periodicidad con que se genera la información: Trimestral.
Liga de la página donde se localiza la información o ubicación:  
Leffort MBJ-PM-SA-DAR-JDCR-002-2022 repisa No 1 departamento de Registro y Control de Asociaciones. 
</v>
      </c>
      <c r="O89" s="762" t="str">
        <f>IF(ISBLANK('5. Pp (3 años)'!O89),"",'5. Pp (3 años)'!O89)</f>
        <v>Las y los ministros cumplen con las indicaciones y proporcionan información actualizada de sus expedientes en el Padron  Municipal de Templos.</v>
      </c>
      <c r="P89" s="764" t="str">
        <f>IF(ISBLANK('5. Pp (3 años)'!P89),"",'5. Pp (3 años)'!P89)</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0" spans="2:16" ht="273">
      <c r="B90" s="760" t="str">
        <f>IF(ISBLANK('5. Pp (3 años)'!B90),"",'5. Pp (3 años)'!B90)</f>
        <v>Dirección General de Gobierno</v>
      </c>
      <c r="C90" s="761" t="str">
        <f>IF(ISBLANK('5. Pp (3 años)'!C90),"",'5. Pp (3 años)'!C90)</f>
        <v>Actividad</v>
      </c>
      <c r="D90" s="762" t="str">
        <f>IF(ISBLANK('5. Pp (3 años)'!D90),"",'5. Pp (3 años)'!D90)</f>
        <v>3.1.1.1.9.10 Realización de los trámites solicitados por las asociaciones y agrupaciones religiosas.</v>
      </c>
      <c r="E90" s="762" t="str">
        <f>IF(ISBLANK('5. Pp (3 años)'!E90),"",'5. Pp (3 años)'!E90)</f>
        <v>PTSR: Porcentaje de trámites del sector religioso realizados.</v>
      </c>
      <c r="F90" s="762" t="str">
        <f>IF(ISBLANK('5. Pp (3 años)'!F90),"",'5. Pp (3 años)'!F90)</f>
        <v>Este indicador mide el número de  trámites realizados por la Dirección de Asuntos Religiosos en cuantos los servicios solicitados por las agrupaciones y asociaciones religiosas del municipio.</v>
      </c>
      <c r="G90" s="761" t="str">
        <f>IF(ISBLANK('5. Pp (3 años)'!G90),"",'5. Pp (3 años)'!G90)</f>
        <v>Eficacia</v>
      </c>
      <c r="H90" s="761" t="str">
        <f>IF(ISBLANK('5. Pp (3 años)'!H90),"",'5. Pp (3 años)'!H90)</f>
        <v>Trimestral</v>
      </c>
      <c r="I90" s="762" t="str">
        <f>IF(ISBLANK('5. Pp (3 años)'!I90),"",'5. Pp (3 años)'!I90)</f>
        <v xml:space="preserve">MÉTODO DE CÁLCULO                                                                                                                                                                                 
PTSR=(NTSE/NTSS)*100                                                                                                                                                                                 
VARIABLES.      
PTSR: Porcentaje de trámites del sector religioso realizados.          
NTSE: Número de trámites emitidos.                   
NTSS: Número de trámites solicitados.                 
</v>
      </c>
      <c r="J90" s="762" t="str">
        <f>IF(ISBLANK('5. Pp (3 años)'!J90),"",'5. Pp (3 años)'!J90)</f>
        <v>UNIDAD DE MEDIDA DEL INDICADOR:
Porcentaje.
UNIDAD DE MEDIDA DE LAS VARIABLES: 
Trámites del sector religioso.</v>
      </c>
      <c r="K90" s="761" t="str">
        <f>IF(ISBLANK('5. Pp (3 años)'!K90),"",'5. Pp (3 años)'!K90)</f>
        <v>Ascendente</v>
      </c>
      <c r="L90" s="763" t="s">
        <v>1637</v>
      </c>
      <c r="M90" s="763" t="s">
        <v>1638</v>
      </c>
      <c r="N90" s="762" t="str">
        <f>IF(ISBLANK('5. Pp (3 años)'!N90),"",'5. Pp (3 años)'!N90)</f>
        <v>Nombre del Documento: 
correspondencia recibida
Nombre de quien genera la información: 
Dirección de Asuntos Religiosos
Periodicidad con que se genera la información: Trimestral
Liga de la página donde se localiza la información o ubicación:
Leffort MBJ-PM-SA-DAR-001-2022 repisa No 1 area de recepción</v>
      </c>
      <c r="O90" s="762" t="str">
        <f>IF(ISBLANK('5. Pp (3 años)'!O90),"",'5. Pp (3 años)'!O90)</f>
        <v>Las y los feligreses tienen intéres y solicitan trámites y gestiones.</v>
      </c>
      <c r="P90" s="764" t="str">
        <f>IF(ISBLANK('5. Pp (3 años)'!P90),"",'5. Pp (3 años)'!P90)</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1" spans="2:16" ht="273">
      <c r="B91" s="760" t="str">
        <f>IF(ISBLANK('5. Pp (3 años)'!B91),"",'5. Pp (3 años)'!B91)</f>
        <v>Dirección General de Gobierno</v>
      </c>
      <c r="C91" s="761" t="str">
        <f>IF(ISBLANK('5. Pp (3 años)'!C91),"",'5. Pp (3 años)'!C91)</f>
        <v>Actividad</v>
      </c>
      <c r="D91" s="762" t="str">
        <f>IF(ISBLANK('5. Pp (3 años)'!D91),"",'5. Pp (3 años)'!D91)</f>
        <v>3.1.1.1.9.11 Asesoramiento para el registro de las agrupaciones religiosas.</v>
      </c>
      <c r="E91" s="762" t="str">
        <f>IF(ISBLANK('5. Pp (3 años)'!E91),"",'5. Pp (3 años)'!E91)</f>
        <v>PAAC: Porcentaje de asesorías jurídicas hacia asociaciones y agrupaciones religiosas.</v>
      </c>
      <c r="F91" s="762" t="str">
        <f>IF(ISBLANK('5. Pp (3 años)'!F91),"",'5. Pp (3 años)'!F91)</f>
        <v xml:space="preserve">Este indicador mide el número de asesorias jurídicas y de Registro solicitados por las agrupaciones religiosas con base a la normatividad vigente. </v>
      </c>
      <c r="G91" s="761" t="str">
        <f>IF(ISBLANK('5. Pp (3 años)'!G91),"",'5. Pp (3 años)'!G91)</f>
        <v>Eficacia</v>
      </c>
      <c r="H91" s="761" t="str">
        <f>IF(ISBLANK('5. Pp (3 años)'!H91),"",'5. Pp (3 años)'!H91)</f>
        <v>Trimestral</v>
      </c>
      <c r="I91" s="762" t="str">
        <f>IF(ISBLANK('5. Pp (3 años)'!I91),"",'5. Pp (3 años)'!I91)</f>
        <v xml:space="preserve">MÉTODO DE CÁLCULO                                                                                                                                                                                 
PAAC=(NAJB/NAJE)*100                                                                                                                                                                                 
VARIABLES.      
PAAC: Porcentaje de asesorías jurídicas hacia asociaciones y agrupaciones religiosas.                                                                          
NAJB: Número de asesorías jurídicas brindadas.                               
NAJE: Número de asesorías jurídicas estimadas. 
</v>
      </c>
      <c r="J91" s="762" t="str">
        <f>IF(ISBLANK('5. Pp (3 años)'!J91),"",'5. Pp (3 años)'!J91)</f>
        <v>UNIDAD DE MEDIDA DEL INDICADOR: 
Porcentaje
UNIDAD DE MEDIDA DE LAS VARIABLES: 
Asesorías jurídicas.</v>
      </c>
      <c r="K91" s="761" t="str">
        <f>IF(ISBLANK('5. Pp (3 años)'!K91),"",'5. Pp (3 años)'!K91)</f>
        <v>Ascendente</v>
      </c>
      <c r="L91" s="763" t="s">
        <v>1639</v>
      </c>
      <c r="M91" s="763" t="s">
        <v>1640</v>
      </c>
      <c r="N91" s="762" t="str">
        <f>IF(ISBLANK('5. Pp (3 años)'!N91),"",'5. Pp (3 años)'!N91)</f>
        <v>Nombre del Documento: 
Expediente de asesorias 
Nombre de quien genera la información: Dirección de Asuntos Religiosos
Periodicidad con que se genera la información: Trimestral
Liga de la página donde se localiza la información o ubicación:
Leffort MBJ-PM-SA-DAR-JDJ-003-2022 que se encuentra en la repisa No 2 del departamento juridico</v>
      </c>
      <c r="O91" s="762" t="str">
        <f>IF(ISBLANK('5. Pp (3 años)'!O91),"",'5. Pp (3 años)'!O91)</f>
        <v>Las y los Ministros de Culto tienen intéres y solicitan Asesoría Jurídica o de Registro de las agrupaciones religiosas.</v>
      </c>
      <c r="P91" s="764" t="str">
        <f>IF(ISBLANK('5. Pp (3 años)'!P91),"",'5. Pp (3 años)'!P91)</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2" spans="2:16" ht="294">
      <c r="B92" s="760" t="str">
        <f>IF(ISBLANK('5. Pp (3 años)'!B92),"",'5. Pp (3 años)'!B92)</f>
        <v>Dirección General de Gobierno</v>
      </c>
      <c r="C92" s="761" t="str">
        <f>IF(ISBLANK('5. Pp (3 años)'!C92),"",'5. Pp (3 años)'!C92)</f>
        <v>Actividad</v>
      </c>
      <c r="D92" s="762" t="str">
        <f>IF(ISBLANK('5. Pp (3 años)'!D92),"",'5. Pp (3 años)'!D92)</f>
        <v>3.1.1.1.1.9.12 Realización de actividades enfocadas a la Promoción, Respeto y Tolerancia Religiosa realizadas</v>
      </c>
      <c r="E92" s="762" t="str">
        <f>IF(ISBLANK('5. Pp (3 años)'!E92),"",'5. Pp (3 años)'!E92)</f>
        <v>PAPRT: Porcentaje de actividades  de Promoción, respeto y Tolerancia Religiosa, realizada</v>
      </c>
      <c r="F92" s="762" t="str">
        <f>IF(ISBLANK('5. Pp (3 años)'!F92),"",'5. Pp (3 años)'!F92)</f>
        <v xml:space="preserve"> Este  indicador mide el número de actividades que promueve el respeto y la tolerancia religiosaa.</v>
      </c>
      <c r="G92" s="761" t="str">
        <f>IF(ISBLANK('5. Pp (3 años)'!G92),"",'5. Pp (3 años)'!G92)</f>
        <v>Eficacia</v>
      </c>
      <c r="H92" s="761" t="str">
        <f>IF(ISBLANK('5. Pp (3 años)'!H92),"",'5. Pp (3 años)'!H92)</f>
        <v>Trimestral</v>
      </c>
      <c r="I92" s="762" t="str">
        <f>IF(ISBLANK('5. Pp (3 años)'!I92),"",'5. Pp (3 años)'!I92)</f>
        <v xml:space="preserve">MÉTODO DE CÁLCULO DEL INDICADOR:                                                                                                                                                                      PAPRT=(NAP/NAR)*100                                                                                                                                                                                 
VARIABLES.      
PAPRT: Porcentaje de actividades  de Promoción, respeto y Tolerancia Religiosa.                                                                                                                                                                            NAP: Número de Actividades programadas.                                                                                                  
NAR: Número de actividades realizadas. 
</v>
      </c>
      <c r="J92" s="762" t="str">
        <f>IF(ISBLANK('5. Pp (3 años)'!J92),"",'5. Pp (3 años)'!J92)</f>
        <v>UNIDAD DE MEDIDA DEL INDICADOR: 
Porcentaje.
UNIDAD DE MEDIDA DE LAS VARIABLES: 
actividades de promoción, respeto y tolerancia religiosa</v>
      </c>
      <c r="K92" s="761" t="str">
        <f>IF(ISBLANK('5. Pp (3 años)'!K92),"",'5. Pp (3 años)'!K92)</f>
        <v>Ascendente</v>
      </c>
      <c r="L92" s="763" t="s">
        <v>1641</v>
      </c>
      <c r="M92" s="763" t="s">
        <v>1642</v>
      </c>
      <c r="N92" s="762" t="str">
        <f>IF(ISBLANK('5. Pp (3 años)'!N92),"",'5. Pp (3 años)'!N92)</f>
        <v>Nombre del Documento: 
Expediente de programas y proyectos de actividades enfocadas a la promoción, respeto y tolerancia religiosa
Nombre de quien genera la información: 
Dirección de Asuntos Religiosos
Periodicidad con que se genera la información: 
Trimestral
Liga de la página donde se localiza la información o ubicación:
Las Copias se archivan en carpetas de la Dirección de Asuntos Religioso</v>
      </c>
      <c r="O92" s="762" t="str">
        <f>IF(ISBLANK('5. Pp (3 años)'!O92),"",'5. Pp (3 años)'!O92)</f>
        <v>Las y los ministros de culto, asi como su feligresia  tienen intéres de participar en actividades de promoción respeto y tolerancia religiosa.</v>
      </c>
      <c r="P92" s="764" t="str">
        <f>IF(ISBLANK('5. Pp (3 años)'!P92),"",'5. Pp (3 años)'!P92)</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93" spans="2:16" ht="336">
      <c r="B93" s="765" t="str">
        <f>IF(ISBLANK('5. Pp (3 años)'!B93),"",'5. Pp (3 años)'!B93)</f>
        <v>Sistema de Protección Integral de Protección Integral a las Niñas, Niños y Adolescentes</v>
      </c>
      <c r="C93" s="757" t="str">
        <f>IF(ISBLANK('5. Pp (3 años)'!C93),"",'5. Pp (3 años)'!C93)</f>
        <v>Componente</v>
      </c>
      <c r="D93" s="756" t="str">
        <f>IF(ISBLANK('5. Pp (3 años)'!D93),"",'5. Pp (3 años)'!D93)</f>
        <v>3.1.1.1.10 Mecanismos de coordinación interinstitucional y capacidades del SIPINNA Municipal fortalecidos.</v>
      </c>
      <c r="E93" s="756" t="str">
        <f>IF(ISBLANK('5. Pp (3 años)'!E93),"",'5. Pp (3 años)'!E93)</f>
        <v xml:space="preserve">PCI: Porcentaje de mecanismos de coordinación interinstitucional y de fortalecimiento de capacidades implementados. </v>
      </c>
      <c r="F93" s="756" t="str">
        <f>IF(ISBLANK('5. Pp (3 años)'!F93),"",'5. Pp (3 años)'!F93)</f>
        <v>Este indicador mide el porcentaje de mecanismos de coordinación interinstitucional implementados y el fortalecimiento de las capacidades del SIPINNA Municipal, con el fin de mejorar la articulación institucional para la protección integral de los derechos de niñas, niños y adolescentes.</v>
      </c>
      <c r="G93" s="757" t="str">
        <f>IF(ISBLANK('5. Pp (3 años)'!G93),"",'5. Pp (3 años)'!G93)</f>
        <v>Eficacia</v>
      </c>
      <c r="H93" s="757" t="str">
        <f>IF(ISBLANK('5. Pp (3 años)'!H93),"",'5. Pp (3 años)'!H93)</f>
        <v>Trimestral</v>
      </c>
      <c r="I93" s="756" t="str">
        <f>IF(ISBLANK('5. Pp (3 años)'!I93),"",'5. Pp (3 años)'!I93)</f>
        <v>MÉTODO DE CÁLCULO
PCI= (NMI/TMP)*100
INDICADORES
PCI: Porcentaje de mecanismos de coordinación interinstitucional y de fortalecimiento de capacidades implementados.                                                                    
NMI: Número de mecanismos implementados             
TMP: Total de mecanismos programados</v>
      </c>
      <c r="J93" s="756" t="str">
        <f>IF(ISBLANK('5. Pp (3 años)'!J93),"",'5. Pp (3 años)'!J93)</f>
        <v xml:space="preserve">UNIDAD DE MEDIDA DEL INDICADOR:
Porcentaje.   
UNIDAD DE MEDIDA DE LA VARIABLE:
Mecanismos de coordinación interinstitucional y de fortalecimiento de capacidades implementados. </v>
      </c>
      <c r="K93" s="757" t="str">
        <f>IF(ISBLANK('5. Pp (3 años)'!K93),"",'5. Pp (3 años)'!K93)</f>
        <v>Ascendente</v>
      </c>
      <c r="L93" s="767" t="s">
        <v>1309</v>
      </c>
      <c r="M93" s="758" t="s">
        <v>474</v>
      </c>
      <c r="N93" s="756" t="str">
        <f>IF(ISBLANK('5. Pp (3 años)'!N93),"",'5. Pp (3 años)'!N93)</f>
        <v xml:space="preserve">Nombre del documento:
 Convocatorias, actas, listas, minutas, evidencia fotografica.
                                                                                                         Nombre de quien genera la información:           
Secretaria Ejecutiva del Sistema Municipal de Protección Integral de Niñas, Niños y Adolescentes (SE SIPINNA).
Periodicidad con que se genera la información:                   
Trimestral.
                                                                                                      Localización de la información:
Oficinas de la Dirección Administrativa de la  Secretaria Ejecutiva del Sistema Municipal de Protección Integral de Niñas, Niños y Adolescentes (SE SIPINNA).                 </v>
      </c>
      <c r="O93" s="756" t="str">
        <f>IF(ISBLANK('5. Pp (3 años)'!O93),"",'5. Pp (3 años)'!O93)</f>
        <v>Cambios administrativos o rotación de personal que afecten la continuidad de los trabajos.
Débil seguimiento a acuerdos establecidos entre instituciones.</v>
      </c>
      <c r="P93" s="759" t="str">
        <f>IF(ISBLANK('5. Pp (3 años)'!P93),"",'5. Pp (3 años)'!P93)</f>
        <v>ODS 16
 Meta 16.2: Poner fin al maltrato, la explotación, la trata, la tortura y todas las formas de violencia contra los niños.
 ODS 4: Garantizar una educación inclusiva, equitativa y de calidad y promover oportunidades de aprendizaje durante toda la vida para todos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94" spans="2:16" ht="336">
      <c r="B94" s="760" t="str">
        <f>IF(ISBLANK('5. Pp (3 años)'!B94),"",'5. Pp (3 años)'!B94)</f>
        <v>Sistema de Protección Integral de Protección Integral a las Niñas, Niños y Adolescentes</v>
      </c>
      <c r="C94" s="761" t="str">
        <f>IF(ISBLANK('5. Pp (3 años)'!C94),"",'5. Pp (3 años)'!C94)</f>
        <v>Actividad</v>
      </c>
      <c r="D94" s="762" t="str">
        <f>IF(ISBLANK('5. Pp (3 años)'!D94),"",'5. Pp (3 años)'!D94)</f>
        <v>3.1.1.1.10.1  Organización de sesiones del Sistema Municipal y sus Comisiones.</v>
      </c>
      <c r="E94" s="762" t="str">
        <f>IF(ISBLANK('5. Pp (3 años)'!E94),"",'5. Pp (3 años)'!E94)</f>
        <v>PSO: Porcentaje de sesiones realizadas conforme al calendario.</v>
      </c>
      <c r="F94" s="762" t="str">
        <f>IF(ISBLANK('5. Pp (3 años)'!F94),"",'5. Pp (3 años)'!F94)</f>
        <v>Este indicador mide el número de sesiones del Sistema Municipal y sus Comisiones realizadas para fortalecer la coordinación institucional en materia de derechos de niñas, niños y adolescentes.</v>
      </c>
      <c r="G94" s="761" t="str">
        <f>IF(ISBLANK('5. Pp (3 años)'!G94),"",'5. Pp (3 años)'!G94)</f>
        <v>Eficacia</v>
      </c>
      <c r="H94" s="761" t="str">
        <f>IF(ISBLANK('5. Pp (3 años)'!H94),"",'5. Pp (3 años)'!H94)</f>
        <v>Trimestral</v>
      </c>
      <c r="I94" s="762" t="str">
        <f>IF(ISBLANK('5. Pp (3 años)'!I94),"",'5. Pp (3 años)'!I94)</f>
        <v>MÉTODO DE CÁLCULO
PSO= (NSR/NSP)*100
INDICADORES
PSO: Porcentaje de sesiones realizadas conforme al calendario.                                                          
NSR: Número de sesiones realizadas             
NSP: Número de sesiones programadas</v>
      </c>
      <c r="J94" s="762" t="str">
        <f>IF(ISBLANK('5. Pp (3 años)'!J94),"",'5. Pp (3 años)'!J94)</f>
        <v>UNIDAD DE MEDIDA DEL INDICADOR:
Porcentaje.   
UNIDAD DE MEDIDA DE LA VARIABLE:
Organización de sesiones del Sistema Municipal y sus Comisiones</v>
      </c>
      <c r="K94" s="761" t="str">
        <f>IF(ISBLANK('5. Pp (3 años)'!K94),"",'5. Pp (3 años)'!K94)</f>
        <v>Ascendente</v>
      </c>
      <c r="L94" s="768" t="s">
        <v>1310</v>
      </c>
      <c r="M94" s="766" t="s">
        <v>474</v>
      </c>
      <c r="N94" s="762" t="str">
        <f>IF(ISBLANK('5. Pp (3 años)'!N94),"",'5. Pp (3 años)'!N94)</f>
        <v xml:space="preserve">Nombre del Documento: 
Convocatorias, actas, minutas, listas de asistencia, evidencia fotografica.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v>
      </c>
      <c r="O94" s="762" t="str">
        <f>IF(ISBLANK('5. Pp (3 años)'!O94),"",'5. Pp (3 años)'!O94)</f>
        <v>Falta de quórum por inasistencia de las dependencias integrantes del Sistema Municipal y sus Comisiones.
Cambios administrativos o rotación de personal que afecten la continuidad de las sesiones.</v>
      </c>
      <c r="P94" s="764" t="str">
        <f>IF(ISBLANK('5. Pp (3 años)'!P94),"",'5. Pp (3 años)'!P94)</f>
        <v>ODS 8: Promover el crecimiento económico sostenido, inclusivo y sostenible, el empleo pleno y productivo y el trabajo decente para todos
 Meta 8.7: Adoptar medidas inmediatas y eficaces para erradicar el trabajo forzoso, poner fin a las formas modernas de esclavitud y la trata de seres humanos y asegurar la prohibición y eliminación de las peores formas de trabajo infantil, incluidos el reclutamiento y la utilización de niños soldados, y, a más tardar en 2025, poner fin al trabajo infantil en todas sus formas.
 ODS 16
 Meta 16.2: Poner fin al maltrato, la explotación, la trata, la tortura y todas las formas de violencia contra los niños.</v>
      </c>
    </row>
    <row r="95" spans="2:16" ht="315">
      <c r="B95" s="760" t="str">
        <f>IF(ISBLANK('5. Pp (3 años)'!B95),"",'5. Pp (3 años)'!B95)</f>
        <v>Sistema de Protección Integral de Protección Integral a las Niñas, Niños y Adolescentes</v>
      </c>
      <c r="C95" s="761" t="str">
        <f>IF(ISBLANK('5. Pp (3 años)'!C95),"",'5. Pp (3 años)'!C95)</f>
        <v>Actividad</v>
      </c>
      <c r="D95" s="762" t="str">
        <f>IF(ISBLANK('5. Pp (3 años)'!D95),"",'5. Pp (3 años)'!D95)</f>
        <v>3.1.1.1.10.2 Canalización y registro de reportes o posibles vulneraciones de derechos de NNA.</v>
      </c>
      <c r="E95" s="762" t="str">
        <f>IF(ISBLANK('5. Pp (3 años)'!E95),"",'5. Pp (3 años)'!E95)</f>
        <v>PCR: Porcentaje de reportes canalizados dentro de 48 horas.</v>
      </c>
      <c r="F95" s="762" t="str">
        <f>IF(ISBLANK('5. Pp (3 años)'!F95),"",'5. Pp (3 años)'!F95)</f>
        <v>Este indicador mide el número de canalizaciones y registros de reportes o posibles vulneraciones de derechos de niñas, niños y adolescentes, con el fin de garantizar su atención oportuna.</v>
      </c>
      <c r="G95" s="761" t="str">
        <f>IF(ISBLANK('5. Pp (3 años)'!G95),"",'5. Pp (3 años)'!G95)</f>
        <v>Eficacia</v>
      </c>
      <c r="H95" s="761" t="str">
        <f>IF(ISBLANK('5. Pp (3 años)'!H95),"",'5. Pp (3 años)'!H95)</f>
        <v>Trimestral</v>
      </c>
      <c r="I95" s="762" t="str">
        <f>IF(ISBLANK('5. Pp (3 años)'!I95),"",'5. Pp (3 años)'!I95)</f>
        <v>MÉTODO DE CÁLCULO
PCR= (NRC/TDR)* 100
INDICADORES
PCR: Porcentaje de reportes canalizados dentro de 48 horas.                                                         
NRC: Número de reportes canalizados dentro de 48 horas
TDR: Total de reportes recibidos​</v>
      </c>
      <c r="J95" s="762" t="str">
        <f>IF(ISBLANK('5. Pp (3 años)'!J95),"",'5. Pp (3 años)'!J95)</f>
        <v xml:space="preserve">UNIDAD DE MEDIDA DEL INDICADOR:
Porcentaje.   
UNIDAD DE MEDIDA DE LA VARIABLE:
Reportes de canalizaciones </v>
      </c>
      <c r="K95" s="761" t="str">
        <f>IF(ISBLANK('5. Pp (3 años)'!K95),"",'5. Pp (3 años)'!K95)</f>
        <v>Constante</v>
      </c>
      <c r="L95" s="768" t="s">
        <v>1311</v>
      </c>
      <c r="M95" s="766" t="s">
        <v>475</v>
      </c>
      <c r="N95" s="762" t="str">
        <f>IF(ISBLANK('5. Pp (3 años)'!N95),"",'5. Pp (3 años)'!N95)</f>
        <v xml:space="preserve">Nombre del Documento: 
Oficios, acuses, registros, reportes de seguimiento.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v>
      </c>
      <c r="O95" s="762" t="str">
        <f>IF(ISBLANK('5. Pp (3 años)'!O95),"",'5. Pp (3 años)'!O95)</f>
        <v>Falta de denuncia o reporte de posibles vulneraciones de derechos de niñas, niños y adolescentes.
Desconocimiento de la población sobre los mecanismos de reporte y atención.</v>
      </c>
      <c r="P95" s="764" t="str">
        <f>IF(ISBLANK('5. Pp (3 años)'!P95),"",'5. Pp (3 años)'!P95)</f>
        <v>ODS 3: Garantizar una vida sana y promover el bienestar para todos en todas las edades
 Meta 3.7: Para 2030, garantizar el acceso universal a los servicios de salud sexual y reproductiva, incluidos los de planificación de la familia, información y educación, y la integración de la salud reproductiva en las estrategias y los programas nacionales.</v>
      </c>
    </row>
    <row r="96" spans="2:16" ht="315">
      <c r="B96" s="760" t="str">
        <f>IF(ISBLANK('5. Pp (3 años)'!B96),"",'5. Pp (3 años)'!B96)</f>
        <v>Sistema de Protección Integral de Protección Integral a las Niñas, Niños y Adolescentes</v>
      </c>
      <c r="C96" s="761" t="str">
        <f>IF(ISBLANK('5. Pp (3 años)'!C96),"",'5. Pp (3 años)'!C96)</f>
        <v>Actividad</v>
      </c>
      <c r="D96" s="762" t="str">
        <f>IF(ISBLANK('5. Pp (3 años)'!D96),"",'5. Pp (3 años)'!D96)</f>
        <v>3.1.1.1.10.3 Convocatoria y organización de actividades de participación dirigidas a niñas, niños y adolescentes.</v>
      </c>
      <c r="E96" s="762" t="str">
        <f>IF(ISBLANK('5. Pp (3 años)'!E96),"",'5. Pp (3 años)'!E96)</f>
        <v>PPA: Porcentaje de participación de NNA en actividades convocadas.</v>
      </c>
      <c r="F96" s="762" t="str">
        <f>IF(ISBLANK('5. Pp (3 años)'!F96),"",'5. Pp (3 años)'!F96)</f>
        <v>Este indicador mide el número de niñas, niños y adolescentes que participan en las actividades convocadas y organizadas, con el fin de fomentar su involucramiento en espacios de participación y el ejercicio de sus derechos.</v>
      </c>
      <c r="G96" s="761" t="str">
        <f>IF(ISBLANK('5. Pp (3 años)'!G96),"",'5. Pp (3 años)'!G96)</f>
        <v>Eficacia</v>
      </c>
      <c r="H96" s="761" t="str">
        <f>IF(ISBLANK('5. Pp (3 años)'!H96),"",'5. Pp (3 años)'!H96)</f>
        <v>Trimestral</v>
      </c>
      <c r="I96" s="762" t="str">
        <f>IF(ISBLANK('5. Pp (3 años)'!I96),"",'5. Pp (3 años)'!I96)</f>
        <v>MÉTODO DE CÁLCULO
PPA= (NNNAPR/NNNAP)* 100
INDICADORES:
PPA: Porcentaje de participación de NNA en actividades convocadas.
NNNAPR: Número de NNA participantes registrados
NNNAP: Número de NNA programados</v>
      </c>
      <c r="J96" s="762" t="str">
        <f>IF(ISBLANK('5. Pp (3 años)'!J96),"",'5. Pp (3 años)'!J96)</f>
        <v>UNIDAD DE MEDIDA DEL INDICADOR:
Porcentaje.   
UNIDAD DE MEDIDA DE LA VARIABLE:
Niñas, niños y adolescentes participantes en actividades sobre sus derechos humanos..</v>
      </c>
      <c r="K96" s="761" t="str">
        <f>IF(ISBLANK('5. Pp (3 años)'!K96),"",'5. Pp (3 años)'!K96)</f>
        <v>Ascendente</v>
      </c>
      <c r="L96" s="768" t="s">
        <v>1312</v>
      </c>
      <c r="M96" s="766" t="s">
        <v>474</v>
      </c>
      <c r="N96" s="762" t="str">
        <f>IF(ISBLANK('5. Pp (3 años)'!N96),"",'5. Pp (3 años)'!N96)</f>
        <v xml:space="preserve">Nombre del Documento: 
Listas de asistencia, evidencias fotográficas, reportes.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 </v>
      </c>
      <c r="O96" s="762" t="str">
        <f>IF(ISBLANK('5. Pp (3 años)'!O96),"",'5. Pp (3 años)'!O96)</f>
        <v>Baja asistencia de niñas, niños y adolescentes a las actividades convocadas.
Falta de interés o autorización de madres, padres, tutores o instituciones educativas para su participación.</v>
      </c>
      <c r="P96" s="764" t="str">
        <f>IF(ISBLANK('5. Pp (3 años)'!P96),"",'5. Pp (3 años)'!P96)</f>
        <v>ODS 4
 Meta 4.7: Para 2030, garantizar que todos los alumnos adquieran los conocimientos teóricos y prácticos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
 ODS 16
 Meta 16.2: Poner fin al maltrato, la explotación, la trata, la tortura y todas las formas de violencia contra los niños.</v>
      </c>
    </row>
    <row r="97" spans="2:16" ht="315">
      <c r="B97" s="760" t="str">
        <f>IF(ISBLANK('5. Pp (3 años)'!B97),"",'5. Pp (3 años)'!B97)</f>
        <v>Sistema de Protección Integral de Protección Integral a las Niñas, Niños y Adolescentes</v>
      </c>
      <c r="C97" s="761" t="str">
        <f>IF(ISBLANK('5. Pp (3 años)'!C97),"",'5. Pp (3 años)'!C97)</f>
        <v>Actividad</v>
      </c>
      <c r="D97" s="762" t="str">
        <f>IF(ISBLANK('5. Pp (3 años)'!D97),"",'5. Pp (3 años)'!D97)</f>
        <v>3.1.1.1.10.4 Difusión digital y realización de campañas en redes sociales sobre los derechos de NNA.</v>
      </c>
      <c r="E97" s="762" t="str">
        <f>IF(ISBLANK('5. Pp (3 años)'!E97),"",'5. Pp (3 años)'!E97)</f>
        <v>PDR: Porcentaje de campañas realizadas conforme a la planeación.</v>
      </c>
      <c r="F97" s="762" t="str">
        <f>IF(ISBLANK('5. Pp (3 años)'!F97),"",'5. Pp (3 años)'!F97)</f>
        <v>Este indicador mide el número de campañas digitales sobre los derechos de niñas, niños y adolescentes realizadas conforme a la programación establecida, con el fin de difundir y promover el conocimiento de sus derechos.</v>
      </c>
      <c r="G97" s="761" t="str">
        <f>IF(ISBLANK('5. Pp (3 años)'!G97),"",'5. Pp (3 años)'!G97)</f>
        <v>Eficacia</v>
      </c>
      <c r="H97" s="761" t="str">
        <f>IF(ISBLANK('5. Pp (3 años)'!H97),"",'5. Pp (3 años)'!H97)</f>
        <v>Trimestral</v>
      </c>
      <c r="I97" s="762" t="str">
        <f>IF(ISBLANK('5. Pp (3 años)'!I97),"",'5. Pp (3 años)'!I97)</f>
        <v>MÉTODO DE CÁLCULO
PDR= (NCR/NCP)* 100
INDICADORES
PDR: Porcentaje de campañas realizadas conforme a la planeación.                                              
NCR: Número de Campañas realizadas.   
NCP: Número de campañas programadas.</v>
      </c>
      <c r="J97" s="762" t="str">
        <f>IF(ISBLANK('5. Pp (3 años)'!J97),"",'5. Pp (3 años)'!J97)</f>
        <v>UNIDAD DE MEDIDA DEL INDICADOR:
Porcentaje.   
UNIDAD DE MEDIDA DE LA VARIABLE:
Campañas digitales realizadas..</v>
      </c>
      <c r="K97" s="761" t="str">
        <f>IF(ISBLANK('5. Pp (3 años)'!K97),"",'5. Pp (3 años)'!K97)</f>
        <v>Ascendente</v>
      </c>
      <c r="L97" s="763" t="s">
        <v>1313</v>
      </c>
      <c r="M97" s="766" t="s">
        <v>474</v>
      </c>
      <c r="N97" s="762" t="str">
        <f>IF(ISBLANK('5. Pp (3 años)'!N97),"",'5. Pp (3 años)'!N97)</f>
        <v>Nombre del Documento: 
Capturas, reportes digitales, materiales difundidos.
Nombre de quien genera la información:           
Secretaria Ejecutiva del Sistema Municipal de Protección Integral de Niñas, Niños y Adolescentes (SE SIPINNA).
Periodicidad con que se genera la información:                   Trimestral
Localización de la información o ubicación:                                                                                                                                                                                                                                                                                                                            Oficinas de la Dirección Administrativa de la  Secretaria Ejecutiva del Sistema Municipal de Protección Integral de Niñas, Niños y Adolescentes (SE SIPINNA)</v>
      </c>
      <c r="O97" s="762" t="str">
        <f>IF(ISBLANK('5. Pp (3 años)'!O97),"",'5. Pp (3 años)'!O97)</f>
        <v>Incumplimiento de la programación de campañas digitales.
Limitaciones técnicas o fallas en plataformas digitales.</v>
      </c>
      <c r="P97" s="764" t="str">
        <f>IF(ISBLANK('5. Pp (3 años)'!P97),"",'5. Pp (3 años)'!P97)</f>
        <v>ODS 16
 Meta 16.10: Garantizar el acceso público a la información y proteger las libertades fundamentales, de conformidad con las leyes nacionales y los acuerdos internacionales.</v>
      </c>
    </row>
    <row r="98" spans="2:16" ht="294">
      <c r="B98" s="765" t="str">
        <f>IF(ISBLANK('5. Pp (3 años)'!B98),"",'5. Pp (3 años)'!B98)</f>
        <v>Dirección General de Transporte y Vialidad</v>
      </c>
      <c r="C98" s="757" t="str">
        <f>IF(ISBLANK('5. Pp (3 años)'!C98),"",'5. Pp (3 años)'!C98)</f>
        <v>Componente</v>
      </c>
      <c r="D98" s="756" t="str">
        <f>IF(ISBLANK('5. Pp (3 años)'!D98),"",'5. Pp (3 años)'!D98)</f>
        <v>3.1.1.1.11 Proyectos de estructuración vial revisados interinstitucionalmente.</v>
      </c>
      <c r="E98" s="756" t="str">
        <f>IF(ISBLANK('5. Pp (3 años)'!E98),"",'5. Pp (3 años)'!E98)</f>
        <v>PREV: Porcentaje de proyectos de estructuración vial revisados</v>
      </c>
      <c r="F98" s="756" t="str">
        <f>IF(ISBLANK('5. Pp (3 años)'!F98),"",'5. Pp (3 años)'!F98)</f>
        <v>El indicador mide el número de solicitudes recibidas en la Direccion General.</v>
      </c>
      <c r="G98" s="757" t="str">
        <f>IF(ISBLANK('5. Pp (3 años)'!G98),"",'5. Pp (3 años)'!G98)</f>
        <v>Eficacia</v>
      </c>
      <c r="H98" s="757" t="str">
        <f>IF(ISBLANK('5. Pp (3 años)'!H98),"",'5. Pp (3 años)'!H98)</f>
        <v>Trimestral</v>
      </c>
      <c r="I98" s="756" t="str">
        <f>IF(ISBLANK('5. Pp (3 años)'!I98),"",'5. Pp (3 años)'!I98)</f>
        <v>MÉTODO DE CÁLCULO:
PSRPEV= (NSR/NSP)*100
VARIABLES:
PPEV: Porcentaje de proyectos de estructuración vial revisados
NPR: Número de proyectos de estructuración vial revisados
NSR: Número de solicitudes de proyectos de estructuración vial recibidas</v>
      </c>
      <c r="J98" s="756" t="str">
        <f>IF(ISBLANK('5. Pp (3 años)'!J98),"",'5. Pp (3 años)'!J98)</f>
        <v>UNIDAD DE MEDIDA DELINDICADOR:
Porcentaje
 UNIDAD DE MEDIDA DE LA VARIABLE:
Proyectos</v>
      </c>
      <c r="K98" s="757" t="str">
        <f>IF(ISBLANK('5. Pp (3 años)'!K98),"",'5. Pp (3 años)'!K98)</f>
        <v>Ascendente</v>
      </c>
      <c r="L98" s="767" t="s">
        <v>1314</v>
      </c>
      <c r="M98" s="769" t="s">
        <v>1643</v>
      </c>
      <c r="N98" s="756" t="str">
        <f>IF(ISBLANK('5. Pp (3 años)'!N98),"",'5. Pp (3 años)'!N98)</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98" s="756" t="str">
        <f>IF(ISBLANK('5. Pp (3 años)'!O98),"",'5. Pp (3 años)'!O98)</f>
        <v>Falta de seguimiento en las solicitudes recibidas por parte de Obras Publicas.</v>
      </c>
      <c r="P98" s="759" t="str">
        <f>IF(ISBLANK('5. Pp (3 años)'!P98),"",'5. Pp (3 años)'!P98)</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
 ODS 3
 Meta 3.6: Para 2020, reducir a la mitad el número de muertes y lesiones causadas por accidentes de tráfico en el mundo.</v>
      </c>
    </row>
    <row r="99" spans="2:16" ht="294">
      <c r="B99" s="760" t="str">
        <f>IF(ISBLANK('5. Pp (3 años)'!B99),"",'5. Pp (3 años)'!B99)</f>
        <v>Dirección General de Transporte y Vialidad</v>
      </c>
      <c r="C99" s="761" t="str">
        <f>IF(ISBLANK('5. Pp (3 años)'!C99),"",'5. Pp (3 años)'!C99)</f>
        <v>Actividad</v>
      </c>
      <c r="D99" s="762" t="str">
        <f>IF(ISBLANK('5. Pp (3 años)'!D99),"",'5. Pp (3 años)'!D99)</f>
        <v>3.1.1.1.11.1 Instalación de señalización vial horizontal y vertical en la infraestructura urbana.</v>
      </c>
      <c r="E99" s="762" t="str">
        <f>IF(ISBLANK('5. Pp (3 años)'!E99),"",'5. Pp (3 años)'!E99)</f>
        <v>PSHV: Porcentaje de señalización vial horizontal y vertical instalada</v>
      </c>
      <c r="F99" s="762" t="str">
        <f>IF(ISBLANK('5. Pp (3 años)'!F99),"",'5. Pp (3 años)'!F99)</f>
        <v>El indicador mide el número de señaletica horizontal o vertical instalada.</v>
      </c>
      <c r="G99" s="761" t="str">
        <f>IF(ISBLANK('5. Pp (3 años)'!G99),"",'5. Pp (3 años)'!G99)</f>
        <v>Eficacia</v>
      </c>
      <c r="H99" s="761" t="str">
        <f>IF(ISBLANK('5. Pp (3 años)'!H99),"",'5. Pp (3 años)'!H99)</f>
        <v>Trimestral</v>
      </c>
      <c r="I99" s="762" t="str">
        <f>IF(ISBLANK('5. Pp (3 años)'!I99),"",'5. Pp (3 años)'!I99)</f>
        <v>MÉTODO DE CÁLCULO:
PSHV= (NSI/NSP)*100
VARIABLES:
PSHV: Porcentaje de señalizacion horizontal y vertical instaladas.
NSI: Número de señalizaciones viales instaladas.
NSP: Número de señalizaciones viales programadas.</v>
      </c>
      <c r="J99" s="762" t="str">
        <f>IF(ISBLANK('5. Pp (3 años)'!J99),"",'5. Pp (3 años)'!J99)</f>
        <v>UNIDAD DE MEDIDA DEL INDICADOR:
Porcentaje
 UNIDAD DE MEDIDA DE LA VARIABLE:
Señalizacion.</v>
      </c>
      <c r="K99" s="761" t="str">
        <f>IF(ISBLANK('5. Pp (3 años)'!K99),"",'5. Pp (3 años)'!K99)</f>
        <v>Ascendente</v>
      </c>
      <c r="L99" s="763" t="s">
        <v>1315</v>
      </c>
      <c r="M99" s="770" t="s">
        <v>1643</v>
      </c>
      <c r="N99" s="762" t="str">
        <f>IF(ISBLANK('5. Pp (3 años)'!N99),"",'5. Pp (3 años)'!N99)</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99" s="762" t="str">
        <f>IF(ISBLANK('5. Pp (3 años)'!O99),"",'5. Pp (3 años)'!O99)</f>
        <v>No existen las condiciones climatológicas para la instalacion de las señalizaciones verticales y/o horizontales.</v>
      </c>
      <c r="P99" s="764" t="str">
        <f>IF(ISBLANK('5. Pp (3 años)'!P99),"",'5. Pp (3 años)'!P99)</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ODS 3
 Meta 3.6: Para 2020, reducir a la mitad el número de muertes y lesiones causadas por accidentes de tráfico en el mundo.</v>
      </c>
    </row>
    <row r="100" spans="2:16" ht="294">
      <c r="B100" s="760" t="str">
        <f>IF(ISBLANK('5. Pp (3 años)'!B100),"",'5. Pp (3 años)'!B100)</f>
        <v>Dirección General de Transporte y Vialidad</v>
      </c>
      <c r="C100" s="761" t="str">
        <f>IF(ISBLANK('5. Pp (3 años)'!C100),"",'5. Pp (3 años)'!C100)</f>
        <v>Actividad</v>
      </c>
      <c r="D100" s="762" t="str">
        <f>IF(ISBLANK('5. Pp (3 años)'!D100),"",'5. Pp (3 años)'!D100)</f>
        <v>3.1.1.1.11.2. Elaboración de propuestas de Seguridad Vial y de Movilidad Urbana.</v>
      </c>
      <c r="E100" s="762" t="str">
        <f>IF(ISBLANK('5. Pp (3 años)'!E100),"",'5. Pp (3 años)'!E100)</f>
        <v>PASMG: Porcentaje de anuencias de seguridad vial y movilidad urbana gestionadas</v>
      </c>
      <c r="F100" s="762" t="str">
        <f>IF(ISBLANK('5. Pp (3 años)'!F100),"",'5. Pp (3 años)'!F100)</f>
        <v>El indicador mide el número de solicitudes de anuencias recibidas en la Direccion General, se consideran todos las peticiones recibidas para realizar una visita por parte del area.</v>
      </c>
      <c r="G100" s="761" t="str">
        <f>IF(ISBLANK('5. Pp (3 años)'!G100),"",'5. Pp (3 años)'!G100)</f>
        <v>Eficacia</v>
      </c>
      <c r="H100" s="761" t="str">
        <f>IF(ISBLANK('5. Pp (3 años)'!H100),"",'5. Pp (3 años)'!H100)</f>
        <v>Trimestral</v>
      </c>
      <c r="I100" s="762" t="str">
        <f>IF(ISBLANK('5. Pp (3 años)'!I100),"",'5. Pp (3 años)'!I100)</f>
        <v>MÉTODO DE CÁLCULO:
PASMG= (NAG/NSAR)*100
VARIABLES:
PASMG: Porcentaje de anuencias de seguridad vial y movilidad urbana gestionadas
NAG: Número de anuencias gestionadas
NSAR: Número de solicitudes de anuencias recibidas</v>
      </c>
      <c r="J100" s="762" t="str">
        <f>IF(ISBLANK('5. Pp (3 años)'!J100),"",'5. Pp (3 años)'!J100)</f>
        <v>UNIDAD DE MÉDIDA DEL INDICADOR:
Porcentaje.
 UNIDAD DE MEDIDA DE LA VARIABLE:
Anuencias.</v>
      </c>
      <c r="K100" s="761" t="str">
        <f>IF(ISBLANK('5. Pp (3 años)'!K100),"",'5. Pp (3 años)'!K100)</f>
        <v>Ascendente</v>
      </c>
      <c r="L100" s="763" t="s">
        <v>1316</v>
      </c>
      <c r="M100" s="770" t="s">
        <v>1644</v>
      </c>
      <c r="N100" s="762" t="str">
        <f>IF(ISBLANK('5. Pp (3 años)'!N100),"",'5. Pp (3 años)'!N100)</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100" s="762" t="str">
        <f>IF(ISBLANK('5. Pp (3 años)'!O100),"",'5. Pp (3 años)'!O100)</f>
        <v>No se aprueban las propuestas de Seguridad Vial y de Movilidad Urbana Sostenible por el Cabildo Municipal y son publicadas en el Periódico Oficial del Estado de Quintana Roo.</v>
      </c>
      <c r="P100" s="764" t="str">
        <f>IF(ISBLANK('5. Pp (3 años)'!P100),"",'5. Pp (3 años)'!P100)</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ODS 3
 Meta 3.6: Para 2020, reducir a la mitad el número de muertes y lesiones causadas por accidentes de tráfico en el mundo.</v>
      </c>
    </row>
    <row r="101" spans="2:16" ht="294">
      <c r="B101" s="760" t="str">
        <f>IF(ISBLANK('5. Pp (3 años)'!B101),"",'5. Pp (3 años)'!B101)</f>
        <v>Dirección General de Transporte y Vialidad</v>
      </c>
      <c r="C101" s="761" t="str">
        <f>IF(ISBLANK('5. Pp (3 años)'!C101),"",'5. Pp (3 años)'!C101)</f>
        <v>Actividad</v>
      </c>
      <c r="D101" s="762" t="str">
        <f>IF(ISBLANK('5. Pp (3 años)'!D101),"",'5. Pp (3 años)'!D101)</f>
        <v>3.1.1.1.11.3 Supervisión del funcionamiento de la red semafórica en la infraestructura vial.</v>
      </c>
      <c r="E101" s="762" t="str">
        <f>IF(ISBLANK('5. Pp (3 años)'!E101),"",'5. Pp (3 años)'!E101)</f>
        <v>PSRS: Porcentaje de supervisiones realizadas a la red semafórica</v>
      </c>
      <c r="F101" s="762" t="str">
        <f>IF(ISBLANK('5. Pp (3 años)'!F101),"",'5. Pp (3 años)'!F101)</f>
        <v>El indicador mide el número de supervisiones realizadas durante el trimestre a la red semaforica de la ciudad.</v>
      </c>
      <c r="G101" s="761" t="str">
        <f>IF(ISBLANK('5. Pp (3 años)'!G101),"",'5. Pp (3 años)'!G101)</f>
        <v>Eficacia</v>
      </c>
      <c r="H101" s="761" t="str">
        <f>IF(ISBLANK('5. Pp (3 años)'!H101),"",'5. Pp (3 años)'!H101)</f>
        <v>Trimestral</v>
      </c>
      <c r="I101" s="762" t="str">
        <f>IF(ISBLANK('5. Pp (3 años)'!I101),"",'5. Pp (3 años)'!I101)</f>
        <v>MÉTODO DE CÁLCULO:
PSRS= (NSR/NSP) x100
VARIABLES:
PSRS: Porcentaje de supervisiones realizadas a la red semafórica.
NSR: Número de supervisiones realizadas.
NSP: Número de supervisiones programadas.</v>
      </c>
      <c r="J101" s="762" t="str">
        <f>IF(ISBLANK('5. Pp (3 años)'!J101),"",'5. Pp (3 años)'!J101)</f>
        <v>UNIDAD DE MEDIDA DEL INDICADOR:
Porcentaje 
 UNIDAD DE MEDIDA DE LA VARIABLE:
Supervisiones.</v>
      </c>
      <c r="K101" s="761" t="str">
        <f>IF(ISBLANK('5. Pp (3 años)'!K101),"",'5. Pp (3 años)'!K101)</f>
        <v>Ascendente</v>
      </c>
      <c r="L101" s="763" t="s">
        <v>1317</v>
      </c>
      <c r="M101" s="770" t="s">
        <v>1643</v>
      </c>
      <c r="N101" s="762" t="str">
        <f>IF(ISBLANK('5. Pp (3 años)'!N101),"",'5. Pp (3 años)'!N101)</f>
        <v>Nombre del Documento: 
Ingenieria Vial
Nombre de quien genera la información: 
Jefatura de Ingenieria Vial de la Direccion General de Transporte y Vialidad.
Periodicidad con que se genera la información:
Trimestral
Liga de la página donde se localiza la información o ubicación:
MBJ/18/11/01 ubicado en las oficinas de la Direccion General de Transporte y Vialidad.</v>
      </c>
      <c r="O101" s="762" t="str">
        <f>IF(ISBLANK('5. Pp (3 años)'!O101),"",'5. Pp (3 años)'!O101)</f>
        <v>Falta de recurso para realizar las visitas a los diferentes puntos de semaforizacion de la ciudad.</v>
      </c>
      <c r="P101" s="764" t="str">
        <f>IF(ISBLANK('5. Pp (3 años)'!P101),"",'5. Pp (3 años)'!P101)</f>
        <v>ODS 11 
 Meta 11.2: Para 2030, proporcionar acceso a sistemas de transporte seguros, asequibles, accesibles y sostenibles para todos y mejorar la seguridad vial, en particular mediante la ampliación del transporte público, prestando especial atención a las necesidades de las personas en situación vulnerable, las mujeres, los niños, las personas con discapacidad y las personas de edad.
 Meta 11.3: Para 2030, aumentar la urbanización inclusiva y sostenible y la capacidad para una planificación y gestión participativas, integradas y sostenibles de los asentamientos humanos en todos los países.</v>
      </c>
    </row>
    <row r="102" spans="2:16" ht="336">
      <c r="B102" s="765" t="str">
        <f>IF(ISBLANK('5. Pp (3 años)'!B102),"",'5. Pp (3 años)'!B102)</f>
        <v>Dirección General del Honorable Cuerpo de Bomberos, Desastres, Emergencias Medicas y Desastres</v>
      </c>
      <c r="C102" s="757" t="str">
        <f>IF(ISBLANK('5. Pp (3 años)'!C102),"",'5. Pp (3 años)'!C102)</f>
        <v>Componente</v>
      </c>
      <c r="D102" s="756" t="str">
        <f>IF(ISBLANK('5. Pp (3 años)'!D102),"",'5. Pp (3 años)'!D102)</f>
        <v>3.1.1.1.12 Atención de emergencias a la población, mediante acciones de prevención, auxilio y combate de incendios.</v>
      </c>
      <c r="E102" s="756" t="str">
        <f>IF(ISBLANK('5. Pp (3 años)'!E102),"",'5. Pp (3 años)'!E102)</f>
        <v>PPAE: Porcentaje de personas atendidas en emergencias.</v>
      </c>
      <c r="F102" s="756" t="str">
        <f>IF(ISBLANK('5. Pp (3 años)'!F102),"",'5. Pp (3 años)'!F102)</f>
        <v>Este Indicador mide el número total de personas que reciben atención por parte del H. Cuerpo de Bomberos durante la ocurrencia de emergencias, tales como incendios, accidentes y rescates. Permite evaluar el alcance de los servicios brindados a la población y la capacidad institucional de respuesta ante situaciones de riesgo.</v>
      </c>
      <c r="G102" s="757" t="str">
        <f>IF(ISBLANK('5. Pp (3 años)'!G102),"",'5. Pp (3 años)'!G102)</f>
        <v>Eficacia</v>
      </c>
      <c r="H102" s="757" t="str">
        <f>IF(ISBLANK('5. Pp (3 años)'!H102),"",'5. Pp (3 años)'!H102)</f>
        <v>Trimestral</v>
      </c>
      <c r="I102" s="756" t="str">
        <f>IF(ISBLANK('5. Pp (3 años)'!I102),"",'5. Pp (3 años)'!I102)</f>
        <v>MÉTODO DE CÁLCULO:  
PPAE= (NPAE/NPPAE)*100
VARIABLES: 
PPAE: Porcentaje de Personas Atendidas en Emergencias. 
NPAE: Número de Personas Atendidas en Emergencias. 
NPPAE: Numero de Personas Programadasa a Atender en Emergencias.</v>
      </c>
      <c r="J102" s="756" t="str">
        <f>IF(ISBLANK('5. Pp (3 años)'!J102),"",'5. Pp (3 años)'!J102)</f>
        <v>UNIDAD DE MEDIDA DEL INDICADOR:
Porcentaje 
UNIDAD DE MEDIDA DE LA VARIABLE: 
Personas.</v>
      </c>
      <c r="K102" s="757" t="str">
        <f>IF(ISBLANK('5. Pp (3 años)'!K102),"",'5. Pp (3 años)'!K102)</f>
        <v>Ascendente</v>
      </c>
      <c r="L102" s="767" t="s">
        <v>1318</v>
      </c>
      <c r="M102" s="769" t="s">
        <v>1645</v>
      </c>
      <c r="N102" s="756" t="str">
        <f>IF(ISBLANK('5. Pp (3 años)'!N102),"",'5. Pp (3 años)'!N102)</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2" s="756" t="str">
        <f>IF(ISBLANK('5. Pp (3 años)'!O102),"",'5. Pp (3 años)'!O102)</f>
        <v>La dependencia no se mantiene en coordinación efectiva con otras instituciones de apoyo en la atención de emergencias.</v>
      </c>
      <c r="P102" s="759" t="str">
        <f>IF(ISBLANK('5. Pp (3 años)'!P102),"",'5. Pp (3 años)'!P102)</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03" spans="2:16" ht="336">
      <c r="B103" s="760" t="str">
        <f>IF(ISBLANK('5. Pp (3 años)'!B103),"",'5. Pp (3 años)'!B103)</f>
        <v>Dirección General del Honorable Cuerpo de Bomberos, Desastres, Emergencias Medicas y Desastres</v>
      </c>
      <c r="C103" s="761" t="str">
        <f>IF(ISBLANK('5. Pp (3 años)'!C103),"",'5. Pp (3 años)'!C103)</f>
        <v>Actividad</v>
      </c>
      <c r="D103" s="762" t="str">
        <f>IF(ISBLANK('5. Pp (3 años)'!D103),"",'5. Pp (3 años)'!D103)</f>
        <v>3.1.1.1.12.1 Capacitación en prevención de riesgos al personal organizaciones del sector público y privado.</v>
      </c>
      <c r="E103" s="762" t="str">
        <f>IF(ISBLANK('5. Pp (3 años)'!E103),"",'5. Pp (3 años)'!E103)</f>
        <v>POPC: Porcentaje de personal de organizaciones públicas y privadas capacitadas.</v>
      </c>
      <c r="F103" s="762" t="str">
        <f>IF(ISBLANK('5. Pp (3 años)'!F103),"",'5. Pp (3 años)'!F103)</f>
        <v>Este indicador mide el número de personal integrante de organizaciones publicas y/o privadas capacitadas en conocimientos básicos de prevención y autoprotección para mitigar los riesgos en los establecimientos ante los diferentes suscesos catástroficos.</v>
      </c>
      <c r="G103" s="761" t="str">
        <f>IF(ISBLANK('5. Pp (3 años)'!G103),"",'5. Pp (3 años)'!G103)</f>
        <v>Eficacia</v>
      </c>
      <c r="H103" s="761" t="str">
        <f>IF(ISBLANK('5. Pp (3 años)'!H103),"",'5. Pp (3 años)'!H103)</f>
        <v>Trimestral</v>
      </c>
      <c r="I103" s="762" t="str">
        <f>IF(ISBLANK('5. Pp (3 años)'!I103),"",'5. Pp (3 años)'!I103)</f>
        <v>MÉTODO DE CÁLCULO: 
 POPC = (NOCA/NOES)*100 
 VARIABLES: 
 POPC: Porcentaje de personal de organizaciones públicas y privadas capacitadas. 
 NOCA: Número de personas capacitadas.
 NOES: Número de personas programadas.</v>
      </c>
      <c r="J103" s="762" t="str">
        <f>IF(ISBLANK('5. Pp (3 años)'!J103),"",'5. Pp (3 años)'!J103)</f>
        <v>UNIDAD DE MEDIDA DEL INDICADOR:
Porcentaje.
UNIDAD DE MEDIDA DE LA VARIABLE: 
Personal de Organizaciones públicas y privadas.</v>
      </c>
      <c r="K103" s="761" t="str">
        <f>IF(ISBLANK('5. Pp (3 años)'!K103),"",'5. Pp (3 años)'!K103)</f>
        <v>Ascendente</v>
      </c>
      <c r="L103" s="763" t="s">
        <v>1319</v>
      </c>
      <c r="M103" s="770" t="s">
        <v>1646</v>
      </c>
      <c r="N103" s="762" t="str">
        <f>IF(ISBLANK('5. Pp (3 años)'!N103),"",'5. Pp (3 años)'!N103)</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3" s="762" t="str">
        <f>IF(ISBLANK('5. Pp (3 años)'!O103),"",'5. Pp (3 años)'!O103)</f>
        <v>El personal de organizaciones públicas y privadas no muestran interés en capacitarse en materia de prevención y protección de riesgos.</v>
      </c>
      <c r="P103" s="764" t="str">
        <f>IF(ISBLANK('5. Pp (3 años)'!P103),"",'5. Pp (3 años)'!P103)</f>
        <v>ODS 13
 Meta 13.3: Mejorar la educación, la sensibilización y la capacidad humana e institucional en relación con la mitigación del cambio climático, la adaptación a él, la reducción de sus efectos y la alerta temprana.</v>
      </c>
    </row>
    <row r="104" spans="2:16" ht="336">
      <c r="B104" s="760" t="str">
        <f>IF(ISBLANK('5. Pp (3 años)'!B104),"",'5. Pp (3 años)'!B104)</f>
        <v>Dirección General del Honorable Cuerpo de Bomberos, Desastres, Emergencias Medicas y Desastres</v>
      </c>
      <c r="C104" s="761" t="str">
        <f>IF(ISBLANK('5. Pp (3 años)'!C104),"",'5. Pp (3 años)'!C104)</f>
        <v>Actividad</v>
      </c>
      <c r="D104" s="762" t="str">
        <f>IF(ISBLANK('5. Pp (3 años)'!D104),"",'5. Pp (3 años)'!D104)</f>
        <v>3.1.1.1.12.2 Supervisión y prevención de riesgos en eventos masivos, espacios públicos y operativos especiales.</v>
      </c>
      <c r="E104" s="762" t="str">
        <f>IF(ISBLANK('5. Pp (3 años)'!E104),"",'5. Pp (3 años)'!E104)</f>
        <v>PSPR: Porcentaje de servicios de supervisión y prevención de riesgos realizados.</v>
      </c>
      <c r="F104" s="762" t="str">
        <f>IF(ISBLANK('5. Pp (3 años)'!F104),"",'5. Pp (3 años)'!F104)</f>
        <v>Este indicador mide el número de eventos másivos verificados en cuanto a sus medidas de seguridad en sus instalaciones y corroborando la reducción de riesgos. 
 Acciones: Servicio de prevencion en Playas Publicas, Servicio de Prevencion en Marchas,Atencion a Ciudadanos que asisten a eventos masivos publicos, Servicios de Prevencion de Puestos Carreteros.</v>
      </c>
      <c r="G104" s="761" t="str">
        <f>IF(ISBLANK('5. Pp (3 años)'!G104),"",'5. Pp (3 años)'!G104)</f>
        <v>Eficacia</v>
      </c>
      <c r="H104" s="761" t="str">
        <f>IF(ISBLANK('5. Pp (3 años)'!H104),"",'5. Pp (3 años)'!H104)</f>
        <v>Trimestral</v>
      </c>
      <c r="I104" s="762" t="str">
        <f>IF(ISBLANK('5. Pp (3 años)'!I104),"",'5. Pp (3 años)'!I104)</f>
        <v>MÉTODO DE CÁLCULO
 PSPR= (NSPR/NSPP)*100
 VARIABLES
 PSPR: Porcentaje de servicios de supervisión y prevención de riesgos realizados
 NSPR: Número de servicios de supervisión y prevención de riesgos realizados
 NSPP: Número de servicios de supervisión y prevención de riesgos programados</v>
      </c>
      <c r="J104" s="762" t="str">
        <f>IF(ISBLANK('5. Pp (3 años)'!J104),"",'5. Pp (3 años)'!J104)</f>
        <v>UNIDAD DE MEDIDA DEL INDICADOR:
Porcentaje.
UNIDAD DE MEDIDA DE LA VARIABLE:
Eventos másivos.</v>
      </c>
      <c r="K104" s="761" t="str">
        <f>IF(ISBLANK('5. Pp (3 años)'!K104),"",'5. Pp (3 años)'!K104)</f>
        <v>Ascendente</v>
      </c>
      <c r="L104" s="763" t="s">
        <v>1320</v>
      </c>
      <c r="M104" s="770" t="s">
        <v>1647</v>
      </c>
      <c r="N104" s="762" t="str">
        <f>IF(ISBLANK('5. Pp (3 años)'!N104),"",'5. Pp (3 años)'!N104)</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4" s="762" t="str">
        <f>IF(ISBLANK('5. Pp (3 años)'!O104),"",'5. Pp (3 años)'!O104)</f>
        <v>Los eventos másivos no se desarrollan por que no se cuentan con las condiciones sociales y climatológicas.</v>
      </c>
      <c r="P104" s="764" t="str">
        <f>IF(ISBLANK('5. Pp (3 años)'!P104),"",'5. Pp (3 años)'!P104)</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05" spans="2:16" ht="336">
      <c r="B105" s="760" t="str">
        <f>IF(ISBLANK('5. Pp (3 años)'!B105),"",'5. Pp (3 años)'!B105)</f>
        <v>Dirección General del Honorable Cuerpo de Bomberos, Desastres, Emergencias Medicas y Desastres</v>
      </c>
      <c r="C105" s="761" t="str">
        <f>IF(ISBLANK('5. Pp (3 años)'!C105),"",'5. Pp (3 años)'!C105)</f>
        <v>Actividad</v>
      </c>
      <c r="D105" s="762" t="str">
        <f>IF(ISBLANK('5. Pp (3 años)'!D105),"",'5. Pp (3 años)'!D105)</f>
        <v>3.1.1.1.12.3 Capacitación en prevención de riesgos dirigida a niñas y niños.</v>
      </c>
      <c r="E105" s="762" t="str">
        <f>IF(ISBLANK('5. Pp (3 años)'!E105),"",'5. Pp (3 años)'!E105)</f>
        <v>PNNC: Porcentaje de niñas y niños capacitados.</v>
      </c>
      <c r="F105" s="762" t="str">
        <f>IF(ISBLANK('5. Pp (3 años)'!F105),"",'5. Pp (3 años)'!F105)</f>
        <v>Este indicador mide el número de niñas y niños capacitados por el Honorable Cuerpo de Bomberos sobre las medidas de prevención y riesgos en el hogar y en la escuela.</v>
      </c>
      <c r="G105" s="761" t="str">
        <f>IF(ISBLANK('5. Pp (3 años)'!G105),"",'5. Pp (3 años)'!G105)</f>
        <v>Eficacia</v>
      </c>
      <c r="H105" s="761" t="str">
        <f>IF(ISBLANK('5. Pp (3 años)'!H105),"",'5. Pp (3 años)'!H105)</f>
        <v>Trimestral</v>
      </c>
      <c r="I105" s="762" t="str">
        <f>IF(ISBLANK('5. Pp (3 años)'!I105),"",'5. Pp (3 años)'!I105)</f>
        <v>MÉTODO DE CÁLCULO: 
PNNC= (NNNC/NNNE)*100 
VARIABLES: 
PNNC: Porcentaje de niñas y niños capacitados.
NNNC: Número de niñas y niños capacitados.
NNNE: Número de niñas y niños programados.</v>
      </c>
      <c r="J105" s="762" t="str">
        <f>IF(ISBLANK('5. Pp (3 años)'!J105),"",'5. Pp (3 años)'!J105)</f>
        <v>UNIDAD DE MEDIDA DEL INDICADOR:
Porcentaje
UNIDAD DE MEDIDA DE LA VARIABLE:
Niñas y niños.</v>
      </c>
      <c r="K105" s="761" t="str">
        <f>IF(ISBLANK('5. Pp (3 años)'!K105),"",'5. Pp (3 años)'!K105)</f>
        <v>Ascendente</v>
      </c>
      <c r="L105" s="763" t="s">
        <v>1321</v>
      </c>
      <c r="M105" s="770" t="s">
        <v>1115</v>
      </c>
      <c r="N105" s="762" t="str">
        <f>IF(ISBLANK('5. Pp (3 años)'!N105),"",'5. Pp (3 años)'!N105)</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5" s="762" t="str">
        <f>IF(ISBLANK('5. Pp (3 años)'!O105),"",'5. Pp (3 años)'!O105)</f>
        <v>Las niñas y los niños así como familiares y docentes no muestran interés en capacitarse en materia de prevención y protección de riesgos.</v>
      </c>
      <c r="P105" s="764" t="str">
        <f>IF(ISBLANK('5. Pp (3 años)'!P105),"",'5. Pp (3 años)'!P105)</f>
        <v>ODS 13
 Meta 13.3: Mejorar la educación, la sensibilización y la capacidad humana e institucional en relación con la mitigación del cambio climático, la adaptación a él, la reducción de sus efectos y la alerta temprana.</v>
      </c>
    </row>
    <row r="106" spans="2:16" ht="336">
      <c r="B106" s="760" t="str">
        <f>IF(ISBLANK('5. Pp (3 años)'!B106),"",'5. Pp (3 años)'!B106)</f>
        <v>Dirección General del Honorable Cuerpo de Bomberos, Desastres, Emergencias Medicas y Desastres</v>
      </c>
      <c r="C106" s="761" t="str">
        <f>IF(ISBLANK('5. Pp (3 años)'!C106),"",'5. Pp (3 años)'!C106)</f>
        <v>Actividad</v>
      </c>
      <c r="D106" s="762" t="str">
        <f>IF(ISBLANK('5. Pp (3 años)'!D106),"",'5. Pp (3 años)'!D106)</f>
        <v>3.1.1.1.12.4 Revisión de medidas de seguridad en establecimientos hoteleros, restauranteros y comerciales</v>
      </c>
      <c r="E106" s="762" t="str">
        <f>IF(ISBLANK('5. Pp (3 años)'!E106),"",'5. Pp (3 años)'!E106)</f>
        <v>PEMS: Porcentaje de establecimientos con medidas de seguridad revisados.</v>
      </c>
      <c r="F106" s="762" t="str">
        <f>IF(ISBLANK('5. Pp (3 años)'!F106),"",'5. Pp (3 años)'!F106)</f>
        <v>Este indicador mide el número de establecimientos hoteleros, restauranteras y comerciales a los que se han revisado sus instalaciones del sistema contra incendios así como que cuenten con condiciones operables para caso de una situación de emergencia.</v>
      </c>
      <c r="G106" s="761" t="str">
        <f>IF(ISBLANK('5. Pp (3 años)'!G106),"",'5. Pp (3 años)'!G106)</f>
        <v>Eficacia</v>
      </c>
      <c r="H106" s="761" t="str">
        <f>IF(ISBLANK('5. Pp (3 años)'!H106),"",'5. Pp (3 años)'!H106)</f>
        <v>Trimestral</v>
      </c>
      <c r="I106" s="762" t="str">
        <f>IF(ISBLANK('5. Pp (3 años)'!I106),"",'5. Pp (3 años)'!I106)</f>
        <v>MÉTODO DE CÁLCULO:
 PEMS=(NESR/NEER)*100
 VARIABLES: 
 PEMS: Porcentaje de establecimientos con medidas de seguridad revisados.
 NESR: Número de establecimientos revisados.
 NEER: Número de establecimientos programados a revisar.</v>
      </c>
      <c r="J106" s="762" t="str">
        <f>IF(ISBLANK('5. Pp (3 años)'!J106),"",'5. Pp (3 años)'!J106)</f>
        <v>UNIDAD DE MEDIDA DEL INDICADOR: 
 Porcentaje.
 UNIDAD DE MEDIDA DE LA VARIABLE: 
 Establecimientos.</v>
      </c>
      <c r="K106" s="761" t="str">
        <f>IF(ISBLANK('5. Pp (3 años)'!K106),"",'5. Pp (3 años)'!K106)</f>
        <v>Ascendente</v>
      </c>
      <c r="L106" s="763" t="s">
        <v>1322</v>
      </c>
      <c r="M106" s="770" t="s">
        <v>1648</v>
      </c>
      <c r="N106" s="762" t="str">
        <f>IF(ISBLANK('5. Pp (3 años)'!N106),"",'5. Pp (3 años)'!N106)</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6" s="762" t="str">
        <f>IF(ISBLANK('5. Pp (3 años)'!O106),"",'5. Pp (3 años)'!O106)</f>
        <v>Los establecimientos hoteleros, restauranteros y comerciales no solicitan la revisión de sus medidas de seguridad.</v>
      </c>
      <c r="P106" s="764" t="str">
        <f>IF(ISBLANK('5. Pp (3 años)'!P106),"",'5. Pp (3 años)'!P106)</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07" spans="2:16" ht="336">
      <c r="B107" s="760" t="str">
        <f>IF(ISBLANK('5. Pp (3 años)'!B107),"",'5. Pp (3 años)'!B107)</f>
        <v>Dirección General del Honorable Cuerpo de Bomberos, Desastres, Emergencias Medicas y Desastres</v>
      </c>
      <c r="C107" s="761" t="str">
        <f>IF(ISBLANK('5. Pp (3 años)'!C107),"",'5. Pp (3 años)'!C107)</f>
        <v>Actividad</v>
      </c>
      <c r="D107" s="762" t="str">
        <f>IF(ISBLANK('5. Pp (3 años)'!D107),"",'5. Pp (3 años)'!D107)</f>
        <v>3.1.1.1.12.5 Atención, coordinación y seguimiento de llamadas de auxilio en servicios de emergencia.</v>
      </c>
      <c r="E107" s="762" t="str">
        <f>IF(ISBLANK('5. Pp (3 años)'!E107),"",'5. Pp (3 años)'!E107)</f>
        <v>PLLA: Porcentaje de Llamadas de auxilio atendidas</v>
      </c>
      <c r="F107" s="762" t="str">
        <f>IF(ISBLANK('5. Pp (3 años)'!F107),"",'5. Pp (3 años)'!F107)</f>
        <v>Este indicador mide el número de llamadas de auxilio y servicios de emergencia atendidos antes, durante y después de alguna contingencia. 
 Acciones Atendidas : Incendios ( Casa, Comercios, Palapas, Hotel, Vehiculos, Basura, Llantas, Malesa , Forestales), Atencion a Accidentes vehiclares ( Personas prensadas , Personas Atrapadas, Personas Lesionadas Por accidentes Viales), liberacion de personas en elevadore, rescates acuaticos, atencion de primeros auxilios, captura de animales , atencion de fugas de gas, corto circuito, explosiones, limpieza de combustible o metrial en via de rodamiento, tala y poda de arboles,rescate de cuerpo,deposito de agua a otras instituciones.</v>
      </c>
      <c r="G107" s="761" t="str">
        <f>IF(ISBLANK('5. Pp (3 años)'!G107),"",'5. Pp (3 años)'!G107)</f>
        <v>Eficacia</v>
      </c>
      <c r="H107" s="761" t="str">
        <f>IF(ISBLANK('5. Pp (3 años)'!H107),"",'5. Pp (3 años)'!H107)</f>
        <v>Trimestral</v>
      </c>
      <c r="I107" s="762" t="str">
        <f>IF(ISBLANK('5. Pp (3 años)'!I107),"",'5. Pp (3 años)'!I107)</f>
        <v>MÉTODO DE CÁLCULO
 PLAA= (NLAA/NLAR)*100
 VARIABLES
 PLAA: Porcentaje de llamadas de auxilio atendidas
 NLAA: Número de llamadas de auxilio atendidas
 NLAR: Número de llamadas de auxilio recibidas</v>
      </c>
      <c r="J107" s="762" t="str">
        <f>IF(ISBLANK('5. Pp (3 años)'!J107),"",'5. Pp (3 años)'!J107)</f>
        <v>UNIDAD DE MEDIDA DEL INDICADOR: 
 Porcentaje.
 UNIDAD DE MEDIDA DE LA VARIABLE: 
  Llamadas de auxilio atendida</v>
      </c>
      <c r="K107" s="761" t="str">
        <f>IF(ISBLANK('5. Pp (3 años)'!K107),"",'5. Pp (3 años)'!K107)</f>
        <v>Ascendente</v>
      </c>
      <c r="L107" s="763" t="s">
        <v>1323</v>
      </c>
      <c r="M107" s="770" t="s">
        <v>1649</v>
      </c>
      <c r="N107" s="762" t="str">
        <f>IF(ISBLANK('5. Pp (3 años)'!N107),"",'5. Pp (3 años)'!N107)</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7" s="762" t="str">
        <f>IF(ISBLANK('5. Pp (3 años)'!O107),"",'5. Pp (3 años)'!O107)</f>
        <v>La población benitojuarense no realiza las llamadas de auxilio y servicios de emergencia hacia el Honorable Cuerpo de Bomberos.</v>
      </c>
      <c r="P107" s="764" t="str">
        <f>IF(ISBLANK('5. Pp (3 años)'!P107),"",'5. Pp (3 años)'!P107)</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08" spans="2:16" ht="336">
      <c r="B108" s="760" t="str">
        <f>IF(ISBLANK('5. Pp (3 años)'!B108),"",'5. Pp (3 años)'!B108)</f>
        <v>Dirección General del Honorable Cuerpo de Bomberos, Desastres, Emergencias Medicas y Desastres</v>
      </c>
      <c r="C108" s="761" t="str">
        <f>IF(ISBLANK('5. Pp (3 años)'!C108),"",'5. Pp (3 años)'!C108)</f>
        <v>Actividad</v>
      </c>
      <c r="D108" s="762" t="str">
        <f>IF(ISBLANK('5. Pp (3 años)'!D108),"",'5. Pp (3 años)'!D108)</f>
        <v>3.1.1.1.12.6 Capacitación a elementos del H. Cuerpo de Bomberos, rescate, Emergencias Medicas y Desastres.</v>
      </c>
      <c r="E108" s="762" t="str">
        <f>IF(ISBLANK('5. Pp (3 años)'!E108),"",'5. Pp (3 años)'!E108)</f>
        <v>PHBC: Porcentaje de elementos del Honorable Cuerpo de Bomberos capacitados.</v>
      </c>
      <c r="F108" s="762" t="str">
        <f>IF(ISBLANK('5. Pp (3 años)'!F108),"",'5. Pp (3 años)'!F108)</f>
        <v>Este indicador mide el número de elementos del Honorable Cuerpo de Bomberos que ha sido capacitado en materia de prevención de incendios con el objetivo de mejorar la calidad en el servicio.</v>
      </c>
      <c r="G108" s="761" t="str">
        <f>IF(ISBLANK('5. Pp (3 años)'!G108),"",'5. Pp (3 años)'!G108)</f>
        <v>Eficacia</v>
      </c>
      <c r="H108" s="761" t="str">
        <f>IF(ISBLANK('5. Pp (3 años)'!H108),"",'5. Pp (3 años)'!H108)</f>
        <v>Trimestral</v>
      </c>
      <c r="I108" s="762" t="str">
        <f>IF(ISBLANK('5. Pp (3 años)'!I108),"",'5. Pp (3 años)'!I108)</f>
        <v>MÉTODO DE CÁLCULO:  
 PHBC= (NPBC/NPBE)*100
 VARIABLES: 
 PHBC:  Porcentaje de elementos del Honorable Cuerpo de Bomberos capacitados. 
 NPBC: Número de elementos del Honorable Cuerpo de Bomberos capacitados. 
NPBE: Número de elementos del Honorable Cuerpo de Bomberos programados.</v>
      </c>
      <c r="J108" s="762" t="str">
        <f>IF(ISBLANK('5. Pp (3 años)'!J108),"",'5. Pp (3 años)'!J108)</f>
        <v>UNIDAD DE MEDIDA DEL INDICADOR:  
Porcentaje.
 UNIDAD DE MEDIDA DE LA VARIABLE: 
 Elementos del Honorable Cuerpo de Bomberos.</v>
      </c>
      <c r="K108" s="761" t="str">
        <f>IF(ISBLANK('5. Pp (3 años)'!K108),"",'5. Pp (3 años)'!K108)</f>
        <v>Ascendente</v>
      </c>
      <c r="L108" s="763" t="s">
        <v>1324</v>
      </c>
      <c r="M108" s="770" t="s">
        <v>1650</v>
      </c>
      <c r="N108" s="762" t="str">
        <f>IF(ISBLANK('5. Pp (3 años)'!N108),"",'5. Pp (3 años)'!N108)</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8" s="762" t="str">
        <f>IF(ISBLANK('5. Pp (3 años)'!O108),"",'5. Pp (3 años)'!O108)</f>
        <v>Las y los elementos del Honorable Cuerpo de Bomberos no muestran disposición e interés en las capacitaciones.</v>
      </c>
      <c r="P108" s="764" t="str">
        <f>IF(ISBLANK('5. Pp (3 años)'!P108),"",'5. Pp (3 años)'!P108)</f>
        <v>ODS 13
 Meta 13.3: Mejorar la educación, la sensibilización y la capacidad humana e institucional en relación con la mitigación del cambio climático, la adaptación a él, la reducción de sus efectos y la alerta temprana.</v>
      </c>
    </row>
    <row r="109" spans="2:16" ht="336">
      <c r="B109" s="760" t="str">
        <f>IF(ISBLANK('5. Pp (3 años)'!B109),"",'5. Pp (3 años)'!B109)</f>
        <v>Dirección General del Honorable Cuerpo de Bomberos, Desastres, Emergencias Medicas y Desastres</v>
      </c>
      <c r="C109" s="761" t="str">
        <f>IF(ISBLANK('5. Pp (3 años)'!C109),"",'5. Pp (3 años)'!C109)</f>
        <v>Actividad</v>
      </c>
      <c r="D109" s="762" t="str">
        <f>IF(ISBLANK('5. Pp (3 años)'!D109),"",'5. Pp (3 años)'!D109)</f>
        <v>3.1.1.1.12.7 Dotación de equipos de protección personal a elementos del H. Cuerpo de Bomberos, rescate, Emergencias Medicas y Desastres.</v>
      </c>
      <c r="E109" s="762" t="str">
        <f>IF(ISBLANK('5. Pp (3 años)'!E109),"",'5. Pp (3 años)'!E109)</f>
        <v>PEPP: Porcentaje de equipos de protección personal entregados.</v>
      </c>
      <c r="F109" s="762" t="str">
        <f>IF(ISBLANK('5. Pp (3 años)'!F109),"",'5. Pp (3 años)'!F109)</f>
        <v>Este indicador permite medir el total de equipos de protección corporal para elementos del Honorable Cuerpo de Bomberos que necesita para su propia protección y operatividad.</v>
      </c>
      <c r="G109" s="761" t="str">
        <f>IF(ISBLANK('5. Pp (3 años)'!G109),"",'5. Pp (3 años)'!G109)</f>
        <v>Eficacia</v>
      </c>
      <c r="H109" s="761" t="str">
        <f>IF(ISBLANK('5. Pp (3 años)'!H109),"",'5. Pp (3 años)'!H109)</f>
        <v>Trimestral</v>
      </c>
      <c r="I109" s="762" t="str">
        <f>IF(ISBLANK('5. Pp (3 años)'!I109),"",'5. Pp (3 años)'!I109)</f>
        <v>MÉTODO DE CÁLCULO:
 PEPP= (NEPE/NEPP)*100
 VARIABLES:
 PEPP: Porcentaje de equipos de protección personal entregados.
 NEPE: Número de equipos de protección personal entregados.
 NEPP: Número de equipos de protección personal programados.</v>
      </c>
      <c r="J109" s="762" t="str">
        <f>IF(ISBLANK('5. Pp (3 años)'!J109),"",'5. Pp (3 años)'!J109)</f>
        <v>UNIDAD DE MEDIDA DEL INDICADOR: 
 Porcentaje.
 UNIDAD DE MEDIDA DE LA VARIABLE: 
Equipos de protección corporal</v>
      </c>
      <c r="K109" s="761" t="str">
        <f>IF(ISBLANK('5. Pp (3 años)'!K109),"",'5. Pp (3 años)'!K109)</f>
        <v>Ascendente</v>
      </c>
      <c r="L109" s="763" t="s">
        <v>1325</v>
      </c>
      <c r="M109" s="770" t="s">
        <v>1651</v>
      </c>
      <c r="N109" s="762" t="str">
        <f>IF(ISBLANK('5. Pp (3 años)'!N109),"",'5. Pp (3 años)'!N109)</f>
        <v>Nombre del Documento:
 Reporte Trimestral de Servicios de Emergencia Atendidos Por la Dirección General del H. Cuerpo de Bomberos, Rescate , Emergencias Medicas y Desastes.
 Nombre de quien genera la información:
 Direccion General del H. Cuerpo de Bomberos, Rescate , Emergencias Medicas y Desastes 
 Periodicidad con que se genera la información:
 Trimestral
 Liga de la página donde se localiza la información o ubicación:
 Folder en la oficina de la Coordinación Administrativa. (repisa blanca)</v>
      </c>
      <c r="O109" s="762" t="str">
        <f>IF(ISBLANK('5. Pp (3 años)'!O109),"",'5. Pp (3 años)'!O109)</f>
        <v>Los proveedores no cuentan con el suministro de equipo de protección corporal necesario para el Honorable Cuerpo de Bomberos.</v>
      </c>
      <c r="P109" s="764" t="str">
        <f>IF(ISBLANK('5. Pp (3 años)'!P109),"",'5. Pp (3 años)'!P109)</f>
        <v>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v>
      </c>
    </row>
    <row r="110" spans="2:16" ht="399">
      <c r="B110" s="765" t="str">
        <f>IF(ISBLANK('5. Pp (3 años)'!B110),"",'5. Pp (3 años)'!B110)</f>
        <v>Unidad Técnica Jurídica y Documental</v>
      </c>
      <c r="C110" s="757" t="str">
        <f>IF(ISBLANK('5. Pp (3 años)'!C110),"",'5. Pp (3 años)'!C110)</f>
        <v>Componente</v>
      </c>
      <c r="D110" s="756" t="str">
        <f>IF(ISBLANK('5. Pp (3 años)'!D110),"",'5. Pp (3 años)'!D110)</f>
        <v>3.1.1.1.13 Sesiones de cabildo para la aprobación de los temas y resoluciones del Ayuntamiento celebradas.</v>
      </c>
      <c r="E110" s="756" t="str">
        <f>IF(ISBLANK('5. Pp (3 años)'!E110),"",'5. Pp (3 años)'!E110)</f>
        <v>PSCC: Porcentaje de sesiones de cabildo celebradas.</v>
      </c>
      <c r="F110" s="756" t="str">
        <f>IF(ISBLANK('5. Pp (3 años)'!F110),"",'5. Pp (3 años)'!F110)</f>
        <v>El indicador mide el número de sesiones celebradas por el Cabildo en modalidades ordinarias o extraordinarias, públicas o privadas, solemnes y permanentes. 
Con esta información se busca  impulsar acuerdos y reglamentos a favor de las necesidades de la comunidad benitojuarense, lo que implica impulsar un gobierno abierto y transparente así como dar cumplimiento a la Ley de los Municipios del Estado de Quintana Roo.</v>
      </c>
      <c r="G110" s="757" t="str">
        <f>IF(ISBLANK('5. Pp (3 años)'!G110),"",'5. Pp (3 años)'!G110)</f>
        <v>Eficacia</v>
      </c>
      <c r="H110" s="757" t="str">
        <f>IF(ISBLANK('5. Pp (3 años)'!H110),"",'5. Pp (3 años)'!H110)</f>
        <v>Trimestral</v>
      </c>
      <c r="I110" s="756" t="str">
        <f>IF(ISBLANK('5. Pp (3 años)'!I110),"",'5. Pp (3 años)'!I110)</f>
        <v>MÉTODO DE CALCULO:
PSCC= (NSCR/NSCP)*100
VARIABLES:
PSCC=Porcentaje de sesiones de cabildo celebradas.
NSCR=Número de sesiones de cabildo celebradas.  
NSCP=Número de sesiones de cabildo programadas.</v>
      </c>
      <c r="J110" s="756" t="str">
        <f>IF(ISBLANK('5. Pp (3 años)'!J110),"",'5. Pp (3 años)'!J110)</f>
        <v>UNIDAD DE MEDIDA DEL INDICADOR: 
Porcentaje.
UNIDAD DE MEDIDA DE LAS VARIABLES:
Sesiones de cabildo.</v>
      </c>
      <c r="K110" s="757" t="str">
        <f>IF(ISBLANK('5. Pp (3 años)'!K110),"",'5. Pp (3 años)'!K110)</f>
        <v>Ascendente</v>
      </c>
      <c r="L110" s="767" t="s">
        <v>1326</v>
      </c>
      <c r="M110" s="767" t="s">
        <v>1652</v>
      </c>
      <c r="N110" s="756" t="str">
        <f>IF(ISBLANK('5. Pp (3 años)'!N110),"",'5. Pp (3 años)'!N110)</f>
        <v>Nombre completo del Documento que sustenta la información: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https://transparencia.cancun.gob.mx/trm/web/sesiones_cabildo</v>
      </c>
      <c r="O110" s="756" t="str">
        <f>IF(ISBLANK('5. Pp (3 años)'!O110),"",'5. Pp (3 años)'!O110)</f>
        <v>Se cuenta con la existencia de Quorum para realizar la sesión así como con las condiciones sociales y climatológicas</v>
      </c>
      <c r="P110" s="759" t="str">
        <f>IF(ISBLANK('5. Pp (3 años)'!P110),"",'5. Pp (3 años)'!P110)</f>
        <v>ODS 16
 Meta 16.6: Crear instituciones eficaces, responsables y transparentes a todos los niveles.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111" spans="2:16" ht="399">
      <c r="B111" s="760" t="str">
        <f>IF(ISBLANK('5. Pp (3 años)'!B111),"",'5. Pp (3 años)'!B111)</f>
        <v>Unidad Técnica Jurídica y Documental</v>
      </c>
      <c r="C111" s="761" t="str">
        <f>IF(ISBLANK('5. Pp (3 años)'!C111),"",'5. Pp (3 años)'!C111)</f>
        <v>Actividad</v>
      </c>
      <c r="D111" s="762" t="str">
        <f>IF(ISBLANK('5. Pp (3 años)'!D111),"",'5. Pp (3 años)'!D111)</f>
        <v>3.1.1.1.13.1 Verificación de la asistencia de quienes presiden las Regidurias del H. Ayuntamiento de Benito Juárez.</v>
      </c>
      <c r="E111" s="762" t="str">
        <f>IF(ISBLANK('5. Pp (3 años)'!E111),"",'5. Pp (3 años)'!E111)</f>
        <v xml:space="preserve">PRAS: Porcentaje de asistencias a sesiones verificadas. </v>
      </c>
      <c r="F111" s="762" t="str">
        <f>IF(ISBLANK('5. Pp (3 años)'!F111),"",'5. Pp (3 años)'!F111)</f>
        <v>El indicador mide el número de asistencias de quienes presiden las Regidurías Municipales, con esta información se transparentar el nivel de participación de las y los regidores en las sesiones de Cabildo así como dar cumplimiento al artículo 59 de la Ley de los Municipios del Estado de Quintana Roo.</v>
      </c>
      <c r="G111" s="761" t="str">
        <f>IF(ISBLANK('5. Pp (3 años)'!G111),"",'5. Pp (3 años)'!G111)</f>
        <v>Eficacia</v>
      </c>
      <c r="H111" s="761" t="str">
        <f>IF(ISBLANK('5. Pp (3 años)'!H111),"",'5. Pp (3 años)'!H111)</f>
        <v>Trimestral</v>
      </c>
      <c r="I111" s="762" t="str">
        <f>IF(ISBLANK('5. Pp (3 años)'!I111),"",'5. Pp (3 años)'!I111)</f>
        <v>MÉTODO DE CALCULO: 
PRAS= (NASV / NASP) *100"
VARIABLES:
PRAS: Porcentaje de asistencias a sesiones verificadas. 
NASV: Número de asistencias verficadas.
NASP: Número de asistencias programadas.</v>
      </c>
      <c r="J111" s="762" t="str">
        <f>IF(ISBLANK('5. Pp (3 años)'!J111),"",'5. Pp (3 años)'!J111)</f>
        <v>UNIDAD DE MEDIDA DEL INDICADOR: 
Porcentaje
UNIDAD DE MEDIDA DE LAS VARIABLES:
Asistencia a sesiones de cabildo</v>
      </c>
      <c r="K111" s="761" t="str">
        <f>IF(ISBLANK('5. Pp (3 años)'!K111),"",'5. Pp (3 años)'!K111)</f>
        <v>Ascendente</v>
      </c>
      <c r="L111" s="763" t="s">
        <v>1327</v>
      </c>
      <c r="M111" s="763" t="s">
        <v>1116</v>
      </c>
      <c r="N111" s="762" t="str">
        <f>IF(ISBLANK('5. Pp (3 años)'!N111),"",'5. Pp (3 años)'!N111)</f>
        <v>Nombre completo del Documento que sustenta la información: 
Sesiones de Cabildo 2018-2021, los cuales están divididos por sesiones extraordinarias, ordinarias, y solemnes. Tambien se encuentra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https://drive.google.com/drive/folders/11H3NQhKIZ6agCnqGfMs1rleWU3pUIuzM?usp=sharing</v>
      </c>
      <c r="O111" s="762" t="str">
        <f>IF(ISBLANK('5. Pp (3 años)'!O111),"",'5. Pp (3 años)'!O111)</f>
        <v>Las y los regidores acuden a las sesiones y se cumple con el quorum</v>
      </c>
      <c r="P111" s="764" t="str">
        <f>IF(ISBLANK('5. Pp (3 años)'!P111),"",'5. Pp (3 años)'!P111)</f>
        <v>ODS 16
 Meta 16.7: Garantizar la adopción de decisiones inclusivas, participativas y representativas que respondan a las necesidades a todos los niveles.</v>
      </c>
    </row>
    <row r="112" spans="2:16" ht="222.75" customHeight="1">
      <c r="B112" s="760" t="str">
        <f>IF(ISBLANK('5. Pp (3 años)'!B112),"",'5. Pp (3 años)'!B112)</f>
        <v>Unidad Técnica Jurídica y Documental</v>
      </c>
      <c r="C112" s="761" t="str">
        <f>IF(ISBLANK('5. Pp (3 años)'!C112),"",'5. Pp (3 años)'!C112)</f>
        <v>Actividad</v>
      </c>
      <c r="D112" s="762" t="str">
        <f>IF(ISBLANK('5. Pp (3 años)'!D112),"",'5. Pp (3 años)'!D112)</f>
        <v>3.1.1.1.13.2 Elaboración y encuadernación de las actas de cabildo.</v>
      </c>
      <c r="E112" s="762" t="str">
        <f>IF(ISBLANK('5. Pp (3 años)'!E112),"",'5. Pp (3 años)'!E112)</f>
        <v xml:space="preserve">PACE: Porcentaje de actas de cabildo encuadernadas.  </v>
      </c>
      <c r="F112" s="762" t="str">
        <f>IF(ISBLANK('5. Pp (3 años)'!F112),"",'5. Pp (3 años)'!F112)</f>
        <v>El indicador mide el número de actas de cabildo para resguardo y consulta de las autoridades municipales. 
Con esta información se transparentar el trabajo del Cabildo, así como dar cumplimiento al artículo 61 de la Ley de los Municipios del Estado de Quintana Roo.</v>
      </c>
      <c r="G112" s="761" t="str">
        <f>IF(ISBLANK('5. Pp (3 años)'!G112),"",'5. Pp (3 años)'!G112)</f>
        <v>Eficacia</v>
      </c>
      <c r="H112" s="761" t="str">
        <f>IF(ISBLANK('5. Pp (3 años)'!H112),"",'5. Pp (3 años)'!H112)</f>
        <v>Trimestral</v>
      </c>
      <c r="I112" s="762" t="str">
        <f>IF(ISBLANK('5. Pp (3 años)'!I112),"",'5. Pp (3 años)'!I112)</f>
        <v>MÉTODO DE CALCULO:
PACE=(NAEN/NAES)*100
VARIABLES:
PACE: Porcentaje de actas de cabildo encuadernadas.              
NAEN: Número de actas encuadernadas.
NAES: Número de actas estimadas.</v>
      </c>
      <c r="J112" s="762" t="str">
        <f>IF(ISBLANK('5. Pp (3 años)'!J112),"",'5. Pp (3 años)'!J112)</f>
        <v xml:space="preserve">UNIDAD DE MEDIDA DEL INDICADOR: 
Porcentaje.
UNIDAD DE MEDIDA DE LAS VARIABLES:
Actas de cabildo. </v>
      </c>
      <c r="K112" s="761" t="str">
        <f>IF(ISBLANK('5. Pp (3 años)'!K112),"",'5. Pp (3 años)'!K112)</f>
        <v>Ascendente</v>
      </c>
      <c r="L112" s="763" t="s">
        <v>1328</v>
      </c>
      <c r="M112" s="763" t="s">
        <v>1653</v>
      </c>
      <c r="N112" s="762" t="str">
        <f>IF(ISBLANK('5. Pp (3 años)'!N112),"",'5. Pp (3 años)'!N112)</f>
        <v>Nombre completo del Documento que sustenta la información: 
Nombre del área que genera o publica la información: 
Dirección general de la Unidad Técnica Jurídica y Documental
Periodicidad con que se genera el documento: 
Trimestral
Liga de la página de la que se obtiene la información:
https://transparencia.cancun.gob.mx/trm/web/sesiones_cabildo</v>
      </c>
      <c r="O112" s="762" t="str">
        <f>IF(ISBLANK('5. Pp (3 años)'!O112),"",'5. Pp (3 años)'!O112)</f>
        <v>Se cuentan con las firmas en las actas de Cabildo y cuentan con la ratificación de la Presidente y la Secretaria.</v>
      </c>
      <c r="P112" s="764" t="str">
        <f>IF(ISBLANK('5. Pp (3 años)'!P112),"",'5. Pp (3 años)'!P112)</f>
        <v>ODS 16
 Meta 16.10: Garantizar el acceso público a la información y proteger las libertades fundamentales, de conformidad con las leyes nacionales y los acuerdos internacionales.</v>
      </c>
    </row>
    <row r="113" spans="2:16" ht="336">
      <c r="B113" s="760" t="str">
        <f>IF(ISBLANK('5. Pp (3 años)'!B113),"",'5. Pp (3 años)'!B113)</f>
        <v>Unidad Técnica Jurídica y Documental</v>
      </c>
      <c r="C113" s="761" t="str">
        <f>IF(ISBLANK('5. Pp (3 años)'!C113),"",'5. Pp (3 años)'!C113)</f>
        <v>Actividad</v>
      </c>
      <c r="D113" s="762" t="str">
        <f>IF(ISBLANK('5. Pp (3 años)'!D113),"",'5. Pp (3 años)'!D113)</f>
        <v>3.1.1.1.13.3 Publicación de los acuerdos en la Gaceta del ayuntamiento y en el Periódico Oficial del Estado.</v>
      </c>
      <c r="E113" s="762" t="str">
        <f>IF(ISBLANK('5. Pp (3 años)'!E113),"",'5. Pp (3 años)'!E113)</f>
        <v xml:space="preserve">PAP: Porcentaje de Acuerdos de Cabildo publicados. </v>
      </c>
      <c r="F113" s="762" t="str">
        <f>IF(ISBLANK('5. Pp (3 años)'!F113),"",'5. Pp (3 años)'!F113)</f>
        <v>El indicador mide el número de acuerdos pomulgados y publicados para su observancia general de lo acordado en las sesiones de cabildo y acuerdos delegatorios otorgados por la Presidencia las diferentes direcciones.</v>
      </c>
      <c r="G113" s="761" t="str">
        <f>IF(ISBLANK('5. Pp (3 años)'!G113),"",'5. Pp (3 años)'!G113)</f>
        <v>Eficacia</v>
      </c>
      <c r="H113" s="761" t="str">
        <f>IF(ISBLANK('5. Pp (3 años)'!H113),"",'5. Pp (3 años)'!H113)</f>
        <v>Trimestral</v>
      </c>
      <c r="I113" s="762" t="str">
        <f>IF(ISBLANK('5. Pp (3 años)'!I113),"",'5. Pp (3 años)'!I113)</f>
        <v xml:space="preserve">MÉTODO DE CALCULO: 
PAP =(NAP/NAE)*10
VARIABLES:           
PAP: Porcentaje de Acuerdos de Cabildo publicados.          
NAP: Número de Acuerdos publicados.          
NAE: Número de Acuerdos estimados.    </v>
      </c>
      <c r="J113" s="762" t="str">
        <f>IF(ISBLANK('5. Pp (3 años)'!J113),"",'5. Pp (3 años)'!J113)</f>
        <v>UNIDAD DE MEDIDA DEL INDICADOR: 
Porcentaje
UNIDAD DE MEDIDA DE LAS VARIABLES:
Acuerdos de Cabildo.</v>
      </c>
      <c r="K113" s="761" t="str">
        <f>IF(ISBLANK('5. Pp (3 años)'!K113),"",'5. Pp (3 años)'!K113)</f>
        <v>Ascendente</v>
      </c>
      <c r="L113" s="763" t="s">
        <v>1329</v>
      </c>
      <c r="M113" s="763" t="s">
        <v>1654</v>
      </c>
      <c r="N113" s="762" t="str">
        <f>IF(ISBLANK('5. Pp (3 años)'!N113),"",'5. Pp (3 años)'!N113)</f>
        <v>Nombre completo del Documento que sustenta la información: MIR los cuales están divididos por convocatorias a sesion , libros y precabildeos. Tambien se encuentra el calendario de un historial de las sesiones de cabildo, que consiste en las diversas transmisiones realizadas por Facebook Live. Todo lo anterior en modalidad digital. 
Nombre del área que genera o publica la información: 
Dirección general de la Unidad Técnica Jurídica y Documental
Periodicidad con que se genera el documento: 
Trimestral
Liga de la página de la que se obtiene la información:
http://po.segob.qroo.gob.mx/sitiopo/MicroPO.php</v>
      </c>
      <c r="O113" s="762" t="str">
        <f>IF(ISBLANK('5. Pp (3 años)'!O113),"",'5. Pp (3 años)'!O113)</f>
        <v>Los acuerdos de cabildo cuentan con los requisitos, firmas y autorizaciones para la publicación en la Gaceta y Periódico Oficial. 
El Periódico Oficial publica en tiempo y formas los acuerdos.</v>
      </c>
      <c r="P113" s="764" t="str">
        <f>IF(ISBLANK('5. Pp (3 años)'!P113),"",'5. Pp (3 años)'!P113)</f>
        <v>ODS 16
 Meta 16.10: Garantizar el acceso público a la información y proteger las libertades fundamentales, de conformidad con las leyes nacionales y los acuerdos internacionales.</v>
      </c>
    </row>
    <row r="114" spans="2:16" ht="336">
      <c r="B114" s="760" t="str">
        <f>IF(ISBLANK('5. Pp (3 años)'!B114),"",'5. Pp (3 años)'!B114)</f>
        <v>Unidad Técnica Jurídica y Documental</v>
      </c>
      <c r="C114" s="761" t="str">
        <f>IF(ISBLANK('5. Pp (3 años)'!C114),"",'5. Pp (3 años)'!C114)</f>
        <v>Actividad</v>
      </c>
      <c r="D114" s="762" t="str">
        <f>IF(ISBLANK('5. Pp (3 años)'!D114),"",'5. Pp (3 años)'!D114)</f>
        <v xml:space="preserve">3.1.1.1.13.4 Realización de Precabildeos para dar a conocer los temas más relevantes según el Cabildo. </v>
      </c>
      <c r="E114" s="762" t="str">
        <f>IF(ISBLANK('5. Pp (3 años)'!E114),"",'5. Pp (3 años)'!E114)</f>
        <v xml:space="preserve">PPR: Porcentaje de precabildeos realizados </v>
      </c>
      <c r="F114" s="762" t="str">
        <f>IF(ISBLANK('5. Pp (3 años)'!F114),"",'5. Pp (3 años)'!F114)</f>
        <v xml:space="preserve">El indicador mide el número de reuniones realizadas por el Cabildo para acordar temas del orden del día de las siguiente sesion en sus diferentes modalidades ordinarias o extraordinarias, por lo que programan una o dos reuniones ante de cada sesión según sea el caso de urgencia o prioridad. </v>
      </c>
      <c r="G114" s="761" t="str">
        <f>IF(ISBLANK('5. Pp (3 años)'!G114),"",'5. Pp (3 años)'!G114)</f>
        <v>Eficacia</v>
      </c>
      <c r="H114" s="761" t="str">
        <f>IF(ISBLANK('5. Pp (3 años)'!H114),"",'5. Pp (3 años)'!H114)</f>
        <v>Trimestral</v>
      </c>
      <c r="I114" s="762" t="str">
        <f>IF(ISBLANK('5. Pp (3 años)'!I114),"",'5. Pp (3 años)'!I114)</f>
        <v xml:space="preserve">MÉTODO DE CALCULO:
PRR= (NPR/NPE)*100
VARIABLES:
PPR: Porcentaje de precabildeos realizados.              
NPR: Número de precabildeos realizadas. 
NPE: Número de precabildeos estimadas. </v>
      </c>
      <c r="J114" s="762" t="str">
        <f>IF(ISBLANK('5. Pp (3 años)'!J114),"",'5. Pp (3 años)'!J114)</f>
        <v>UNIDAD DE MEDIDA DEL INDICADOR: 
Porcentaje.
UNIDAD DE MEDIDA DE LAS VARIABLES:
Precabildeos.</v>
      </c>
      <c r="K114" s="761" t="str">
        <f>IF(ISBLANK('5. Pp (3 años)'!K114),"",'5. Pp (3 años)'!K114)</f>
        <v>Ascendente</v>
      </c>
      <c r="L114" s="763" t="s">
        <v>1330</v>
      </c>
      <c r="M114" s="763" t="s">
        <v>1655</v>
      </c>
      <c r="N114" s="762" t="str">
        <f>IF(ISBLANK('5. Pp (3 años)'!N114),"",'5. Pp (3 años)'!N114)</f>
        <v xml:space="preserve">Nombre completo del Documento que sustenta la información: 
MIR, los cuales están divididos por convocatorias a sesiones, libros, precabildeos y relación de sesiones.            
Nombre del área que genera o publica la información: 
Dirección general de la Unidad Técnica Jurídica y Documental
Periodicidad con que se genera el documento: 
Trimestral
Liga de la página de la que se obtiene la información:
https://drive.google.com/drive/folders/1raI4eLzLFrxTvs-KHSrTH0NkQeIqX4Gj?usp=sharing
</v>
      </c>
      <c r="O114" s="762" t="str">
        <f>IF(ISBLANK('5. Pp (3 años)'!O114),"",'5. Pp (3 años)'!O114)</f>
        <v xml:space="preserve">Se cuenta con las condiciones sociales y climatológicas para la realización del Precabildeo. </v>
      </c>
      <c r="P114" s="764" t="str">
        <f>IF(ISBLANK('5. Pp (3 años)'!P114),"",'5. Pp (3 años)'!P114)</f>
        <v>ODS 16
 Meta 16.7: Garantizar la adopción de decisiones inclusivas, participativas y representativas que respondan a las necesidades a todos los niveles.
 Meta 16.10: Garantizar el acceso público a la información y proteger las libertades fundamentales, de conformidad con las leyes nacionales y los acuerdos internacionales.</v>
      </c>
    </row>
    <row r="115" spans="2:16" ht="336">
      <c r="B115" s="760" t="str">
        <f>IF(ISBLANK('5. Pp (3 años)'!B115),"",'5. Pp (3 años)'!B115)</f>
        <v>Unidad Técnica Jurídica y Documental</v>
      </c>
      <c r="C115" s="761" t="str">
        <f>IF(ISBLANK('5. Pp (3 años)'!C115),"",'5. Pp (3 años)'!C115)</f>
        <v>Actividad</v>
      </c>
      <c r="D115" s="762" t="str">
        <f>IF(ISBLANK('5. Pp (3 años)'!D115),"",'5. Pp (3 años)'!D115)</f>
        <v>3.1.1.1.13.5 Aprobación de los proyectos de acuerdos en las sesiones de Cabildo</v>
      </c>
      <c r="E115" s="762" t="str">
        <f>IF(ISBLANK('5. Pp (3 años)'!E115),"",'5. Pp (3 años)'!E115)</f>
        <v xml:space="preserve">PAA: Porcentaje de proyectos de acuerdos aprobados.   </v>
      </c>
      <c r="F115" s="762" t="str">
        <f>IF(ISBLANK('5. Pp (3 años)'!F115),"",'5. Pp (3 años)'!F115)</f>
        <v xml:space="preserve">Este indicador mide la cantidad de los proyectos de acuerdos que serán aprobados en las sesiones de Cabildo. </v>
      </c>
      <c r="G115" s="761" t="str">
        <f>IF(ISBLANK('5. Pp (3 años)'!G115),"",'5. Pp (3 años)'!G115)</f>
        <v>Eficacia</v>
      </c>
      <c r="H115" s="761" t="str">
        <f>IF(ISBLANK('5. Pp (3 años)'!H115),"",'5. Pp (3 años)'!H115)</f>
        <v>Trimestral</v>
      </c>
      <c r="I115" s="762" t="str">
        <f>IF(ISBLANK('5. Pp (3 años)'!I115),"",'5. Pp (3 años)'!I115)</f>
        <v xml:space="preserve">MÉTODO DE CALCULO:
PAA= (NPAA/NPAP)*100
VARIABLES:
PAA: Porcentaje de proyectos de acuerdos aprobados
NPAA: Número de proyectos de acuerdos aprobados. 
NPAP: Número de proyectos de acuerdos presentados </v>
      </c>
      <c r="J115" s="762" t="str">
        <f>IF(ISBLANK('5. Pp (3 años)'!J115),"",'5. Pp (3 años)'!J115)</f>
        <v>UNIDAD DE MEDIDA DEL INDICADOR: 
Porcentaje.
UNIDAD DE MEDIDA DE LAS VARIABLES:
Proyectos de acuerdos.</v>
      </c>
      <c r="K115" s="761" t="str">
        <f>IF(ISBLANK('5. Pp (3 años)'!K115),"",'5. Pp (3 años)'!K115)</f>
        <v>Ascendente</v>
      </c>
      <c r="L115" s="763" t="s">
        <v>1331</v>
      </c>
      <c r="M115" s="763" t="s">
        <v>1656</v>
      </c>
      <c r="N115" s="762" t="str">
        <f>IF(ISBLANK('5. Pp (3 años)'!N115),"",'5. Pp (3 años)'!N115)</f>
        <v xml:space="preserve">Nombre completo del Documento que sustenta la información: 
MIR, los cuales están divididos por convocatorias a sesiones, libros, precabildeos y relación de sesiones.
Nombre del área que genera o publica la información: 
Dirección general de la Unidad Técnica Jurídica y Documental
Periodicidad con que se genera el documento: 
Trimestral
Liga de la página de la que se obtiene la información:
https://drive.google.com/drive/folders/1raI4eLzLFrxTvs-KHSrTH0NkQeIqX4Gj?usp=sharing
</v>
      </c>
      <c r="O115" s="762" t="str">
        <f>IF(ISBLANK('5. Pp (3 años)'!O115),"",'5. Pp (3 años)'!O115)</f>
        <v xml:space="preserve">El cabildo, dependencias y entidades municipales cumplen con los requisitos establecidos por la normativa estatal y federal para la realizacion de reglamentos municipales. </v>
      </c>
      <c r="P115" s="764" t="str">
        <f>IF(ISBLANK('5. Pp (3 años)'!P115),"",'5. Pp (3 años)'!P115)</f>
        <v>ODS 16
 Meta 16.7: Garantizar la adopción de decisiones inclusivas, participativas y representativas que respondan a las necesidades a todos los niveles.</v>
      </c>
    </row>
    <row r="116" spans="2:16" ht="294">
      <c r="B116" s="765" t="str">
        <f>IF(ISBLANK('5. Pp (3 años)'!B116),"",'5. Pp (3 años)'!B116)</f>
        <v>Dirección del Archivo Municipal</v>
      </c>
      <c r="C116" s="757" t="str">
        <f>IF(ISBLANK('5. Pp (3 años)'!C116),"",'5. Pp (3 años)'!C116)</f>
        <v>Componente</v>
      </c>
      <c r="D116" s="756" t="str">
        <f>IF(ISBLANK('5. Pp (3 años)'!D116),"",'5. Pp (3 años)'!D116)</f>
        <v xml:space="preserve">3.1.1.1.14  Organizar, conservar y gestionar la documentacion oficial, generada por las unidades administrativas, transferidas al archivo Municipal realizadas
</v>
      </c>
      <c r="E116" s="756" t="str">
        <f>IF(ISBLANK('5. Pp (3 años)'!E116),"",'5. Pp (3 años)'!E116)</f>
        <v>PAMC: Porcentaje de Archivos Municipales en concentración.</v>
      </c>
      <c r="F116" s="756" t="str">
        <f>IF(ISBLANK('5. Pp (3 años)'!F116),"",'5. Pp (3 años)'!F116)</f>
        <v>Este indicador mide el número de archivos municipales conservados, resguardados y custodiados denominados como Patrimonio Documental, con ello se determinará la organización y administración homogénea dentro de la Dirección de Archivo Municipal.</v>
      </c>
      <c r="G116" s="757" t="str">
        <f>IF(ISBLANK('5. Pp (3 años)'!G116),"",'5. Pp (3 años)'!G116)</f>
        <v>Eficacia</v>
      </c>
      <c r="H116" s="757" t="str">
        <f>IF(ISBLANK('5. Pp (3 años)'!H116),"",'5. Pp (3 años)'!H116)</f>
        <v>Trimestral</v>
      </c>
      <c r="I116" s="756" t="str">
        <f>IF(ISBLANK('5. Pp (3 años)'!I116),"",'5. Pp (3 años)'!I116)</f>
        <v xml:space="preserve">MÉTODO DE CÁLCULO:                                                                 
PAMC= (NAMC/NAMR)*100
VARIABLES:                                                                                                               
PAMC: Porcentaje de archivos municipales conservados.                                                                           
NAMC: Número de archivos municipales conservados.
NAMR: Número de archivos municipales recibidos.                                                                                             </v>
      </c>
      <c r="J116" s="756" t="str">
        <f>IF(ISBLANK('5. Pp (3 años)'!J116),"",'5. Pp (3 años)'!J116)</f>
        <v>UNIDAD DE MEDIDA DEL INDICADOR:
Porcentaje   
UNIDAD DE MEDIDA DE LA VARIABLE:
Archivos Municipales.</v>
      </c>
      <c r="K116" s="757" t="str">
        <f>IF(ISBLANK('5. Pp (3 años)'!K116),"",'5. Pp (3 años)'!K116)</f>
        <v>Ascendente</v>
      </c>
      <c r="L116" s="767" t="s">
        <v>453</v>
      </c>
      <c r="M116" s="767" t="s">
        <v>478</v>
      </c>
      <c r="N116" s="756" t="str">
        <f>IF(ISBLANK('5. Pp (3 años)'!N116),"",'5. Pp (3 años)'!N116)</f>
        <v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v>
      </c>
      <c r="O116" s="756" t="str">
        <f>IF(ISBLANK('5. Pp (3 años)'!O116),"",'5. Pp (3 años)'!O116)</f>
        <v>La infraestructura física y tecnológica está en óptimas condiciones para el resguardo y custodia de los archivos.</v>
      </c>
      <c r="P116" s="759" t="str">
        <f>IF(ISBLANK('5. Pp (3 años)'!P116),"",'5. Pp (3 años)'!P116)</f>
        <v>ODS 16
 Meta 16.6: Crear instituciones eficaces, responsables y transparentes a todos los niveles.
 Meta 16.10: Garantizar el acceso público a la información y proteger las libertades fundamentales, de conformidad con las leyes nacionales y los acuerdos internacionales.</v>
      </c>
    </row>
    <row r="117" spans="2:16" ht="294">
      <c r="B117" s="760" t="str">
        <f>IF(ISBLANK('5. Pp (3 años)'!B117),"",'5. Pp (3 años)'!B117)</f>
        <v>Dirección del Archivo Municipal</v>
      </c>
      <c r="C117" s="761" t="str">
        <f>IF(ISBLANK('5. Pp (3 años)'!C117),"",'5. Pp (3 años)'!C117)</f>
        <v>Actividad</v>
      </c>
      <c r="D117" s="762" t="str">
        <f>IF(ISBLANK('5. Pp (3 años)'!D117),"",'5. Pp (3 años)'!D117)</f>
        <v>3.1.1.1.14.1 Atención a las solicitudes de las Unidades Administrativas para bajas documentales de Archivo de Concentración.</v>
      </c>
      <c r="E117" s="762" t="str">
        <f>IF(ISBLANK('5. Pp (3 años)'!E117),"",'5. Pp (3 años)'!E117)</f>
        <v xml:space="preserve">PSBD: Porcentaje de solicitudes de bajas documentales atendidas. </v>
      </c>
      <c r="F117" s="762" t="str">
        <f>IF(ISBLANK('5. Pp (3 años)'!F117),"",'5. Pp (3 años)'!F117)</f>
        <v xml:space="preserve">Este indicador mide el número de las bajas de la documentación en estado activo o semiactivo, que pueden ser depurados para  atender las bajas documentales que iran hacia los Archivos de Concentración. </v>
      </c>
      <c r="G117" s="761" t="str">
        <f>IF(ISBLANK('5. Pp (3 años)'!G117),"",'5. Pp (3 años)'!G117)</f>
        <v>Eficacia</v>
      </c>
      <c r="H117" s="761" t="str">
        <f>IF(ISBLANK('5. Pp (3 años)'!H117),"",'5. Pp (3 años)'!H117)</f>
        <v>Trimestral</v>
      </c>
      <c r="I117" s="762" t="str">
        <f>IF(ISBLANK('5. Pp (3 años)'!I117),"",'5. Pp (3 años)'!I117)</f>
        <v xml:space="preserve">MÉTODO DE CÁLCULO:                          
PSBD= (NBDA/NSBR)*100
VARIABLES:                                                                       
PSBD: Porcentaje de solicitudes de bajas documentales atendidas.                                                                         
NBDA: Número de solicitudes de bajas documentales atendidas.                                                                 
NSBR: Número de solicitudes de bajas documentales recibidas.                   </v>
      </c>
      <c r="J117" s="762" t="str">
        <f>IF(ISBLANK('5. Pp (3 años)'!J117),"",'5. Pp (3 años)'!J117)</f>
        <v>UNIDAD DE MEDIDA DEL INDICADOR:  
Porcentaje.            
UNIDAD DE MEDIDA DE LA VARIABLE:        
Solicitudes de bajas documentales.</v>
      </c>
      <c r="K117" s="761" t="str">
        <f>IF(ISBLANK('5. Pp (3 años)'!K117),"",'5. Pp (3 años)'!K117)</f>
        <v>Ascendente</v>
      </c>
      <c r="L117" s="763" t="s">
        <v>1332</v>
      </c>
      <c r="M117" s="763" t="s">
        <v>1117</v>
      </c>
      <c r="N117" s="762" t="str">
        <f>IF(ISBLANK('5. Pp (3 años)'!N117),"",'5. Pp (3 años)'!N117)</f>
        <v xml:space="preserve">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
</v>
      </c>
      <c r="O117" s="762" t="str">
        <f>IF(ISBLANK('5. Pp (3 años)'!O117),"",'5. Pp (3 años)'!O117)</f>
        <v xml:space="preserve">Las Unidades Administrativas realizan la solicitud correspondiente para llevar a cabo la visita de transferencia primaria y la depuración de los archivos que cumplieron con su tiempo de guarda y custodia, de acuerdo a la Ley General de Archivos.
</v>
      </c>
      <c r="P117" s="764" t="str">
        <f>IF(ISBLANK('5. Pp (3 años)'!P117),"",'5. Pp (3 años)'!P117)</f>
        <v>ODS 16
 Meta 16.6: Crear instituciones eficaces, responsables y transparentes a todos los niveles.
 Meta 16.10: Garantizar el acceso público a la información y proteger las libertades fundamentales, de conformidad con las leyes nacionales y los acuerdos internacionales.</v>
      </c>
    </row>
    <row r="118" spans="2:16" ht="273">
      <c r="B118" s="760" t="str">
        <f>IF(ISBLANK('5. Pp (3 años)'!B118),"",'5. Pp (3 años)'!B118)</f>
        <v>Dirección del Archivo Municipal</v>
      </c>
      <c r="C118" s="761" t="str">
        <f>IF(ISBLANK('5. Pp (3 años)'!C118),"",'5. Pp (3 años)'!C118)</f>
        <v>Actividad</v>
      </c>
      <c r="D118" s="762" t="str">
        <f>IF(ISBLANK('5. Pp (3 años)'!D118),"",'5. Pp (3 años)'!D118)</f>
        <v>3.1.1.1.14.2 Solicitudes de transferencias primarias de los Archivos de Tramite de las Unidades Administrativas Municipales al Archivo de Concentración.</v>
      </c>
      <c r="E118" s="762" t="str">
        <f>IF(ISBLANK('5. Pp (3 años)'!E118),"",'5. Pp (3 años)'!E118)</f>
        <v xml:space="preserve">PTPA: Porcentaje de Transferencias Primarias aprobadas.  </v>
      </c>
      <c r="F118" s="762" t="str">
        <f>IF(ISBLANK('5. Pp (3 años)'!F118),"",'5. Pp (3 años)'!F118)</f>
        <v>Este indicador mide el número de transferencias primarias permite identificar el traslado controlado y sistemático de expedientes de consulta esporádica de un archivo de trámite a uno de concentración y de expedientes que deben conservarse de manera permanente que realiza cada Unidad Administrativa del municipio de Benito Juárez.</v>
      </c>
      <c r="G118" s="761" t="str">
        <f>IF(ISBLANK('5. Pp (3 años)'!G118),"",'5. Pp (3 años)'!G118)</f>
        <v>Eficacia</v>
      </c>
      <c r="H118" s="761" t="str">
        <f>IF(ISBLANK('5. Pp (3 años)'!H118),"",'5. Pp (3 años)'!H118)</f>
        <v>Trimestral</v>
      </c>
      <c r="I118" s="762" t="str">
        <f>IF(ISBLANK('5. Pp (3 años)'!I118),"",'5. Pp (3 años)'!I118)</f>
        <v xml:space="preserve">MÉTODO DE CÁLCULO:                                                                                         
PTPA= (NTPA/NTPR)*100        
VARIABLES:                                                                         
PTPA: Porcentaje de Transferencias Primarias aprobadas.                                                                
NTPA: Número de Transferencias Primarias aprobadas.                                                                       
NTPR: Número de Transferencias primarias estimadas.   </v>
      </c>
      <c r="J118" s="762" t="str">
        <f>IF(ISBLANK('5. Pp (3 años)'!J118),"",'5. Pp (3 años)'!J118)</f>
        <v>UNIDAD DE MEDIDA
DEL INDICADOR: 
Porcentaje.
UNIDAD DE MEDIDA DE LA VARIABLE:
Transferencias primarias.</v>
      </c>
      <c r="K118" s="761" t="str">
        <f>IF(ISBLANK('5. Pp (3 años)'!K118),"",'5. Pp (3 años)'!K118)</f>
        <v>Ascendente</v>
      </c>
      <c r="L118" s="763" t="s">
        <v>1333</v>
      </c>
      <c r="M118" s="763" t="s">
        <v>1118</v>
      </c>
      <c r="N118" s="762" t="str">
        <f>IF(ISBLANK('5. Pp (3 años)'!N118),"",'5. Pp (3 años)'!N118)</f>
        <v>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v>
      </c>
      <c r="O118" s="762" t="str">
        <f>IF(ISBLANK('5. Pp (3 años)'!O118),"",'5. Pp (3 años)'!O118)</f>
        <v>Las Unidades Administrativas cumplen con los requerimientos necesarios para realizar la transferencia de archivos y se cuenta con la autorización de Función Pública su procedimiento.</v>
      </c>
      <c r="P118" s="764" t="str">
        <f>IF(ISBLANK('5. Pp (3 años)'!P118),"",'5. Pp (3 años)'!P118)</f>
        <v>ODS 16
 Meta 16.6: Crear instituciones eficaces, responsables y transparentes a todos los niveles.
 Meta 16.10: Garantizar el acceso público a la información y proteger las libertades fundamentales, de conformidad con las leyes nacionales y los acuerdos internacionales.</v>
      </c>
    </row>
    <row r="119" spans="2:16" ht="273">
      <c r="B119" s="760" t="str">
        <f>IF(ISBLANK('5. Pp (3 años)'!B119),"",'5. Pp (3 años)'!B119)</f>
        <v>Dirección del Archivo Municipal</v>
      </c>
      <c r="C119" s="761" t="str">
        <f>IF(ISBLANK('5. Pp (3 años)'!C119),"",'5. Pp (3 años)'!C119)</f>
        <v>Actividad</v>
      </c>
      <c r="D119" s="762" t="str">
        <f>IF(ISBLANK('5. Pp (3 años)'!D119),"",'5. Pp (3 años)'!D119)</f>
        <v>3.1.1.1.14.3 Elaboración de los Instrumentos para control y consulta del Archivo Municipal.</v>
      </c>
      <c r="E119" s="762" t="str">
        <f>IF(ISBLANK('5. Pp (3 años)'!E119),"",'5. Pp (3 años)'!E119)</f>
        <v xml:space="preserve">PICCE: Porcentaje de instrumentos de control y consulta elaborados </v>
      </c>
      <c r="F119" s="762" t="str">
        <f>IF(ISBLANK('5. Pp (3 años)'!F119),"",'5. Pp (3 años)'!F119)</f>
        <v>Este indicador mide el número de instrumentos para control y consulta, que muestra el cumplimiento de cada Unidad Administrativa del Municipio de Benito Juárez en relación a la elaboración y entrega de instrumentos de consulta que puedan revelar el contenido y el carácter de sus documentos para facilitar su localización, esto permite identificar a unidades administrativas que no cumplen con esta solicitud.</v>
      </c>
      <c r="G119" s="761" t="str">
        <f>IF(ISBLANK('5. Pp (3 años)'!G119),"",'5. Pp (3 años)'!G119)</f>
        <v>Eficacia</v>
      </c>
      <c r="H119" s="761" t="str">
        <f>IF(ISBLANK('5. Pp (3 años)'!H119),"",'5. Pp (3 años)'!H119)</f>
        <v>Trimestral</v>
      </c>
      <c r="I119" s="762" t="str">
        <f>IF(ISBLANK('5. Pp (3 años)'!I119),"",'5. Pp (3 años)'!I119)</f>
        <v xml:space="preserve">MÉTODO DE CÁLCULO:                                                                                        
PICCE= (TICCE/TICCS)*100
VARIABLES:                                                                                                                                                   
PICCE:Porcentaje de instrumentos de control y consulta elaborados.                                                   
NICCE: Número de instrumentos de control y consulta elaborados.                                                  
NICCS: Número de instrumentos de control y consulta solicitados.                                                                                      </v>
      </c>
      <c r="J119" s="762" t="str">
        <f>IF(ISBLANK('5. Pp (3 años)'!J119),"",'5. Pp (3 años)'!J119)</f>
        <v>UNIDAD DE MEDIDA DEL     INDICADOR:    
Porcentaje.
UNIDAD DE MEDIDA DE LA VARIABLE:    
Instrumento de Control y consultas.</v>
      </c>
      <c r="K119" s="761" t="str">
        <f>IF(ISBLANK('5. Pp (3 años)'!K119),"",'5. Pp (3 años)'!K119)</f>
        <v>Ascendente</v>
      </c>
      <c r="L119" s="763" t="s">
        <v>1334</v>
      </c>
      <c r="M119" s="763" t="s">
        <v>1119</v>
      </c>
      <c r="N119" s="762" t="str">
        <f>IF(ISBLANK('5. Pp (3 años)'!N119),"",'5. Pp (3 años)'!N119)</f>
        <v>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v>
      </c>
      <c r="O119" s="762" t="str">
        <f>IF(ISBLANK('5. Pp (3 años)'!O119),"",'5. Pp (3 años)'!O119)</f>
        <v>Las Unidades administrativas y Sujetos Obligados del Municipio de Benito Juárez, emiten su catálogo de disposición documental en tiempo y forma</v>
      </c>
      <c r="P119" s="764" t="str">
        <f>IF(ISBLANK('5. Pp (3 años)'!P119),"",'5. Pp (3 años)'!P119)</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0" spans="2:16" ht="231">
      <c r="B120" s="760" t="str">
        <f>IF(ISBLANK('5. Pp (3 años)'!B120),"",'5. Pp (3 años)'!B120)</f>
        <v>Dirección del Archivo Municipal</v>
      </c>
      <c r="C120" s="761" t="str">
        <f>IF(ISBLANK('5. Pp (3 años)'!C120),"",'5. Pp (3 años)'!C120)</f>
        <v>Actividad</v>
      </c>
      <c r="D120" s="762" t="str">
        <f>IF(ISBLANK('5. Pp (3 años)'!D120),"",'5. Pp (3 años)'!D120)</f>
        <v>3.1.1.1.14.4 Capacitaciónes desarrolladas a las unidades administravias en materia de gestión documental y administración de los archivos.</v>
      </c>
      <c r="E120" s="762" t="str">
        <f>IF(ISBLANK('5. Pp (3 años)'!E120),"",'5. Pp (3 años)'!E120)</f>
        <v>PAMAT: Porcentaje de capacitaciones en materia de archivo de tramite.</v>
      </c>
      <c r="F120" s="762" t="str">
        <f>IF(ISBLANK('5. Pp (3 años)'!F120),"",'5. Pp (3 años)'!F120)</f>
        <v>Este indicador mide el número de asesorias en materia de archivo municipal y mejorar los procesos derivados del archivo y sus trabajos continuos en concordacion la Ley de Archivos del Estado de Quintana Roo.</v>
      </c>
      <c r="G120" s="761" t="str">
        <f>IF(ISBLANK('5. Pp (3 años)'!G120),"",'5. Pp (3 años)'!G120)</f>
        <v xml:space="preserve">Eficiencia </v>
      </c>
      <c r="H120" s="761" t="str">
        <f>IF(ISBLANK('5. Pp (3 años)'!H120),"",'5. Pp (3 años)'!H120)</f>
        <v>Trimestral</v>
      </c>
      <c r="I120" s="762" t="str">
        <f>IF(ISBLANK('5. Pp (3 años)'!I120),"",'5. Pp (3 años)'!I120)</f>
        <v xml:space="preserve">MÉTODO DE CÁLCULO:                                                                                        
AMAT= (PAMAT/NAMAT)*100
VARIABLES:                                                                                                                                                   
PAMAT:Porcentaje de asesorias en materia de archivo en tramite realizadas.                                                   
NAMAT: Número de asesorias en materia de archivo en tramite programados.                                                 
AMAT: Asesorias en materia de archivo en tramite programados.                                                                           </v>
      </c>
      <c r="J120" s="762" t="str">
        <f>IF(ISBLANK('5. Pp (3 años)'!J120),"",'5. Pp (3 años)'!J120)</f>
        <v>UNIDAD DE MEDIDA DEL     INDICADOR:    
Porcentaje.
UNIDAD DE MEDIDA DE LA VARIABLE:    
Asesorias de archivo en tramite.</v>
      </c>
      <c r="K120" s="761" t="str">
        <f>IF(ISBLANK('5. Pp (3 años)'!K120),"",'5. Pp (3 años)'!K120)</f>
        <v>Ascendente</v>
      </c>
      <c r="L120" s="763" t="s">
        <v>1335</v>
      </c>
      <c r="M120" s="763" t="s">
        <v>1120</v>
      </c>
      <c r="N120" s="762" t="str">
        <f>IF(ISBLANK('5. Pp (3 años)'!N120),"",'5. Pp (3 años)'!N120)</f>
        <v>"Nombre del Documento: 
Bitacora de Asesorias
Nombre de quien genera la información: 
Dirección General de Archivo Municipal.
Periodicidad con que se genera la información: 
Trimestral.
Liga de la página donde se localiza la información o ubicación: NA</v>
      </c>
      <c r="O120" s="762" t="str">
        <f>IF(ISBLANK('5. Pp (3 años)'!O120),"",'5. Pp (3 años)'!O120)</f>
        <v>Las Unidades Administrativas cumplen con los requerimientos necesarios para realizar sus archivos en tramite.</v>
      </c>
      <c r="P120" s="764" t="str">
        <f>IF(ISBLANK('5. Pp (3 años)'!P120),"",'5. Pp (3 años)'!P120)</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1" spans="2:16" ht="252">
      <c r="B121" s="760" t="str">
        <f>IF(ISBLANK('5. Pp (3 años)'!B121),"",'5. Pp (3 años)'!B121)</f>
        <v>Dirección del Archivo Municipal</v>
      </c>
      <c r="C121" s="761" t="str">
        <f>IF(ISBLANK('5. Pp (3 años)'!C121),"",'5. Pp (3 años)'!C121)</f>
        <v>Actividad</v>
      </c>
      <c r="D121" s="762" t="str">
        <f>IF(ISBLANK('5. Pp (3 años)'!D121),"",'5. Pp (3 años)'!D121)</f>
        <v>3.1.1.1.14.5 Eliminación de Documentos de apoyo informativo.</v>
      </c>
      <c r="E121" s="762" t="str">
        <f>IF(ISBLANK('5. Pp (3 años)'!E121),"",'5. Pp (3 años)'!E121)</f>
        <v>PEDAI: Porcentaje de eliminación de Documentos de Apoyo informativo.</v>
      </c>
      <c r="F121" s="762" t="str">
        <f>IF(ISBLANK('5. Pp (3 años)'!F121),"",'5. Pp (3 años)'!F121)</f>
        <v>Este indicador mide el número de eliminación de los documentos de apoyo en las unidades administrativas.</v>
      </c>
      <c r="G121" s="761" t="str">
        <f>IF(ISBLANK('5. Pp (3 años)'!G121),"",'5. Pp (3 años)'!G121)</f>
        <v>Eficacia</v>
      </c>
      <c r="H121" s="761" t="str">
        <f>IF(ISBLANK('5. Pp (3 años)'!H121),"",'5. Pp (3 años)'!H121)</f>
        <v>Trimestral</v>
      </c>
      <c r="I121" s="762" t="str">
        <f>IF(ISBLANK('5. Pp (3 años)'!I121),"",'5. Pp (3 años)'!I121)</f>
        <v xml:space="preserve">MÉTODO DE CÁLCULO:                                                                                        
EDAI= (PEDAI/NEDAI)*100
VARIABLES:                                                                                                                                                   
PEDAI:Porcentaje de eliminación de documentos de apoyo informativo realizadas.                                                   
NEDAI: Número de eliminación de documentos de apoyo informativo programados.                                                 
EDAI: Eliminación de documentos de apoyo informativo realizadas programados.                                                                           </v>
      </c>
      <c r="J121" s="762" t="str">
        <f>IF(ISBLANK('5. Pp (3 años)'!J121),"",'5. Pp (3 años)'!J121)</f>
        <v>UNIDAD DE MEDIDA DEL     INDICADOR:    
Porcentaje.
UNIDAD DE MEDIDA DE LA VARIABLE:    
Eliminación de documentos de apoyo informativo.</v>
      </c>
      <c r="K121" s="761" t="str">
        <f>IF(ISBLANK('5. Pp (3 años)'!K121),"",'5. Pp (3 años)'!K121)</f>
        <v>Ascendente</v>
      </c>
      <c r="L121" s="763" t="s">
        <v>1336</v>
      </c>
      <c r="M121" s="763" t="s">
        <v>1121</v>
      </c>
      <c r="N121" s="762" t="str">
        <f>IF(ISBLANK('5. Pp (3 años)'!N121),"",'5. Pp (3 años)'!N121)</f>
        <v>"Nombre del Documento: 
Control en carpeta de solicitudes de eliminación de documentos de apoyo.
Nombre de quien genera la información: 
Dirección General de Archivo Municipal.
Periodicidad con que se genera la información: 
Trimestral.
Liga de la página donde se localiza la información o ubicación: NA</v>
      </c>
      <c r="O121" s="762" t="str">
        <f>IF(ISBLANK('5. Pp (3 años)'!O121),"",'5. Pp (3 años)'!O121)</f>
        <v>Las Unidades Administrativas solicitan la eliminación de documentos de apoyo informativo.</v>
      </c>
      <c r="P121" s="764" t="str">
        <f>IF(ISBLANK('5. Pp (3 años)'!P121),"",'5. Pp (3 años)'!P121)</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2" spans="2:16" ht="273">
      <c r="B122" s="760" t="str">
        <f>IF(ISBLANK('5. Pp (3 años)'!B122),"",'5. Pp (3 años)'!B122)</f>
        <v>Dirección del Archivo Municipal</v>
      </c>
      <c r="C122" s="761" t="str">
        <f>IF(ISBLANK('5. Pp (3 años)'!C122),"",'5. Pp (3 años)'!C122)</f>
        <v>Actividad</v>
      </c>
      <c r="D122" s="762" t="str">
        <f>IF(ISBLANK('5. Pp (3 años)'!D122),"",'5. Pp (3 años)'!D122)</f>
        <v>3.1.1.1.14.6 Visitas agendadas a las unidades administrativas para el proceso de baja documental.</v>
      </c>
      <c r="E122" s="762" t="str">
        <f>IF(ISBLANK('5. Pp (3 años)'!E122),"",'5. Pp (3 años)'!E122)</f>
        <v>PVAUAPBD: Porcentaje de visitas agendadas a las unidades administrativas para el proceso de baja documental.</v>
      </c>
      <c r="F122" s="762" t="str">
        <f>IF(ISBLANK('5. Pp (3 años)'!F122),"",'5. Pp (3 años)'!F122)</f>
        <v>Este indicador mide el número de visitas agendadas a las unidades administrativas para el proceso de baja documental.</v>
      </c>
      <c r="G122" s="761" t="str">
        <f>IF(ISBLANK('5. Pp (3 años)'!G122),"",'5. Pp (3 años)'!G122)</f>
        <v>Eficacia</v>
      </c>
      <c r="H122" s="761" t="str">
        <f>IF(ISBLANK('5. Pp (3 años)'!H122),"",'5. Pp (3 años)'!H122)</f>
        <v>Trimestral</v>
      </c>
      <c r="I122" s="762" t="str">
        <f>IF(ISBLANK('5. Pp (3 años)'!I122),"",'5. Pp (3 años)'!I122)</f>
        <v xml:space="preserve">MÉTODO DE CÁLCULO:                                                                                        
VAUAPBDR= (PVAUAPBDR/NVAUAPBDP)*100
VARIABLES:                                                                                                                                                   
PVAUAPBDR:Porcentaje de visitas agendadas a las unidades administrativas para el proceso de baja documental realizadas.                                                   
NVAUAPBDP: Número de visitas agendadas a las unidades administrativas para el proceso de baja documental programadas.                                                 
VAUAPBDR: Visitas agendadas a las unidades administrativas para el proceso de baja documental realizadas.                                                                           </v>
      </c>
      <c r="J122" s="762" t="str">
        <f>IF(ISBLANK('5. Pp (3 años)'!J122),"",'5. Pp (3 años)'!J122)</f>
        <v>UNIDAD DE MEDIDA DEL     INDICADOR:    
Porcentaje.
UNIDAD DE MEDIDA DE LA VARIABLE:    
Visitas agendadas a las unidades administrativas para baja.</v>
      </c>
      <c r="K122" s="761" t="str">
        <f>IF(ISBLANK('5. Pp (3 años)'!K122),"",'5. Pp (3 años)'!K122)</f>
        <v>Ascendente</v>
      </c>
      <c r="L122" s="763" t="s">
        <v>1337</v>
      </c>
      <c r="M122" s="763" t="s">
        <v>1122</v>
      </c>
      <c r="N122" s="762" t="str">
        <f>IF(ISBLANK('5. Pp (3 años)'!N122),"",'5. Pp (3 años)'!N122)</f>
        <v>"Nombre del Documento: 
Bitacora de visitas agendadas para baja.
Nombre de quien genera la información: 
Dirección General de Archivo Municipal.
Periodicidad con que se genera la información: 
Trimestral.
Liga de la página donde se localiza la información o ubicación: Dirección de Archivo.</v>
      </c>
      <c r="O122" s="762" t="str">
        <f>IF(ISBLANK('5. Pp (3 años)'!O122),"",'5. Pp (3 años)'!O122)</f>
        <v>Las Unidades Administrativas solicitan visitas para el proceso baja documental de sus áreas.</v>
      </c>
      <c r="P122" s="764" t="str">
        <f>IF(ISBLANK('5. Pp (3 años)'!P122),"",'5. Pp (3 años)'!P122)</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3" spans="2:16" ht="231">
      <c r="B123" s="760" t="str">
        <f>IF(ISBLANK('5. Pp (3 años)'!B123),"",'5. Pp (3 años)'!B123)</f>
        <v>Dirección del Archivo Municipal</v>
      </c>
      <c r="C123" s="761" t="str">
        <f>IF(ISBLANK('5. Pp (3 años)'!C123),"",'5. Pp (3 años)'!C123)</f>
        <v>Actividad</v>
      </c>
      <c r="D123" s="762" t="str">
        <f>IF(ISBLANK('5. Pp (3 años)'!D123),"",'5. Pp (3 años)'!D123)</f>
        <v>3.1.1.1.14.7 Total de Bajas documentales concluidas (Actas de baja documental)</v>
      </c>
      <c r="E123" s="762" t="str">
        <f>IF(ISBLANK('5. Pp (3 años)'!E123),"",'5. Pp (3 años)'!E123)</f>
        <v>PTBDC: Porcentaje de Total de Bajas documentales concluidas (Actas de baja documental).</v>
      </c>
      <c r="F123" s="762" t="str">
        <f>IF(ISBLANK('5. Pp (3 años)'!F123),"",'5. Pp (3 años)'!F123)</f>
        <v>Este indicador mide el total de bajas documentales concluidas.</v>
      </c>
      <c r="G123" s="761" t="str">
        <f>IF(ISBLANK('5. Pp (3 años)'!G123),"",'5. Pp (3 años)'!G123)</f>
        <v>Eficacia</v>
      </c>
      <c r="H123" s="761" t="str">
        <f>IF(ISBLANK('5. Pp (3 años)'!H123),"",'5. Pp (3 años)'!H123)</f>
        <v>Trimestral</v>
      </c>
      <c r="I123" s="762" t="str">
        <f>IF(ISBLANK('5. Pp (3 años)'!I123),"",'5. Pp (3 años)'!I123)</f>
        <v xml:space="preserve">MÉTODO DE CÁLCULO:                                    
TBDC= (TBDCR/TBDCP)*100
VARIABLES:
TBDCR:Total de Bajas documentales concluidas (Actas de baja documental) realizadas.                                                   
TBDCP: Total de Bajas documentales concluidas (Actas de baja documental). programadas.                                                 
TBDC: Total de Bajas documentales concluidas (Actas de baja documental).                                                                           </v>
      </c>
      <c r="J123" s="762" t="str">
        <f>IF(ISBLANK('5. Pp (3 años)'!J123),"",'5. Pp (3 años)'!J123)</f>
        <v xml:space="preserve">UNIDAD DE MEDIDA DEL     INDICADOR:    
Porcentaje.
UNIDAD DE MEDIDA DE LA VARIABLE:    
Bajas documentales concluidas (Actas de baja documental).  </v>
      </c>
      <c r="K123" s="761" t="str">
        <f>IF(ISBLANK('5. Pp (3 años)'!K123),"",'5. Pp (3 años)'!K123)</f>
        <v>Ascendente</v>
      </c>
      <c r="L123" s="763" t="s">
        <v>1338</v>
      </c>
      <c r="M123" s="763" t="s">
        <v>1123</v>
      </c>
      <c r="N123" s="762" t="str">
        <f>IF(ISBLANK('5. Pp (3 años)'!N123),"",'5. Pp (3 años)'!N123)</f>
        <v>"Nombre del Documento: 
Bitacora de actas de baja documetal.
Nombre de quien genera la información: 
Dirección General de Archivo Municipal.
Periodicidad con que se genera la información: 
Trimestral.
Liga de la página donde se localiza la información o ubicación: Dirección de Archivo.</v>
      </c>
      <c r="O123" s="762" t="str">
        <f>IF(ISBLANK('5. Pp (3 años)'!O123),"",'5. Pp (3 años)'!O123)</f>
        <v>Las Unidades Administrativas solicitan bajas documentales.</v>
      </c>
      <c r="P123" s="764" t="str">
        <f>IF(ISBLANK('5. Pp (3 años)'!P123),"",'5. Pp (3 años)'!P123)</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4" spans="2:16" ht="252">
      <c r="B124" s="760" t="str">
        <f>IF(ISBLANK('5. Pp (3 años)'!B124),"",'5. Pp (3 años)'!B124)</f>
        <v>Dirección del Archivo Municipal</v>
      </c>
      <c r="C124" s="761" t="str">
        <f>IF(ISBLANK('5. Pp (3 años)'!C124),"",'5. Pp (3 años)'!C124)</f>
        <v>Actividad</v>
      </c>
      <c r="D124" s="762" t="str">
        <f>IF(ISBLANK('5. Pp (3 años)'!D124),"",'5. Pp (3 años)'!D124)</f>
        <v>3.1.1.1.14.8 Asesorias en materia de bajas documentales.</v>
      </c>
      <c r="E124" s="762" t="str">
        <f>IF(ISBLANK('5. Pp (3 años)'!E124),"",'5. Pp (3 años)'!E124)</f>
        <v>PAMBD: Porcentaje de Asesorias en materia de bajas documentales.</v>
      </c>
      <c r="F124" s="762" t="str">
        <f>IF(ISBLANK('5. Pp (3 años)'!F124),"",'5. Pp (3 años)'!F124)</f>
        <v>Este indicador mide el total de asesorias en materia de bajas documentales.</v>
      </c>
      <c r="G124" s="761" t="str">
        <f>IF(ISBLANK('5. Pp (3 años)'!G124),"",'5. Pp (3 años)'!G124)</f>
        <v xml:space="preserve">Eficiencia </v>
      </c>
      <c r="H124" s="761" t="str">
        <f>IF(ISBLANK('5. Pp (3 años)'!H124),"",'5. Pp (3 años)'!H124)</f>
        <v>Trimestral</v>
      </c>
      <c r="I124" s="762" t="str">
        <f>IF(ISBLANK('5. Pp (3 años)'!I124),"",'5. Pp (3 años)'!I124)</f>
        <v>MÉTODO DE CÁLCULO:                                    
TAMBD= (AMBDR/AMBDP)*100
VARIABLES:                                                                             
AMBDR:Asesorias en materia de bajas documentales realizadas.
AMBDP: Asesorias en materia de bajas documentales programadas. 
TAMBD: Total de Asesorias en materia de bajas documentales.</v>
      </c>
      <c r="J124" s="762" t="str">
        <f>IF(ISBLANK('5. Pp (3 años)'!J124),"",'5. Pp (3 años)'!J124)</f>
        <v xml:space="preserve">UNIDAD DE MEDIDA DEL     INDICADOR:    
Porcentaje.
UNIDAD DE MEDIDA DE LA VARIABLE:    
Asesorias en materia de bajas documentales.    </v>
      </c>
      <c r="K124" s="761" t="str">
        <f>IF(ISBLANK('5. Pp (3 años)'!K124),"",'5. Pp (3 años)'!K124)</f>
        <v>Ascendente</v>
      </c>
      <c r="L124" s="763" t="s">
        <v>1339</v>
      </c>
      <c r="M124" s="763" t="s">
        <v>1124</v>
      </c>
      <c r="N124" s="762" t="str">
        <f>IF(ISBLANK('5. Pp (3 años)'!N124),"",'5. Pp (3 años)'!N124)</f>
        <v>"Nombre del Documento: 
Bitacora de asesorias en materia de bajas documentales.
Nombre de quien genera la información: 
Dirección General de Archivo Municipal.
Periodicidad con que se genera la información: 
Trimestral.
Liga de la página donde se localiza la información o ubicación: Dirección de Archivo.</v>
      </c>
      <c r="O124" s="762" t="str">
        <f>IF(ISBLANK('5. Pp (3 años)'!O124),"",'5. Pp (3 años)'!O124)</f>
        <v xml:space="preserve">Las Unidades Administrativas solicitan asesorias en materia de bajas documentales. </v>
      </c>
      <c r="P124" s="764" t="str">
        <f>IF(ISBLANK('5. Pp (3 años)'!P124),"",'5. Pp (3 años)'!P124)</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5" spans="2:16" ht="252">
      <c r="B125" s="760" t="str">
        <f>IF(ISBLANK('5. Pp (3 años)'!B125),"",'5. Pp (3 años)'!B125)</f>
        <v>Dirección del Archivo Municipal</v>
      </c>
      <c r="C125" s="761" t="str">
        <f>IF(ISBLANK('5. Pp (3 años)'!C125),"",'5. Pp (3 años)'!C125)</f>
        <v>Actividad</v>
      </c>
      <c r="D125" s="762" t="str">
        <f>IF(ISBLANK('5. Pp (3 años)'!D125),"",'5. Pp (3 años)'!D125)</f>
        <v>3.1.1.1.14.9 Exposición y actividades historicas en eventos.</v>
      </c>
      <c r="E125" s="762" t="str">
        <f>IF(ISBLANK('5. Pp (3 años)'!E125),"",'5. Pp (3 años)'!E125)</f>
        <v>PAMBD: Porcentaje de Exposiciónes y actividades historicas en eventos.</v>
      </c>
      <c r="F125" s="762" t="str">
        <f>IF(ISBLANK('5. Pp (3 años)'!F125),"",'5. Pp (3 años)'!F125)</f>
        <v>Este indicador mide el total de Exposiciónes y actividades historicas en eventos.</v>
      </c>
      <c r="G125" s="761" t="str">
        <f>IF(ISBLANK('5. Pp (3 años)'!G125),"",'5. Pp (3 años)'!G125)</f>
        <v xml:space="preserve">Eficiencia </v>
      </c>
      <c r="H125" s="761" t="str">
        <f>IF(ISBLANK('5. Pp (3 años)'!H125),"",'5. Pp (3 años)'!H125)</f>
        <v>Trimestral</v>
      </c>
      <c r="I125" s="762" t="str">
        <f>IF(ISBLANK('5. Pp (3 años)'!I125),"",'5. Pp (3 años)'!I125)</f>
        <v xml:space="preserve">MÉTODO DE CÁLCULO:                                                                                        
TAMBD= (AMBDR/AMBDP)*100
VARIABLES:                                                                           
AMBDR:Exposiciónes y actividades historicas en eventos realizadas.                                                   
AMBDP: Exposiciónes y actividades historicas en eventos programadas.                                                 
TAMBD: Total de Exposiciónes y actividades historicas en eventos.                                                                           </v>
      </c>
      <c r="J125" s="762" t="str">
        <f>IF(ISBLANK('5. Pp (3 años)'!J125),"",'5. Pp (3 años)'!J125)</f>
        <v xml:space="preserve">UNIDAD DE MEDIDA DEL     INDICADOR:    
Porcentaje.
UNIDAD DE MEDIDA DE LA VARIABLE:    
Exposiciónes y actividades historicas en eventos.    </v>
      </c>
      <c r="K125" s="761" t="str">
        <f>IF(ISBLANK('5. Pp (3 años)'!K125),"",'5. Pp (3 años)'!K125)</f>
        <v>Ascendente</v>
      </c>
      <c r="L125" s="763" t="s">
        <v>1340</v>
      </c>
      <c r="M125" s="763" t="s">
        <v>1125</v>
      </c>
      <c r="N125" s="762" t="str">
        <f>IF(ISBLANK('5. Pp (3 años)'!N125),"",'5. Pp (3 años)'!N125)</f>
        <v>"Nombre del Documento: 
Bitacora de Exposiciónes y actividades historicas en eventos.    
Nombre de quien genera la información: 
Dirección General de Archivo Municipal.
Periodicidad con que se genera la información: 
Trimestral.
Liga de la página donde se localiza la información o ubicación: Dirección de Archivo.</v>
      </c>
      <c r="O125" s="762" t="str">
        <f>IF(ISBLANK('5. Pp (3 años)'!O125),"",'5. Pp (3 años)'!O125)</f>
        <v>Se realizan exposiciones Exposiciónes y actividades historicas en eventos en direntes puntos del Ayuntamiento de Benito Juárez.</v>
      </c>
      <c r="P125" s="764" t="str">
        <f>IF(ISBLANK('5. Pp (3 años)'!P125),"",'5. Pp (3 años)'!P125)</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6" spans="2:16" ht="189">
      <c r="B126" s="760" t="str">
        <f>IF(ISBLANK('5. Pp (3 años)'!B126),"",'5. Pp (3 años)'!B126)</f>
        <v>Dirección del Archivo Municipal</v>
      </c>
      <c r="C126" s="761" t="str">
        <f>IF(ISBLANK('5. Pp (3 años)'!C126),"",'5. Pp (3 años)'!C126)</f>
        <v>Actividad</v>
      </c>
      <c r="D126" s="762" t="str">
        <f>IF(ISBLANK('5. Pp (3 años)'!D126),"",'5. Pp (3 años)'!D126)</f>
        <v>3.1.1.1.14.10 Visitas guidas a escuelas públicas.</v>
      </c>
      <c r="E126" s="762" t="str">
        <f>IF(ISBLANK('5. Pp (3 años)'!E126),"",'5. Pp (3 años)'!E126)</f>
        <v>PVGEP: Porcentaje de Visitas de Guidas a Escuelas Públicas.</v>
      </c>
      <c r="F126" s="762" t="str">
        <f>IF(ISBLANK('5. Pp (3 años)'!F126),"",'5. Pp (3 años)'!F126)</f>
        <v>Este indicador mide el total de Visitas Guiadas a Escuelas Públicas.</v>
      </c>
      <c r="G126" s="761" t="str">
        <f>IF(ISBLANK('5. Pp (3 años)'!G126),"",'5. Pp (3 años)'!G126)</f>
        <v xml:space="preserve">Eficiencia </v>
      </c>
      <c r="H126" s="761" t="str">
        <f>IF(ISBLANK('5. Pp (3 años)'!H126),"",'5. Pp (3 años)'!H126)</f>
        <v>Trimestral</v>
      </c>
      <c r="I126" s="762" t="str">
        <f>IF(ISBLANK('5. Pp (3 años)'!I126),"",'5. Pp (3 años)'!I126)</f>
        <v xml:space="preserve">MÉTODO DE CÁLCULO:                                   
TAMBD= (VGEPR/VGEPP)*100
VARIABLES:
VGEPR:Visitas Guiadas a Escuelas Públicas realizadas.                                                   
VGEPP: Visitas Guiadas a Escuelas Públicas programadas.                                                 
TAMBD: Total de Visitas Guiadas a Escuelas Públicas.         </v>
      </c>
      <c r="J126" s="762" t="str">
        <f>IF(ISBLANK('5. Pp (3 años)'!J126),"",'5. Pp (3 años)'!J126)</f>
        <v xml:space="preserve">UNIDAD DE MEDIDA DEL     INDICADOR:    
Porcentaje.
UNIDAD DE MEDIDA DE LA VARIABLE:    
Visitas Guiadas a Escuelas Públicas.    </v>
      </c>
      <c r="K126" s="761" t="str">
        <f>IF(ISBLANK('5. Pp (3 años)'!K126),"",'5. Pp (3 años)'!K126)</f>
        <v>Ascedente</v>
      </c>
      <c r="L126" s="763" t="s">
        <v>1341</v>
      </c>
      <c r="M126" s="763" t="s">
        <v>1126</v>
      </c>
      <c r="N126" s="762" t="str">
        <f>IF(ISBLANK('5. Pp (3 años)'!N126),"",'5. Pp (3 años)'!N126)</f>
        <v>"Nombre del Documento: 
Bitacora de Visitas Guiadas
Dirección General de Archivo Municipal.
Periodicidad con que se genera la información: 
Trimestral.
Liga de la página donde se localiza la información o ubicación: Dirección de Archivo.</v>
      </c>
      <c r="O126" s="762" t="str">
        <f>IF(ISBLANK('5. Pp (3 años)'!O126),"",'5. Pp (3 años)'!O126)</f>
        <v xml:space="preserve">Se realizarán visitas guiadas a las escuelas públicas del municipio para conocer el archivo hsitorico de la ciudadad. </v>
      </c>
      <c r="P126" s="764" t="str">
        <f>IF(ISBLANK('5. Pp (3 años)'!P126),"",'5. Pp (3 años)'!P126)</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7" spans="2:16" ht="210">
      <c r="B127" s="760" t="str">
        <f>IF(ISBLANK('5. Pp (3 años)'!B127),"",'5. Pp (3 años)'!B127)</f>
        <v>Dirección del Archivo Municipal</v>
      </c>
      <c r="C127" s="761" t="str">
        <f>IF(ISBLANK('5. Pp (3 años)'!C127),"",'5. Pp (3 años)'!C127)</f>
        <v>Actividad</v>
      </c>
      <c r="D127" s="762" t="str">
        <f>IF(ISBLANK('5. Pp (3 años)'!D127),"",'5. Pp (3 años)'!D127)</f>
        <v>3.1.1.1.14.11 Servicios de Prestamo y Consulta al Público</v>
      </c>
      <c r="E127" s="762" t="str">
        <f>IF(ISBLANK('5. Pp (3 años)'!E127),"",'5. Pp (3 años)'!E127)</f>
        <v>PVGEP: Porcentaje de Servicios de Prestamo y Consulta al Público.</v>
      </c>
      <c r="F127" s="762" t="str">
        <f>IF(ISBLANK('5. Pp (3 años)'!F127),"",'5. Pp (3 años)'!F127)</f>
        <v>Este indicador mide el total de Servicios de Prestamo y Consulta al Público.</v>
      </c>
      <c r="G127" s="761" t="str">
        <f>IF(ISBLANK('5. Pp (3 años)'!G127),"",'5. Pp (3 años)'!G127)</f>
        <v xml:space="preserve">Eficiencia </v>
      </c>
      <c r="H127" s="761" t="str">
        <f>IF(ISBLANK('5. Pp (3 años)'!H127),"",'5. Pp (3 años)'!H127)</f>
        <v>Trimestral</v>
      </c>
      <c r="I127" s="762" t="str">
        <f>IF(ISBLANK('5. Pp (3 años)'!I127),"",'5. Pp (3 años)'!I127)</f>
        <v xml:space="preserve">MÉTODO DE CÁLCULO:                      
TSPCP= (SPCPR/SPCPP)*100
VARIABLES:                                                                                                                                                   
SPCPR: Servicios de Prestamo y Consulta al Público Realizadas.                                                   
SPCPP: Servicios de Prestamo y Consulta al Público Programadas.                                                 
TSPCP: Total de Servicios de Prestamo y Consulta al Público. </v>
      </c>
      <c r="J127" s="762" t="str">
        <f>IF(ISBLANK('5. Pp (3 años)'!J127),"",'5. Pp (3 años)'!J127)</f>
        <v>UNIDAD DE MEDIDA DEL     INDICADOR:    
Porcentaje.
UNIDAD DE MEDIDA DE LA VARIABLE:    
Servicios de Prestamo y Consulta al Público..</v>
      </c>
      <c r="K127" s="761" t="str">
        <f>IF(ISBLANK('5. Pp (3 años)'!K127),"",'5. Pp (3 años)'!K127)</f>
        <v>Ascedente</v>
      </c>
      <c r="L127" s="763" t="s">
        <v>1342</v>
      </c>
      <c r="M127" s="763" t="s">
        <v>1127</v>
      </c>
      <c r="N127" s="762" t="str">
        <f>IF(ISBLANK('5. Pp (3 años)'!N127),"",'5. Pp (3 años)'!N127)</f>
        <v>"Nombre del Documento: 
Bitacora de Servicios de Prestamo y Consulta al Público
Dirección General de Archivo Municipal.
Periodicidad con que se genera la información: 
Trimestral.
Liga de la página donde se localiza la información o ubicación: Dirección de Archivo.</v>
      </c>
      <c r="O127" s="762" t="str">
        <f>IF(ISBLANK('5. Pp (3 años)'!O127),"",'5. Pp (3 años)'!O127)</f>
        <v>Se atenderán las solicitudes de Servicios de Prestamo y Consulta al Público que soliciten a la Dirección General de Archivo Municipal.</v>
      </c>
      <c r="P127" s="764" t="str">
        <f>IF(ISBLANK('5. Pp (3 años)'!P127),"",'5. Pp (3 años)'!P127)</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8" spans="2:16" ht="273">
      <c r="B128" s="760" t="str">
        <f>IF(ISBLANK('5. Pp (3 años)'!B128),"",'5. Pp (3 años)'!B128)</f>
        <v>Dirección del Archivo Municipal</v>
      </c>
      <c r="C128" s="761" t="str">
        <f>IF(ISBLANK('5. Pp (3 años)'!C128),"",'5. Pp (3 años)'!C128)</f>
        <v>Actividad</v>
      </c>
      <c r="D128" s="762" t="str">
        <f>IF(ISBLANK('5. Pp (3 años)'!D128),"",'5. Pp (3 años)'!D128)</f>
        <v>3.1.1.1.14.12 Impartición de asesorias a las Unidades Administrativas en materia de Archivo de trámite.</v>
      </c>
      <c r="E128" s="762" t="str">
        <f>IF(ISBLANK('5. Pp (3 años)'!E128),"",'5. Pp (3 años)'!E128)</f>
        <v xml:space="preserve">PCAI: Porcentaje de las capacitaciones en materia de archivo impartidas. </v>
      </c>
      <c r="F128" s="762" t="str">
        <f>IF(ISBLANK('5. Pp (3 años)'!F128),"",'5. Pp (3 años)'!F128)</f>
        <v>Este indicador mide el número de capacitaciones impartidas en materia de archivos dirigida a los sujetos obligados responsables de las áreas de archivo.</v>
      </c>
      <c r="G128" s="761" t="str">
        <f>IF(ISBLANK('5. Pp (3 años)'!G128),"",'5. Pp (3 años)'!G128)</f>
        <v>Eficacia</v>
      </c>
      <c r="H128" s="761" t="str">
        <f>IF(ISBLANK('5. Pp (3 años)'!H128),"",'5. Pp (3 años)'!H128)</f>
        <v>Trimestral</v>
      </c>
      <c r="I128" s="762" t="str">
        <f>IF(ISBLANK('5. Pp (3 años)'!I128),"",'5. Pp (3 años)'!I128)</f>
        <v xml:space="preserve">MÉTODO DE CÁLCULO:                             
PCAI= (NCAI/NCAP)*100
VARIABLES:
PCAI: Porcentaje de las capacitaciones en materia de archivo impartidas.                                                             
NCAI: Número de capacitaciones impartidas.                                                                                             
NCAP: Número de capacitaciones programadas.                                                                                                </v>
      </c>
      <c r="J128" s="762" t="str">
        <f>IF(ISBLANK('5. Pp (3 años)'!J128),"",'5. Pp (3 años)'!J128)</f>
        <v>UNIDAD DE MEDIDA DEL INDICADOR:
Porcentaje.
UNIDAD DE MEDIDA DE LA VARIABLE:
Capacitaciones en materia de archivo.</v>
      </c>
      <c r="K128" s="761" t="str">
        <f>IF(ISBLANK('5. Pp (3 años)'!K128),"",'5. Pp (3 años)'!K128)</f>
        <v>Ascendente</v>
      </c>
      <c r="L128" s="763" t="s">
        <v>1343</v>
      </c>
      <c r="M128" s="763" t="s">
        <v>1128</v>
      </c>
      <c r="N128" s="762" t="str">
        <f>IF(ISBLANK('5. Pp (3 años)'!N128),"",'5. Pp (3 años)'!N128)</f>
        <v>Nombre del Documento: Informe de disposición legal de sujetos obligados
Nombre de quien genera la información: 
Dirección de Archivo Municipal
Periodicidad con que se genera la información: Trimestral
Liga de la página donde se localiza la información o ubicación: https://drive.google.com/drive/folders/1fz1hfnoT3zUDz0k0C24mrvgwA0IvQGMy?usp=sharing</v>
      </c>
      <c r="O128" s="762" t="str">
        <f>IF(ISBLANK('5. Pp (3 años)'!O128),"",'5. Pp (3 años)'!O128)</f>
        <v>Las Unidades Administrativas de las dependendcias y entidades municipales participan en las Capacitaciones.</v>
      </c>
      <c r="P128" s="764" t="str">
        <f>IF(ISBLANK('5. Pp (3 años)'!P128),"",'5. Pp (3 años)'!P128)</f>
        <v>ODS 16
  Meta 16.6: Crear instituciones eficaces, responsables y transparentes a todos los niveles.
  Meta 16.10: Garantizar el acceso público a la información y proteger las libertades fundamentales, de conformidad con las leyes nacionales y los acuerdos internacionales.</v>
      </c>
    </row>
    <row r="129" spans="2:16" ht="294">
      <c r="B129" s="771" t="str">
        <f>IF(ISBLANK('5. Pp (3 años)'!B129),"",'5. Pp (3 años)'!B129)</f>
        <v>Dirección del Archivo Municipal</v>
      </c>
      <c r="C129" s="772" t="str">
        <f>IF(ISBLANK('5. Pp (3 años)'!C129),"",'5. Pp (3 años)'!C129)</f>
        <v>Actividad</v>
      </c>
      <c r="D129" s="773" t="str">
        <f>IF(ISBLANK('5. Pp (3 años)'!D129),"",'5. Pp (3 años)'!D129)</f>
        <v>3.1.1.1.14.13 Sesiones del Grupo Interdisciplinario</v>
      </c>
      <c r="E129" s="773" t="str">
        <f>IF(ISBLANK('5. Pp (3 años)'!E129),"",'5. Pp (3 años)'!E129)</f>
        <v xml:space="preserve">PSGI: Porcentaje de sesiones del grupo interdisciplinario, extraordinarias y ordinarias.  </v>
      </c>
      <c r="F129" s="773" t="str">
        <f>IF(ISBLANK('5. Pp (3 años)'!F129),"",'5. Pp (3 años)'!F129)</f>
        <v>Este indicador mide el número de sesiones del grupo  interdisciplinarios</v>
      </c>
      <c r="G129" s="772" t="str">
        <f>IF(ISBLANK('5. Pp (3 años)'!G129),"",'5. Pp (3 años)'!G129)</f>
        <v xml:space="preserve">Eficacia </v>
      </c>
      <c r="H129" s="772" t="str">
        <f>IF(ISBLANK('5. Pp (3 años)'!H129),"",'5. Pp (3 años)'!H129)</f>
        <v>trimestral</v>
      </c>
      <c r="I129" s="773" t="str">
        <f>IF(ISBLANK('5. Pp (3 años)'!I129),"",'5. Pp (3 años)'!I129)</f>
        <v>METODO DE CALCULO 
PSGI= (NSGR/NSGP)*100
VARIABLES:
PSGI: Porcentaje de las sesiones del grupo interdisciplinario
NSGR: Número de sesiones del grupo interdisciplinario realizadas
NSGP: Número de sesiones del grupo interdisciplinario programadas</v>
      </c>
      <c r="J129" s="773" t="str">
        <f>IF(ISBLANK('5. Pp (3 años)'!J129),"",'5. Pp (3 años)'!J129)</f>
        <v xml:space="preserve">UNIDAD DE MEDIDA DEL INDICADOR:
Porcentaje.
UNIDAD DE MEDIDA DE LA VARIABLE:
Sesiones del grupo interdisciplinario. </v>
      </c>
      <c r="K129" s="772" t="str">
        <f>IF(ISBLANK('5. Pp (3 años)'!K129),"",'5. Pp (3 años)'!K129)</f>
        <v xml:space="preserve">Ascendente </v>
      </c>
      <c r="L129" s="763" t="s">
        <v>1344</v>
      </c>
      <c r="M129" s="774"/>
      <c r="N129" s="762" t="str">
        <f>IF(ISBLANK('5. Pp (3 años)'!N129),"",'5. Pp (3 años)'!N129)</f>
        <v xml:space="preserve">Nombre del Documento:
Informe de disposición legal de sujetos obligados
Nombre de quien genera la información: 
Dirección General de Archivo Municipal 
Periodicidad con que se genera la información:
Trimestral
Liga de la página donde se localiza la información o ubicación:
Se encuentra en los archivos/carpetas, resguardadas en las oficinas de la dirección general de archivo municipal.
</v>
      </c>
      <c r="O129" s="762" t="str">
        <f>IF(ISBLANK('5. Pp (3 años)'!O129),"",'5. Pp (3 años)'!O129)</f>
        <v>El grupo interdisciplinario participa en las sesiones</v>
      </c>
      <c r="P129" s="764" t="str">
        <f>IF(ISBLANK('5. Pp (3 años)'!P129),"",'5. Pp (3 años)'!P129)</f>
        <v>ODS 16
  Meta 16.6: Crear instituciones eficaces, responsables y transparentes a todos los niveles.
  Meta 16.10: Garantizar el acceso público a la información y proteger las libertades fundamentales, de conformidad con las leyes nacionales y los acuerdos internacionales.</v>
      </c>
    </row>
    <row r="130" spans="2:16" ht="315">
      <c r="B130" s="765" t="str">
        <f>IF(ISBLANK('5. Pp (3 años)'!B130),"",'5. Pp (3 años)'!B130)</f>
        <v xml:space="preserve"> Protección Civil</v>
      </c>
      <c r="C130" s="757" t="str">
        <f>IF(ISBLANK('5. Pp (3 años)'!C130),"",'5. Pp (3 años)'!C130)</f>
        <v>Componente</v>
      </c>
      <c r="D130" s="756" t="str">
        <f>IF(ISBLANK('5. Pp (3 años)'!D130),"",'5. Pp (3 años)'!D130)</f>
        <v>3.1.1.1.15 Acciones realizadas para mitigar los riesgos y proteger a la población y establecimientos comerciales con medidas de seguridad.</v>
      </c>
      <c r="E130" s="756" t="str">
        <f>IF(ISBLANK('5. Pp (3 años)'!E130),"",'5. Pp (3 años)'!E130)</f>
        <v>PARPMR: Porcentaje de acciones realizadas para la mitigación de los riesgos</v>
      </c>
      <c r="F130" s="756" t="str">
        <f>IF(ISBLANK('5. Pp (3 años)'!F130),"",'5. Pp (3 años)'!F130)</f>
        <v>Mide las acciones realizadas para mitigar los riesgos y proteger a la población y  establecimientos comerciales con medidas de seguridad, con el objetivo de  garantizar en todo momento los derechos humanos fundamentales de seguridad y convivencia promovidas.</v>
      </c>
      <c r="G130" s="757" t="str">
        <f>IF(ISBLANK('5. Pp (3 años)'!G130),"",'5. Pp (3 años)'!G130)</f>
        <v>Eficacia</v>
      </c>
      <c r="H130" s="757" t="str">
        <f>IF(ISBLANK('5. Pp (3 años)'!H130),"",'5. Pp (3 años)'!H130)</f>
        <v>Trimestral</v>
      </c>
      <c r="I130" s="756" t="str">
        <f>IF(ISBLANK('5. Pp (3 años)'!I130),"",'5. Pp (3 años)'!I130)</f>
        <v xml:space="preserve">MÉTODO DE CÁLCULO: 
PARMR= (MR/TAR)*100
VARIABLES:
PARPMR: Porcentaje de acciones realizadas para la mitigación de los riesgos
MR: Mitigación de  los riesgos 
TAR: total de acciones realizadas
</v>
      </c>
      <c r="J130" s="756" t="str">
        <f>IF(ISBLANK('5. Pp (3 años)'!J130),"",'5. Pp (3 años)'!J130)</f>
        <v xml:space="preserve">UNIDAD DE MEDIDA DEL INDICADOR:
Porcentaje
UNIDAD DE MEDIDA DE LAS VARIABLES:
 mitigaci´no de riesgos
</v>
      </c>
      <c r="K130" s="757" t="str">
        <f>IF(ISBLANK('5. Pp (3 años)'!K130),"",'5. Pp (3 años)'!K130)</f>
        <v>Ascendente</v>
      </c>
      <c r="L130" s="767" t="s">
        <v>1345</v>
      </c>
      <c r="M130" s="767" t="s">
        <v>1657</v>
      </c>
      <c r="N130" s="756" t="str">
        <f>IF(ISBLANK('5. Pp (3 años)'!N130),"",'5. Pp (3 años)'!N130)</f>
        <v xml:space="preserve">Nombre del Documento: Bitácora Reporte
Nombre de quien genera la información: Dirección General
Periodicidad con que se genera la información: Trimestral
Liga de la página donde se localiza la información o ubicación: Lefort oficina
</v>
      </c>
      <c r="O130" s="756" t="str">
        <f>IF(ISBLANK('5. Pp (3 años)'!O130),"",'5. Pp (3 años)'!O130)</f>
        <v>Se realizan las acciones necesarias para mitigar los riesgos con el objeto de proteger a la población y establecimientos comerciales.</v>
      </c>
      <c r="P130" s="759" t="str">
        <f>IF(ISBLANK('5. Pp (3 años)'!P130),"",'5. Pp (3 años)'!P130)</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1" spans="2:16" ht="315">
      <c r="B131" s="760" t="str">
        <f>IF(ISBLANK('5. Pp (3 años)'!B131),"",'5. Pp (3 años)'!B131)</f>
        <v xml:space="preserve"> Protección Civil</v>
      </c>
      <c r="C131" s="761" t="str">
        <f>IF(ISBLANK('5. Pp (3 años)'!C131),"",'5. Pp (3 años)'!C131)</f>
        <v>Actividad</v>
      </c>
      <c r="D131" s="762" t="str">
        <f>IF(ISBLANK('5. Pp (3 años)'!D131),"",'5. Pp (3 años)'!D131)</f>
        <v>3.1.1.1.15.1 Difusión en los medios de comunicación las prevenciones y alertas de siniestros por efectos naturales y humanos.</v>
      </c>
      <c r="E131" s="762" t="str">
        <f>IF(ISBLANK('5. Pp (3 años)'!E131),"",'5. Pp (3 años)'!E131)</f>
        <v>PSD: Porcentaje de spots difundidos por medio de redes sociales.</v>
      </c>
      <c r="F131" s="762" t="str">
        <f>IF(ISBLANK('5. Pp (3 años)'!F131),"",'5. Pp (3 años)'!F131)</f>
        <v>Indica el total de difusión de prevenciones y alertas de siniestros por efectos naturales y humanos emitidas por medio de redes sociales.</v>
      </c>
      <c r="G131" s="761" t="str">
        <f>IF(ISBLANK('5. Pp (3 años)'!G131),"",'5. Pp (3 años)'!G131)</f>
        <v>Eficacia</v>
      </c>
      <c r="H131" s="761" t="str">
        <f>IF(ISBLANK('5. Pp (3 años)'!H131),"",'5. Pp (3 años)'!H131)</f>
        <v>Trimestral</v>
      </c>
      <c r="I131" s="762" t="str">
        <f>IF(ISBLANK('5. Pp (3 años)'!I131),"",'5. Pp (3 años)'!I131)</f>
        <v xml:space="preserve">MÉTODO DE CÁLCULO:
PSD= (SD/TSE)*100
VARIABLES: 
PSD: Porcentaje de spots difundidos                                                                  
SD: Spots difundidos
TSE: Total de spots estimados
</v>
      </c>
      <c r="J131" s="762" t="str">
        <f>IF(ISBLANK('5. Pp (3 años)'!J131),"",'5. Pp (3 años)'!J131)</f>
        <v xml:space="preserve">UNIDAD DE MEDIDA DEL INDICADOR:
Porcentaje                                 
UNIDAD DE MEDIDA DE LAS VARIABLES:
Spots  </v>
      </c>
      <c r="K131" s="761" t="str">
        <f>IF(ISBLANK('5. Pp (3 años)'!K131),"",'5. Pp (3 años)'!K131)</f>
        <v>Ascendente</v>
      </c>
      <c r="L131" s="775" t="s">
        <v>1346</v>
      </c>
      <c r="M131" s="763" t="s">
        <v>1658</v>
      </c>
      <c r="N131" s="762" t="str">
        <f>IF(ISBLANK('5. Pp (3 años)'!N131),"",'5. Pp (3 años)'!N131)</f>
        <v xml:space="preserve">Nombre del Documento: Spots publicitarios
Nombre de quien genera la información: Dirección General
Periodicidad con que se genera la información: Diario
Liga de la página donde se localiza la información o ubicación:
https://www.facebook.com/proteccioncivilcancun/
https://twitter.com/PCivilCancun?s=08
https://www.instagram.com/pcivilcancun?igsh=ZDE0eHF3OHlpd216
</v>
      </c>
      <c r="O131" s="762" t="str">
        <f>IF(ISBLANK('5. Pp (3 años)'!O131),"",'5. Pp (3 años)'!O131)</f>
        <v>La ciudadania muestra atención y cumple con las recomendaciones establecidas.</v>
      </c>
      <c r="P131" s="764" t="str">
        <f>IF(ISBLANK('5. Pp (3 años)'!P131),"",'5. Pp (3 años)'!P131)</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2" spans="2:16" ht="315">
      <c r="B132" s="760" t="str">
        <f>IF(ISBLANK('5. Pp (3 años)'!B132),"",'5. Pp (3 años)'!B132)</f>
        <v xml:space="preserve"> Protección Civil</v>
      </c>
      <c r="C132" s="761" t="str">
        <f>IF(ISBLANK('5. Pp (3 años)'!C132),"",'5. Pp (3 años)'!C132)</f>
        <v>Actividad</v>
      </c>
      <c r="D132" s="762" t="str">
        <f>IF(ISBLANK('5. Pp (3 años)'!D132),"",'5. Pp (3 años)'!D132)</f>
        <v xml:space="preserve">3.1.1.1.15.2 Capacitación a la población de diferentes sectores en materia de Protección Civil. </v>
      </c>
      <c r="E132" s="762" t="str">
        <f>IF(ISBLANK('5. Pp (3 años)'!E132),"",'5. Pp (3 años)'!E132)</f>
        <v>PPC: Porcentaje de personas capacitadas.</v>
      </c>
      <c r="F132" s="762" t="str">
        <f>IF(ISBLANK('5. Pp (3 años)'!F132),"",'5. Pp (3 años)'!F132)</f>
        <v xml:space="preserve">Mide el número de personas capacitadas durante las sesiones realizadas, respecto a primeros auxilios, uso y manejo de extintores y procedimientos de evacuación en el Municipio de Benito Juárez..
</v>
      </c>
      <c r="G132" s="761" t="str">
        <f>IF(ISBLANK('5. Pp (3 años)'!G132),"",'5. Pp (3 años)'!G132)</f>
        <v>Eficacia</v>
      </c>
      <c r="H132" s="761" t="str">
        <f>IF(ISBLANK('5. Pp (3 años)'!H132),"",'5. Pp (3 años)'!H132)</f>
        <v>Trimestral</v>
      </c>
      <c r="I132" s="762" t="str">
        <f>IF(ISBLANK('5. Pp (3 años)'!I132),"",'5. Pp (3 años)'!I132)</f>
        <v xml:space="preserve">MÉTODO DE CÁLCULO:
PPC= (TPC/NPP)*100
VARIABLES:
PPC: Porcentaje de personas capacitadas
TPC: Total de perosnas capacitadas
NPP: Número de personas programadas
</v>
      </c>
      <c r="J132" s="762" t="str">
        <f>IF(ISBLANK('5. Pp (3 años)'!J132),"",'5. Pp (3 años)'!J132)</f>
        <v>UNIDAD DE MEDIDA DEL INDICADOR:
Porcentaje
UNIDAD DE MEDIDA DE LAS VARIABLES:
Personas capacitadas</v>
      </c>
      <c r="K132" s="761" t="str">
        <f>IF(ISBLANK('5. Pp (3 años)'!K132),"",'5. Pp (3 años)'!K132)</f>
        <v>Ascendente</v>
      </c>
      <c r="L132" s="775" t="s">
        <v>1347</v>
      </c>
      <c r="M132" s="763" t="s">
        <v>1659</v>
      </c>
      <c r="N132" s="762" t="str">
        <f>IF(ISBLANK('5. Pp (3 años)'!N132),"",'5. Pp (3 años)'!N132)</f>
        <v xml:space="preserve">Nombre del Documento: Constancia de Capacitación
Nombre de quien genera la información: Área de Capacitación
Periodicidad con que se genera la información: Semanal
Liga de la página donde se localiza la información o ubicación: Leford Constancias de Capacitación
</v>
      </c>
      <c r="O132" s="762" t="str">
        <f>IF(ISBLANK('5. Pp (3 años)'!O132),"",'5. Pp (3 años)'!O132)</f>
        <v>La población muestra interés por tener una cultura de prevención.</v>
      </c>
      <c r="P132" s="764" t="str">
        <f>IF(ISBLANK('5. Pp (3 años)'!P132),"",'5. Pp (3 años)'!P132)</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3" spans="2:16" ht="315">
      <c r="B133" s="760" t="str">
        <f>IF(ISBLANK('5. Pp (3 años)'!B133),"",'5. Pp (3 años)'!B133)</f>
        <v xml:space="preserve"> Protección Civil</v>
      </c>
      <c r="C133" s="761" t="str">
        <f>IF(ISBLANK('5. Pp (3 años)'!C133),"",'5. Pp (3 años)'!C133)</f>
        <v>Actividad</v>
      </c>
      <c r="D133" s="762" t="str">
        <f>IF(ISBLANK('5. Pp (3 años)'!D133),"",'5. Pp (3 años)'!D133)</f>
        <v>3.1.1.1.15.3 Evaluación de guardavidas en materia de seguridad acuática.</v>
      </c>
      <c r="E133" s="762" t="str">
        <f>IF(ISBLANK('5. Pp (3 años)'!E133),"",'5. Pp (3 años)'!E133)</f>
        <v>PGE: Porcentaje de Guardavidas Evaluados</v>
      </c>
      <c r="F133" s="762" t="str">
        <f>IF(ISBLANK('5. Pp (3 años)'!F133),"",'5. Pp (3 años)'!F133)</f>
        <v>Mide el número de guardavidas que son evaluados con habilidades físicas, conocimientos técnicos y capacidad para reaccionar ante emergencias acuáticas</v>
      </c>
      <c r="G133" s="761" t="str">
        <f>IF(ISBLANK('5. Pp (3 años)'!G133),"",'5. Pp (3 años)'!G133)</f>
        <v>Eficacia</v>
      </c>
      <c r="H133" s="761" t="str">
        <f>IF(ISBLANK('5. Pp (3 años)'!H133),"",'5. Pp (3 años)'!H133)</f>
        <v>Trimestral</v>
      </c>
      <c r="I133" s="762" t="str">
        <f>IF(ISBLANK('5. Pp (3 años)'!I133),"",'5. Pp (3 años)'!I133)</f>
        <v xml:space="preserve">MÉTODO DE CÁLCULO:
PGE= (TGE/NPP)*100
VARIABLES:
PGE: Porcentaje de guardavidas evaluados
TGE: Total de guardavidas evaluados
NPP: Número de personas programadas
</v>
      </c>
      <c r="J133" s="762" t="str">
        <f>IF(ISBLANK('5. Pp (3 años)'!J133),"",'5. Pp (3 años)'!J133)</f>
        <v>UNIDAD DE MEDIDA DEL INDICADOR:
Porcentaje
UNIDAD DE MEDIDA DE LAS VARIABLES:
Guardavidas Evaluados</v>
      </c>
      <c r="K133" s="761" t="str">
        <f>IF(ISBLANK('5. Pp (3 años)'!K133),"",'5. Pp (3 años)'!K133)</f>
        <v>Ascendente</v>
      </c>
      <c r="L133" s="775" t="s">
        <v>1348</v>
      </c>
      <c r="M133" s="766" t="s">
        <v>1660</v>
      </c>
      <c r="N133" s="762" t="str">
        <f>IF(ISBLANK('5. Pp (3 años)'!N133),"",'5. Pp (3 años)'!N133)</f>
        <v xml:space="preserve">Nombre del Documento: Evaluación de Guardavidas
Nombre de quien genera la información: Departamento de Seguridad y Salvamento
Periodicidad con que se genera la información: Semanal
Liga de la página donde se localiza la información o ubicación: Área de Archivo
</v>
      </c>
      <c r="O133" s="762" t="str">
        <f>IF(ISBLANK('5. Pp (3 años)'!O133),"",'5. Pp (3 años)'!O133)</f>
        <v>Los guardavidas muestran interes en reforzar y obtener nuevos conocimientos y técnicas en materia de seguridad acuática.</v>
      </c>
      <c r="P133" s="764" t="str">
        <f>IF(ISBLANK('5. Pp (3 años)'!P133),"",'5. Pp (3 años)'!P133)</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4" spans="2:16" ht="315">
      <c r="B134" s="760" t="str">
        <f>IF(ISBLANK('5. Pp (3 años)'!B134),"",'5. Pp (3 años)'!B134)</f>
        <v xml:space="preserve"> Protección Civil</v>
      </c>
      <c r="C134" s="761" t="str">
        <f>IF(ISBLANK('5. Pp (3 años)'!C134),"",'5. Pp (3 años)'!C134)</f>
        <v>Actividad</v>
      </c>
      <c r="D134" s="762" t="str">
        <f>IF(ISBLANK('5. Pp (3 años)'!D134),"",'5. Pp (3 años)'!D134)</f>
        <v>3.1.1.1.15.4 Elaboración de Dictámenes Aprobatorios (anuencias) a comercios de bajo, mediano y alto riesgo.</v>
      </c>
      <c r="E134" s="762" t="str">
        <f>IF(ISBLANK('5. Pp (3 años)'!E134),"",'5. Pp (3 años)'!E134)</f>
        <v>PDAE: Porcentaje de dictámenes aprobatorios entregados  de bajo, mediano y alto riesgo.</v>
      </c>
      <c r="F134" s="762" t="str">
        <f>IF(ISBLANK('5. Pp (3 años)'!F134),"",'5. Pp (3 años)'!F134)</f>
        <v>Mide el total de dictámenes aprobatorios de bajo, mediano y alto riesgo entregados.</v>
      </c>
      <c r="G134" s="761" t="str">
        <f>IF(ISBLANK('5. Pp (3 años)'!G134),"",'5. Pp (3 años)'!G134)</f>
        <v>Eficacia</v>
      </c>
      <c r="H134" s="761" t="str">
        <f>IF(ISBLANK('5. Pp (3 años)'!H134),"",'5. Pp (3 años)'!H134)</f>
        <v>Trimestral</v>
      </c>
      <c r="I134" s="762" t="str">
        <f>IF(ISBLANK('5. Pp (3 años)'!I134),"",'5. Pp (3 años)'!I134)</f>
        <v xml:space="preserve">MÉTODO DE CÁLCULO:
PDAE= (NDE/TDE)*100
VARIABLES:
PDAE: Porcentaje de dictámenes aprobatorios entregados.
NDE: Número de dictámenes entregados.
TDE:Total de dictámenes estimados.
</v>
      </c>
      <c r="J134" s="762" t="str">
        <f>IF(ISBLANK('5. Pp (3 años)'!J134),"",'5. Pp (3 años)'!J134)</f>
        <v>UNIDAD DE MEDIDA DEL INDICADOR:
Porcentaje
UNIDAD DE MEDIDA DE LAS VARIABLES:
Dictámenes aprobatorios</v>
      </c>
      <c r="K134" s="761" t="str">
        <f>IF(ISBLANK('5. Pp (3 años)'!K134),"",'5. Pp (3 años)'!K134)</f>
        <v>Ascendente</v>
      </c>
      <c r="L134" s="763" t="s">
        <v>1349</v>
      </c>
      <c r="M134" s="763" t="s">
        <v>1661</v>
      </c>
      <c r="N134" s="762" t="str">
        <f>IF(ISBLANK('5. Pp (3 años)'!N134),"",'5. Pp (3 años)'!N134)</f>
        <v xml:space="preserve">Nombre del Documento: Dictamén Aprobatorio
Nombre de quien genera la información: Departamento de Normatividad
Periodicidad con que se genera la información: Diaria
Liga de la página donde se localiza la información o ubicación: https://cancun-digital.mx/
</v>
      </c>
      <c r="O134" s="762" t="str">
        <f>IF(ISBLANK('5. Pp (3 años)'!O134),"",'5. Pp (3 años)'!O134)</f>
        <v>Los establecimientos comerciales cumplen con las medidas de seguridad establecidas para su funcionamiento.</v>
      </c>
      <c r="P134" s="764" t="str">
        <f>IF(ISBLANK('5. Pp (3 años)'!P134),"",'5. Pp (3 años)'!P134)</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5" spans="2:16" ht="315">
      <c r="B135" s="760" t="str">
        <f>IF(ISBLANK('5. Pp (3 años)'!B135),"",'5. Pp (3 años)'!B135)</f>
        <v xml:space="preserve"> Protección Civil</v>
      </c>
      <c r="C135" s="761" t="str">
        <f>IF(ISBLANK('5. Pp (3 años)'!C135),"",'5. Pp (3 años)'!C135)</f>
        <v>Actividad</v>
      </c>
      <c r="D135" s="762" t="str">
        <f>IF(ISBLANK('5. Pp (3 años)'!D135),"",'5. Pp (3 años)'!D135)</f>
        <v>3.1.1.1.15.5 Evaluación de Programas Internos de Protección Civil.</v>
      </c>
      <c r="E135" s="762" t="str">
        <f>IF(ISBLANK('5. Pp (3 años)'!E135),"",'5. Pp (3 años)'!E135)</f>
        <v>PPIE: Porcentaje de programas internos evaluados de los diversos locales comerciales.</v>
      </c>
      <c r="F135" s="762" t="str">
        <f>IF(ISBLANK('5. Pp (3 años)'!F135),"",'5. Pp (3 años)'!F135)</f>
        <v>Mide el total de programas internos evaluados de los diversos locales comerciales..</v>
      </c>
      <c r="G135" s="761" t="str">
        <f>IF(ISBLANK('5. Pp (3 años)'!G135),"",'5. Pp (3 años)'!G135)</f>
        <v>Eficacia</v>
      </c>
      <c r="H135" s="761" t="str">
        <f>IF(ISBLANK('5. Pp (3 años)'!H135),"",'5. Pp (3 años)'!H135)</f>
        <v>Trimestral</v>
      </c>
      <c r="I135" s="762" t="str">
        <f>IF(ISBLANK('5. Pp (3 años)'!I135),"",'5. Pp (3 años)'!I135)</f>
        <v xml:space="preserve">MÉTODO DE CÁLCULO:
PPIE= (NPIE/TPIEE)*100
VARIABLES:
PPIE: Porcentaje de programas internos evaluados.    
NPIE: Número de programas internos evaluados.
TPIEE: Total de programas internos estimados a evaluar.
</v>
      </c>
      <c r="J135" s="762" t="str">
        <f>IF(ISBLANK('5. Pp (3 años)'!J135),"",'5. Pp (3 años)'!J135)</f>
        <v>UNIDAD DE MEDIDA DEL INDICADOR:
Porcentaje
UNIDAD DE MEDIDA DE LAS VARIABLES:
Programas internos</v>
      </c>
      <c r="K135" s="761" t="str">
        <f>IF(ISBLANK('5. Pp (3 años)'!K135),"",'5. Pp (3 años)'!K135)</f>
        <v>Ascendente</v>
      </c>
      <c r="L135" s="763" t="s">
        <v>1350</v>
      </c>
      <c r="M135" s="763" t="s">
        <v>1662</v>
      </c>
      <c r="N135" s="762" t="str">
        <f>IF(ISBLANK('5. Pp (3 años)'!N135),"",'5. Pp (3 años)'!N135)</f>
        <v xml:space="preserve">Nombre del Documento: Resolutivo de Programas Internos
Nombre de quien genera la información: Área de Planeación
Periodicidad con que se genera la información: Diaria
Liga de la página donde se localiza la información o ubicación: https://cancun-digital.mx/
</v>
      </c>
      <c r="O135" s="762" t="str">
        <f>IF(ISBLANK('5. Pp (3 años)'!O135),"",'5. Pp (3 años)'!O135)</f>
        <v>El local comercial  cuenta con las medidas de seguridad requeridas para su funsionamiento.</v>
      </c>
      <c r="P135" s="764" t="str">
        <f>IF(ISBLANK('5. Pp (3 años)'!P135),"",'5. Pp (3 años)'!P135)</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6" spans="2:16" ht="315">
      <c r="B136" s="760" t="str">
        <f>IF(ISBLANK('5. Pp (3 años)'!B136),"",'5. Pp (3 años)'!B136)</f>
        <v xml:space="preserve"> Protección Civil</v>
      </c>
      <c r="C136" s="761" t="str">
        <f>IF(ISBLANK('5. Pp (3 años)'!C136),"",'5. Pp (3 años)'!C136)</f>
        <v>Actividad</v>
      </c>
      <c r="D136" s="762" t="str">
        <f>IF(ISBLANK('5. Pp (3 años)'!D136),"",'5. Pp (3 años)'!D136)</f>
        <v>3.1.1.1.15.6 Elaboración de inspecciones a comercios de mediano y alto riesgo.</v>
      </c>
      <c r="E136" s="762" t="str">
        <f>IF(ISBLANK('5. Pp (3 años)'!E136),"",'5. Pp (3 años)'!E136)</f>
        <v xml:space="preserve">PIRC: Porcentaje de inspecciones realizadas a comercios de mediano y alto riesgo. </v>
      </c>
      <c r="F136" s="762" t="str">
        <f>IF(ISBLANK('5. Pp (3 años)'!F136),"",'5. Pp (3 años)'!F136)</f>
        <v>Mide el número de inspecciones realizadas en los diversos comercios de mediano y alto riesgo en el Municipio de Benito Juárez, Quintana Roo.</v>
      </c>
      <c r="G136" s="761" t="str">
        <f>IF(ISBLANK('5. Pp (3 años)'!G136),"",'5. Pp (3 años)'!G136)</f>
        <v>Eficacia</v>
      </c>
      <c r="H136" s="761" t="str">
        <f>IF(ISBLANK('5. Pp (3 años)'!H136),"",'5. Pp (3 años)'!H136)</f>
        <v>Trimestral</v>
      </c>
      <c r="I136" s="762" t="str">
        <f>IF(ISBLANK('5. Pp (3 años)'!I136),"",'5. Pp (3 años)'!I136)</f>
        <v xml:space="preserve">MÉTODO DE CÁLCULO:
PIRC= (NIR/TIP)*100.
VARIABLES:
PIRC: Porcentaje de inspecciones realizadas a comercios.
NIR: numero de inspecciones realizadas.
TIP: total de inspecciones programadas.
</v>
      </c>
      <c r="J136" s="762" t="str">
        <f>IF(ISBLANK('5. Pp (3 años)'!J136),"",'5. Pp (3 años)'!J136)</f>
        <v xml:space="preserve">UNIDAD DE MEDIDA DEL INDICADOR:
Porcentaje
UNIDAD DE MEDIDA DE LAS VARIABLES:
Inspecciones </v>
      </c>
      <c r="K136" s="761" t="str">
        <f>IF(ISBLANK('5. Pp (3 años)'!K136),"",'5. Pp (3 años)'!K136)</f>
        <v>Ascendente</v>
      </c>
      <c r="L136" s="763" t="s">
        <v>1351</v>
      </c>
      <c r="M136" s="763" t="s">
        <v>1663</v>
      </c>
      <c r="N136" s="762" t="str">
        <f>IF(ISBLANK('5. Pp (3 años)'!N136),"",'5. Pp (3 años)'!N136)</f>
        <v xml:space="preserve">Nombre del Documento: Acta de inspección
Nombre de quien genera la información: Departamento de Normatividad
Periodicidad con que se genera la información: Diaria
Liga de la página donde se localiza la información o ubicación: Área de Archivo
</v>
      </c>
      <c r="O136" s="762" t="str">
        <f>IF(ISBLANK('5. Pp (3 años)'!O136),"",'5. Pp (3 años)'!O136)</f>
        <v>El comercio cumple con las normas mexicanas de protección civil.</v>
      </c>
      <c r="P136" s="764" t="str">
        <f>IF(ISBLANK('5. Pp (3 años)'!P136),"",'5. Pp (3 años)'!P136)</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7" spans="2:16" ht="315">
      <c r="B137" s="760" t="str">
        <f>IF(ISBLANK('5. Pp (3 años)'!B137),"",'5. Pp (3 años)'!B137)</f>
        <v xml:space="preserve"> Protección Civil</v>
      </c>
      <c r="C137" s="761" t="str">
        <f>IF(ISBLANK('5. Pp (3 años)'!C137),"",'5. Pp (3 años)'!C137)</f>
        <v>Actividad</v>
      </c>
      <c r="D137" s="762" t="str">
        <f>IF(ISBLANK('5. Pp (3 años)'!D137),"",'5. Pp (3 años)'!D137)</f>
        <v>3.1.1.1.15.7 Evaluación de simulacros en ámbito privado y público.</v>
      </c>
      <c r="E137" s="762" t="str">
        <f>IF(ISBLANK('5. Pp (3 años)'!E137),"",'5. Pp (3 años)'!E137)</f>
        <v>PSPPE: Porcentaje de simulacros públicos y provados evaluados.</v>
      </c>
      <c r="F137" s="762" t="str">
        <f>IF(ISBLANK('5. Pp (3 años)'!F137),"",'5. Pp (3 años)'!F137)</f>
        <v>Mide el total de revisiones, supervisiones y  evaluaciones de simulacros públicos y provados realizados por diferentes supuestos.</v>
      </c>
      <c r="G137" s="761" t="str">
        <f>IF(ISBLANK('5. Pp (3 años)'!G137),"",'5. Pp (3 años)'!G137)</f>
        <v>Eficacia</v>
      </c>
      <c r="H137" s="761" t="str">
        <f>IF(ISBLANK('5. Pp (3 años)'!H137),"",'5. Pp (3 años)'!H137)</f>
        <v>Trimestral</v>
      </c>
      <c r="I137" s="762" t="str">
        <f>IF(ISBLANK('5. Pp (3 años)'!I137),"",'5. Pp (3 años)'!I137)</f>
        <v xml:space="preserve">MÉTODO DE CÁLCULO:
PSPPE= (NESR/TESP)*100
VARIABLES::
PSPPE: Porcentaje de simulacros públicos y privados evaluados.
NESR: Número de evaluaciones de simulacros realizados.
TESP: Total de evaluaciones de simulacros programados.
</v>
      </c>
      <c r="J137" s="762" t="str">
        <f>IF(ISBLANK('5. Pp (3 años)'!J137),"",'5. Pp (3 años)'!J137)</f>
        <v>UNIDAD DE MEDIDA DEL INDICADOR:
Porcentaje
UNIDAD DE MEDIDA DE LAS VARIABLES:
Simulacros</v>
      </c>
      <c r="K137" s="761" t="str">
        <f>IF(ISBLANK('5. Pp (3 años)'!K137),"",'5. Pp (3 años)'!K137)</f>
        <v>Ascendente</v>
      </c>
      <c r="L137" s="763" t="s">
        <v>1352</v>
      </c>
      <c r="M137" s="763" t="s">
        <v>1664</v>
      </c>
      <c r="N137" s="762" t="str">
        <f>IF(ISBLANK('5. Pp (3 años)'!N137),"",'5. Pp (3 años)'!N137)</f>
        <v xml:space="preserve">Nombre del Documento: Formato de Simulacro
Nombre de quien genera la información: Departamento de Normatividad
Periodicidad con que se genera la información: cada que lo requiera el contribuyente
Liga de la página donde se localiza la información o ubicación: Área de Archivo
</v>
      </c>
      <c r="O137" s="762" t="str">
        <f>IF(ISBLANK('5. Pp (3 años)'!O137),"",'5. Pp (3 años)'!O137)</f>
        <v>Los establecimientos comerciales se encuentran preparados patra cualquier eventualidad o emergencia que se presente.</v>
      </c>
      <c r="P137" s="764" t="str">
        <f>IF(ISBLANK('5. Pp (3 años)'!P137),"",'5. Pp (3 años)'!P137)</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8" spans="2:16" ht="315">
      <c r="B138" s="760" t="str">
        <f>IF(ISBLANK('5. Pp (3 años)'!B138),"",'5. Pp (3 años)'!B138)</f>
        <v xml:space="preserve"> Protección Civil</v>
      </c>
      <c r="C138" s="761" t="str">
        <f>IF(ISBLANK('5. Pp (3 años)'!C138),"",'5. Pp (3 años)'!C138)</f>
        <v>Actividad</v>
      </c>
      <c r="D138" s="762" t="str">
        <f>IF(ISBLANK('5. Pp (3 años)'!D138),"",'5. Pp (3 años)'!D138)</f>
        <v>3.1.1.1.15.8 Registro de prestadores de servicios autorizados en materia de Protección Civil</v>
      </c>
      <c r="E138" s="762" t="str">
        <f>IF(ISBLANK('5. Pp (3 años)'!E138),"",'5. Pp (3 años)'!E138)</f>
        <v xml:space="preserve">PPSA: Porcentaje de prestadores de servicio autorizados </v>
      </c>
      <c r="F138" s="762" t="str">
        <f>IF(ISBLANK('5. Pp (3 años)'!F138),"",'5. Pp (3 años)'!F138)</f>
        <v>Mide el numero de prestadores de servicio eléctrico, gas, manejo de extintores, capacitación y seguridad acuática autorizados.</v>
      </c>
      <c r="G138" s="761" t="str">
        <f>IF(ISBLANK('5. Pp (3 años)'!G138),"",'5. Pp (3 años)'!G138)</f>
        <v>Eficacia</v>
      </c>
      <c r="H138" s="761" t="str">
        <f>IF(ISBLANK('5. Pp (3 años)'!H138),"",'5. Pp (3 años)'!H138)</f>
        <v>Trimestral</v>
      </c>
      <c r="I138" s="762" t="str">
        <f>IF(ISBLANK('5. Pp (3 años)'!I138),"",'5. Pp (3 años)'!I138)</f>
        <v xml:space="preserve">MÉTODO DE CÁLCULO:
PPSA= (NPS/TPA)*100.
VARIABLES:
PPSA: Porcentaje de prestadores de servicio autorizados
NPS: numero de prestadores de servicio
TPA: total de prestadores autorizados
</v>
      </c>
      <c r="J138" s="762" t="str">
        <f>IF(ISBLANK('5. Pp (3 años)'!J138),"",'5. Pp (3 años)'!J138)</f>
        <v>UNIDAD DE MEDIDA DEL INDICADOR:
Porcentaje
UNIDAD DE MEDIDA DE LAS VARIABLES:
Prestadores de servicio</v>
      </c>
      <c r="K138" s="761" t="str">
        <f>IF(ISBLANK('5. Pp (3 años)'!K138),"",'5. Pp (3 años)'!K138)</f>
        <v>Ascendente</v>
      </c>
      <c r="L138" s="763" t="s">
        <v>1353</v>
      </c>
      <c r="M138" s="763" t="s">
        <v>1665</v>
      </c>
      <c r="N138" s="762" t="str">
        <f>IF(ISBLANK('5. Pp (3 años)'!N138),"",'5. Pp (3 años)'!N138)</f>
        <v xml:space="preserve">Nombre del Documento: Registro de prestadores de servicio
Nombre de quien genera la información: Departamento de Normatividad
Periodicidad con que se genera la información: cada que lo requiera el contribuyente
Liga de la página donde se localiza la información o ubicación: Área de Archivo
</v>
      </c>
      <c r="O138" s="762" t="str">
        <f>IF(ISBLANK('5. Pp (3 años)'!O138),"",'5. Pp (3 años)'!O138)</f>
        <v>El prestador de servicios es autorizado para la expedición de constancias y certificados en el municipio</v>
      </c>
      <c r="P138" s="764" t="str">
        <f>IF(ISBLANK('5. Pp (3 años)'!P138),"",'5. Pp (3 años)'!P138)</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39" spans="2:16" ht="315">
      <c r="B139" s="760" t="str">
        <f>IF(ISBLANK('5. Pp (3 años)'!B139),"",'5. Pp (3 años)'!B139)</f>
        <v xml:space="preserve"> Protección Civil</v>
      </c>
      <c r="C139" s="761" t="str">
        <f>IF(ISBLANK('5. Pp (3 años)'!C139),"",'5. Pp (3 años)'!C139)</f>
        <v>Actividad</v>
      </c>
      <c r="D139" s="762" t="str">
        <f>IF(ISBLANK('5. Pp (3 años)'!D139),"",'5. Pp (3 años)'!D139)</f>
        <v xml:space="preserve">3.1.1.1.15.9 Atención de reportes de  emergencias en materia de gestión integral de riesgos y de protección civil. </v>
      </c>
      <c r="E139" s="762" t="str">
        <f>IF(ISBLANK('5. Pp (3 años)'!E139),"",'5. Pp (3 años)'!E139)</f>
        <v>PREA: Porcentaje de reportes de emergencia atendidos.</v>
      </c>
      <c r="F139" s="762" t="str">
        <f>IF(ISBLANK('5. Pp (3 años)'!F139),"",'5. Pp (3 años)'!F139)</f>
        <v>Mide el número de reportes atendidos en materia de gestion integral de riesgos y de proteccion civil, recibidos a través de la línea 911.</v>
      </c>
      <c r="G139" s="761" t="str">
        <f>IF(ISBLANK('5. Pp (3 años)'!G139),"",'5. Pp (3 años)'!G139)</f>
        <v>Eficacia</v>
      </c>
      <c r="H139" s="761" t="str">
        <f>IF(ISBLANK('5. Pp (3 años)'!H139),"",'5. Pp (3 años)'!H139)</f>
        <v>Trimestral</v>
      </c>
      <c r="I139" s="762" t="str">
        <f>IF(ISBLANK('5. Pp (3 años)'!I139),"",'5. Pp (3 años)'!I139)</f>
        <v xml:space="preserve">MÉTODO DE CÁLCULO: 
PREA (TRR/NRA)*100.
VARIABLES:
PREA: Porcentaje de reportes de emergencia atendidos.                 
TRR: Total de reportes recibidos.
NRA: Núnero de reportes atendidos.     
                                                                                                                                                </v>
      </c>
      <c r="J139" s="762" t="str">
        <f>IF(ISBLANK('5. Pp (3 años)'!J139),"",'5. Pp (3 años)'!J139)</f>
        <v>UNIDAD DE MEDIDA DEL INDICADOR:
Porcentaje
UNIDAD DE MEDIDA DE LAS VARIABLES:
Reporte de emergencias</v>
      </c>
      <c r="K139" s="761" t="str">
        <f>IF(ISBLANK('5. Pp (3 años)'!K139),"",'5. Pp (3 años)'!K139)</f>
        <v>Ascendente</v>
      </c>
      <c r="L139" s="763" t="s">
        <v>1354</v>
      </c>
      <c r="M139" s="763" t="s">
        <v>1666</v>
      </c>
      <c r="N139" s="762" t="str">
        <f>IF(ISBLANK('5. Pp (3 años)'!N139),"",'5. Pp (3 años)'!N139)</f>
        <v xml:space="preserve">Nombre del Documento: Ficha Informativa
Nombre de quien genera la información: Departamento de Atención a Desastres Naturales
Periodicidad con que se genera la información: Cada que se reporte una incidencia
Liga de la página donde se localiza la información o ubicación: Leford de Fichas Informativas
</v>
      </c>
      <c r="O139" s="762" t="str">
        <f>IF(ISBLANK('5. Pp (3 años)'!O139),"",'5. Pp (3 años)'!O139)</f>
        <v>La población recibe atencion de primeros auxilios y rescates ante cualquier eventualidad presentada.</v>
      </c>
      <c r="P139" s="764" t="str">
        <f>IF(ISBLANK('5. Pp (3 años)'!P139),"",'5. Pp (3 años)'!P139)</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0" spans="2:16" ht="315">
      <c r="B140" s="760" t="str">
        <f>IF(ISBLANK('5. Pp (3 años)'!B140),"",'5. Pp (3 años)'!B140)</f>
        <v xml:space="preserve"> Protección Civil</v>
      </c>
      <c r="C140" s="761" t="str">
        <f>IF(ISBLANK('5. Pp (3 años)'!C140),"",'5. Pp (3 años)'!C140)</f>
        <v>Actividad</v>
      </c>
      <c r="D140" s="762" t="str">
        <f>IF(ISBLANK('5. Pp (3 años)'!D140),"",'5. Pp (3 años)'!D140)</f>
        <v>3.1.1.1.15.10 Atención médica prehospitalaria a personas ocasionadas por incidencias reportadas.</v>
      </c>
      <c r="E140" s="762" t="str">
        <f>IF(ISBLANK('5. Pp (3 años)'!E140),"",'5. Pp (3 años)'!E140)</f>
        <v>PPAM: Porcentaja de personas con atención médica</v>
      </c>
      <c r="F140" s="762" t="str">
        <f>IF(ISBLANK('5. Pp (3 años)'!F140),"",'5. Pp (3 años)'!F140)</f>
        <v>Midel el número de personas a las que se le brinda la atención médica prehospitalaria ocasionada por un incidente reportado a travéz de la línea 911 o algun evento público o provado.</v>
      </c>
      <c r="G140" s="761" t="str">
        <f>IF(ISBLANK('5. Pp (3 años)'!G140),"",'5. Pp (3 años)'!G140)</f>
        <v>Eficacia</v>
      </c>
      <c r="H140" s="761" t="str">
        <f>IF(ISBLANK('5. Pp (3 años)'!H140),"",'5. Pp (3 años)'!H140)</f>
        <v>Trimestral</v>
      </c>
      <c r="I140" s="762" t="str">
        <f>IF(ISBLANK('5. Pp (3 años)'!I140),"",'5. Pp (3 años)'!I140)</f>
        <v xml:space="preserve">MÉTODO DE CÁLCULO: 
PPAM (TPA/NRA)*100.
VARIABLES:
PPAM: Porcentaja de personas con atención médica              
TPA: Total de personas atendidas.
NRA: Núnero de reportes recibidos.  
                                                                                                                                                </v>
      </c>
      <c r="J140" s="762" t="str">
        <f>IF(ISBLANK('5. Pp (3 años)'!J140),"",'5. Pp (3 años)'!J140)</f>
        <v>UNIDAD DE MEDIDA DEL INDICADOR:
Porcentaje
UNIDAD DE MEDIDA DE LAS VARIABLES:
Personas atendidas</v>
      </c>
      <c r="K140" s="761" t="str">
        <f>IF(ISBLANK('5. Pp (3 años)'!K140),"",'5. Pp (3 años)'!K140)</f>
        <v>Ascendente</v>
      </c>
      <c r="L140" s="763" t="s">
        <v>1355</v>
      </c>
      <c r="M140" s="763" t="s">
        <v>1667</v>
      </c>
      <c r="N140" s="762" t="str">
        <f>IF(ISBLANK('5. Pp (3 años)'!N140),"",'5. Pp (3 años)'!N140)</f>
        <v xml:space="preserve">Nombre del Documento: Formato de atención prehospitalaria
Nombre de quien genera la información: Departamento de Seguridad y Salvamento
Periodicidad con que se genera la información: Semanal
Liga de la página donde se localiza la información o ubicación: Leford deatención prehospitalaria
</v>
      </c>
      <c r="O140" s="762" t="str">
        <f>IF(ISBLANK('5. Pp (3 años)'!O140),"",'5. Pp (3 años)'!O140)</f>
        <v>La población recibe atencion médica prehospitalaria ante cualquier incidente que se presente.</v>
      </c>
      <c r="P140" s="764" t="str">
        <f>IF(ISBLANK('5. Pp (3 años)'!P140),"",'5. Pp (3 años)'!P140)</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1" spans="2:16" ht="315">
      <c r="B141" s="760" t="str">
        <f>IF(ISBLANK('5. Pp (3 años)'!B141),"",'5. Pp (3 años)'!B141)</f>
        <v xml:space="preserve"> Protección Civil</v>
      </c>
      <c r="C141" s="761" t="str">
        <f>IF(ISBLANK('5. Pp (3 años)'!C141),"",'5. Pp (3 años)'!C141)</f>
        <v>Actividad</v>
      </c>
      <c r="D141" s="762" t="str">
        <f>IF(ISBLANK('5. Pp (3 años)'!D141),"",'5. Pp (3 años)'!D141)</f>
        <v>3.1.1.1.15.11 Supervisión  y atención a eventos públicos y privado de cualquier índole.</v>
      </c>
      <c r="E141" s="762" t="str">
        <f>IF(ISBLANK('5. Pp (3 años)'!E141),"",'5. Pp (3 años)'!E141)</f>
        <v>PEPPS: Porcentaje de eventos públicos y privados supervisados.</v>
      </c>
      <c r="F141" s="762" t="str">
        <f>IF(ISBLANK('5. Pp (3 años)'!F141),"",'5. Pp (3 años)'!F141)</f>
        <v>Mide el total de eventos públicos y privados realizados y verificados, salvaguardando la seguridad de los participantes.</v>
      </c>
      <c r="G141" s="761" t="str">
        <f>IF(ISBLANK('5. Pp (3 años)'!G141),"",'5. Pp (3 años)'!G141)</f>
        <v>Eficacia</v>
      </c>
      <c r="H141" s="761" t="str">
        <f>IF(ISBLANK('5. Pp (3 años)'!H141),"",'5. Pp (3 años)'!H141)</f>
        <v>Trimestral</v>
      </c>
      <c r="I141" s="762" t="str">
        <f>IF(ISBLANK('5. Pp (3 años)'!I141),"",'5. Pp (3 años)'!I141)</f>
        <v xml:space="preserve">MÉTODO DE CÁLCULO:
PEPPS= (TES/NEES)*100
VARIABLES:
PEPPS: Porcentaje de eventos públicos y privados supervisados.
TES: Total de eventos supervisados.
NEES: Número de eventos estimados a supervisar.
</v>
      </c>
      <c r="J141" s="762" t="str">
        <f>IF(ISBLANK('5. Pp (3 años)'!J141),"",'5. Pp (3 años)'!J141)</f>
        <v>UNIDAD DE MEDIDA DEL INDICADOR:
Porcentaje
UNIDAD DE MEDIDA DE LAS VARIABLES:
Eventos Públicos y privados</v>
      </c>
      <c r="K141" s="761" t="str">
        <f>IF(ISBLANK('5. Pp (3 años)'!K141),"",'5. Pp (3 años)'!K141)</f>
        <v>Ascendente</v>
      </c>
      <c r="L141" s="763" t="s">
        <v>1356</v>
      </c>
      <c r="M141" s="763" t="s">
        <v>1668</v>
      </c>
      <c r="N141" s="762" t="str">
        <f>IF(ISBLANK('5. Pp (3 años)'!N141),"",'5. Pp (3 años)'!N141)</f>
        <v xml:space="preserve">Nombre del Documento: Ficha informativa
Nombre de quien genera la información: Departamento de Vuluntarios y Supervisor de Eventos
Periodicidad con que se genera la información: Semanal
Liga de la página donde se localiza la información o ubicación: Área de Archivo
</v>
      </c>
      <c r="O141" s="762" t="str">
        <f>IF(ISBLANK('5. Pp (3 años)'!O141),"",'5. Pp (3 años)'!O141)</f>
        <v>Se garantiza la seguridad de los participantes a travéz de las recoemndaciones de protección civil.</v>
      </c>
      <c r="P141" s="764" t="str">
        <f>IF(ISBLANK('5. Pp (3 años)'!P141),"",'5. Pp (3 años)'!P141)</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2" spans="2:16" ht="315">
      <c r="B142" s="760" t="str">
        <f>IF(ISBLANK('5. Pp (3 años)'!B142),"",'5. Pp (3 años)'!B142)</f>
        <v xml:space="preserve"> Protección Civil</v>
      </c>
      <c r="C142" s="761" t="str">
        <f>IF(ISBLANK('5. Pp (3 años)'!C142),"",'5. Pp (3 años)'!C142)</f>
        <v>Actividad</v>
      </c>
      <c r="D142" s="762" t="str">
        <f>IF(ISBLANK('5. Pp (3 años)'!D142),"",'5. Pp (3 años)'!D142)</f>
        <v>3.1.1.1.15.12 Verificación de refugios temporale con motivo de la temporada de Fenómenos Hidrometeorológicos.</v>
      </c>
      <c r="E142" s="762" t="str">
        <f>IF(ISBLANK('5. Pp (3 años)'!E142),"",'5. Pp (3 años)'!E142)</f>
        <v>PRTV: Porcentaje  de refugios temporales verificados</v>
      </c>
      <c r="F142" s="762" t="str">
        <f>IF(ISBLANK('5. Pp (3 años)'!F142),"",'5. Pp (3 años)'!F142)</f>
        <v>Mide el total de refugios temporales verificados para ser utilizados durante la temporada de fenómenos hidrometeorológicos..</v>
      </c>
      <c r="G142" s="761" t="str">
        <f>IF(ISBLANK('5. Pp (3 años)'!G142),"",'5. Pp (3 años)'!G142)</f>
        <v>Eficacia</v>
      </c>
      <c r="H142" s="761" t="str">
        <f>IF(ISBLANK('5. Pp (3 años)'!H142),"",'5. Pp (3 años)'!H142)</f>
        <v>Trimestral</v>
      </c>
      <c r="I142" s="762" t="str">
        <f>IF(ISBLANK('5. Pp (3 años)'!I142),"",'5. Pp (3 años)'!I142)</f>
        <v xml:space="preserve">MÉTODO DE CÁLCULO:
PRTV= (NRTV/TRTV)*100
VARIABLES:
PRTV: Porcentaje de refugios temporales verificados.
NRTV: Número de refugios temporales verificados.
TRTV: Total de refugios temporales por verificar.
</v>
      </c>
      <c r="J142" s="762" t="str">
        <f>IF(ISBLANK('5. Pp (3 años)'!J142),"",'5. Pp (3 años)'!J142)</f>
        <v>UNIDAD DE MEDIDA DEL INDICADOR:
Porcentaje
UNIDAD DE MEDIDA DE LAS VARIABLES:
Refugios temporales</v>
      </c>
      <c r="K142" s="761" t="str">
        <f>IF(ISBLANK('5. Pp (3 años)'!K142),"",'5. Pp (3 años)'!K142)</f>
        <v>Ascendente</v>
      </c>
      <c r="L142" s="763" t="s">
        <v>1357</v>
      </c>
      <c r="M142" s="763" t="s">
        <v>1669</v>
      </c>
      <c r="N142" s="762" t="str">
        <f>IF(ISBLANK('5. Pp (3 años)'!N142),"",'5. Pp (3 años)'!N142)</f>
        <v xml:space="preserve">Nombre del Documento: Convenio de Refugios
Nombre de quien genera la información: Área de Planeación
Periodicidad con que se genera la información: Marzo- Noviembre
Liga de la página donde se localiza la información o ubicación: Área de Archivo
</v>
      </c>
      <c r="O142" s="762" t="str">
        <f>IF(ISBLANK('5. Pp (3 años)'!O142),"",'5. Pp (3 años)'!O142)</f>
        <v>Los refugios cumplen con las condiciones necesarias para el resguardo de la ciudadania en caso de ser necesario en temporada de húracanes.</v>
      </c>
      <c r="P142" s="764" t="str">
        <f>IF(ISBLANK('5. Pp (3 años)'!P142),"",'5. Pp (3 años)'!P142)</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3" spans="2:16" ht="315">
      <c r="B143" s="760" t="str">
        <f>IF(ISBLANK('5. Pp (3 años)'!B143),"",'5. Pp (3 años)'!B143)</f>
        <v xml:space="preserve"> Protección Civil</v>
      </c>
      <c r="C143" s="761" t="str">
        <f>IF(ISBLANK('5. Pp (3 años)'!C143),"",'5. Pp (3 años)'!C143)</f>
        <v>Actividad</v>
      </c>
      <c r="D143" s="762" t="str">
        <f>IF(ISBLANK('5. Pp (3 años)'!D143),"",'5. Pp (3 años)'!D143)</f>
        <v>3.1.1.1.15.13 Implementación de operativos con motivo a los diversos fenómenos naturales y antrópicos</v>
      </c>
      <c r="E143" s="762" t="str">
        <f>IF(ISBLANK('5. Pp (3 años)'!E143),"",'5. Pp (3 años)'!E143)</f>
        <v>POI: Porcentaje de operativos implementados.</v>
      </c>
      <c r="F143" s="762" t="str">
        <f>IF(ISBLANK('5. Pp (3 años)'!F143),"",'5. Pp (3 años)'!F143)</f>
        <v>Mide el total de operativos implementados, con motivos de los diversos fenómenos naturales y antrópicos que se presenten.</v>
      </c>
      <c r="G143" s="761" t="str">
        <f>IF(ISBLANK('5. Pp (3 años)'!G143),"",'5. Pp (3 años)'!G143)</f>
        <v>Eficacia</v>
      </c>
      <c r="H143" s="761" t="str">
        <f>IF(ISBLANK('5. Pp (3 años)'!H143),"",'5. Pp (3 años)'!H143)</f>
        <v>Trimestral</v>
      </c>
      <c r="I143" s="762" t="str">
        <f>IF(ISBLANK('5. Pp (3 años)'!I143),"",'5. Pp (3 años)'!I143)</f>
        <v xml:space="preserve">MÉTODO DE CÁLCULO:
POI= (TOI/TOP)*100
VARIABLES:
POI: Porcentaje de operativos implementados
TOI:Total de operativos implementados
TOP: Total de operativos programados. 
</v>
      </c>
      <c r="J143" s="762" t="str">
        <f>IF(ISBLANK('5. Pp (3 años)'!J143),"",'5. Pp (3 años)'!J143)</f>
        <v>UNIDAD DE MEDIDA DEL INDICADOR:
Porcentaje
UNIDAD DE MEDIDA DE LAS VARIABLES:
Operativos implementados</v>
      </c>
      <c r="K143" s="761" t="str">
        <f>IF(ISBLANK('5. Pp (3 años)'!K143),"",'5. Pp (3 años)'!K143)</f>
        <v>Ascendente</v>
      </c>
      <c r="L143" s="763" t="s">
        <v>1358</v>
      </c>
      <c r="M143" s="763" t="s">
        <v>1670</v>
      </c>
      <c r="N143" s="762" t="str">
        <f>IF(ISBLANK('5. Pp (3 años)'!N143),"",'5. Pp (3 años)'!N143)</f>
        <v xml:space="preserve">Nombre del Documento: Reporte de Operativos Implementados
Nombre de quien genera la información: Departamento de Desastres Naturales
Periodicidad con que se genera la información: Semanal
Liga de la página donde se localiza la información o ubicación: Leford de Reporte de Operativos Implementados
</v>
      </c>
      <c r="O143" s="762" t="str">
        <f>IF(ISBLANK('5. Pp (3 años)'!O143),"",'5. Pp (3 años)'!O143)</f>
        <v>Los ciudadanos y visitantes reciben medidas preventivas así como  atención ante la eventualudad presentada.</v>
      </c>
      <c r="P143" s="764" t="str">
        <f>IF(ISBLANK('5. Pp (3 años)'!P143),"",'5. Pp (3 años)'!P143)</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4" spans="2:16" ht="315">
      <c r="B144" s="760" t="str">
        <f>IF(ISBLANK('5. Pp (3 años)'!B144),"",'5. Pp (3 años)'!B144)</f>
        <v xml:space="preserve"> Protección Civil</v>
      </c>
      <c r="C144" s="761" t="str">
        <f>IF(ISBLANK('5. Pp (3 años)'!C144),"",'5. Pp (3 años)'!C144)</f>
        <v>Actividad</v>
      </c>
      <c r="D144" s="762" t="str">
        <f>IF(ISBLANK('5. Pp (3 años)'!D144),"",'5. Pp (3 años)'!D144)</f>
        <v>3.1.1.1.15.14 Implementación de salvamentos, rescates y primeros auxilios en playas, cenotes y lagunas en el municipio.</v>
      </c>
      <c r="E144" s="762" t="str">
        <f>IF(ISBLANK('5. Pp (3 años)'!E144),"",'5. Pp (3 años)'!E144)</f>
        <v xml:space="preserve">PSRPI: Porcentaje de salvamentos, rescates y primeros auxilios implementados en las playas, cenotes y lagunas. </v>
      </c>
      <c r="F144" s="762" t="str">
        <f>IF(ISBLANK('5. Pp (3 años)'!F144),"",'5. Pp (3 años)'!F144)</f>
        <v>Mide la atención de salvamentos, rescates y primeros auxilios que se realizan en las playas públicas, cenotes y lagunas en el municipio</v>
      </c>
      <c r="G144" s="761" t="str">
        <f>IF(ISBLANK('5. Pp (3 años)'!G144),"",'5. Pp (3 años)'!G144)</f>
        <v>Eficacia</v>
      </c>
      <c r="H144" s="761" t="str">
        <f>IF(ISBLANK('5. Pp (3 años)'!H144),"",'5. Pp (3 años)'!H144)</f>
        <v>Trimestral</v>
      </c>
      <c r="I144" s="762" t="str">
        <f>IF(ISBLANK('5. Pp (3 años)'!I144),"",'5. Pp (3 años)'!I144)</f>
        <v xml:space="preserve">MÉTODO DE CÁLCULO:
PSRPI= (TRI/TRE)*100
VARIABLES:
PSRPI: Porcentaje de salvamentos, rescates y primeros auxilios implementados. 
TRI:Total de reporte de implementados.
TRE:Total de reportes estimados.
</v>
      </c>
      <c r="J144" s="762" t="str">
        <f>IF(ISBLANK('5. Pp (3 años)'!J144),"",'5. Pp (3 años)'!J144)</f>
        <v>UNIDAD DE MEDIDA DEL INDICADOR:
Porcentaje 
UNIDAD DE MEDIDA DE LAS VARIABLES:
Salvamentos, rescates y primeros auxilios</v>
      </c>
      <c r="K144" s="761" t="str">
        <f>IF(ISBLANK('5. Pp (3 años)'!K144),"",'5. Pp (3 años)'!K144)</f>
        <v>Ascendnete</v>
      </c>
      <c r="L144" s="763" t="s">
        <v>1359</v>
      </c>
      <c r="M144" s="763" t="s">
        <v>1671</v>
      </c>
      <c r="N144" s="762" t="str">
        <f>IF(ISBLANK('5. Pp (3 años)'!N144),"",'5. Pp (3 años)'!N144)</f>
        <v xml:space="preserve">Nombre del Documento: Reporte de Rescate Acuatico
Nombre de quien genera la información: Departamento de Seguridad y Salvamento
Periodicidad con que se genera la información: Semanal
Liga de la página donde se localiza la información o ubicación: Leford de Reporte de Rescate Acuatico
</v>
      </c>
      <c r="O144" s="762" t="str">
        <f>IF(ISBLANK('5. Pp (3 años)'!O144),"",'5. Pp (3 años)'!O144)</f>
        <v>Los ciudadanos y visitantes reciben atención de primeros auxilios ante la eventualudad presentada.</v>
      </c>
      <c r="P144" s="764" t="str">
        <f>IF(ISBLANK('5. Pp (3 años)'!P144),"",'5. Pp (3 años)'!P144)</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5" spans="2:16" ht="315">
      <c r="B145" s="760" t="str">
        <f>IF(ISBLANK('5. Pp (3 años)'!B145),"",'5. Pp (3 años)'!B145)</f>
        <v xml:space="preserve"> Protección Civil</v>
      </c>
      <c r="C145" s="761" t="str">
        <f>IF(ISBLANK('5. Pp (3 años)'!C145),"",'5. Pp (3 años)'!C145)</f>
        <v>Actividad</v>
      </c>
      <c r="D145" s="762" t="str">
        <f>IF(ISBLANK('5. Pp (3 años)'!D145),"",'5. Pp (3 años)'!D145)</f>
        <v>3.1.1.1.15.15 Ejecución de acciones preventivas de manera permanente en las diversas playas, en beneficio a la ciudadanía.</v>
      </c>
      <c r="E145" s="762" t="str">
        <f>IF(ISBLANK('5. Pp (3 años)'!E145),"",'5. Pp (3 años)'!E145)</f>
        <v>PAPB: Porcentaje acciones preventivas brindadas a la población benitojuarense y vacacionistas.</v>
      </c>
      <c r="F145" s="762" t="str">
        <f>IF(ISBLANK('5. Pp (3 años)'!F145),"",'5. Pp (3 años)'!F145)</f>
        <v>Mide el porcentaje de acciones realizadas brindadas a la poblacion benitojuarence y vacacionistas, en las diversas playas públicas del minicipio a travez del programa playas seguras.</v>
      </c>
      <c r="G145" s="761" t="str">
        <f>IF(ISBLANK('5. Pp (3 años)'!G145),"",'5. Pp (3 años)'!G145)</f>
        <v>Eficacia</v>
      </c>
      <c r="H145" s="761" t="str">
        <f>IF(ISBLANK('5. Pp (3 años)'!H145),"",'5. Pp (3 años)'!H145)</f>
        <v>Trimestral</v>
      </c>
      <c r="I145" s="762" t="str">
        <f>IF(ISBLANK('5. Pp (3 años)'!I145),"",'5. Pp (3 años)'!I145)</f>
        <v xml:space="preserve">MÉTODO DE CÁLCULO: 
PAPB=(TPB/NPE)*100
VARIABLES:
PAPB: Porcentaje de acciones preventivas brindadas.
TPB: Total de población beneficiada.
NPE: Número de población estimada.                                 
</v>
      </c>
      <c r="J145" s="762" t="str">
        <f>IF(ISBLANK('5. Pp (3 años)'!J145),"",'5. Pp (3 años)'!J145)</f>
        <v xml:space="preserve">UNIDAD DE MEDIDA DEL INDICADOR:
Porcentaje
UNIDAD DE MEDIDA DE LAS VARIABLES:
acciones preventivas </v>
      </c>
      <c r="K145" s="761" t="str">
        <f>IF(ISBLANK('5. Pp (3 años)'!K145),"",'5. Pp (3 años)'!K145)</f>
        <v>Ascendente</v>
      </c>
      <c r="L145" s="763" t="s">
        <v>1360</v>
      </c>
      <c r="M145" s="763" t="s">
        <v>1672</v>
      </c>
      <c r="N145" s="762" t="str">
        <f>IF(ISBLANK('5. Pp (3 años)'!N145),"",'5. Pp (3 años)'!N145)</f>
        <v xml:space="preserve">Nombre del Documento: Bitacora Acuatica
Nombre de quien genera la información: Departamento de Seguridad y Salvamento
Periodicidad con que se genera la información: Diaria
Liga de la página donde se localiza la información o ubicación: Bitacora Acuatica
</v>
      </c>
      <c r="O145" s="762" t="str">
        <f>IF(ISBLANK('5. Pp (3 años)'!O145),"",'5. Pp (3 años)'!O145)</f>
        <v>La ciudadania muestra interes en las recomendaciones que se establece la Dirección General de Protección.</v>
      </c>
      <c r="P145" s="764" t="str">
        <f>IF(ISBLANK('5. Pp (3 años)'!P145),"",'5. Pp (3 años)'!P145)</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6" spans="2:16" ht="315">
      <c r="B146" s="760" t="str">
        <f>IF(ISBLANK('5. Pp (3 años)'!B146),"",'5. Pp (3 años)'!B146)</f>
        <v xml:space="preserve"> Protección Civil</v>
      </c>
      <c r="C146" s="761" t="str">
        <f>IF(ISBLANK('5. Pp (3 años)'!C146),"",'5. Pp (3 años)'!C146)</f>
        <v>Actividad</v>
      </c>
      <c r="D146" s="762" t="str">
        <f>IF(ISBLANK('5. Pp (3 años)'!D146),"",'5. Pp (3 años)'!D146)</f>
        <v>3.1.1.1.15.16 Atención a quejas ciudadanas en materia de protección civil.</v>
      </c>
      <c r="E146" s="762" t="str">
        <f>IF(ISBLANK('5. Pp (3 años)'!E146),"",'5. Pp (3 años)'!E146)</f>
        <v>PQCA: Porcentaje de quejas ciudadanas atendidas.</v>
      </c>
      <c r="F146" s="762" t="str">
        <f>IF(ISBLANK('5. Pp (3 años)'!F146),"",'5. Pp (3 años)'!F146)</f>
        <v>Mide el total de quejas ciudadanas atendidas, las cuales son recibidas por oficio, redes sociales y vía telefónica..</v>
      </c>
      <c r="G146" s="761" t="str">
        <f>IF(ISBLANK('5. Pp (3 años)'!G146),"",'5. Pp (3 años)'!G146)</f>
        <v>Eficacia</v>
      </c>
      <c r="H146" s="761" t="str">
        <f>IF(ISBLANK('5. Pp (3 años)'!H146),"",'5. Pp (3 años)'!H146)</f>
        <v>Trimestral</v>
      </c>
      <c r="I146" s="762" t="str">
        <f>IF(ISBLANK('5. Pp (3 años)'!I146),"",'5. Pp (3 años)'!I146)</f>
        <v>MÉTODO DE CÁLCULO:
PQCA= (TQCA/TQCR)*100
VARIABLES:
PQCA: Porcentaje de quejas ciudadanas atendidas.
TQCA: Total de quejas ciudadanas atendidas.
TQCR:Total de quejas ciudadanas recibidas.</v>
      </c>
      <c r="J146" s="762" t="str">
        <f>IF(ISBLANK('5. Pp (3 años)'!J146),"",'5. Pp (3 años)'!J146)</f>
        <v xml:space="preserve">UNIDAD DE MEDIDA DEL INDICADOR:
Porcentaje
UNIDAD DE MEDIDA DE LAS VARIABLES:
Quejas ciudadanas </v>
      </c>
      <c r="K146" s="761" t="str">
        <f>IF(ISBLANK('5. Pp (3 años)'!K146),"",'5. Pp (3 años)'!K146)</f>
        <v>Descendente</v>
      </c>
      <c r="L146" s="763" t="s">
        <v>1361</v>
      </c>
      <c r="M146" s="763" t="s">
        <v>1673</v>
      </c>
      <c r="N146" s="762" t="str">
        <f>IF(ISBLANK('5. Pp (3 años)'!N146),"",'5. Pp (3 años)'!N146)</f>
        <v xml:space="preserve">Nombre del Documento: Reporte de Queja
Nombre de quien genera la información: Departamento de Voluntarios y Supervisor de Eventos
Periodicidad con que se genera la información: Semanal
Liga de la página donde se localiza la información o ubicación: Leford de Reporte de Quejas
</v>
      </c>
      <c r="O146" s="762" t="str">
        <f>IF(ISBLANK('5. Pp (3 años)'!O146),"",'5. Pp (3 años)'!O146)</f>
        <v>La ciudadania contribuye apoyando con denuncias por posibles hechos que dañen la integridad de la población.</v>
      </c>
      <c r="P146" s="764" t="str">
        <f>IF(ISBLANK('5. Pp (3 años)'!P146),"",'5. Pp (3 años)'!P146)</f>
        <v>ODS 3
 Meta 3.6: Para 2020, reducir a la mitad el número de muertes y lesiones causadas por accidentes de tráfico en el mundo.
 ODS 11
 Meta 11.5: Para 2030, reducir de forma significativa el número de muertes y de personas afectadas por los desastres, incluidos los relacionados con el agua, y reducir sustancialmente las pérdidas económicas directas vinculadas al producto interno bruto mundial causadas por los desastres, haciendo especial hincapié en la protección de los pobres y las personas en situaciones vulnerables.
 ODS 13
 Meta 13.1: Fortalecer la resiliencia y la capacidad de adaptación a los riesgos relacionados con el clima y los desastres naturales en todos los países. 
 Meta 13.3: Mejorar la educación, la sensibilización y la capacidad humana e institucional en relación con la mitigación del cambio climático, la adaptación a él, la reducción de sus efectos y la alerta temprana.</v>
      </c>
    </row>
    <row r="147" spans="2:16" ht="210.75" thickBot="1">
      <c r="B147" s="776" t="str">
        <f>IF(ISBLANK('5. Pp (3 años)'!B147),"",'5. Pp (3 años)'!B147)</f>
        <v xml:space="preserve"> Protección Civil</v>
      </c>
      <c r="C147" s="777" t="str">
        <f>IF(ISBLANK('5. Pp (3 años)'!C147),"",'5. Pp (3 años)'!C147)</f>
        <v>Actividad</v>
      </c>
      <c r="D147" s="778" t="str">
        <f>IF(ISBLANK('5. Pp (3 años)'!D147),"",'5. Pp (3 años)'!D147)</f>
        <v>3.1.1.1.15.17 Integración de los diversos Comités Operativos Especializados en Materia de Protección Civil</v>
      </c>
      <c r="E147" s="778" t="str">
        <f>IF(ISBLANK('5. Pp (3 años)'!E147),"",'5. Pp (3 años)'!E147)</f>
        <v>PDCI: Porcentaje de los diversos comités integrados</v>
      </c>
      <c r="F147" s="778" t="str">
        <f>IF(ISBLANK('5. Pp (3 años)'!F147),"",'5. Pp (3 años)'!F147)</f>
        <v>Mide el total de los diversos comités integrados en materia de protección civil.</v>
      </c>
      <c r="G147" s="777" t="str">
        <f>IF(ISBLANK('5. Pp (3 años)'!G147),"",'5. Pp (3 años)'!G147)</f>
        <v>Eficacia</v>
      </c>
      <c r="H147" s="777" t="str">
        <f>IF(ISBLANK('5. Pp (3 años)'!H147),"",'5. Pp (3 años)'!H147)</f>
        <v>Trimestral</v>
      </c>
      <c r="I147" s="778" t="str">
        <f>IF(ISBLANK('5. Pp (3 años)'!I147),"",'5. Pp (3 años)'!I147)</f>
        <v>MÉTODO DE CÁLCULO:
PDCI= (TCR/TCP)*100
VARIABLES:
PDCI: Porcentaje de los diversos comités integrados.
TCR:Total de comités realizados.
TCP: Total de comités programados.</v>
      </c>
      <c r="J147" s="778" t="str">
        <f>IF(ISBLANK('5. Pp (3 años)'!J147),"",'5. Pp (3 años)'!J147)</f>
        <v xml:space="preserve">UNIDAD DE MEDIDA DEL INDICADOR:  
Porcentaje
UNIDAD DE MEDIDA DE LAS VARIABLES:
 Comités  </v>
      </c>
      <c r="K147" s="777" t="str">
        <f>IF(ISBLANK('5. Pp (3 años)'!K147),"",'5. Pp (3 años)'!K147)</f>
        <v>Ascendente</v>
      </c>
      <c r="L147" s="779" t="s">
        <v>1362</v>
      </c>
      <c r="M147" s="779" t="s">
        <v>1674</v>
      </c>
      <c r="N147" s="778" t="str">
        <f>IF(ISBLANK('5. Pp (3 años)'!N147),"",'5. Pp (3 años)'!N147)</f>
        <v>Nombre del Documento: Acta de Sesión de Comite
Nombre de quien genera la información: Dirección General 
Periodicidad con que se genera la información: marzo y junio
Liga de la página donde se localiza la información o ubicación: Leford de Comites</v>
      </c>
      <c r="O147" s="778" t="str">
        <f>IF(ISBLANK('5. Pp (3 años)'!O147),"",'5. Pp (3 años)'!O147)</f>
        <v>Se coordina con las áreas involucradas en caso de de los diversos fenomenos naturales, para salvaguardar la integridad de la ciudadania.</v>
      </c>
      <c r="P147" s="780" t="str">
        <f>IF(ISBLANK('5. Pp (3 años)'!P147),"",'5. Pp (3 años)'!P147)</f>
        <v>Meta 3.6
Meta 11.5
 Meta 13.1
 Meta 13.3</v>
      </c>
    </row>
    <row r="148" spans="2:16" ht="15.75" thickTop="1">
      <c r="B148" s="1"/>
      <c r="C148" s="1"/>
    </row>
    <row r="149" spans="2:16">
      <c r="B149" s="1"/>
      <c r="C149" s="1"/>
    </row>
    <row r="150" spans="2:16">
      <c r="B150" s="1"/>
      <c r="C150" s="1"/>
    </row>
    <row r="151" spans="2:16">
      <c r="B151" s="1"/>
      <c r="C151" s="1"/>
    </row>
    <row r="152" spans="2:16">
      <c r="B152" s="1"/>
      <c r="C152" s="1"/>
    </row>
    <row r="153" spans="2:16">
      <c r="B153" s="1"/>
      <c r="C153" s="1"/>
    </row>
    <row r="154" spans="2:16">
      <c r="B154" s="1"/>
      <c r="C154" s="1"/>
    </row>
    <row r="155" spans="2:16">
      <c r="B155" s="1"/>
      <c r="C155" s="1"/>
    </row>
    <row r="156" spans="2:16">
      <c r="B156" s="1"/>
      <c r="C156" s="1"/>
    </row>
    <row r="157" spans="2:16">
      <c r="B157" s="1"/>
      <c r="C157" s="1"/>
    </row>
    <row r="158" spans="2:16">
      <c r="B158" s="1"/>
      <c r="C158" s="1"/>
    </row>
    <row r="159" spans="2:16">
      <c r="B159" s="1"/>
      <c r="C159" s="1"/>
    </row>
    <row r="160" spans="2:16">
      <c r="B160" s="1"/>
      <c r="C160" s="1"/>
    </row>
    <row r="161" spans="2:3">
      <c r="B161" s="1"/>
      <c r="C161" s="1"/>
    </row>
    <row r="162" spans="2:3">
      <c r="B162" s="1"/>
      <c r="C162" s="1"/>
    </row>
  </sheetData>
  <protectedRanges>
    <protectedRange algorithmName="SHA-512" hashValue="hs8tanhpCsd/XZij8Th5agq2DsnGndMM6pJdX8YVPpgMDcfda05TDeT2gzj7xUoUt69fpeRT7DPhHXdAihZT5Q==" saltValue="AJf/htwRgphXl0i3H6QrPQ==" spinCount="100000" sqref="L45:M147" name="metas linea base"/>
  </protectedRanges>
  <autoFilter ref="B43:P147"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3:D33"/>
    <mergeCell ref="E33:P33"/>
    <mergeCell ref="B23:D23"/>
    <mergeCell ref="E23:P23"/>
    <mergeCell ref="B24:D24"/>
    <mergeCell ref="E24:P24"/>
    <mergeCell ref="B26:D26"/>
    <mergeCell ref="E27:P28"/>
    <mergeCell ref="B30:D30"/>
    <mergeCell ref="B31:D31"/>
    <mergeCell ref="E31:P31"/>
    <mergeCell ref="B32:D32"/>
    <mergeCell ref="E32:P32"/>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10:D10"/>
    <mergeCell ref="E10:P10"/>
    <mergeCell ref="B9:D9"/>
    <mergeCell ref="C4:O4"/>
    <mergeCell ref="C5:O5"/>
    <mergeCell ref="C6:O6"/>
    <mergeCell ref="C7:O7"/>
    <mergeCell ref="E39:P39"/>
    <mergeCell ref="B35:D35"/>
    <mergeCell ref="B36:D36"/>
    <mergeCell ref="E36:P36"/>
    <mergeCell ref="B37:D37"/>
    <mergeCell ref="B38:D38"/>
    <mergeCell ref="E38:P38"/>
    <mergeCell ref="B39:D39"/>
    <mergeCell ref="E37:P37"/>
    <mergeCell ref="B41:P41"/>
    <mergeCell ref="B42:P42"/>
    <mergeCell ref="B44:B45"/>
    <mergeCell ref="C44:C45"/>
    <mergeCell ref="D44:D45"/>
    <mergeCell ref="E44:M44"/>
    <mergeCell ref="N44:N45"/>
    <mergeCell ref="O44:O45"/>
    <mergeCell ref="P44:P45"/>
  </mergeCells>
  <phoneticPr fontId="39" type="noConversion"/>
  <printOptions horizontalCentered="1"/>
  <pageMargins left="0.23622047244094491" right="0.23622047244094491" top="0.74803149606299213" bottom="0.74803149606299213" header="0.31496062992125984" footer="0.31496062992125984"/>
  <pageSetup paperSize="5" scale="23" fitToHeight="0"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26</vt:i4>
      </vt:variant>
    </vt:vector>
  </HeadingPairs>
  <TitlesOfParts>
    <vt:vector size="42" baseType="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7. Pp (2026)</vt:lpstr>
      <vt:lpstr>9. METAS</vt:lpstr>
      <vt:lpstr>11. SEGUIMIENTO 2026</vt:lpstr>
      <vt:lpstr>17. CEDULA0126</vt:lpstr>
      <vt:lpstr>21. CEDULA0127</vt:lpstr>
      <vt:lpstr>22. CEDULA0227</vt:lpstr>
      <vt:lpstr>23. CEDULA0327</vt:lpstr>
      <vt:lpstr>24. CEDULA0427</vt:lpstr>
      <vt:lpstr>' 7. Pp (2026)'!Área_de_impresión</vt:lpstr>
      <vt:lpstr>' Sintaxis MIR (no se llena)'!Área_de_impresión</vt:lpstr>
      <vt:lpstr>'1.Árbol del problema'!Área_de_impresión</vt:lpstr>
      <vt:lpstr>'11. SEGUIMIENTO 2026'!Área_de_impresión</vt:lpstr>
      <vt:lpstr>'17. CEDULA0126'!Área_de_impresión</vt:lpstr>
      <vt:lpstr>'2.Árbol de objetivos'!Área_de_impresión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'Estructura Analítica del Pp'!Área_de_impresión</vt:lpstr>
      <vt:lpstr>'Matriz de similitudes'!Área_de_impresión</vt:lpstr>
      <vt:lpstr>' 7. Pp (2026)'!Títulos_a_imprimir</vt:lpstr>
      <vt:lpstr>' Sintaxis MIR (no se llena)'!Títulos_a_imprimir</vt:lpstr>
      <vt:lpstr>'11. SEGUIMIENTO 2026'!Títulos_a_imprimir</vt:lpstr>
      <vt:lpstr>'17. CEDULA0126'!Títulos_a_imprimir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PROPIETARIO</cp:lastModifiedBy>
  <cp:lastPrinted>2026-04-22T20:41:19Z</cp:lastPrinted>
  <dcterms:created xsi:type="dcterms:W3CDTF">2025-11-17T14:09:10Z</dcterms:created>
  <dcterms:modified xsi:type="dcterms:W3CDTF">2026-08-31T18:41:00Z</dcterms:modified>
</cp:coreProperties>
</file>