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ropietario\Dropbox\Mi PC (DESKTOP-OOA2OL2)\Desktop\tercer trimestre\OPABIEM\"/>
    </mc:Choice>
  </mc:AlternateContent>
  <xr:revisionPtr revIDLastSave="0" documentId="13_ncr:1_{297777B4-A79F-46D8-A7D2-BF69FAF85F2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EGUIMIENTO EJE 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4" i="1" l="1"/>
  <c r="V14" i="1"/>
  <c r="U14" i="1"/>
  <c r="T14" i="1"/>
  <c r="S14" i="1"/>
  <c r="R14" i="1"/>
  <c r="Q14" i="1"/>
  <c r="P14" i="1"/>
  <c r="W13" i="1"/>
  <c r="V13" i="1"/>
  <c r="U13" i="1"/>
  <c r="T13" i="1"/>
  <c r="S13" i="1"/>
  <c r="R13" i="1"/>
  <c r="Q13" i="1"/>
  <c r="P13" i="1"/>
  <c r="U20" i="1" l="1"/>
  <c r="U24" i="1"/>
  <c r="U26" i="1"/>
  <c r="T15" i="1"/>
  <c r="T16" i="1"/>
  <c r="Q15" i="1"/>
  <c r="P16" i="1"/>
  <c r="Q16" i="1"/>
  <c r="R16" i="1"/>
  <c r="S16" i="1"/>
  <c r="W16" i="1"/>
  <c r="P17" i="1"/>
  <c r="Q17" i="1"/>
  <c r="R17" i="1"/>
  <c r="S17" i="1"/>
  <c r="T17" i="1"/>
  <c r="W17" i="1"/>
  <c r="P18" i="1"/>
  <c r="Q18" i="1"/>
  <c r="R18" i="1"/>
  <c r="S18" i="1"/>
  <c r="T18" i="1"/>
  <c r="W18" i="1"/>
  <c r="P19" i="1"/>
  <c r="Q19" i="1"/>
  <c r="R19" i="1"/>
  <c r="S19" i="1"/>
  <c r="T19" i="1"/>
  <c r="W19" i="1"/>
  <c r="P20" i="1"/>
  <c r="Q20" i="1"/>
  <c r="R20" i="1"/>
  <c r="S20" i="1"/>
  <c r="T20" i="1"/>
  <c r="W20" i="1"/>
  <c r="P21" i="1"/>
  <c r="Q21" i="1"/>
  <c r="R21" i="1"/>
  <c r="S21" i="1"/>
  <c r="T21" i="1"/>
  <c r="W21" i="1"/>
  <c r="P22" i="1"/>
  <c r="Q22" i="1"/>
  <c r="R22" i="1"/>
  <c r="S22" i="1"/>
  <c r="T22" i="1"/>
  <c r="W22" i="1"/>
  <c r="P23" i="1"/>
  <c r="Q23" i="1"/>
  <c r="R23" i="1"/>
  <c r="S23" i="1"/>
  <c r="T23" i="1"/>
  <c r="W23" i="1"/>
  <c r="P24" i="1"/>
  <c r="Q24" i="1"/>
  <c r="R24" i="1"/>
  <c r="S24" i="1"/>
  <c r="T24" i="1"/>
  <c r="W24" i="1"/>
  <c r="P25" i="1"/>
  <c r="Q25" i="1"/>
  <c r="R25" i="1"/>
  <c r="S25" i="1"/>
  <c r="T25" i="1"/>
  <c r="W25" i="1"/>
  <c r="P26" i="1"/>
  <c r="Q26" i="1"/>
  <c r="R26" i="1"/>
  <c r="S26" i="1"/>
  <c r="T26" i="1"/>
  <c r="W26" i="1"/>
  <c r="W15" i="1"/>
  <c r="S15" i="1"/>
  <c r="R15" i="1"/>
  <c r="P15" i="1"/>
  <c r="W31" i="1" l="1"/>
  <c r="V31" i="1"/>
  <c r="U31" i="1"/>
  <c r="T31" i="1"/>
  <c r="S31" i="1"/>
  <c r="R31" i="1"/>
  <c r="Q31" i="1"/>
  <c r="P31" i="1"/>
</calcChain>
</file>

<file path=xl/sharedStrings.xml><?xml version="1.0" encoding="utf-8"?>
<sst xmlns="http://schemas.openxmlformats.org/spreadsheetml/2006/main" count="160" uniqueCount="97">
  <si>
    <t>SEGUIMIENTO DE AVANCE EN CUMPLIMIENTO DE METAS Y OBJETIVOS 2022</t>
  </si>
  <si>
    <t>EJE 2: PROSPERIDAD COMPARTIDA</t>
  </si>
  <si>
    <t>AVANCE EN CUMPLIMIENTO DE METAS TRIMESTRAL Y ANUAL ACUMULADO 2022</t>
  </si>
  <si>
    <t>JUSTIFICACION DE AVANCE DE RESULTADOS 2022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</si>
  <si>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</si>
  <si>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</si>
  <si>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</si>
  <si>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META PLANEADA 2022</t>
  </si>
  <si>
    <t>META ALCANZADA 2022</t>
  </si>
  <si>
    <t>PORCENTAJE DE AVANCE TRIMESTRAL 2022</t>
  </si>
  <si>
    <t>PORCENTAJE DE AVANCE ACUMULADO ANUAL 2022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</si>
  <si>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</si>
  <si>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</si>
  <si>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</si>
  <si>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ANUAL</t>
  </si>
  <si>
    <t>TRIMESTRE 1</t>
  </si>
  <si>
    <t>TRIMESTRE 2</t>
  </si>
  <si>
    <t>TRIMESTRE 3</t>
  </si>
  <si>
    <t>TRIMESTRE 4</t>
  </si>
  <si>
    <t>Fin
( DGPM )</t>
  </si>
  <si>
    <r>
      <rPr>
        <b/>
        <sz val="11"/>
        <color theme="1"/>
        <rFont val="Arial"/>
        <family val="2"/>
      </rPr>
      <t xml:space="preserve">IEE: </t>
    </r>
    <r>
      <rPr>
        <sz val="11"/>
        <color theme="1"/>
        <rFont val="Arial"/>
        <family val="2"/>
      </rPr>
      <t xml:space="preserve">Índice de Economía Estable. </t>
    </r>
  </si>
  <si>
    <t>Bienal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</si>
  <si>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Indicador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Puntaje</t>
    </r>
  </si>
  <si>
    <t>ND</t>
  </si>
  <si>
    <r>
      <rPr>
        <b/>
        <sz val="11"/>
        <color theme="1"/>
        <rFont val="Arial"/>
        <family val="2"/>
      </rPr>
      <t xml:space="preserve">CdG: </t>
    </r>
    <r>
      <rPr>
        <sz val="11"/>
        <color theme="1"/>
        <rFont val="Arial"/>
        <family val="2"/>
      </rPr>
      <t xml:space="preserve">Coeficiente de Gini. </t>
    </r>
  </si>
  <si>
    <t>Anual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</si>
  <si>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Coeficiente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Puntuación entre 0 y 1</t>
    </r>
  </si>
  <si>
    <t>Actividad</t>
  </si>
  <si>
    <t>SEGUIMIENTO A LA EJECUCIÓN DEL PRESUPUESTO AUTORIZADO 2022</t>
  </si>
  <si>
    <t>JUSTIFICACIÓN DE AVANCE DE EJECUCIÓN DEL PRESUPUESTO 2022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</si>
  <si>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</si>
  <si>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</si>
  <si>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</si>
  <si>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</si>
  <si>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</si>
  <si>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TRIMESTRE 1 2022</t>
  </si>
  <si>
    <t>TRIMESTRE 2 2022</t>
  </si>
  <si>
    <t>TRIMESTRE 3 2022</t>
  </si>
  <si>
    <t>TRIMESTRE 4 2022</t>
  </si>
  <si>
    <t>OPERADORA Y ADMINISTRADORA DE BIENES MUNICIPA</t>
  </si>
  <si>
    <t>PAI: Porcentaje de servicios entregados por OPABIEM a la población.</t>
  </si>
  <si>
    <r>
      <rPr>
        <b/>
        <sz val="11"/>
        <color theme="0"/>
        <rFont val="Arial"/>
        <family val="2"/>
      </rPr>
      <t>UNIDAD DE MEDIDA DEL INDICADOR:</t>
    </r>
    <r>
      <rPr>
        <sz val="11"/>
        <color theme="0"/>
        <rFont val="Arial"/>
        <family val="2"/>
      </rPr>
      <t xml:space="preserve"> Porcentaje
</t>
    </r>
    <r>
      <rPr>
        <b/>
        <sz val="11"/>
        <color theme="0"/>
        <rFont val="Arial"/>
        <family val="2"/>
      </rPr>
      <t>UNIDAD DE MEDIDA DE LAS VARIABLES:</t>
    </r>
    <r>
      <rPr>
        <sz val="11"/>
        <color theme="0"/>
        <rFont val="Arial"/>
        <family val="2"/>
      </rPr>
      <t xml:space="preserve"> Servicios de OPABIEM </t>
    </r>
  </si>
  <si>
    <t>Componente
(Funeraria Municipal)</t>
  </si>
  <si>
    <r>
      <t>PSFR:</t>
    </r>
    <r>
      <rPr>
        <sz val="11"/>
        <color theme="1"/>
        <rFont val="Arial"/>
        <family val="2"/>
      </rPr>
      <t>Porcentaje de Servicios Funerarios Realizados.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</si>
  <si>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funerarios</t>
    </r>
  </si>
  <si>
    <r>
      <rPr>
        <b/>
        <sz val="11"/>
        <color theme="1"/>
        <rFont val="Arial"/>
        <family val="2"/>
      </rPr>
      <t xml:space="preserve">PSVS: </t>
    </r>
    <r>
      <rPr>
        <sz val="11"/>
        <color theme="1"/>
        <rFont val="Arial"/>
        <family val="2"/>
      </rPr>
      <t>Porcentaje de Servicios de Velación y Sepultura.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</si>
  <si>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de Velación y Sepultura.</t>
    </r>
  </si>
  <si>
    <r>
      <rPr>
        <b/>
        <sz val="11"/>
        <color theme="1"/>
        <rFont val="Arial"/>
        <family val="2"/>
      </rPr>
      <t xml:space="preserve">PSVC: </t>
    </r>
    <r>
      <rPr>
        <sz val="11"/>
        <color theme="1"/>
        <rFont val="Arial"/>
        <family val="2"/>
      </rPr>
      <t>Porcentaje de Servicios de Velación y Cremación.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</si>
  <si>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S</t>
    </r>
    <r>
      <rPr>
        <sz val="11"/>
        <color theme="1"/>
        <rFont val="Arial"/>
        <family val="2"/>
      </rPr>
      <t>ervicios de Velación y Cremación.</t>
    </r>
  </si>
  <si>
    <t>Componente (Rastro Municipal)</t>
  </si>
  <si>
    <r>
      <t xml:space="preserve">PIIR= </t>
    </r>
    <r>
      <rPr>
        <sz val="11"/>
        <color theme="1"/>
        <rFont val="Arial"/>
        <family val="2"/>
      </rPr>
      <t>Porcentaje de Incremento de Introductres en Rastro.</t>
    </r>
  </si>
  <si>
    <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de matanza del Rastro Municipal</t>
    </r>
  </si>
  <si>
    <r>
      <t>PMGB=</t>
    </r>
    <r>
      <rPr>
        <sz val="11"/>
        <color theme="1"/>
        <rFont val="Arial"/>
        <family val="2"/>
      </rPr>
      <t xml:space="preserve"> Porcentaje de maquila de ganado bovino.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</si>
  <si>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de maquila de ganado bovino.</t>
    </r>
  </si>
  <si>
    <r>
      <t xml:space="preserve">PMGP= </t>
    </r>
    <r>
      <rPr>
        <sz val="11"/>
        <color theme="1"/>
        <rFont val="Arial"/>
        <family val="2"/>
      </rPr>
      <t>Porcentaje de maquila de ganado porcino.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</si>
  <si>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 de matanza de ganado porcino</t>
    </r>
  </si>
  <si>
    <r>
      <t xml:space="preserve">PMGO= </t>
    </r>
    <r>
      <rPr>
        <sz val="11"/>
        <color theme="1"/>
        <rFont val="Arial"/>
        <family val="2"/>
      </rPr>
      <t>Porcentaje de maquila de ganado ovino.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</si>
  <si>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de matanza de ganado Ovino</t>
    </r>
    <r>
      <rPr>
        <b/>
        <sz val="11"/>
        <color theme="1"/>
        <rFont val="Arial"/>
        <family val="2"/>
      </rPr>
      <t xml:space="preserve"> </t>
    </r>
  </si>
  <si>
    <t>Componente
(Panteon Municipal)</t>
  </si>
  <si>
    <r>
      <t xml:space="preserve">PBOC: </t>
    </r>
    <r>
      <rPr>
        <sz val="11"/>
        <color theme="1"/>
        <rFont val="Arial"/>
        <family val="2"/>
      </rPr>
      <t>Porcentaje de Bovedas Ocupadas Censadas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</si>
  <si>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 xml:space="preserve">Servicios de regularización de Bóvedas  </t>
    </r>
  </si>
  <si>
    <r>
      <t xml:space="preserve">PSSRM: </t>
    </r>
    <r>
      <rPr>
        <sz val="11"/>
        <color theme="1"/>
        <rFont val="Arial"/>
        <family val="2"/>
      </rPr>
      <t xml:space="preserve">porcentaje de Servicios de Sepultura, realizados 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</si>
  <si>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 xml:space="preserve">servicios  de Sepultura Panteón Municipal </t>
    </r>
  </si>
  <si>
    <r>
      <t xml:space="preserve">PSSE: </t>
    </r>
    <r>
      <rPr>
        <sz val="11"/>
        <color theme="1"/>
        <rFont val="Arial"/>
        <family val="2"/>
      </rPr>
      <t>porcentaje de servicios de sepultura ejecutadas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</si>
  <si>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externos de sepultura</t>
    </r>
  </si>
  <si>
    <r>
      <t xml:space="preserve">PBR: </t>
    </r>
    <r>
      <rPr>
        <sz val="11"/>
        <color theme="1"/>
        <rFont val="Arial"/>
        <family val="2"/>
      </rPr>
      <t>Porcentaje de Bóvedas regulaizadas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</si>
  <si>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bovedas</t>
    </r>
  </si>
  <si>
    <r>
      <rPr>
        <b/>
        <sz val="11"/>
        <color theme="1"/>
        <rFont val="Arial"/>
        <family val="2"/>
      </rPr>
      <t xml:space="preserve"> 2.11.1 </t>
    </r>
    <r>
      <rPr>
        <sz val="11"/>
        <color theme="1"/>
        <rFont val="Arial"/>
        <family val="2"/>
      </rPr>
      <t>Contribuir a cerrar las brechas de desigualdad reactivando y diversificando la economía y poniendo fin a la exclusión social para fortalecer a las familias y mejorar la calidad de vida de la población mediante la mejora en la calidad funeraria municipal, panteon municipal y rastro municipal,  a cargo de la Operadora y Administradora de Bienes Municipales.</t>
    </r>
  </si>
  <si>
    <t>OPABIEM</t>
  </si>
  <si>
    <r>
      <t xml:space="preserve">El Instituto Mexicano para la Competitividad A. C. IMCO actualiza y publica los índices y subíndices de manera bienal. </t>
    </r>
    <r>
      <rPr>
        <b/>
        <sz val="11"/>
        <rFont val="Arial"/>
        <family val="2"/>
      </rPr>
      <t>En 2022 se obtuvo un puntaje de 57</t>
    </r>
  </si>
  <si>
    <r>
      <t xml:space="preserve">Según datos de la Secretaría Técnica HacenDaria de la SEFIPLAN  sitúa al </t>
    </r>
    <r>
      <rPr>
        <b/>
        <sz val="11"/>
        <rFont val="Arial"/>
        <family val="2"/>
      </rPr>
      <t>Coeficiente Gini para el Municipio de Benito Juárez en 0.397 con la última actualización en Agosto 2021.</t>
    </r>
    <r>
      <rPr>
        <sz val="11"/>
        <rFont val="Arial"/>
        <family val="2"/>
      </rPr>
      <t xml:space="preserve"> . El coeficiente de Gini toma valores entre 0 y 1; un valor que tiende a 1 refleja mayor desigualdad en la distribución del ingreso.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</si>
  <si>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cumplio el numero de servicios planteados durante el segundo trimestre del 2022.
</t>
    </r>
    <r>
      <rPr>
        <b/>
        <sz val="11"/>
        <color theme="1"/>
        <rFont val="Arial"/>
        <family val="2"/>
      </rPr>
      <t xml:space="preserve">Meta anual: </t>
    </r>
    <r>
      <rPr>
        <sz val="11"/>
        <color theme="1"/>
        <rFont val="Arial"/>
        <family val="2"/>
      </rPr>
      <t xml:space="preserve">Con respecto al avance alcanzado se acumulo el 104.93 % sobre la meta anual planteada. </t>
    </r>
  </si>
  <si>
    <r>
      <rPr>
        <b/>
        <sz val="11"/>
        <color theme="1"/>
        <rFont val="Calibri"/>
        <family val="2"/>
        <scheme val="minor"/>
      </rPr>
      <t>Meta trimestral: l</t>
    </r>
    <r>
      <rPr>
        <sz val="11"/>
        <color theme="1"/>
        <rFont val="Calibri"/>
        <family val="2"/>
        <scheme val="minor"/>
      </rPr>
      <t xml:space="preserve">a variación entre la meta planteada y los servicios funerarios realizados se deben a que durante el 2020 y 2021 fueron atipicos, a causa de las defunciones consecuencia del COVID-19, mismos casos que han disminuido notoriamente en lo que va del 2022, asi tambien considerar que la competencia en servicios funerarios particulares a crecido tambien.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Con respecto al avance alcanzado se acumulo el 43.30% sobre la meta anual planteada. </t>
    </r>
  </si>
  <si>
    <r>
      <rPr>
        <b/>
        <sz val="11"/>
        <color theme="1"/>
        <rFont val="Calibri"/>
        <family val="2"/>
        <scheme val="minor"/>
      </rPr>
      <t>Meta trimestral:</t>
    </r>
    <r>
      <rPr>
        <sz val="11"/>
        <color theme="1"/>
        <rFont val="Calibri"/>
        <family val="2"/>
        <scheme val="minor"/>
      </rPr>
      <t xml:space="preserve"> la variación entre la meta planteada y los servicios funerarios realizados se deben a que durante el 2020 y 2021 fueron atipicos, a causa de las defunciones consecuencia del COVID-19, mismos casos que han disminuido notoriamente en lo que va del 2022, asi tambien considerar que la competencia en servicios funerarios particulares a crecido tambien.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Con respecto al avance alcanzado se acumulo el 55.81% sobre la meta anual planteada. 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</si>
  <si>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la variación entre la meta planteada y los servicios funerarios realizados se deben a que durante el 2020 y 2021 fueron atipicos, a causa de las defunciones consecuencia del COVID-19, mismos casos que han disminuido notoriamente en lo que va del 2022, asi tambien considerar que la competencia en servicios funerarios particulares a crecido tambien.
</t>
    </r>
    <r>
      <rPr>
        <b/>
        <sz val="11"/>
        <color theme="1"/>
        <rFont val="Calibri"/>
        <family val="2"/>
        <scheme val="minor"/>
      </rPr>
      <t xml:space="preserve">Meta anual: </t>
    </r>
    <r>
      <rPr>
        <sz val="11"/>
        <color theme="1"/>
        <rFont val="Calibri"/>
        <family val="2"/>
        <scheme val="minor"/>
      </rPr>
      <t xml:space="preserve">Con respecto al avance alcanzado se acumulo el 35.77% sobre la meta anual planteada. </t>
    </r>
  </si>
  <si>
    <r>
      <rPr>
        <b/>
        <sz val="11"/>
        <color theme="1"/>
        <rFont val="Calibri"/>
        <family val="2"/>
        <scheme val="minor"/>
      </rPr>
      <t>Meta trimestral:</t>
    </r>
    <r>
      <rPr>
        <sz val="11"/>
        <color theme="1"/>
        <rFont val="Calibri"/>
        <family val="2"/>
        <scheme val="minor"/>
      </rPr>
      <t xml:space="preserve"> El número de servicios que presto rastro municipal superaron la meta planteada, a razón que los introductores ingresaron mayor nuemero de animales para la matanza diaria.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Con respecto al avance alcanzado se acumulo el 107.28% sobre la meta anual planteada. </t>
    </r>
  </si>
  <si>
    <r>
      <rPr>
        <b/>
        <sz val="11"/>
        <color theme="1"/>
        <rFont val="Calibri"/>
        <family val="2"/>
        <scheme val="minor"/>
      </rPr>
      <t>Meta trimestral:</t>
    </r>
    <r>
      <rPr>
        <sz val="11"/>
        <color theme="1"/>
        <rFont val="Calibri"/>
        <family val="2"/>
        <scheme val="minor"/>
      </rPr>
      <t xml:space="preserve"> El número de servicios que presto rastro municipal superaron la meta planteada, a razón que los introductores ingresaron mayor nuemero de animales para la matanza diaria.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Con respecto al avance alcanzado se acumulo el  89.62% sobre la meta anual planteada. </t>
    </r>
  </si>
  <si>
    <r>
      <rPr>
        <b/>
        <sz val="11"/>
        <color theme="1"/>
        <rFont val="Calibri"/>
        <family val="2"/>
        <scheme val="minor"/>
      </rPr>
      <t>Meta trimestral:</t>
    </r>
    <r>
      <rPr>
        <sz val="11"/>
        <color theme="1"/>
        <rFont val="Calibri"/>
        <family val="2"/>
        <scheme val="minor"/>
      </rPr>
      <t xml:space="preserve"> El número de servicios que presto rastro municipal superaron la meta planteada, a razón que los introductores ingresaron mayor nuemero de animales para la matanza diaria.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Con respecto al avance alcanzado se acumulo el 114.93% sobre la meta anual planteada. 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</si>
  <si>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los servicios de panteón cumplieron la meta planteada para el primer trimestre de 2022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Con respecto al avance alcanzado se acumulo el 83.52% sobre la meta anual planteada. </t>
    </r>
  </si>
  <si>
    <r>
      <rPr>
        <b/>
        <sz val="11"/>
        <color theme="1"/>
        <rFont val="Calibri"/>
        <family val="2"/>
        <scheme val="minor"/>
      </rPr>
      <t>Meta trimestral:</t>
    </r>
    <r>
      <rPr>
        <sz val="11"/>
        <color theme="1"/>
        <rFont val="Calibri"/>
        <family val="2"/>
        <scheme val="minor"/>
      </rPr>
      <t xml:space="preserve"> la variación entre la meta planteada y los servicios funerarios realizados se deben a que durante el 2020 y 2021 fueron atipicos, a causa de las defunciones consecuencia del COVID-19, mismos casos que han disminuido notoriamente en lo que va del 2022, asi tambien considerar que la competencia en servicios funerarios particulares a crecido tambien.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Con respecto al avance alcanzado se acumulo el 56% sobre la meta anual planteada. 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</si>
  <si>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la matanza de los ovinos a disminuido a razón de que los instroductores han ingresado menor numero.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Con respecto al avance alcanzado se acumulo el 62.29% sobre la meta anual planteada. </t>
    </r>
  </si>
  <si>
    <r>
      <rPr>
        <b/>
        <sz val="11"/>
        <color theme="1"/>
        <rFont val="Calibri"/>
        <family val="2"/>
        <scheme val="minor"/>
      </rPr>
      <t>Meta trimestral:</t>
    </r>
    <r>
      <rPr>
        <sz val="11"/>
        <color theme="1"/>
        <rFont val="Calibri"/>
        <family val="2"/>
        <scheme val="minor"/>
      </rPr>
      <t xml:space="preserve"> los servicios funerarios externos y que adquieren bovedas al panteón municipal han incremenentado considerablemente con motivo de que existe gran competencia en el mercado en servicios funerarios.
</t>
    </r>
    <r>
      <rPr>
        <b/>
        <sz val="11"/>
        <color theme="1"/>
        <rFont val="Calibri"/>
        <family val="2"/>
        <scheme val="minor"/>
      </rPr>
      <t xml:space="preserve">
Meta anual: </t>
    </r>
    <r>
      <rPr>
        <sz val="11"/>
        <color theme="1"/>
        <rFont val="Calibri"/>
        <family val="2"/>
        <scheme val="minor"/>
      </rPr>
      <t xml:space="preserve">Con respecto al avance alcanzado se acumulo el 52% sobre la meta anual planteada. 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</si>
  <si>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El numero de refrendos que se han pagado durante esta anualidad han sido mayores a los planteados, como consecuencia de los decuentos que se han autorizado.
</t>
    </r>
    <r>
      <rPr>
        <b/>
        <sz val="11"/>
        <color theme="1"/>
        <rFont val="Calibri"/>
        <family val="2"/>
        <scheme val="minor"/>
      </rPr>
      <t xml:space="preserve">Meta anual: </t>
    </r>
    <r>
      <rPr>
        <sz val="11"/>
        <color theme="1"/>
        <rFont val="Calibri"/>
        <family val="2"/>
        <scheme val="minor"/>
      </rPr>
      <t xml:space="preserve">Con respecto al avance alcanzado se acumulo el  685.71% sobre la meta anual planteada. </t>
    </r>
  </si>
  <si>
    <t>2.11.1.1 La poblacion benitojuarense recibe los servicios de calidad en funeraria municipal, panteon municipal y rastro municipal,  a cargo de la Operadora y Administradora de Bienes Municipales.</t>
  </si>
  <si>
    <r>
      <t xml:space="preserve">2.11.1.1.1 </t>
    </r>
    <r>
      <rPr>
        <sz val="11"/>
        <color theme="1"/>
        <rFont val="Arial"/>
        <family val="2"/>
      </rPr>
      <t xml:space="preserve">Servicios de funeraria y panteón dirigidos a la población benitojuarense realizados. </t>
    </r>
  </si>
  <si>
    <r>
      <t xml:space="preserve">2.11.1.1.1.1  </t>
    </r>
    <r>
      <rPr>
        <sz val="11"/>
        <color theme="1"/>
        <rFont val="Arial"/>
        <family val="2"/>
      </rPr>
      <t>Ejecución de servicios de velación y sepultura</t>
    </r>
  </si>
  <si>
    <r>
      <t xml:space="preserve">2.11.1.1.1.2  </t>
    </r>
    <r>
      <rPr>
        <sz val="11"/>
        <color theme="1"/>
        <rFont val="Arial"/>
        <family val="2"/>
      </rPr>
      <t>Ejecución de servicios de velación y cremación</t>
    </r>
  </si>
  <si>
    <r>
      <rPr>
        <b/>
        <sz val="11"/>
        <color theme="1"/>
        <rFont val="Arial"/>
        <family val="2"/>
      </rPr>
      <t>2.11.1.1.2</t>
    </r>
    <r>
      <rPr>
        <sz val="11"/>
        <color theme="1"/>
        <rFont val="Arial"/>
        <family val="2"/>
      </rPr>
      <t xml:space="preserve">  Servicios operativos y técnicos de ganadería dirgido a introductores en todas las áreas del rastro.</t>
    </r>
  </si>
  <si>
    <r>
      <t xml:space="preserve">2.11.1.1.2.1 </t>
    </r>
    <r>
      <rPr>
        <sz val="11"/>
        <color theme="1"/>
        <rFont val="Arial"/>
        <family val="2"/>
      </rPr>
      <t>Ejecución de servicios de maquila de ganado bovino.</t>
    </r>
  </si>
  <si>
    <r>
      <t xml:space="preserve">2.11.1.1.2.2 </t>
    </r>
    <r>
      <rPr>
        <sz val="11"/>
        <color theme="1"/>
        <rFont val="Arial"/>
        <family val="2"/>
      </rPr>
      <t>Ejecución de servicios de maquila de ganado porcino.</t>
    </r>
  </si>
  <si>
    <r>
      <t xml:space="preserve">2.11.1.1.3. </t>
    </r>
    <r>
      <rPr>
        <sz val="11"/>
        <color theme="1"/>
        <rFont val="Arial"/>
        <family val="2"/>
      </rPr>
      <t xml:space="preserve">Servicios de sepulturas </t>
    </r>
  </si>
  <si>
    <r>
      <t xml:space="preserve">2.11.1.1.3.2.  </t>
    </r>
    <r>
      <rPr>
        <sz val="11"/>
        <color theme="1"/>
        <rFont val="Arial"/>
        <family val="2"/>
      </rPr>
      <t>Ejecución de servicios de sepulturas funerarias externas</t>
    </r>
  </si>
  <si>
    <r>
      <t xml:space="preserve">2.11.1.1.3.3  </t>
    </r>
    <r>
      <rPr>
        <sz val="11"/>
        <color theme="1"/>
        <rFont val="Arial"/>
        <family val="2"/>
      </rPr>
      <t xml:space="preserve">Regularizacion con familiares de bovedas abandonadas o con adeudos de refrendos </t>
    </r>
  </si>
  <si>
    <r>
      <t xml:space="preserve">2.11.1.1.3.1. </t>
    </r>
    <r>
      <rPr>
        <sz val="11"/>
        <color theme="1"/>
        <rFont val="Arial"/>
        <family val="2"/>
      </rPr>
      <t>Ejecución de servicios de sepulturas de Panteón Municipal</t>
    </r>
  </si>
  <si>
    <r>
      <t xml:space="preserve">2.11.1.1.2.3.  </t>
    </r>
    <r>
      <rPr>
        <sz val="11"/>
        <color theme="1"/>
        <rFont val="Arial"/>
        <family val="2"/>
      </rPr>
      <t>Ejecución de servicios de maquila de ganado ovino.</t>
    </r>
  </si>
  <si>
    <t>trimestral</t>
  </si>
  <si>
    <t>CLAVE Y NOMBRE DEL PPA: E-PPA 2.11 Programa de Servicios Funerarios Integrales y de Rastro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</si>
</sst>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  <numFmt numFmtId="165" formatCode="0.000"/>
    <numFmt numFmtId="166" formatCode="0.0000"/>
  </numFmts>
  <fonts count="24" x14ac:knownFonts="1">
    <font>
      <sz val="11"/>
      <color theme="1"/>
      <name val="Calibri"/>
      <family val="2"/>
      <scheme val="minor"/>
    </font>
    <font>
      <sz val="14"/>
      <color rgb="FFFFFFFF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b/>
      <sz val="24"/>
      <color rgb="FFFFFFFF"/>
      <name val="Arial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 Nova Cond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2452"/>
        <bgColor rgb="FF000000"/>
      </patternFill>
    </fill>
    <fill>
      <patternFill patternType="solid">
        <fgColor rgb="FFBD2452"/>
        <bgColor indexed="64"/>
      </patternFill>
    </fill>
    <fill>
      <patternFill patternType="solid">
        <fgColor rgb="FFFDE9EB"/>
        <bgColor indexed="64"/>
      </patternFill>
    </fill>
    <fill>
      <patternFill patternType="solid">
        <fgColor rgb="FFFFFF00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BD2452"/>
        <bgColor rgb="FFD8D8D8"/>
      </patternFill>
    </fill>
    <fill>
      <patternFill patternType="solid">
        <fgColor theme="2"/>
        <bgColor indexed="64"/>
      </patternFill>
    </fill>
    <fill>
      <patternFill patternType="solid">
        <fgColor rgb="FFFDE9EB"/>
        <bgColor rgb="FFD8D8D8"/>
      </patternFill>
    </fill>
  </fills>
  <borders count="9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dashed">
        <color theme="1"/>
      </left>
      <right style="dashed">
        <color theme="1"/>
      </right>
      <top style="thin">
        <color indexed="64"/>
      </top>
      <bottom style="dashed">
        <color theme="1"/>
      </bottom>
      <diagonal/>
    </border>
    <border>
      <left style="dashed">
        <color theme="1"/>
      </left>
      <right/>
      <top style="thin">
        <color indexed="64"/>
      </top>
      <bottom style="dashed">
        <color theme="1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theme="1"/>
      </right>
      <top style="thin">
        <color indexed="64"/>
      </top>
      <bottom/>
      <diagonal/>
    </border>
    <border>
      <left style="dotted">
        <color indexed="64"/>
      </left>
      <right style="dashed">
        <color theme="1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theme="1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theme="1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theme="1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theme="1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92">
    <xf numFmtId="0" fontId="0" fillId="0" borderId="0" xfId="0"/>
    <xf numFmtId="10" fontId="0" fillId="6" borderId="15" xfId="0" applyNumberFormat="1" applyFill="1" applyBorder="1" applyAlignment="1">
      <alignment horizontal="center" vertical="center" wrapText="1"/>
    </xf>
    <xf numFmtId="10" fontId="0" fillId="6" borderId="13" xfId="0" applyNumberFormat="1" applyFill="1" applyBorder="1" applyAlignment="1">
      <alignment horizontal="center" vertical="center" wrapText="1"/>
    </xf>
    <xf numFmtId="10" fontId="0" fillId="6" borderId="16" xfId="0" applyNumberForma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7" fontId="0" fillId="0" borderId="0" xfId="0" applyNumberFormat="1"/>
    <xf numFmtId="0" fontId="0" fillId="8" borderId="0" xfId="0" applyFill="1"/>
    <xf numFmtId="0" fontId="2" fillId="5" borderId="42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10" fillId="11" borderId="3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left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left" vertical="center" wrapText="1"/>
    </xf>
    <xf numFmtId="0" fontId="4" fillId="11" borderId="53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center" vertical="center" wrapText="1"/>
    </xf>
    <xf numFmtId="0" fontId="4" fillId="11" borderId="54" xfId="0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justify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11" borderId="58" xfId="0" applyFont="1" applyFill="1" applyBorder="1" applyAlignment="1">
      <alignment horizontal="center" vertical="center" wrapText="1"/>
    </xf>
    <xf numFmtId="0" fontId="8" fillId="5" borderId="58" xfId="0" applyFont="1" applyFill="1" applyBorder="1" applyAlignment="1">
      <alignment horizontal="center" vertical="center" wrapText="1"/>
    </xf>
    <xf numFmtId="0" fontId="4" fillId="11" borderId="59" xfId="0" applyFont="1" applyFill="1" applyBorder="1" applyAlignment="1">
      <alignment horizontal="center" vertical="center" wrapText="1"/>
    </xf>
    <xf numFmtId="1" fontId="8" fillId="5" borderId="52" xfId="1" applyNumberFormat="1" applyFont="1" applyFill="1" applyBorder="1" applyAlignment="1">
      <alignment horizontal="center" vertical="center" wrapText="1"/>
    </xf>
    <xf numFmtId="1" fontId="4" fillId="11" borderId="53" xfId="1" applyNumberFormat="1" applyFont="1" applyFill="1" applyBorder="1" applyAlignment="1">
      <alignment horizontal="center" vertical="center" wrapText="1"/>
    </xf>
    <xf numFmtId="1" fontId="4" fillId="5" borderId="53" xfId="1" applyNumberFormat="1" applyFont="1" applyFill="1" applyBorder="1" applyAlignment="1">
      <alignment horizontal="center" vertical="center" wrapText="1"/>
    </xf>
    <xf numFmtId="1" fontId="8" fillId="5" borderId="55" xfId="0" applyNumberFormat="1" applyFont="1" applyFill="1" applyBorder="1" applyAlignment="1">
      <alignment horizontal="center" vertical="center" wrapText="1"/>
    </xf>
    <xf numFmtId="165" fontId="8" fillId="5" borderId="60" xfId="0" applyNumberFormat="1" applyFont="1" applyFill="1" applyBorder="1" applyAlignment="1">
      <alignment horizontal="center" vertical="center" wrapText="1"/>
    </xf>
    <xf numFmtId="166" fontId="4" fillId="11" borderId="56" xfId="1" applyNumberFormat="1" applyFont="1" applyFill="1" applyBorder="1" applyAlignment="1">
      <alignment horizontal="center" vertical="center" wrapText="1"/>
    </xf>
    <xf numFmtId="165" fontId="8" fillId="5" borderId="57" xfId="1" applyNumberFormat="1" applyFont="1" applyFill="1" applyBorder="1" applyAlignment="1">
      <alignment horizontal="center" vertical="center" wrapText="1"/>
    </xf>
    <xf numFmtId="165" fontId="4" fillId="11" borderId="58" xfId="1" applyNumberFormat="1" applyFont="1" applyFill="1" applyBorder="1" applyAlignment="1">
      <alignment horizontal="center" vertical="center" wrapText="1"/>
    </xf>
    <xf numFmtId="165" fontId="4" fillId="5" borderId="58" xfId="1" applyNumberFormat="1" applyFont="1" applyFill="1" applyBorder="1" applyAlignment="1">
      <alignment horizontal="center" vertical="center" wrapText="1"/>
    </xf>
    <xf numFmtId="10" fontId="0" fillId="6" borderId="65" xfId="0" applyNumberFormat="1" applyFill="1" applyBorder="1" applyAlignment="1">
      <alignment horizontal="center" vertical="center" wrapText="1"/>
    </xf>
    <xf numFmtId="10" fontId="0" fillId="6" borderId="66" xfId="0" applyNumberForma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justify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0" fillId="11" borderId="20" xfId="0" applyFont="1" applyFill="1" applyBorder="1" applyAlignment="1">
      <alignment horizontal="center" vertical="center" wrapText="1"/>
    </xf>
    <xf numFmtId="0" fontId="19" fillId="5" borderId="28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0" fillId="11" borderId="33" xfId="0" applyFont="1" applyFill="1" applyBorder="1" applyAlignment="1">
      <alignment horizontal="center" vertical="center" wrapText="1"/>
    </xf>
    <xf numFmtId="0" fontId="19" fillId="5" borderId="34" xfId="0" applyFont="1" applyFill="1" applyBorder="1" applyAlignment="1">
      <alignment horizontal="center" vertical="center" wrapText="1"/>
    </xf>
    <xf numFmtId="0" fontId="10" fillId="11" borderId="35" xfId="0" applyFont="1" applyFill="1" applyBorder="1" applyAlignment="1">
      <alignment horizontal="center" vertical="center" wrapText="1"/>
    </xf>
    <xf numFmtId="0" fontId="19" fillId="5" borderId="36" xfId="0" applyFont="1" applyFill="1" applyBorder="1" applyAlignment="1">
      <alignment horizontal="center" vertical="center" wrapText="1"/>
    </xf>
    <xf numFmtId="164" fontId="10" fillId="11" borderId="22" xfId="0" applyNumberFormat="1" applyFont="1" applyFill="1" applyBorder="1" applyAlignment="1">
      <alignment horizontal="center" vertical="center" wrapText="1"/>
    </xf>
    <xf numFmtId="7" fontId="10" fillId="11" borderId="23" xfId="2" applyNumberFormat="1" applyFont="1" applyFill="1" applyBorder="1" applyAlignment="1">
      <alignment horizontal="center" vertical="center" wrapText="1"/>
    </xf>
    <xf numFmtId="7" fontId="19" fillId="5" borderId="29" xfId="2" applyNumberFormat="1" applyFont="1" applyFill="1" applyBorder="1" applyAlignment="1">
      <alignment horizontal="center" vertical="center" wrapText="1"/>
    </xf>
    <xf numFmtId="7" fontId="10" fillId="11" borderId="24" xfId="2" applyNumberFormat="1" applyFont="1" applyFill="1" applyBorder="1" applyAlignment="1">
      <alignment horizontal="center" vertical="center" wrapText="1"/>
    </xf>
    <xf numFmtId="10" fontId="10" fillId="7" borderId="37" xfId="0" applyNumberFormat="1" applyFont="1" applyFill="1" applyBorder="1" applyAlignment="1">
      <alignment horizontal="center" vertical="center" wrapText="1"/>
    </xf>
    <xf numFmtId="10" fontId="10" fillId="7" borderId="29" xfId="0" applyNumberFormat="1" applyFont="1" applyFill="1" applyBorder="1" applyAlignment="1">
      <alignment horizontal="center" vertical="center" wrapText="1"/>
    </xf>
    <xf numFmtId="10" fontId="10" fillId="7" borderId="40" xfId="0" applyNumberFormat="1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horizontal="left" vertical="center" wrapText="1"/>
    </xf>
    <xf numFmtId="0" fontId="10" fillId="11" borderId="29" xfId="0" applyFont="1" applyFill="1" applyBorder="1" applyAlignment="1">
      <alignment horizontal="center" vertical="center" wrapText="1"/>
    </xf>
    <xf numFmtId="0" fontId="19" fillId="5" borderId="39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4" fillId="10" borderId="67" xfId="0" applyFont="1" applyFill="1" applyBorder="1" applyAlignment="1">
      <alignment horizontal="center" vertical="center" wrapText="1"/>
    </xf>
    <xf numFmtId="0" fontId="6" fillId="10" borderId="68" xfId="0" applyFont="1" applyFill="1" applyBorder="1" applyAlignment="1">
      <alignment horizontal="left" vertical="center" wrapText="1"/>
    </xf>
    <xf numFmtId="0" fontId="6" fillId="10" borderId="69" xfId="0" applyFont="1" applyFill="1" applyBorder="1" applyAlignment="1">
      <alignment horizontal="center" vertical="center" wrapText="1"/>
    </xf>
    <xf numFmtId="0" fontId="6" fillId="10" borderId="70" xfId="0" applyFont="1" applyFill="1" applyBorder="1" applyAlignment="1">
      <alignment horizontal="center" vertical="center" wrapText="1"/>
    </xf>
    <xf numFmtId="3" fontId="7" fillId="10" borderId="71" xfId="0" applyNumberFormat="1" applyFont="1" applyFill="1" applyBorder="1" applyAlignment="1">
      <alignment horizontal="center" vertical="center" wrapText="1"/>
    </xf>
    <xf numFmtId="3" fontId="7" fillId="10" borderId="72" xfId="0" applyNumberFormat="1" applyFont="1" applyFill="1" applyBorder="1" applyAlignment="1">
      <alignment horizontal="center" vertical="center" wrapText="1"/>
    </xf>
    <xf numFmtId="0" fontId="17" fillId="11" borderId="73" xfId="0" applyFont="1" applyFill="1" applyBorder="1" applyAlignment="1">
      <alignment horizontal="center" vertical="center" wrapText="1"/>
    </xf>
    <xf numFmtId="0" fontId="5" fillId="11" borderId="71" xfId="0" applyFont="1" applyFill="1" applyBorder="1" applyAlignment="1">
      <alignment horizontal="justify" vertical="center" wrapText="1"/>
    </xf>
    <xf numFmtId="0" fontId="4" fillId="11" borderId="71" xfId="0" applyFont="1" applyFill="1" applyBorder="1" applyAlignment="1">
      <alignment horizontal="center" vertical="center" wrapText="1"/>
    </xf>
    <xf numFmtId="0" fontId="0" fillId="5" borderId="71" xfId="0" applyFill="1" applyBorder="1" applyAlignment="1">
      <alignment horizontal="center" vertical="center"/>
    </xf>
    <xf numFmtId="0" fontId="17" fillId="15" borderId="73" xfId="0" applyFont="1" applyFill="1" applyBorder="1" applyAlignment="1">
      <alignment horizontal="center" vertical="center" wrapText="1"/>
    </xf>
    <xf numFmtId="0" fontId="5" fillId="15" borderId="71" xfId="0" applyFont="1" applyFill="1" applyBorder="1" applyAlignment="1">
      <alignment horizontal="justify" vertical="center" wrapText="1"/>
    </xf>
    <xf numFmtId="0" fontId="4" fillId="15" borderId="71" xfId="0" applyFont="1" applyFill="1" applyBorder="1" applyAlignment="1">
      <alignment horizontal="justify" vertical="center" wrapText="1"/>
    </xf>
    <xf numFmtId="0" fontId="4" fillId="15" borderId="71" xfId="0" applyFont="1" applyFill="1" applyBorder="1" applyAlignment="1">
      <alignment horizontal="center" vertical="center" wrapText="1"/>
    </xf>
    <xf numFmtId="0" fontId="4" fillId="11" borderId="71" xfId="0" applyFont="1" applyFill="1" applyBorder="1" applyAlignment="1">
      <alignment horizontal="justify" vertical="center" wrapText="1"/>
    </xf>
    <xf numFmtId="0" fontId="17" fillId="15" borderId="74" xfId="0" applyFont="1" applyFill="1" applyBorder="1" applyAlignment="1">
      <alignment horizontal="center" vertical="center" wrapText="1"/>
    </xf>
    <xf numFmtId="0" fontId="5" fillId="15" borderId="75" xfId="0" applyFont="1" applyFill="1" applyBorder="1" applyAlignment="1">
      <alignment horizontal="justify" vertical="center" wrapText="1"/>
    </xf>
    <xf numFmtId="0" fontId="4" fillId="15" borderId="75" xfId="0" applyFont="1" applyFill="1" applyBorder="1" applyAlignment="1">
      <alignment horizontal="center" vertical="center" wrapText="1"/>
    </xf>
    <xf numFmtId="0" fontId="0" fillId="5" borderId="75" xfId="0" applyFill="1" applyBorder="1" applyAlignment="1">
      <alignment horizontal="center" vertical="center"/>
    </xf>
    <xf numFmtId="0" fontId="7" fillId="10" borderId="76" xfId="0" applyFont="1" applyFill="1" applyBorder="1" applyAlignment="1">
      <alignment horizontal="left" vertical="center" wrapText="1"/>
    </xf>
    <xf numFmtId="0" fontId="5" fillId="11" borderId="77" xfId="0" applyFont="1" applyFill="1" applyBorder="1" applyAlignment="1">
      <alignment horizontal="justify" vertical="center" wrapText="1"/>
    </xf>
    <xf numFmtId="0" fontId="5" fillId="15" borderId="77" xfId="0" applyFont="1" applyFill="1" applyBorder="1" applyAlignment="1">
      <alignment horizontal="left" vertical="center" wrapText="1"/>
    </xf>
    <xf numFmtId="0" fontId="5" fillId="15" borderId="78" xfId="0" applyFont="1" applyFill="1" applyBorder="1" applyAlignment="1">
      <alignment horizontal="left" vertical="center" wrapText="1"/>
    </xf>
    <xf numFmtId="3" fontId="7" fillId="10" borderId="79" xfId="0" applyNumberFormat="1" applyFont="1" applyFill="1" applyBorder="1" applyAlignment="1">
      <alignment horizontal="center" vertical="center" wrapText="1"/>
    </xf>
    <xf numFmtId="0" fontId="0" fillId="5" borderId="79" xfId="0" applyFill="1" applyBorder="1" applyAlignment="1">
      <alignment horizontal="center" vertical="center"/>
    </xf>
    <xf numFmtId="0" fontId="0" fillId="5" borderId="80" xfId="0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 wrapText="1"/>
    </xf>
    <xf numFmtId="0" fontId="7" fillId="14" borderId="81" xfId="0" applyFont="1" applyFill="1" applyBorder="1" applyAlignment="1">
      <alignment horizontal="center" vertical="center" wrapText="1"/>
    </xf>
    <xf numFmtId="0" fontId="5" fillId="11" borderId="41" xfId="0" applyFont="1" applyFill="1" applyBorder="1" applyAlignment="1">
      <alignment horizontal="center" vertical="center" wrapText="1"/>
    </xf>
    <xf numFmtId="3" fontId="7" fillId="10" borderId="77" xfId="0" applyNumberFormat="1" applyFont="1" applyFill="1" applyBorder="1" applyAlignment="1">
      <alignment horizontal="center" vertical="center" wrapText="1"/>
    </xf>
    <xf numFmtId="0" fontId="2" fillId="5" borderId="84" xfId="0" applyFont="1" applyFill="1" applyBorder="1" applyAlignment="1">
      <alignment horizontal="center" vertical="center" wrapText="1"/>
    </xf>
    <xf numFmtId="3" fontId="7" fillId="10" borderId="73" xfId="0" applyNumberFormat="1" applyFont="1" applyFill="1" applyBorder="1" applyAlignment="1">
      <alignment horizontal="center" vertical="center" wrapText="1"/>
    </xf>
    <xf numFmtId="0" fontId="0" fillId="5" borderId="73" xfId="0" applyFill="1" applyBorder="1" applyAlignment="1">
      <alignment horizontal="center" vertical="center"/>
    </xf>
    <xf numFmtId="0" fontId="0" fillId="11" borderId="71" xfId="0" applyFill="1" applyBorder="1" applyAlignment="1">
      <alignment horizontal="center" vertical="center"/>
    </xf>
    <xf numFmtId="0" fontId="0" fillId="11" borderId="75" xfId="0" applyFill="1" applyBorder="1" applyAlignment="1">
      <alignment horizontal="center" vertical="center"/>
    </xf>
    <xf numFmtId="0" fontId="0" fillId="16" borderId="82" xfId="0" applyFill="1" applyBorder="1" applyAlignment="1">
      <alignment horizontal="center" vertical="center" wrapText="1"/>
    </xf>
    <xf numFmtId="0" fontId="18" fillId="11" borderId="82" xfId="0" applyFont="1" applyFill="1" applyBorder="1" applyAlignment="1">
      <alignment horizontal="center" vertical="center" wrapText="1"/>
    </xf>
    <xf numFmtId="3" fontId="18" fillId="11" borderId="82" xfId="0" applyNumberFormat="1" applyFont="1" applyFill="1" applyBorder="1" applyAlignment="1">
      <alignment horizontal="center" vertical="center" wrapText="1"/>
    </xf>
    <xf numFmtId="0" fontId="18" fillId="11" borderId="83" xfId="0" applyFont="1" applyFill="1" applyBorder="1" applyAlignment="1">
      <alignment horizontal="center" vertical="center" wrapText="1"/>
    </xf>
    <xf numFmtId="0" fontId="0" fillId="11" borderId="77" xfId="0" applyFill="1" applyBorder="1" applyAlignment="1">
      <alignment horizontal="center" vertical="center"/>
    </xf>
    <xf numFmtId="0" fontId="0" fillId="11" borderId="78" xfId="0" applyFill="1" applyBorder="1" applyAlignment="1">
      <alignment horizontal="center" vertical="center"/>
    </xf>
    <xf numFmtId="0" fontId="0" fillId="11" borderId="72" xfId="0" applyFill="1" applyBorder="1" applyAlignment="1">
      <alignment horizontal="center" vertical="center"/>
    </xf>
    <xf numFmtId="10" fontId="0" fillId="13" borderId="85" xfId="0" applyNumberFormat="1" applyFill="1" applyBorder="1" applyAlignment="1">
      <alignment horizontal="center" vertical="center" wrapText="1"/>
    </xf>
    <xf numFmtId="0" fontId="0" fillId="0" borderId="19" xfId="0" applyBorder="1"/>
    <xf numFmtId="0" fontId="0" fillId="0" borderId="4" xfId="0" applyBorder="1"/>
    <xf numFmtId="0" fontId="0" fillId="5" borderId="74" xfId="0" applyFill="1" applyBorder="1" applyAlignment="1">
      <alignment horizontal="center" vertical="center"/>
    </xf>
    <xf numFmtId="0" fontId="0" fillId="11" borderId="86" xfId="0" applyFill="1" applyBorder="1" applyAlignment="1">
      <alignment horizontal="center" vertical="center"/>
    </xf>
    <xf numFmtId="10" fontId="0" fillId="12" borderId="13" xfId="0" applyNumberFormat="1" applyFill="1" applyBorder="1" applyAlignment="1">
      <alignment horizontal="center" vertical="center" wrapText="1"/>
    </xf>
    <xf numFmtId="10" fontId="0" fillId="12" borderId="87" xfId="0" applyNumberFormat="1" applyFill="1" applyBorder="1" applyAlignment="1">
      <alignment horizontal="center" vertical="center" wrapText="1"/>
    </xf>
    <xf numFmtId="10" fontId="0" fillId="12" borderId="88" xfId="0" applyNumberFormat="1" applyFill="1" applyBorder="1" applyAlignment="1">
      <alignment horizontal="center" vertical="center" wrapText="1"/>
    </xf>
    <xf numFmtId="0" fontId="16" fillId="5" borderId="89" xfId="0" applyFont="1" applyFill="1" applyBorder="1" applyAlignment="1">
      <alignment horizontal="center" vertical="center" wrapText="1"/>
    </xf>
    <xf numFmtId="0" fontId="15" fillId="5" borderId="72" xfId="0" applyFont="1" applyFill="1" applyBorder="1"/>
    <xf numFmtId="0" fontId="15" fillId="5" borderId="86" xfId="0" applyFont="1" applyFill="1" applyBorder="1"/>
    <xf numFmtId="0" fontId="21" fillId="11" borderId="67" xfId="0" applyFont="1" applyFill="1" applyBorder="1" applyAlignment="1">
      <alignment vertical="center" wrapText="1"/>
    </xf>
    <xf numFmtId="0" fontId="21" fillId="11" borderId="73" xfId="0" applyFont="1" applyFill="1" applyBorder="1" applyAlignment="1">
      <alignment wrapText="1"/>
    </xf>
    <xf numFmtId="0" fontId="22" fillId="5" borderId="71" xfId="0" applyFont="1" applyFill="1" applyBorder="1" applyAlignment="1">
      <alignment wrapText="1"/>
    </xf>
    <xf numFmtId="0" fontId="21" fillId="11" borderId="73" xfId="0" applyFont="1" applyFill="1" applyBorder="1" applyAlignment="1">
      <alignment horizontal="left" wrapText="1"/>
    </xf>
    <xf numFmtId="0" fontId="21" fillId="11" borderId="74" xfId="0" applyFont="1" applyFill="1" applyBorder="1" applyAlignment="1">
      <alignment wrapText="1"/>
    </xf>
    <xf numFmtId="0" fontId="22" fillId="5" borderId="75" xfId="0" applyFont="1" applyFill="1" applyBorder="1" applyAlignment="1">
      <alignment wrapText="1"/>
    </xf>
    <xf numFmtId="0" fontId="21" fillId="5" borderId="68" xfId="0" applyFont="1" applyFill="1" applyBorder="1" applyAlignment="1">
      <alignment horizontal="left" vertical="center" wrapText="1"/>
    </xf>
    <xf numFmtId="1" fontId="4" fillId="11" borderId="90" xfId="1" applyNumberFormat="1" applyFont="1" applyFill="1" applyBorder="1" applyAlignment="1">
      <alignment horizontal="center" vertical="center" wrapText="1"/>
    </xf>
    <xf numFmtId="1" fontId="4" fillId="11" borderId="54" xfId="1" applyNumberFormat="1" applyFont="1" applyFill="1" applyBorder="1" applyAlignment="1">
      <alignment horizontal="center" vertical="center" wrapText="1"/>
    </xf>
    <xf numFmtId="0" fontId="8" fillId="11" borderId="55" xfId="0" applyFont="1" applyFill="1" applyBorder="1" applyAlignment="1">
      <alignment horizontal="justify" vertical="center" wrapText="1"/>
    </xf>
    <xf numFmtId="0" fontId="4" fillId="5" borderId="53" xfId="0" applyFont="1" applyFill="1" applyBorder="1" applyAlignment="1">
      <alignment horizontal="justify" vertical="center" wrapText="1"/>
    </xf>
    <xf numFmtId="0" fontId="8" fillId="11" borderId="53" xfId="0" applyFont="1" applyFill="1" applyBorder="1" applyAlignment="1">
      <alignment horizontal="justify" vertical="center" wrapText="1"/>
    </xf>
    <xf numFmtId="165" fontId="4" fillId="11" borderId="59" xfId="1" applyNumberFormat="1" applyFont="1" applyFill="1" applyBorder="1" applyAlignment="1">
      <alignment horizontal="center" vertical="center" wrapText="1"/>
    </xf>
    <xf numFmtId="10" fontId="0" fillId="12" borderId="65" xfId="0" applyNumberForma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justify" vertical="center" wrapText="1"/>
    </xf>
    <xf numFmtId="0" fontId="4" fillId="5" borderId="13" xfId="0" applyFont="1" applyFill="1" applyBorder="1" applyAlignment="1">
      <alignment horizontal="justify" vertical="center" wrapText="1"/>
    </xf>
    <xf numFmtId="0" fontId="8" fillId="11" borderId="13" xfId="0" applyFont="1" applyFill="1" applyBorder="1" applyAlignment="1">
      <alignment horizontal="justify" vertical="center" wrapText="1"/>
    </xf>
    <xf numFmtId="0" fontId="4" fillId="5" borderId="68" xfId="0" applyFont="1" applyFill="1" applyBorder="1" applyAlignment="1">
      <alignment horizontal="left" vertical="center" wrapText="1"/>
    </xf>
    <xf numFmtId="0" fontId="0" fillId="5" borderId="71" xfId="0" applyFill="1" applyBorder="1" applyAlignment="1">
      <alignment wrapText="1"/>
    </xf>
    <xf numFmtId="0" fontId="0" fillId="5" borderId="75" xfId="0" applyFill="1" applyBorder="1" applyAlignment="1">
      <alignment wrapText="1"/>
    </xf>
    <xf numFmtId="0" fontId="1" fillId="9" borderId="43" xfId="0" applyFont="1" applyFill="1" applyBorder="1" applyAlignment="1">
      <alignment horizontal="center" vertical="center" wrapText="1"/>
    </xf>
    <xf numFmtId="0" fontId="1" fillId="9" borderId="44" xfId="0" applyFont="1" applyFill="1" applyBorder="1" applyAlignment="1">
      <alignment horizontal="center" vertical="center" wrapText="1"/>
    </xf>
    <xf numFmtId="0" fontId="1" fillId="9" borderId="48" xfId="0" applyFont="1" applyFill="1" applyBorder="1" applyAlignment="1">
      <alignment horizontal="center" vertical="center" wrapText="1"/>
    </xf>
    <xf numFmtId="0" fontId="1" fillId="9" borderId="49" xfId="0" applyFont="1" applyFill="1" applyBorder="1" applyAlignment="1">
      <alignment horizontal="center" vertical="center" wrapText="1"/>
    </xf>
    <xf numFmtId="0" fontId="1" fillId="9" borderId="45" xfId="0" applyFont="1" applyFill="1" applyBorder="1" applyAlignment="1">
      <alignment horizontal="center" vertical="center" wrapText="1"/>
    </xf>
    <xf numFmtId="0" fontId="1" fillId="9" borderId="46" xfId="0" applyFont="1" applyFill="1" applyBorder="1" applyAlignment="1">
      <alignment horizontal="center" vertical="center" wrapText="1"/>
    </xf>
    <xf numFmtId="0" fontId="1" fillId="9" borderId="47" xfId="0" applyFont="1" applyFill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horizontal="left" vertical="center" wrapText="1"/>
    </xf>
    <xf numFmtId="0" fontId="4" fillId="5" borderId="63" xfId="0" applyFont="1" applyFill="1" applyBorder="1" applyAlignment="1">
      <alignment horizontal="left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1" fillId="10" borderId="31" xfId="0" applyFont="1" applyFill="1" applyBorder="1" applyAlignment="1">
      <alignment horizontal="center" vertical="center" wrapText="1"/>
    </xf>
    <xf numFmtId="0" fontId="11" fillId="10" borderId="32" xfId="0" applyFont="1" applyFill="1" applyBorder="1" applyAlignment="1">
      <alignment horizontal="center" vertical="center" wrapText="1"/>
    </xf>
    <xf numFmtId="0" fontId="11" fillId="10" borderId="30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3" fillId="9" borderId="64" xfId="0" applyFont="1" applyFill="1" applyBorder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16" fillId="10" borderId="19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31" xfId="0" applyFont="1" applyFill="1" applyBorder="1" applyAlignment="1">
      <alignment horizontal="center" vertical="center" wrapText="1"/>
    </xf>
    <xf numFmtId="0" fontId="16" fillId="10" borderId="32" xfId="0" applyFont="1" applyFill="1" applyBorder="1" applyAlignment="1">
      <alignment horizontal="center" vertical="center" wrapText="1"/>
    </xf>
    <xf numFmtId="0" fontId="16" fillId="10" borderId="30" xfId="0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horizontal="center" vertical="center" wrapText="1"/>
    </xf>
    <xf numFmtId="0" fontId="14" fillId="10" borderId="22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28"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DE9EB"/>
      <color rgb="FF611D1D"/>
      <color rgb="FFBD2452"/>
      <color rgb="FFFEF4F5"/>
      <color rgb="FFF9D3D8"/>
      <color rgb="FF006600"/>
      <color rgb="FF0033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2344614</xdr:colOff>
      <xdr:row>1</xdr:row>
      <xdr:rowOff>86591</xdr:rowOff>
    </xdr:from>
    <xdr:to>
      <xdr:col>3</xdr:col>
      <xdr:colOff>1968529</xdr:colOff>
      <xdr:row>7</xdr:row>
      <xdr:rowOff>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D2433F1-B09D-4236-B727-7362F0C80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432" y="277091"/>
          <a:ext cx="2013824" cy="1989515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1</xdr:row>
      <xdr:rowOff>61057</xdr:rowOff>
    </xdr:from>
    <xdr:to>
      <xdr:col>2</xdr:col>
      <xdr:colOff>1887185</xdr:colOff>
      <xdr:row>6</xdr:row>
      <xdr:rowOff>37601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B51F8BE-2DE5-41BF-8EB3-C30ACA8CD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615" y="256442"/>
          <a:ext cx="2912955" cy="1869332"/>
        </a:xfrm>
        <a:prstGeom prst="rect">
          <a:avLst/>
        </a:prstGeom>
      </xdr:spPr>
    </xdr:pic>
    <xdr:clientData/>
  </xdr:twoCellAnchor>
  <xdr:twoCellAnchor editAs="oneCell">
    <xdr:from>
      <xdr:col>22</xdr:col>
      <xdr:colOff>380999</xdr:colOff>
      <xdr:row>1</xdr:row>
      <xdr:rowOff>103910</xdr:rowOff>
    </xdr:from>
    <xdr:to>
      <xdr:col>27</xdr:col>
      <xdr:colOff>19499</xdr:colOff>
      <xdr:row>5</xdr:row>
      <xdr:rowOff>363683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0F0117-338A-4BC2-BB88-85AC7D13DFF5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95090" y="294410"/>
          <a:ext cx="5999221" cy="1783773"/>
        </a:xfrm>
        <a:prstGeom prst="rect">
          <a:avLst/>
        </a:prstGeom>
        <a:noFill/>
      </xdr:spPr>
    </xdr:pic>
    <xdr:clientData/>
  </xdr:twoCellAnchor>
  <xdr:oneCellAnchor>
    <xdr:from>
      <xdr:col>21</xdr:col>
      <xdr:colOff>845444</xdr:colOff>
      <xdr:row>37</xdr:row>
      <xdr:rowOff>186118</xdr:rowOff>
    </xdr:from>
    <xdr:ext cx="4543425" cy="1203879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FC9736AA-8B80-46EE-97E9-B0A15BA329FD}"/>
            </a:ext>
          </a:extLst>
        </xdr:cNvPr>
        <xdr:cNvSpPr txBox="1"/>
      </xdr:nvSpPr>
      <xdr:spPr>
        <a:xfrm>
          <a:off x="22505294" y="28361068"/>
          <a:ext cx="4543425" cy="120387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sp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_________________________</a:t>
          </a:r>
          <a:endParaRPr sz="1400" b="1" i="1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Autorizó</a:t>
          </a:r>
          <a:endParaRPr sz="1400" b="1" i="0"/>
        </a:p>
        <a:p>
          <a:pPr algn="ctr" rtl="0"/>
          <a:r>
            <a:rPr lang="es-MX" sz="1100" b="1" i="0"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>
              <a:effectLst/>
              <a:latin typeface="+mn-lt"/>
              <a:ea typeface="+mn-ea"/>
              <a:cs typeface="+mn-cs"/>
            </a:rPr>
            <a:t>M.C. ENRIQUE EDUARDO ENCALADA SANCHEZ</a:t>
          </a:r>
          <a:endParaRPr lang="es-MX" b="1" i="0">
            <a:effectLst/>
          </a:endParaRPr>
        </a:p>
        <a:p>
          <a:pPr algn="ctr" rtl="0"/>
          <a:r>
            <a:rPr lang="en-US" sz="1100" b="1" i="0">
              <a:effectLst/>
              <a:latin typeface="+mn-lt"/>
              <a:ea typeface="+mn-ea"/>
              <a:cs typeface="+mn-cs"/>
            </a:rPr>
            <a:t>DIRECTOR DE PLANEACIÓN DE LA DGPM</a:t>
          </a:r>
          <a:endParaRPr lang="es-MX" b="1" i="0">
            <a:effectLst/>
          </a:endParaRPr>
        </a:p>
        <a:p>
          <a:pPr algn="ctr"/>
          <a:endParaRPr lang="es-MX" sz="1100" b="1" i="0">
            <a:effectLst/>
            <a:latin typeface="+mn-lt"/>
            <a:ea typeface="+mn-ea"/>
            <a:cs typeface="+mn-cs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400" b="1" i="1"/>
        </a:p>
      </xdr:txBody>
    </xdr:sp>
    <xdr:clientData fLocksWithSheet="0"/>
  </xdr:oneCellAnchor>
  <xdr:oneCellAnchor>
    <xdr:from>
      <xdr:col>0</xdr:col>
      <xdr:colOff>642275</xdr:colOff>
      <xdr:row>37</xdr:row>
      <xdr:rowOff>131563</xdr:rowOff>
    </xdr:from>
    <xdr:ext cx="4962525" cy="1114425"/>
    <xdr:sp macro="" textlink="">
      <xdr:nvSpPr>
        <xdr:cNvPr id="7" name="Shape 4">
          <a:extLst>
            <a:ext uri="{FF2B5EF4-FFF2-40B4-BE49-F238E27FC236}">
              <a16:creationId xmlns:a16="http://schemas.microsoft.com/office/drawing/2014/main" id="{86BCA6D2-C75F-45E8-8506-845FF0533B5C}"/>
            </a:ext>
          </a:extLst>
        </xdr:cNvPr>
        <xdr:cNvSpPr txBox="1"/>
      </xdr:nvSpPr>
      <xdr:spPr>
        <a:xfrm>
          <a:off x="642275" y="28306513"/>
          <a:ext cx="4962525" cy="1114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_________________________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Elaboró</a:t>
          </a:r>
          <a:endParaRPr sz="12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algn="ctr"/>
          <a:r>
            <a:rPr lang="es-MX" sz="1100" b="1">
              <a:effectLst/>
              <a:latin typeface="+mn-lt"/>
              <a:ea typeface="+mn-ea"/>
              <a:cs typeface="+mn-cs"/>
            </a:rPr>
            <a:t>CRUZ AMAIRANY MORGAN PADRÓN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effectLst/>
              <a:latin typeface="+mn-lt"/>
              <a:ea typeface="+mn-ea"/>
              <a:cs typeface="+mn-cs"/>
            </a:rPr>
            <a:t>TITULAR DE LA UNIDAD JURÍDICA Y ADMINISTRATIVA DE LA OPERADORA Y ADMINISTRADORA DE BIENES MUNICIPALES S.A. DE C.V.</a:t>
          </a:r>
          <a:endParaRPr lang="es-MX" sz="1100">
            <a:effectLst/>
            <a:latin typeface="+mn-lt"/>
            <a:ea typeface="+mn-ea"/>
            <a:cs typeface="+mn-cs"/>
          </a:endParaRPr>
        </a:p>
      </xdr:txBody>
    </xdr:sp>
    <xdr:clientData fLocksWithSheet="0"/>
  </xdr:oneCellAnchor>
  <xdr:oneCellAnchor>
    <xdr:from>
      <xdr:col>9</xdr:col>
      <xdr:colOff>927893</xdr:colOff>
      <xdr:row>37</xdr:row>
      <xdr:rowOff>36867</xdr:rowOff>
    </xdr:from>
    <xdr:ext cx="3638550" cy="1272338"/>
    <xdr:sp macro="" textlink="">
      <xdr:nvSpPr>
        <xdr:cNvPr id="9" name="Shape 5">
          <a:extLst>
            <a:ext uri="{FF2B5EF4-FFF2-40B4-BE49-F238E27FC236}">
              <a16:creationId xmlns:a16="http://schemas.microsoft.com/office/drawing/2014/main" id="{8125E658-A370-433E-8071-7D399E467E7D}"/>
            </a:ext>
          </a:extLst>
        </xdr:cNvPr>
        <xdr:cNvSpPr txBox="1"/>
      </xdr:nvSpPr>
      <xdr:spPr>
        <a:xfrm>
          <a:off x="15569179" y="28829581"/>
          <a:ext cx="3638550" cy="1272338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_________________________</a:t>
          </a:r>
          <a:endParaRPr sz="14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Revisó</a:t>
          </a:r>
          <a:endParaRPr lang="es-MX">
            <a:effectLst/>
          </a:endParaRPr>
        </a:p>
        <a:p>
          <a:pPr algn="ctr"/>
          <a:r>
            <a:rPr lang="es-MX" sz="1100" b="1">
              <a:effectLst/>
              <a:latin typeface="+mn-lt"/>
              <a:ea typeface="+mn-ea"/>
              <a:cs typeface="+mn-cs"/>
            </a:rPr>
            <a:t>LANDY GUADALUPE CANCHE PANTOJA</a:t>
          </a:r>
          <a:endParaRPr lang="es-MX" sz="1400">
            <a:effectLst/>
          </a:endParaRPr>
        </a:p>
        <a:p>
          <a:pPr algn="ctr"/>
          <a:r>
            <a:rPr lang="es-MX" sz="1100" b="1">
              <a:effectLst/>
              <a:latin typeface="+mn-lt"/>
              <a:ea typeface="+mn-ea"/>
              <a:cs typeface="+mn-cs"/>
            </a:rPr>
            <a:t>ADMINISTRADOR ÚNICO DE LA</a:t>
          </a:r>
          <a:endParaRPr lang="es-MX" sz="1400">
            <a:effectLst/>
          </a:endParaRPr>
        </a:p>
        <a:p>
          <a:pPr algn="ctr"/>
          <a:r>
            <a:rPr lang="es-MX" sz="1100" b="1">
              <a:effectLst/>
              <a:latin typeface="+mn-lt"/>
              <a:ea typeface="+mn-ea"/>
              <a:cs typeface="+mn-cs"/>
            </a:rPr>
            <a:t>OPERADORA Y ADMINISTRADORA DE BIENES MUNICIPALES S.A. DE C.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42"/>
  <sheetViews>
    <sheetView tabSelected="1" topLeftCell="A28" zoomScale="70" zoomScaleNormal="70" workbookViewId="0">
      <selection activeCell="V55" sqref="V55"/>
    </sheetView>
  </sheetViews>
  <sheetFormatPr baseColWidth="10" defaultColWidth="11.42578125" defaultRowHeight="15" x14ac:dyDescent="0.25"/>
  <cols>
    <col min="2" max="2" width="20.140625" customWidth="1"/>
    <col min="3" max="3" width="35.85546875" customWidth="1"/>
    <col min="4" max="4" width="33.85546875" customWidth="1"/>
    <col min="5" max="6" width="31.42578125" customWidth="1"/>
    <col min="7" max="7" width="22" customWidth="1"/>
    <col min="8" max="19" width="16.85546875" customWidth="1"/>
    <col min="20" max="23" width="18.42578125" customWidth="1"/>
    <col min="24" max="25" width="15.140625" customWidth="1"/>
    <col min="26" max="26" width="46.7109375" customWidth="1"/>
    <col min="27" max="27" width="19" hidden="1" customWidth="1"/>
  </cols>
  <sheetData>
    <row r="2" spans="1:27" ht="30" x14ac:dyDescent="0.25">
      <c r="A2" s="13"/>
      <c r="B2" s="13"/>
      <c r="C2" s="13"/>
      <c r="D2" s="13"/>
      <c r="E2" s="173" t="s">
        <v>0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7" ht="30" x14ac:dyDescent="0.25">
      <c r="A3" s="13"/>
      <c r="B3" s="13"/>
      <c r="C3" s="13"/>
      <c r="D3" s="13"/>
      <c r="E3" s="173" t="s">
        <v>1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</row>
    <row r="4" spans="1:27" ht="30" x14ac:dyDescent="0.25">
      <c r="A4" s="13"/>
      <c r="B4" s="13"/>
      <c r="C4" s="13"/>
      <c r="D4" s="13"/>
      <c r="E4" s="173" t="s">
        <v>96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</row>
    <row r="5" spans="1:27" ht="30" x14ac:dyDescent="0.25">
      <c r="A5" s="13"/>
      <c r="B5" s="13"/>
      <c r="C5" s="13"/>
      <c r="D5" s="13"/>
      <c r="E5" s="173" t="s">
        <v>68</v>
      </c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1:27" ht="30" x14ac:dyDescent="0.25">
      <c r="A6" s="13"/>
      <c r="B6" s="13"/>
      <c r="C6" s="13"/>
      <c r="D6" s="13"/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</row>
    <row r="7" spans="1:27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9" spans="1:27" ht="15.75" thickBot="1" x14ac:dyDescent="0.3"/>
    <row r="10" spans="1:27" ht="18.75" thickBot="1" x14ac:dyDescent="0.3">
      <c r="B10" s="115"/>
      <c r="C10" s="116"/>
      <c r="D10" s="116"/>
      <c r="E10" s="116"/>
      <c r="F10" s="116"/>
      <c r="G10" s="162" t="s">
        <v>2</v>
      </c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4"/>
      <c r="X10" s="156" t="s">
        <v>3</v>
      </c>
      <c r="Y10" s="157"/>
      <c r="Z10" s="157"/>
      <c r="AA10" s="158"/>
    </row>
    <row r="11" spans="1:27" ht="42.75" customHeight="1" thickTop="1" thickBot="1" x14ac:dyDescent="0.3">
      <c r="B11" s="145" t="s">
        <v>4</v>
      </c>
      <c r="C11" s="147" t="s">
        <v>5</v>
      </c>
      <c r="D11" s="149" t="s">
        <v>6</v>
      </c>
      <c r="E11" s="150"/>
      <c r="F11" s="151"/>
      <c r="G11" s="165" t="s">
        <v>7</v>
      </c>
      <c r="H11" s="165"/>
      <c r="I11" s="165"/>
      <c r="J11" s="165"/>
      <c r="K11" s="166"/>
      <c r="L11" s="167" t="s">
        <v>8</v>
      </c>
      <c r="M11" s="168"/>
      <c r="N11" s="168"/>
      <c r="O11" s="169"/>
      <c r="P11" s="170" t="s">
        <v>9</v>
      </c>
      <c r="Q11" s="171"/>
      <c r="R11" s="171"/>
      <c r="S11" s="172"/>
      <c r="T11" s="170" t="s">
        <v>10</v>
      </c>
      <c r="U11" s="171"/>
      <c r="V11" s="171"/>
      <c r="W11" s="171"/>
      <c r="X11" s="159"/>
      <c r="Y11" s="160"/>
      <c r="Z11" s="160"/>
      <c r="AA11" s="161"/>
    </row>
    <row r="12" spans="1:27" ht="108" x14ac:dyDescent="0.25">
      <c r="B12" s="146"/>
      <c r="C12" s="148"/>
      <c r="D12" s="46" t="s">
        <v>11</v>
      </c>
      <c r="E12" s="46" t="s">
        <v>12</v>
      </c>
      <c r="F12" s="47" t="s">
        <v>13</v>
      </c>
      <c r="G12" s="98" t="s">
        <v>14</v>
      </c>
      <c r="H12" s="14" t="s">
        <v>15</v>
      </c>
      <c r="I12" s="15" t="s">
        <v>16</v>
      </c>
      <c r="J12" s="5" t="s">
        <v>17</v>
      </c>
      <c r="K12" s="100" t="s">
        <v>18</v>
      </c>
      <c r="L12" s="102" t="s">
        <v>15</v>
      </c>
      <c r="M12" s="15" t="s">
        <v>16</v>
      </c>
      <c r="N12" s="5" t="s">
        <v>17</v>
      </c>
      <c r="O12" s="16" t="s">
        <v>18</v>
      </c>
      <c r="P12" s="4" t="s">
        <v>15</v>
      </c>
      <c r="Q12" s="5" t="s">
        <v>16</v>
      </c>
      <c r="R12" s="6" t="s">
        <v>17</v>
      </c>
      <c r="S12" s="10" t="s">
        <v>18</v>
      </c>
      <c r="T12" s="11" t="s">
        <v>15</v>
      </c>
      <c r="U12" s="8" t="s">
        <v>16</v>
      </c>
      <c r="V12" s="7" t="s">
        <v>17</v>
      </c>
      <c r="W12" s="9" t="s">
        <v>18</v>
      </c>
      <c r="X12" s="17" t="s">
        <v>15</v>
      </c>
      <c r="Y12" s="20" t="s">
        <v>16</v>
      </c>
      <c r="Z12" s="18" t="s">
        <v>17</v>
      </c>
      <c r="AA12" s="21" t="s">
        <v>18</v>
      </c>
    </row>
    <row r="13" spans="1:27" ht="164.25" customHeight="1" x14ac:dyDescent="0.25">
      <c r="B13" s="152" t="s">
        <v>19</v>
      </c>
      <c r="C13" s="154" t="s">
        <v>67</v>
      </c>
      <c r="D13" s="22" t="s">
        <v>20</v>
      </c>
      <c r="E13" s="23" t="s">
        <v>21</v>
      </c>
      <c r="F13" s="24" t="s">
        <v>22</v>
      </c>
      <c r="G13" s="132">
        <v>42</v>
      </c>
      <c r="H13" s="34">
        <v>42</v>
      </c>
      <c r="I13" s="35">
        <v>42</v>
      </c>
      <c r="J13" s="36">
        <v>42</v>
      </c>
      <c r="K13" s="133">
        <v>42</v>
      </c>
      <c r="L13" s="37">
        <v>34</v>
      </c>
      <c r="M13" s="25">
        <v>57</v>
      </c>
      <c r="N13" s="26">
        <v>57</v>
      </c>
      <c r="O13" s="27" t="s">
        <v>23</v>
      </c>
      <c r="P13" s="1">
        <f t="shared" ref="P13:S14" si="0">IFERROR(L13/H13,"NO APLICA")</f>
        <v>0.80952380952380953</v>
      </c>
      <c r="Q13" s="2">
        <f t="shared" si="0"/>
        <v>1.3571428571428572</v>
      </c>
      <c r="R13" s="2">
        <f t="shared" si="0"/>
        <v>1.3571428571428572</v>
      </c>
      <c r="S13" s="3" t="str">
        <f t="shared" si="0"/>
        <v>NO APLICA</v>
      </c>
      <c r="T13" s="1">
        <f t="shared" ref="T13:W14" si="1">IFERROR(L13/G13,"NO APLICA")</f>
        <v>0.80952380952380953</v>
      </c>
      <c r="U13" s="2">
        <f t="shared" si="1"/>
        <v>1.3571428571428572</v>
      </c>
      <c r="V13" s="2">
        <f t="shared" si="1"/>
        <v>1.3571428571428572</v>
      </c>
      <c r="W13" s="3" t="str">
        <f t="shared" si="1"/>
        <v>NO APLICA</v>
      </c>
      <c r="X13" s="134"/>
      <c r="Y13" s="135"/>
      <c r="Z13" s="136" t="s">
        <v>69</v>
      </c>
      <c r="AA13" s="28"/>
    </row>
    <row r="14" spans="1:27" ht="187.5" customHeight="1" x14ac:dyDescent="0.25">
      <c r="B14" s="153"/>
      <c r="C14" s="155"/>
      <c r="D14" s="29" t="s">
        <v>24</v>
      </c>
      <c r="E14" s="30" t="s">
        <v>25</v>
      </c>
      <c r="F14" s="24" t="s">
        <v>26</v>
      </c>
      <c r="G14" s="39">
        <v>0.39500000000000002</v>
      </c>
      <c r="H14" s="40">
        <v>0.39500000000000002</v>
      </c>
      <c r="I14" s="41">
        <v>0.39500000000000002</v>
      </c>
      <c r="J14" s="42">
        <v>0.39500000000000002</v>
      </c>
      <c r="K14" s="137">
        <v>0.39500000000000002</v>
      </c>
      <c r="L14" s="38">
        <v>0.39700000000000002</v>
      </c>
      <c r="M14" s="31">
        <v>0.39700000000000002</v>
      </c>
      <c r="N14" s="32">
        <v>0.39700000000000002</v>
      </c>
      <c r="O14" s="33" t="s">
        <v>23</v>
      </c>
      <c r="P14" s="120">
        <f t="shared" si="0"/>
        <v>1.0050632911392405</v>
      </c>
      <c r="Q14" s="119">
        <f t="shared" si="0"/>
        <v>1.0050632911392405</v>
      </c>
      <c r="R14" s="119">
        <f t="shared" si="0"/>
        <v>1.0050632911392405</v>
      </c>
      <c r="S14" s="121" t="str">
        <f t="shared" ref="S14" si="2">IFERROR((O14-K14)/K14,"NO APLICA")</f>
        <v>NO APLICA</v>
      </c>
      <c r="T14" s="120">
        <f t="shared" si="1"/>
        <v>1.0050632911392405</v>
      </c>
      <c r="U14" s="138">
        <f t="shared" si="1"/>
        <v>1.0050632911392405</v>
      </c>
      <c r="V14" s="43">
        <f t="shared" si="1"/>
        <v>1.0050632911392405</v>
      </c>
      <c r="W14" s="44" t="str">
        <f t="shared" si="1"/>
        <v>NO APLICA</v>
      </c>
      <c r="X14" s="139"/>
      <c r="Y14" s="140"/>
      <c r="Z14" s="141" t="s">
        <v>70</v>
      </c>
      <c r="AA14" s="45"/>
    </row>
    <row r="15" spans="1:27" ht="144.75" customHeight="1" x14ac:dyDescent="0.25">
      <c r="B15" s="72" t="s">
        <v>39</v>
      </c>
      <c r="C15" s="73" t="s">
        <v>83</v>
      </c>
      <c r="D15" s="74" t="s">
        <v>40</v>
      </c>
      <c r="E15" s="75" t="s">
        <v>95</v>
      </c>
      <c r="F15" s="91" t="s">
        <v>41</v>
      </c>
      <c r="G15" s="99">
        <v>31620</v>
      </c>
      <c r="H15" s="95">
        <v>7905</v>
      </c>
      <c r="I15" s="76">
        <v>7905</v>
      </c>
      <c r="J15" s="76">
        <v>7509</v>
      </c>
      <c r="K15" s="101">
        <v>7905</v>
      </c>
      <c r="L15" s="103">
        <v>8308</v>
      </c>
      <c r="M15" s="76">
        <v>8343</v>
      </c>
      <c r="N15" s="76">
        <v>8295</v>
      </c>
      <c r="O15" s="77" t="s">
        <v>23</v>
      </c>
      <c r="P15" s="1">
        <f t="shared" ref="P15" si="3">IFERROR(L15/H15,"NO APLICA")</f>
        <v>1.0509803921568628</v>
      </c>
      <c r="Q15" s="2">
        <f t="shared" ref="Q15" si="4">IFERROR(M15/I15,"NO APLICA")</f>
        <v>1.0554079696394687</v>
      </c>
      <c r="R15" s="2">
        <f t="shared" ref="R15" si="5">IFERROR(N15/J15,"NO APLICA")</f>
        <v>1.1046743907311227</v>
      </c>
      <c r="S15" s="3" t="str">
        <f t="shared" ref="S15" si="6">IFERROR(O15/K15,"NO APLICA")</f>
        <v>NO APLICA</v>
      </c>
      <c r="T15" s="1">
        <f>IFERROR(L15/G15,"NO APLICA")</f>
        <v>0.2627450980392157</v>
      </c>
      <c r="U15" s="1">
        <v>0.54</v>
      </c>
      <c r="V15" s="2">
        <v>0.78890000000000005</v>
      </c>
      <c r="W15" s="3" t="str">
        <f t="shared" ref="W15" si="7">IFERROR(O15/J15,"NO APLICA")</f>
        <v>NO APLICA</v>
      </c>
      <c r="X15" s="125"/>
      <c r="Y15" s="131"/>
      <c r="Z15" s="142" t="s">
        <v>71</v>
      </c>
      <c r="AA15" s="122"/>
    </row>
    <row r="16" spans="1:27" ht="219" customHeight="1" x14ac:dyDescent="0.25">
      <c r="B16" s="78" t="s">
        <v>42</v>
      </c>
      <c r="C16" s="79" t="s">
        <v>84</v>
      </c>
      <c r="D16" s="79" t="s">
        <v>43</v>
      </c>
      <c r="E16" s="80" t="s">
        <v>95</v>
      </c>
      <c r="F16" s="92" t="s">
        <v>44</v>
      </c>
      <c r="G16" s="107">
        <v>895</v>
      </c>
      <c r="H16" s="96">
        <v>224</v>
      </c>
      <c r="I16" s="105">
        <v>224</v>
      </c>
      <c r="J16" s="81">
        <v>224</v>
      </c>
      <c r="K16" s="111">
        <v>223</v>
      </c>
      <c r="L16" s="104">
        <v>105</v>
      </c>
      <c r="M16" s="105">
        <v>87</v>
      </c>
      <c r="N16" s="81">
        <v>97</v>
      </c>
      <c r="O16" s="113" t="s">
        <v>23</v>
      </c>
      <c r="P16" s="1">
        <f t="shared" ref="P16:P26" si="8">IFERROR(L16/H16,"NO APLICA")</f>
        <v>0.46875</v>
      </c>
      <c r="Q16" s="2">
        <f t="shared" ref="Q16:Q26" si="9">IFERROR(M16/I16,"NO APLICA")</f>
        <v>0.38839285714285715</v>
      </c>
      <c r="R16" s="2">
        <f t="shared" ref="R16:R26" si="10">IFERROR(N16/J16,"NO APLICA")</f>
        <v>0.4330357142857143</v>
      </c>
      <c r="S16" s="3" t="str">
        <f t="shared" ref="S16:S26" si="11">IFERROR(O16/K16,"NO APLICA")</f>
        <v>NO APLICA</v>
      </c>
      <c r="T16" s="1">
        <f>IFERROR(L16/G16,"NO APLICA")</f>
        <v>0.11731843575418995</v>
      </c>
      <c r="U16" s="1">
        <v>0.21</v>
      </c>
      <c r="V16" s="2">
        <v>0.32290000000000002</v>
      </c>
      <c r="W16" s="3" t="str">
        <f t="shared" ref="W16:W26" si="12">IFERROR(O16/J16,"NO APLICA")</f>
        <v>NO APLICA</v>
      </c>
      <c r="X16" s="126"/>
      <c r="Y16" s="127"/>
      <c r="Z16" s="143" t="s">
        <v>72</v>
      </c>
      <c r="AA16" s="123"/>
    </row>
    <row r="17" spans="2:27" ht="276.75" customHeight="1" x14ac:dyDescent="0.25">
      <c r="B17" s="82" t="s">
        <v>27</v>
      </c>
      <c r="C17" s="83" t="s">
        <v>85</v>
      </c>
      <c r="D17" s="84" t="s">
        <v>45</v>
      </c>
      <c r="E17" s="85" t="s">
        <v>95</v>
      </c>
      <c r="F17" s="93" t="s">
        <v>46</v>
      </c>
      <c r="G17" s="107">
        <v>345</v>
      </c>
      <c r="H17" s="96">
        <v>86</v>
      </c>
      <c r="I17" s="105">
        <v>86</v>
      </c>
      <c r="J17" s="81">
        <v>86</v>
      </c>
      <c r="K17" s="111">
        <v>87</v>
      </c>
      <c r="L17" s="104">
        <v>49</v>
      </c>
      <c r="M17" s="105">
        <v>56</v>
      </c>
      <c r="N17" s="81">
        <v>48</v>
      </c>
      <c r="O17" s="113" t="s">
        <v>23</v>
      </c>
      <c r="P17" s="1">
        <f t="shared" si="8"/>
        <v>0.56976744186046513</v>
      </c>
      <c r="Q17" s="2">
        <f t="shared" si="9"/>
        <v>0.65116279069767447</v>
      </c>
      <c r="R17" s="2">
        <f t="shared" si="10"/>
        <v>0.55813953488372092</v>
      </c>
      <c r="S17" s="3" t="str">
        <f t="shared" si="11"/>
        <v>NO APLICA</v>
      </c>
      <c r="T17" s="1">
        <f t="shared" ref="T17:T26" si="13">IFERROR(L17/G17,"NO APLICA")</f>
        <v>0.14202898550724638</v>
      </c>
      <c r="U17" s="1">
        <v>0.3</v>
      </c>
      <c r="V17" s="2">
        <v>0.44340000000000002</v>
      </c>
      <c r="W17" s="3" t="str">
        <f t="shared" si="12"/>
        <v>NO APLICA</v>
      </c>
      <c r="X17" s="126"/>
      <c r="Y17" s="127"/>
      <c r="Z17" s="143" t="s">
        <v>73</v>
      </c>
      <c r="AA17" s="123"/>
    </row>
    <row r="18" spans="2:27" ht="242.25" customHeight="1" x14ac:dyDescent="0.25">
      <c r="B18" s="82" t="s">
        <v>27</v>
      </c>
      <c r="C18" s="83" t="s">
        <v>86</v>
      </c>
      <c r="D18" s="84" t="s">
        <v>47</v>
      </c>
      <c r="E18" s="85" t="s">
        <v>95</v>
      </c>
      <c r="F18" s="93" t="s">
        <v>48</v>
      </c>
      <c r="G18" s="108">
        <v>550</v>
      </c>
      <c r="H18" s="96">
        <v>137</v>
      </c>
      <c r="I18" s="105">
        <v>137</v>
      </c>
      <c r="J18" s="81">
        <v>137</v>
      </c>
      <c r="K18" s="111">
        <v>139</v>
      </c>
      <c r="L18" s="104">
        <v>56</v>
      </c>
      <c r="M18" s="105">
        <v>31</v>
      </c>
      <c r="N18" s="81">
        <v>49</v>
      </c>
      <c r="O18" s="113" t="s">
        <v>23</v>
      </c>
      <c r="P18" s="1">
        <f t="shared" si="8"/>
        <v>0.40875912408759124</v>
      </c>
      <c r="Q18" s="2">
        <f t="shared" si="9"/>
        <v>0.22627737226277372</v>
      </c>
      <c r="R18" s="2">
        <f t="shared" si="10"/>
        <v>0.35766423357664234</v>
      </c>
      <c r="S18" s="3" t="str">
        <f t="shared" si="11"/>
        <v>NO APLICA</v>
      </c>
      <c r="T18" s="1">
        <f t="shared" si="13"/>
        <v>0.10181818181818182</v>
      </c>
      <c r="U18" s="1">
        <v>0.16</v>
      </c>
      <c r="V18" s="2">
        <v>0.2472</v>
      </c>
      <c r="W18" s="3" t="str">
        <f t="shared" si="12"/>
        <v>NO APLICA</v>
      </c>
      <c r="X18" s="126"/>
      <c r="Y18" s="127"/>
      <c r="Z18" s="143" t="s">
        <v>74</v>
      </c>
      <c r="AA18" s="123"/>
    </row>
    <row r="19" spans="2:27" ht="108.75" customHeight="1" x14ac:dyDescent="0.25">
      <c r="B19" s="78" t="s">
        <v>49</v>
      </c>
      <c r="C19" s="86" t="s">
        <v>87</v>
      </c>
      <c r="D19" s="79" t="s">
        <v>50</v>
      </c>
      <c r="E19" s="80" t="s">
        <v>95</v>
      </c>
      <c r="F19" s="92" t="s">
        <v>51</v>
      </c>
      <c r="G19" s="109">
        <v>30000</v>
      </c>
      <c r="H19" s="96">
        <v>7500</v>
      </c>
      <c r="I19" s="105">
        <v>7500</v>
      </c>
      <c r="J19" s="81">
        <v>7500</v>
      </c>
      <c r="K19" s="111">
        <v>7500</v>
      </c>
      <c r="L19" s="104">
        <v>8019</v>
      </c>
      <c r="M19" s="105">
        <v>8057</v>
      </c>
      <c r="N19" s="81">
        <v>8046</v>
      </c>
      <c r="O19" s="113" t="s">
        <v>23</v>
      </c>
      <c r="P19" s="1">
        <f t="shared" si="8"/>
        <v>1.0691999999999999</v>
      </c>
      <c r="Q19" s="2">
        <f t="shared" si="9"/>
        <v>1.0742666666666667</v>
      </c>
      <c r="R19" s="2">
        <f t="shared" si="10"/>
        <v>1.0728</v>
      </c>
      <c r="S19" s="3" t="str">
        <f t="shared" si="11"/>
        <v>NO APLICA</v>
      </c>
      <c r="T19" s="1">
        <f t="shared" si="13"/>
        <v>0.26729999999999998</v>
      </c>
      <c r="U19" s="1">
        <v>0.54</v>
      </c>
      <c r="V19" s="2">
        <v>0.80400000000000005</v>
      </c>
      <c r="W19" s="3" t="str">
        <f t="shared" si="12"/>
        <v>NO APLICA</v>
      </c>
      <c r="X19" s="126"/>
      <c r="Y19" s="127"/>
      <c r="Z19" s="143" t="s">
        <v>75</v>
      </c>
      <c r="AA19" s="123"/>
    </row>
    <row r="20" spans="2:27" ht="105" x14ac:dyDescent="0.25">
      <c r="B20" s="82" t="s">
        <v>27</v>
      </c>
      <c r="C20" s="83" t="s">
        <v>88</v>
      </c>
      <c r="D20" s="83" t="s">
        <v>52</v>
      </c>
      <c r="E20" s="85" t="s">
        <v>95</v>
      </c>
      <c r="F20" s="93" t="s">
        <v>53</v>
      </c>
      <c r="G20" s="108">
        <v>4700</v>
      </c>
      <c r="H20" s="96">
        <v>1175</v>
      </c>
      <c r="I20" s="105">
        <v>1175</v>
      </c>
      <c r="J20" s="81">
        <v>1175</v>
      </c>
      <c r="K20" s="111">
        <v>1175</v>
      </c>
      <c r="L20" s="104">
        <v>1140</v>
      </c>
      <c r="M20" s="105">
        <v>928</v>
      </c>
      <c r="N20" s="81">
        <v>1053</v>
      </c>
      <c r="O20" s="113" t="s">
        <v>23</v>
      </c>
      <c r="P20" s="1">
        <f t="shared" si="8"/>
        <v>0.97021276595744677</v>
      </c>
      <c r="Q20" s="2">
        <f t="shared" si="9"/>
        <v>0.78978723404255324</v>
      </c>
      <c r="R20" s="2">
        <f t="shared" si="10"/>
        <v>0.89617021276595743</v>
      </c>
      <c r="S20" s="3" t="str">
        <f t="shared" si="11"/>
        <v>NO APLICA</v>
      </c>
      <c r="T20" s="1">
        <f t="shared" si="13"/>
        <v>0.24255319148936169</v>
      </c>
      <c r="U20" s="1">
        <f t="shared" ref="U20:U26" si="14">IFERROR((M20+L20)/G20,"NO APLICA")</f>
        <v>0.44</v>
      </c>
      <c r="V20" s="2">
        <v>0.66400000000000003</v>
      </c>
      <c r="W20" s="3" t="str">
        <f t="shared" si="12"/>
        <v>NO APLICA</v>
      </c>
      <c r="X20" s="126"/>
      <c r="Y20" s="127"/>
      <c r="Z20" s="143" t="s">
        <v>76</v>
      </c>
      <c r="AA20" s="123"/>
    </row>
    <row r="21" spans="2:27" ht="105" x14ac:dyDescent="0.25">
      <c r="B21" s="82" t="s">
        <v>27</v>
      </c>
      <c r="C21" s="83" t="s">
        <v>89</v>
      </c>
      <c r="D21" s="83" t="s">
        <v>54</v>
      </c>
      <c r="E21" s="85" t="s">
        <v>95</v>
      </c>
      <c r="F21" s="93" t="s">
        <v>55</v>
      </c>
      <c r="G21" s="108">
        <v>23200</v>
      </c>
      <c r="H21" s="96">
        <v>5800</v>
      </c>
      <c r="I21" s="105">
        <v>5800</v>
      </c>
      <c r="J21" s="81">
        <v>5800</v>
      </c>
      <c r="K21" s="111">
        <v>5800</v>
      </c>
      <c r="L21" s="104">
        <v>6712</v>
      </c>
      <c r="M21" s="105">
        <v>6927</v>
      </c>
      <c r="N21" s="81">
        <v>6666</v>
      </c>
      <c r="O21" s="113" t="s">
        <v>23</v>
      </c>
      <c r="P21" s="1">
        <f t="shared" si="8"/>
        <v>1.1572413793103449</v>
      </c>
      <c r="Q21" s="2">
        <f t="shared" si="9"/>
        <v>1.1943103448275862</v>
      </c>
      <c r="R21" s="2">
        <f t="shared" si="10"/>
        <v>1.1493103448275863</v>
      </c>
      <c r="S21" s="3" t="str">
        <f t="shared" si="11"/>
        <v>NO APLICA</v>
      </c>
      <c r="T21" s="1">
        <f t="shared" si="13"/>
        <v>0.28931034482758622</v>
      </c>
      <c r="U21" s="1">
        <v>0.59</v>
      </c>
      <c r="V21" s="2">
        <v>0.87519999999999998</v>
      </c>
      <c r="W21" s="3" t="str">
        <f t="shared" si="12"/>
        <v>NO APLICA</v>
      </c>
      <c r="X21" s="126"/>
      <c r="Y21" s="127"/>
      <c r="Z21" s="143" t="s">
        <v>77</v>
      </c>
      <c r="AA21" s="123"/>
    </row>
    <row r="22" spans="2:27" ht="111.75" customHeight="1" x14ac:dyDescent="0.25">
      <c r="B22" s="82" t="s">
        <v>27</v>
      </c>
      <c r="C22" s="83" t="s">
        <v>94</v>
      </c>
      <c r="D22" s="83" t="s">
        <v>56</v>
      </c>
      <c r="E22" s="85" t="s">
        <v>95</v>
      </c>
      <c r="F22" s="93" t="s">
        <v>57</v>
      </c>
      <c r="G22" s="108">
        <v>2100</v>
      </c>
      <c r="H22" s="96">
        <v>525</v>
      </c>
      <c r="I22" s="105">
        <v>525</v>
      </c>
      <c r="J22" s="81">
        <v>525</v>
      </c>
      <c r="K22" s="111">
        <v>525</v>
      </c>
      <c r="L22" s="104">
        <v>167</v>
      </c>
      <c r="M22" s="105">
        <v>202</v>
      </c>
      <c r="N22" s="81">
        <v>327</v>
      </c>
      <c r="O22" s="113" t="s">
        <v>23</v>
      </c>
      <c r="P22" s="1">
        <f t="shared" si="8"/>
        <v>0.3180952380952381</v>
      </c>
      <c r="Q22" s="2">
        <f t="shared" si="9"/>
        <v>0.38476190476190475</v>
      </c>
      <c r="R22" s="2">
        <f t="shared" si="10"/>
        <v>0.62285714285714289</v>
      </c>
      <c r="S22" s="3" t="str">
        <f t="shared" si="11"/>
        <v>NO APLICA</v>
      </c>
      <c r="T22" s="1">
        <f t="shared" si="13"/>
        <v>7.9523809523809524E-2</v>
      </c>
      <c r="U22" s="1">
        <v>0.18</v>
      </c>
      <c r="V22" s="2">
        <v>0.33139999999999997</v>
      </c>
      <c r="W22" s="3" t="str">
        <f t="shared" si="12"/>
        <v>NO APLICA</v>
      </c>
      <c r="X22" s="126"/>
      <c r="Y22" s="127"/>
      <c r="Z22" s="143" t="s">
        <v>80</v>
      </c>
      <c r="AA22" s="123"/>
    </row>
    <row r="23" spans="2:27" ht="125.25" customHeight="1" x14ac:dyDescent="0.25">
      <c r="B23" s="78" t="s">
        <v>58</v>
      </c>
      <c r="C23" s="79" t="s">
        <v>90</v>
      </c>
      <c r="D23" s="79" t="s">
        <v>59</v>
      </c>
      <c r="E23" s="80" t="s">
        <v>95</v>
      </c>
      <c r="F23" s="92" t="s">
        <v>60</v>
      </c>
      <c r="G23" s="108">
        <v>725</v>
      </c>
      <c r="H23" s="96">
        <v>182</v>
      </c>
      <c r="I23" s="105">
        <v>182</v>
      </c>
      <c r="J23" s="81">
        <v>182</v>
      </c>
      <c r="K23" s="111">
        <v>182</v>
      </c>
      <c r="L23" s="104">
        <v>184</v>
      </c>
      <c r="M23" s="105">
        <v>199</v>
      </c>
      <c r="N23" s="81">
        <v>152</v>
      </c>
      <c r="O23" s="113" t="s">
        <v>23</v>
      </c>
      <c r="P23" s="1">
        <f t="shared" si="8"/>
        <v>1.0109890109890109</v>
      </c>
      <c r="Q23" s="2">
        <f t="shared" si="9"/>
        <v>1.0934065934065933</v>
      </c>
      <c r="R23" s="2">
        <f t="shared" si="10"/>
        <v>0.8351648351648352</v>
      </c>
      <c r="S23" s="3" t="str">
        <f t="shared" si="11"/>
        <v>NO APLICA</v>
      </c>
      <c r="T23" s="1">
        <f t="shared" si="13"/>
        <v>0.25379310344827588</v>
      </c>
      <c r="U23" s="1">
        <v>0.53</v>
      </c>
      <c r="V23" s="2">
        <v>0.7379</v>
      </c>
      <c r="W23" s="3" t="str">
        <f t="shared" si="12"/>
        <v>NO APLICA</v>
      </c>
      <c r="X23" s="128"/>
      <c r="Y23" s="127"/>
      <c r="Z23" s="143" t="s">
        <v>78</v>
      </c>
      <c r="AA23" s="123"/>
    </row>
    <row r="24" spans="2:27" ht="243.75" customHeight="1" x14ac:dyDescent="0.25">
      <c r="B24" s="82" t="s">
        <v>27</v>
      </c>
      <c r="C24" s="83" t="s">
        <v>93</v>
      </c>
      <c r="D24" s="83" t="s">
        <v>61</v>
      </c>
      <c r="E24" s="85" t="s">
        <v>95</v>
      </c>
      <c r="F24" s="93" t="s">
        <v>62</v>
      </c>
      <c r="G24" s="108">
        <v>400</v>
      </c>
      <c r="H24" s="96">
        <v>100</v>
      </c>
      <c r="I24" s="105">
        <v>100</v>
      </c>
      <c r="J24" s="81">
        <v>100</v>
      </c>
      <c r="K24" s="111">
        <v>100</v>
      </c>
      <c r="L24" s="104">
        <v>44</v>
      </c>
      <c r="M24" s="105">
        <v>56</v>
      </c>
      <c r="N24" s="81">
        <v>56</v>
      </c>
      <c r="O24" s="113" t="s">
        <v>23</v>
      </c>
      <c r="P24" s="1">
        <f t="shared" si="8"/>
        <v>0.44</v>
      </c>
      <c r="Q24" s="2">
        <f t="shared" si="9"/>
        <v>0.56000000000000005</v>
      </c>
      <c r="R24" s="2">
        <f t="shared" si="10"/>
        <v>0.56000000000000005</v>
      </c>
      <c r="S24" s="3" t="str">
        <f t="shared" si="11"/>
        <v>NO APLICA</v>
      </c>
      <c r="T24" s="1">
        <f t="shared" si="13"/>
        <v>0.11</v>
      </c>
      <c r="U24" s="1">
        <f t="shared" si="14"/>
        <v>0.25</v>
      </c>
      <c r="V24" s="2">
        <v>0.39</v>
      </c>
      <c r="W24" s="3" t="str">
        <f t="shared" si="12"/>
        <v>NO APLICA</v>
      </c>
      <c r="X24" s="126"/>
      <c r="Y24" s="127"/>
      <c r="Z24" s="143" t="s">
        <v>79</v>
      </c>
      <c r="AA24" s="123"/>
    </row>
    <row r="25" spans="2:27" ht="113.25" customHeight="1" x14ac:dyDescent="0.25">
      <c r="B25" s="82" t="s">
        <v>27</v>
      </c>
      <c r="C25" s="83" t="s">
        <v>91</v>
      </c>
      <c r="D25" s="83" t="s">
        <v>63</v>
      </c>
      <c r="E25" s="85" t="s">
        <v>95</v>
      </c>
      <c r="F25" s="93" t="s">
        <v>64</v>
      </c>
      <c r="G25" s="108">
        <v>300</v>
      </c>
      <c r="H25" s="96">
        <v>75</v>
      </c>
      <c r="I25" s="105">
        <v>75</v>
      </c>
      <c r="J25" s="81">
        <v>75</v>
      </c>
      <c r="K25" s="111">
        <v>75</v>
      </c>
      <c r="L25" s="104">
        <v>110</v>
      </c>
      <c r="M25" s="105">
        <v>80</v>
      </c>
      <c r="N25" s="81">
        <v>39</v>
      </c>
      <c r="O25" s="113" t="s">
        <v>23</v>
      </c>
      <c r="P25" s="1">
        <f t="shared" si="8"/>
        <v>1.4666666666666666</v>
      </c>
      <c r="Q25" s="2">
        <f t="shared" si="9"/>
        <v>1.0666666666666667</v>
      </c>
      <c r="R25" s="2">
        <f t="shared" si="10"/>
        <v>0.52</v>
      </c>
      <c r="S25" s="3" t="str">
        <f t="shared" si="11"/>
        <v>NO APLICA</v>
      </c>
      <c r="T25" s="1">
        <f t="shared" si="13"/>
        <v>0.36666666666666664</v>
      </c>
      <c r="U25" s="1">
        <v>0.63</v>
      </c>
      <c r="V25" s="2">
        <v>0.79330000000000001</v>
      </c>
      <c r="W25" s="3" t="str">
        <f t="shared" si="12"/>
        <v>NO APLICA</v>
      </c>
      <c r="X25" s="126"/>
      <c r="Y25" s="127"/>
      <c r="Z25" s="143" t="s">
        <v>81</v>
      </c>
      <c r="AA25" s="123"/>
    </row>
    <row r="26" spans="2:27" ht="178.5" customHeight="1" thickBot="1" x14ac:dyDescent="0.3">
      <c r="B26" s="87" t="s">
        <v>27</v>
      </c>
      <c r="C26" s="88" t="s">
        <v>92</v>
      </c>
      <c r="D26" s="88" t="s">
        <v>65</v>
      </c>
      <c r="E26" s="89" t="s">
        <v>95</v>
      </c>
      <c r="F26" s="94" t="s">
        <v>66</v>
      </c>
      <c r="G26" s="110">
        <v>25</v>
      </c>
      <c r="H26" s="97">
        <v>7</v>
      </c>
      <c r="I26" s="106">
        <v>7</v>
      </c>
      <c r="J26" s="90">
        <v>7</v>
      </c>
      <c r="K26" s="112">
        <v>4</v>
      </c>
      <c r="L26" s="117">
        <v>30</v>
      </c>
      <c r="M26" s="106">
        <v>63</v>
      </c>
      <c r="N26" s="90">
        <v>48</v>
      </c>
      <c r="O26" s="118" t="s">
        <v>23</v>
      </c>
      <c r="P26" s="1">
        <f t="shared" si="8"/>
        <v>4.2857142857142856</v>
      </c>
      <c r="Q26" s="2">
        <f t="shared" si="9"/>
        <v>9</v>
      </c>
      <c r="R26" s="2">
        <f t="shared" si="10"/>
        <v>6.8571428571428568</v>
      </c>
      <c r="S26" s="3" t="str">
        <f t="shared" si="11"/>
        <v>NO APLICA</v>
      </c>
      <c r="T26" s="1">
        <f t="shared" si="13"/>
        <v>1.2</v>
      </c>
      <c r="U26" s="1">
        <f t="shared" si="14"/>
        <v>3.72</v>
      </c>
      <c r="V26" s="2">
        <v>5.64</v>
      </c>
      <c r="W26" s="3" t="str">
        <f t="shared" si="12"/>
        <v>NO APLICA</v>
      </c>
      <c r="X26" s="129"/>
      <c r="Y26" s="130"/>
      <c r="Z26" s="144" t="s">
        <v>82</v>
      </c>
      <c r="AA26" s="124"/>
    </row>
    <row r="27" spans="2:27" ht="15.75" thickBot="1" x14ac:dyDescent="0.3">
      <c r="I27" s="12"/>
      <c r="P27" s="114"/>
    </row>
    <row r="28" spans="2:27" ht="15.75" thickBot="1" x14ac:dyDescent="0.3">
      <c r="B28" s="48"/>
      <c r="C28" s="48"/>
      <c r="D28" s="48"/>
      <c r="E28" s="48"/>
      <c r="F28" s="48"/>
      <c r="G28" s="175" t="s">
        <v>28</v>
      </c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7"/>
      <c r="X28" s="178" t="s">
        <v>29</v>
      </c>
      <c r="Y28" s="179"/>
      <c r="Z28" s="179"/>
      <c r="AA28" s="180"/>
    </row>
    <row r="29" spans="2:27" ht="15.75" thickBot="1" x14ac:dyDescent="0.3">
      <c r="B29" s="48"/>
      <c r="C29" s="48"/>
      <c r="D29" s="48"/>
      <c r="E29" s="48"/>
      <c r="F29" s="48"/>
      <c r="G29" s="184" t="s">
        <v>30</v>
      </c>
      <c r="H29" s="186" t="s">
        <v>31</v>
      </c>
      <c r="I29" s="187"/>
      <c r="J29" s="187"/>
      <c r="K29" s="188"/>
      <c r="L29" s="186" t="s">
        <v>32</v>
      </c>
      <c r="M29" s="187"/>
      <c r="N29" s="187"/>
      <c r="O29" s="188"/>
      <c r="P29" s="189" t="s">
        <v>33</v>
      </c>
      <c r="Q29" s="190"/>
      <c r="R29" s="190"/>
      <c r="S29" s="191"/>
      <c r="T29" s="189" t="s">
        <v>34</v>
      </c>
      <c r="U29" s="190"/>
      <c r="V29" s="190"/>
      <c r="W29" s="191"/>
      <c r="X29" s="181"/>
      <c r="Y29" s="182"/>
      <c r="Z29" s="182"/>
      <c r="AA29" s="183"/>
    </row>
    <row r="30" spans="2:27" ht="15.75" thickBot="1" x14ac:dyDescent="0.3">
      <c r="B30" s="48"/>
      <c r="C30" s="48"/>
      <c r="D30" s="48"/>
      <c r="E30" s="48"/>
      <c r="F30" s="48"/>
      <c r="G30" s="185"/>
      <c r="H30" s="49" t="s">
        <v>35</v>
      </c>
      <c r="I30" s="50" t="s">
        <v>36</v>
      </c>
      <c r="J30" s="51" t="s">
        <v>37</v>
      </c>
      <c r="K30" s="50" t="s">
        <v>38</v>
      </c>
      <c r="L30" s="49" t="s">
        <v>35</v>
      </c>
      <c r="M30" s="50" t="s">
        <v>36</v>
      </c>
      <c r="N30" s="51" t="s">
        <v>37</v>
      </c>
      <c r="O30" s="50" t="s">
        <v>38</v>
      </c>
      <c r="P30" s="52" t="s">
        <v>15</v>
      </c>
      <c r="Q30" s="53" t="s">
        <v>16</v>
      </c>
      <c r="R30" s="54" t="s">
        <v>17</v>
      </c>
      <c r="S30" s="53" t="s">
        <v>18</v>
      </c>
      <c r="T30" s="54" t="s">
        <v>15</v>
      </c>
      <c r="U30" s="53" t="s">
        <v>16</v>
      </c>
      <c r="V30" s="54" t="s">
        <v>17</v>
      </c>
      <c r="W30" s="55" t="s">
        <v>18</v>
      </c>
      <c r="X30" s="56" t="s">
        <v>15</v>
      </c>
      <c r="Y30" s="57" t="s">
        <v>16</v>
      </c>
      <c r="Z30" s="58" t="s">
        <v>17</v>
      </c>
      <c r="AA30" s="59" t="s">
        <v>18</v>
      </c>
    </row>
    <row r="31" spans="2:27" ht="15.75" thickBot="1" x14ac:dyDescent="0.3">
      <c r="B31" s="48"/>
      <c r="C31" s="48"/>
      <c r="D31" s="48"/>
      <c r="E31" s="48"/>
      <c r="F31" s="48"/>
      <c r="G31" s="60">
        <v>0</v>
      </c>
      <c r="H31" s="61"/>
      <c r="I31" s="62"/>
      <c r="J31" s="63"/>
      <c r="K31" s="62"/>
      <c r="L31" s="61"/>
      <c r="M31" s="62"/>
      <c r="N31" s="63"/>
      <c r="O31" s="62"/>
      <c r="P31" s="64" t="str">
        <f>IFERROR(L31/H31,"NO APLICA")</f>
        <v>NO APLICA</v>
      </c>
      <c r="Q31" s="65" t="str">
        <f>IFERROR(M31/I31,"NO APLICA")</f>
        <v>NO APLICA</v>
      </c>
      <c r="R31" s="65" t="str">
        <f>IFERROR(N31/J31,"NO APLICA")</f>
        <v>NO APLICA</v>
      </c>
      <c r="S31" s="65" t="str">
        <f>IFERROR(O31/K31,"NO APLICA")</f>
        <v>NO APLICA</v>
      </c>
      <c r="T31" s="65" t="str">
        <f>IFERROR(L31/G31,"NO APLICA")</f>
        <v>NO APLICA</v>
      </c>
      <c r="U31" s="65" t="str">
        <f>IFERROR((L31+M31)/G31,"NO APLICA")</f>
        <v>NO APLICA</v>
      </c>
      <c r="V31" s="65" t="str">
        <f>IFERROR((L31+M31+N31)/G31,"NO APLICA")</f>
        <v>NO APLICA</v>
      </c>
      <c r="W31" s="66" t="str">
        <f>IFERROR((L31+M31+N31+O31)/G31,"NO APLICA")</f>
        <v>NO APLICA</v>
      </c>
      <c r="X31" s="19"/>
      <c r="Y31" s="67"/>
      <c r="Z31" s="68"/>
      <c r="AA31" s="69"/>
    </row>
    <row r="33" spans="5:16" x14ac:dyDescent="0.25">
      <c r="E33" s="70"/>
      <c r="F33" s="71"/>
      <c r="G33" s="71"/>
      <c r="H33" s="71"/>
      <c r="I33" s="71"/>
      <c r="J33" s="70"/>
      <c r="K33" s="71"/>
      <c r="L33" s="71"/>
      <c r="M33" s="71"/>
      <c r="N33" s="71"/>
      <c r="O33" s="71"/>
      <c r="P33" s="71"/>
    </row>
    <row r="34" spans="5:16" x14ac:dyDescent="0.25">
      <c r="E34" s="70"/>
      <c r="F34" s="71"/>
      <c r="G34" s="71"/>
      <c r="H34" s="71"/>
      <c r="I34" s="71"/>
      <c r="J34" s="70"/>
      <c r="K34" s="71"/>
      <c r="L34" s="71"/>
      <c r="M34" s="71"/>
      <c r="N34" s="71"/>
      <c r="O34" s="71"/>
      <c r="P34" s="71"/>
    </row>
    <row r="35" spans="5:16" x14ac:dyDescent="0.25">
      <c r="E35" s="70"/>
      <c r="F35" s="71"/>
      <c r="G35" s="71"/>
      <c r="H35" s="71"/>
      <c r="I35" s="71"/>
      <c r="J35" s="70"/>
      <c r="K35" s="71"/>
      <c r="L35" s="71"/>
      <c r="M35" s="71"/>
      <c r="N35" s="71"/>
      <c r="O35" s="71"/>
      <c r="P35" s="71"/>
    </row>
    <row r="36" spans="5:16" x14ac:dyDescent="0.25">
      <c r="E36" s="70"/>
      <c r="F36" s="71"/>
      <c r="G36" s="71"/>
      <c r="H36" s="71"/>
      <c r="I36" s="71"/>
      <c r="J36" s="70"/>
      <c r="K36" s="71"/>
      <c r="L36" s="71"/>
      <c r="M36" s="71"/>
      <c r="N36" s="71"/>
      <c r="O36" s="71"/>
      <c r="P36" s="71"/>
    </row>
    <row r="37" spans="5:16" x14ac:dyDescent="0.25">
      <c r="E37" s="70"/>
      <c r="F37" s="71"/>
      <c r="G37" s="71"/>
      <c r="H37" s="71"/>
      <c r="I37" s="71"/>
      <c r="J37" s="70"/>
      <c r="K37" s="71"/>
      <c r="L37" s="71"/>
      <c r="M37" s="71"/>
      <c r="N37" s="71"/>
      <c r="O37" s="71"/>
      <c r="P37" s="71"/>
    </row>
    <row r="38" spans="5:16" x14ac:dyDescent="0.25">
      <c r="E38" s="70"/>
      <c r="F38" s="71"/>
      <c r="G38" s="71"/>
      <c r="H38" s="71"/>
      <c r="I38" s="71"/>
      <c r="J38" s="70"/>
      <c r="K38" s="71"/>
      <c r="L38" s="71"/>
      <c r="M38" s="71"/>
      <c r="N38" s="71"/>
      <c r="O38" s="71"/>
      <c r="P38" s="71"/>
    </row>
    <row r="39" spans="5:16" x14ac:dyDescent="0.25">
      <c r="E39" s="70"/>
      <c r="F39" s="71"/>
      <c r="G39" s="71"/>
      <c r="H39" s="71"/>
      <c r="I39" s="71"/>
      <c r="J39" s="70"/>
      <c r="K39" s="71"/>
      <c r="L39" s="71"/>
      <c r="M39" s="71"/>
      <c r="N39" s="71"/>
      <c r="O39" s="71"/>
      <c r="P39" s="71"/>
    </row>
    <row r="40" spans="5:16" x14ac:dyDescent="0.25">
      <c r="E40" s="70"/>
      <c r="F40" s="71"/>
      <c r="G40" s="71"/>
      <c r="H40" s="71"/>
      <c r="I40" s="71"/>
      <c r="J40" s="70"/>
      <c r="K40" s="71"/>
      <c r="L40" s="71"/>
      <c r="M40" s="71"/>
      <c r="N40" s="71"/>
      <c r="O40" s="71"/>
      <c r="P40" s="71"/>
    </row>
    <row r="41" spans="5:16" x14ac:dyDescent="0.25">
      <c r="E41" s="70"/>
      <c r="F41" s="71"/>
      <c r="G41" s="71"/>
      <c r="H41" s="71"/>
      <c r="I41" s="71"/>
      <c r="J41" s="70"/>
      <c r="K41" s="71"/>
      <c r="L41" s="71"/>
      <c r="M41" s="71"/>
      <c r="N41" s="71"/>
      <c r="O41" s="71"/>
      <c r="P41" s="71"/>
    </row>
    <row r="42" spans="5:16" x14ac:dyDescent="0.25">
      <c r="E42" s="70"/>
      <c r="F42" s="71"/>
      <c r="G42" s="71"/>
      <c r="H42" s="71"/>
      <c r="I42" s="71"/>
      <c r="J42" s="70"/>
      <c r="K42" s="71"/>
      <c r="L42" s="71"/>
      <c r="M42" s="71"/>
      <c r="N42" s="71"/>
      <c r="O42" s="71"/>
      <c r="P42" s="71"/>
    </row>
  </sheetData>
  <mergeCells count="23">
    <mergeCell ref="G28:W28"/>
    <mergeCell ref="X28:AA29"/>
    <mergeCell ref="G29:G30"/>
    <mergeCell ref="H29:K29"/>
    <mergeCell ref="L29:O29"/>
    <mergeCell ref="P29:S29"/>
    <mergeCell ref="T29:W29"/>
    <mergeCell ref="E2:V2"/>
    <mergeCell ref="E3:V3"/>
    <mergeCell ref="E4:V4"/>
    <mergeCell ref="E5:V5"/>
    <mergeCell ref="E6:V6"/>
    <mergeCell ref="X10:AA11"/>
    <mergeCell ref="G10:W10"/>
    <mergeCell ref="G11:K11"/>
    <mergeCell ref="L11:O11"/>
    <mergeCell ref="P11:S11"/>
    <mergeCell ref="T11:W11"/>
    <mergeCell ref="B11:B12"/>
    <mergeCell ref="C11:C12"/>
    <mergeCell ref="D11:F11"/>
    <mergeCell ref="B13:B14"/>
    <mergeCell ref="C13:C14"/>
  </mergeCells>
  <conditionalFormatting sqref="P27">
    <cfRule type="cellIs" dxfId="27" priority="60" operator="equal">
      <formula>"NO APLICA"</formula>
    </cfRule>
    <cfRule type="cellIs" dxfId="26" priority="62" operator="between">
      <formula>1</formula>
      <formula>1.02</formula>
    </cfRule>
    <cfRule type="cellIs" dxfId="25" priority="63" operator="between">
      <formula>1.02</formula>
      <formula>1.77</formula>
    </cfRule>
    <cfRule type="cellIs" dxfId="24" priority="64" operator="greaterThan">
      <formula>1.77</formula>
    </cfRule>
  </conditionalFormatting>
  <conditionalFormatting sqref="P31:W31">
    <cfRule type="cellIs" dxfId="23" priority="34" operator="equal">
      <formula>"NO APLICA"</formula>
    </cfRule>
    <cfRule type="cellIs" dxfId="22" priority="36" operator="lessThanOrEqual">
      <formula>0.5</formula>
    </cfRule>
    <cfRule type="cellIs" dxfId="21" priority="37" operator="between">
      <formula>0.5</formula>
      <formula>0.7</formula>
    </cfRule>
    <cfRule type="cellIs" dxfId="20" priority="38" operator="between">
      <formula>0.7</formula>
      <formula>1.2</formula>
    </cfRule>
    <cfRule type="cellIs" dxfId="19" priority="39" operator="equal">
      <formula>0.7</formula>
    </cfRule>
    <cfRule type="cellIs" dxfId="18" priority="40" operator="greaterThan">
      <formula>0.7</formula>
    </cfRule>
  </conditionalFormatting>
  <conditionalFormatting sqref="P31:W31">
    <cfRule type="cellIs" dxfId="17" priority="35" operator="greaterThanOrEqual">
      <formula>1.2</formula>
    </cfRule>
  </conditionalFormatting>
  <conditionalFormatting sqref="P15:S26">
    <cfRule type="cellIs" dxfId="16" priority="20" operator="equal">
      <formula>"NO APLICA"</formula>
    </cfRule>
    <cfRule type="cellIs" dxfId="15" priority="21" operator="greaterThanOrEqual">
      <formula>1.2</formula>
    </cfRule>
    <cfRule type="cellIs" dxfId="14" priority="22" operator="lessThan">
      <formula>0.5</formula>
    </cfRule>
    <cfRule type="cellIs" dxfId="13" priority="23" operator="between">
      <formula>0.5</formula>
      <formula>0.7</formula>
    </cfRule>
    <cfRule type="cellIs" dxfId="12" priority="24" operator="between">
      <formula>0.7</formula>
      <formula>1.2</formula>
    </cfRule>
  </conditionalFormatting>
  <conditionalFormatting sqref="T15:W26">
    <cfRule type="cellIs" dxfId="11" priority="15" operator="equal">
      <formula>"NO APLICA"</formula>
    </cfRule>
    <cfRule type="cellIs" dxfId="10" priority="16" operator="greaterThanOrEqual">
      <formula>1.2</formula>
    </cfRule>
    <cfRule type="cellIs" dxfId="9" priority="17" operator="lessThan">
      <formula>0.5</formula>
    </cfRule>
    <cfRule type="cellIs" dxfId="8" priority="18" operator="between">
      <formula>0.5</formula>
      <formula>0.7</formula>
    </cfRule>
    <cfRule type="cellIs" dxfId="7" priority="19" operator="between">
      <formula>0.7</formula>
      <formula>1.2</formula>
    </cfRule>
  </conditionalFormatting>
  <conditionalFormatting sqref="P14:W14">
    <cfRule type="cellIs" dxfId="6" priority="4" operator="equal">
      <formula>"NO APLICA"</formula>
    </cfRule>
    <cfRule type="cellIs" dxfId="5" priority="5" operator="lessThanOrEqual">
      <formula>1</formula>
    </cfRule>
    <cfRule type="cellIs" dxfId="4" priority="6" operator="between">
      <formula>1.001</formula>
      <formula>1.51</formula>
    </cfRule>
    <cfRule type="cellIs" dxfId="3" priority="7" operator="greaterThan">
      <formula>1.51</formula>
    </cfRule>
  </conditionalFormatting>
  <conditionalFormatting sqref="P13:W13">
    <cfRule type="cellIs" dxfId="2" priority="1" operator="equal">
      <formula>"NO APLICA"</formula>
    </cfRule>
    <cfRule type="cellIs" dxfId="1" priority="2" operator="between">
      <formula>0.5</formula>
      <formula>0.7</formula>
    </cfRule>
    <cfRule type="cellIs" dxfId="0" priority="3" operator="greater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EJE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alma_arroyo74@hotmail.com</dc:creator>
  <cp:keywords/>
  <dc:description/>
  <cp:lastModifiedBy>Propietario</cp:lastModifiedBy>
  <cp:revision/>
  <cp:lastPrinted>2022-10-06T18:17:29Z</cp:lastPrinted>
  <dcterms:created xsi:type="dcterms:W3CDTF">2021-02-22T21:43:21Z</dcterms:created>
  <dcterms:modified xsi:type="dcterms:W3CDTF">2022-10-14T15:04:57Z</dcterms:modified>
  <cp:category/>
  <cp:contentStatus/>
</cp:coreProperties>
</file>