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C:\Users\Propietario\Dropbox\Mi PC (DESKTOP-OOA2OL2)\Downloads\"/>
    </mc:Choice>
  </mc:AlternateContent>
  <xr:revisionPtr revIDLastSave="0" documentId="13_ncr:1_{58C9FBFE-4468-4F78-85C4-0A09679B8944}" xr6:coauthVersionLast="45" xr6:coauthVersionMax="47" xr10:uidLastSave="{00000000-0000-0000-0000-000000000000}"/>
  <bookViews>
    <workbookView xWindow="-120" yWindow="-120" windowWidth="29040" windowHeight="15840" xr2:uid="{00000000-000D-0000-FFFF-FFFF00000000}"/>
  </bookViews>
  <sheets>
    <sheet name="SEGUIMIENTO 2Tr24" sheetId="3" r:id="rId1"/>
    <sheet name="Instrucciones" sheetId="4" r:id="rId2"/>
  </sheets>
  <definedNames>
    <definedName name="ADFASDF">#REF!</definedName>
    <definedName name="_xlnm.Print_Area" localSheetId="0">'SEGUIMIENTO 2Tr24'!$B$1:$W$67</definedName>
    <definedName name="averiguar">#REF!</definedName>
    <definedName name="averiguar2">#REF!</definedName>
    <definedName name="averiguar3">#REF!</definedName>
    <definedName name="e">#REF!</definedName>
    <definedName name="formato2">#REF!</definedName>
    <definedName name="M">#REF!</definedName>
    <definedName name="MIRPRUEB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13" i="3" l="1"/>
  <c r="T53" i="3"/>
  <c r="T52" i="3"/>
  <c r="T51" i="3"/>
  <c r="T50" i="3"/>
  <c r="T49" i="3"/>
  <c r="T48" i="3"/>
  <c r="T47" i="3"/>
  <c r="T46" i="3"/>
  <c r="T45" i="3"/>
  <c r="T44" i="3"/>
  <c r="T43" i="3"/>
  <c r="T42" i="3"/>
  <c r="T41" i="3"/>
  <c r="T40" i="3"/>
  <c r="T39" i="3"/>
  <c r="T38" i="3"/>
  <c r="T37" i="3"/>
  <c r="T36" i="3"/>
  <c r="T34" i="3"/>
  <c r="T33" i="3"/>
  <c r="T32" i="3"/>
  <c r="T31" i="3"/>
  <c r="T30" i="3"/>
  <c r="T29" i="3"/>
  <c r="T24" i="3"/>
  <c r="T23" i="3"/>
  <c r="T22" i="3"/>
  <c r="T21" i="3"/>
  <c r="T20" i="3"/>
  <c r="T19" i="3"/>
  <c r="T16" i="3"/>
  <c r="T15" i="3"/>
  <c r="Q53" i="3" l="1"/>
  <c r="Q52" i="3"/>
  <c r="Q51" i="3"/>
  <c r="Q50" i="3"/>
  <c r="Q49" i="3"/>
  <c r="Q48" i="3"/>
  <c r="Q47" i="3"/>
  <c r="Q46" i="3"/>
  <c r="Q45" i="3"/>
  <c r="Q44" i="3"/>
  <c r="Q43" i="3"/>
  <c r="Q42" i="3"/>
  <c r="Q41" i="3"/>
  <c r="Q40" i="3"/>
  <c r="Q39" i="3"/>
  <c r="Q38" i="3"/>
  <c r="Q37" i="3"/>
  <c r="Q36" i="3"/>
  <c r="Q35" i="3"/>
  <c r="Q34" i="3"/>
  <c r="Q33" i="3"/>
  <c r="Q32" i="3"/>
  <c r="Q31" i="3"/>
  <c r="Q30" i="3"/>
  <c r="Q29" i="3"/>
  <c r="Q28" i="3"/>
  <c r="Q27" i="3"/>
  <c r="Q26" i="3"/>
  <c r="Q25" i="3"/>
  <c r="Q24" i="3"/>
  <c r="Q23" i="3"/>
  <c r="Q22" i="3"/>
  <c r="Q21" i="3"/>
  <c r="Q20" i="3"/>
  <c r="Q19" i="3"/>
  <c r="Q16" i="3"/>
  <c r="Q15" i="3"/>
  <c r="T35" i="3"/>
  <c r="Q54" i="3" l="1"/>
  <c r="T28" i="3"/>
  <c r="T27" i="3"/>
  <c r="T26" i="3"/>
  <c r="T25" i="3"/>
  <c r="T18" i="3"/>
  <c r="T17" i="3"/>
  <c r="Q18" i="3" l="1"/>
  <c r="Q17" i="3"/>
  <c r="S13" i="3"/>
  <c r="R13" i="3"/>
  <c r="Q13" i="3"/>
  <c r="V13" i="3"/>
  <c r="U13" i="3"/>
  <c r="P29" i="3" l="1"/>
  <c r="P31" i="3"/>
  <c r="V14" i="3" l="1"/>
  <c r="U14" i="3"/>
  <c r="T14" i="3"/>
  <c r="S14" i="3"/>
  <c r="R14" i="3"/>
  <c r="Q14" i="3"/>
  <c r="P17" i="3" l="1"/>
  <c r="P18" i="3"/>
  <c r="F82" i="3" l="1"/>
  <c r="S82" i="3" s="1"/>
  <c r="O82" i="3"/>
  <c r="P49" i="3"/>
  <c r="P52" i="3"/>
  <c r="P53" i="3"/>
  <c r="P50" i="3"/>
  <c r="P51" i="3"/>
  <c r="F81" i="3" l="1"/>
  <c r="F80" i="3"/>
  <c r="F79" i="3"/>
  <c r="F78" i="3"/>
  <c r="F77" i="3"/>
  <c r="F76" i="3"/>
  <c r="F75" i="3"/>
  <c r="F74" i="3"/>
  <c r="F73" i="3"/>
  <c r="P16" i="3" l="1"/>
  <c r="P15" i="3"/>
  <c r="P30" i="3" l="1"/>
  <c r="P32" i="3"/>
  <c r="P33" i="3"/>
  <c r="P34" i="3"/>
  <c r="P14" i="3"/>
  <c r="P19" i="3"/>
  <c r="P20" i="3"/>
  <c r="P21" i="3"/>
  <c r="O74" i="3" l="1"/>
  <c r="O75" i="3"/>
  <c r="O76" i="3"/>
  <c r="O77" i="3"/>
  <c r="O78" i="3"/>
  <c r="O79" i="3"/>
  <c r="O80" i="3"/>
  <c r="O81" i="3"/>
  <c r="S74" i="3"/>
  <c r="S75" i="3"/>
  <c r="S76" i="3"/>
  <c r="S77" i="3"/>
  <c r="S78" i="3"/>
  <c r="S79" i="3"/>
  <c r="S80" i="3"/>
  <c r="S81" i="3"/>
  <c r="S73" i="3"/>
  <c r="P48" i="3" l="1"/>
  <c r="P47" i="3"/>
  <c r="P46" i="3"/>
  <c r="P45" i="3"/>
  <c r="P44" i="3"/>
  <c r="P43" i="3"/>
  <c r="P42" i="3"/>
  <c r="P41" i="3"/>
  <c r="P40" i="3"/>
  <c r="P39" i="3"/>
  <c r="P38" i="3"/>
  <c r="P37" i="3"/>
  <c r="P36" i="3"/>
  <c r="P35" i="3"/>
  <c r="P28" i="3"/>
  <c r="P27" i="3"/>
  <c r="P26" i="3"/>
  <c r="P25" i="3"/>
  <c r="P24" i="3"/>
  <c r="P23" i="3"/>
  <c r="P22" i="3"/>
  <c r="P54" i="3" l="1"/>
  <c r="U72" i="3"/>
  <c r="T72" i="3"/>
  <c r="S72" i="3"/>
  <c r="R72" i="3"/>
  <c r="Q72" i="3"/>
  <c r="P72" i="3"/>
  <c r="O72" i="3"/>
  <c r="V72" i="3" s="1"/>
  <c r="P13" i="3" l="1"/>
  <c r="O73" i="3" l="1"/>
</calcChain>
</file>

<file path=xl/sharedStrings.xml><?xml version="1.0" encoding="utf-8"?>
<sst xmlns="http://schemas.openxmlformats.org/spreadsheetml/2006/main" count="316" uniqueCount="225">
  <si>
    <t>EJE 1: BUEN GOBIERNO</t>
  </si>
  <si>
    <t>Nivel.
(unidad administrativa responsable)</t>
  </si>
  <si>
    <t>Resumen narrativo u objetivos.
Clave: Número del Eje, Número del Programa, 1 para el Fin, 1 para el Propósito, Número del Componente, Número de las Actividades.</t>
  </si>
  <si>
    <t>INDICADOR</t>
  </si>
  <si>
    <t>Nombre del Indicador.
Siglas y descripción.</t>
  </si>
  <si>
    <t>Frecuencia de medición del Indicador.
Con base a las recomendaciones del nivel de objetivos.</t>
  </si>
  <si>
    <t>Unidad de medida del Indicador y unidad de medida de sus variables.</t>
  </si>
  <si>
    <t>TRIMESTRE 1</t>
  </si>
  <si>
    <t>TRIMESTRE 2</t>
  </si>
  <si>
    <t>TRIMESTRE 3</t>
  </si>
  <si>
    <t>TRIMESTRE 4</t>
  </si>
  <si>
    <t>Fin
(DGPM / DP)</t>
  </si>
  <si>
    <t>Actividad</t>
  </si>
  <si>
    <t>REVISÓ
Mtro. Enrique E. Encalada Sánchez
Dirección de Planeación de la DGPM</t>
  </si>
  <si>
    <t>SEGUIMIENTO A LA EJECUCIÓN DEL PRESUPUESTO AUTORIZADO</t>
  </si>
  <si>
    <t>CONCENTRADO DE UNIDADES ADMINISTRATIVAS</t>
  </si>
  <si>
    <t>PRESUPUESTO ANUAL AUTORIZADO</t>
  </si>
  <si>
    <t>PLANEACIÓN TRIMESTRAL DE EJECUCIÓN DEL PRESUPUESTO</t>
  </si>
  <si>
    <t>EJECUCIÓN  DEL PRESUPUESTO AUTORIZADO</t>
  </si>
  <si>
    <t>AVANCE TRIMESTRAL EN LA EJECUCIÓN DEL PRESUPUESTO</t>
  </si>
  <si>
    <t>AVANCE ACUMULADO ANUAL DE LA  EJECUCIÓN DEL PRESUPUESTO</t>
  </si>
  <si>
    <t>EL COLOR DE LA CELDA REPRESENTA QUE NO SE PROGRAMÓ ACTIVIDAD EN ESE TRIMESTRE</t>
  </si>
  <si>
    <t>EL COLOR DE LA CELDA REPRESENTA QUE NO SE HA REPORTADO EL TRIMESTRE O QUE NO SE REALIZÓ POR NO ESTAR PROGRAMADO</t>
  </si>
  <si>
    <t>EJEMPLO PARA REPORTAR SUS AVANCES, SOLO TIENEN QUE REGISTRAR LOS VALORES PROGRAMADOS POR TRIMESTRE Y CONFORME REPORTEN AVANCES REGISTRAR EL AVANCE DEL TRIMESTRE CORRESPONDIENTE POSICIONARSE EN LA CELDA DE ARRIBA Y ARRASTRAR LA CON LA CRUZ NEGRITA HACIA ABAJO PARA OBTENER EL AVANCE CORRESPONDIENTE . VERIFICAR DANDO DOBLE CLIC A LA INFORMACION OBTENIDA.</t>
  </si>
  <si>
    <t>INSTRUCTIVO</t>
  </si>
  <si>
    <t>EJEMPLO</t>
  </si>
  <si>
    <t>ANUAL</t>
  </si>
  <si>
    <t>Propósito
(Tesorería)</t>
  </si>
  <si>
    <r>
      <t xml:space="preserve">TVFI: </t>
    </r>
    <r>
      <rPr>
        <sz val="11"/>
        <color theme="0"/>
        <rFont val="Arial"/>
        <family val="2"/>
      </rPr>
      <t xml:space="preserve">Tasa de Variación del Fortalecimiento de los Ingresos. </t>
    </r>
  </si>
  <si>
    <t>Anual</t>
  </si>
  <si>
    <r>
      <t>UNIDAD DE MEDIDA DEL INDICADOR:</t>
    </r>
    <r>
      <rPr>
        <sz val="11"/>
        <color theme="0"/>
        <rFont val="Arial"/>
        <family val="2"/>
      </rPr>
      <t xml:space="preserve"> Porcentaje</t>
    </r>
    <r>
      <rPr>
        <b/>
        <sz val="11"/>
        <color theme="0"/>
        <rFont val="Arial"/>
        <family val="2"/>
      </rPr>
      <t xml:space="preserve">
UNIDAD DE MEDIDA DE LAS VARIABLES:</t>
    </r>
    <r>
      <rPr>
        <sz val="11"/>
        <color theme="0"/>
        <rFont val="Arial"/>
        <family val="2"/>
      </rPr>
      <t xml:space="preserve"> Variación de los ingresos.</t>
    </r>
  </si>
  <si>
    <t>Componente
(Tesorería)</t>
  </si>
  <si>
    <r>
      <t xml:space="preserve">
TCHPME:</t>
    </r>
    <r>
      <rPr>
        <sz val="11"/>
        <color theme="1"/>
        <rFont val="Arial"/>
        <family val="2"/>
      </rPr>
      <t xml:space="preserve"> Tasa Comparativa de Hacienda Pública Municipal Equilibrada.</t>
    </r>
  </si>
  <si>
    <t>Trimestral</t>
  </si>
  <si>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Comparativo de los Ingresos y Egresos.</t>
    </r>
  </si>
  <si>
    <r>
      <rPr>
        <b/>
        <sz val="11"/>
        <color theme="1"/>
        <rFont val="Arial"/>
        <family val="2"/>
      </rPr>
      <t xml:space="preserve">PRRR: </t>
    </r>
    <r>
      <rPr>
        <sz val="11"/>
        <color theme="1"/>
        <rFont val="Arial"/>
        <family val="2"/>
      </rPr>
      <t xml:space="preserve">Porcentaje de Reuniones Recaudatorias Realizadas.
</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</si>
  <si>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Reuniones.</t>
    </r>
  </si>
  <si>
    <r>
      <rPr>
        <b/>
        <sz val="11"/>
        <color theme="1"/>
        <rFont val="Arial"/>
        <family val="2"/>
      </rPr>
      <t>PRCGR:</t>
    </r>
    <r>
      <rPr>
        <sz val="11"/>
        <color theme="1"/>
        <rFont val="Arial"/>
        <family val="2"/>
      </rPr>
      <t xml:space="preserve"> Porcentaje de Reuniones de Control del Gasto Realizados.</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</si>
  <si>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LAS VARIABLES:</t>
    </r>
    <r>
      <rPr>
        <sz val="11"/>
        <color theme="1"/>
        <rFont val="Arial"/>
        <family val="2"/>
      </rPr>
      <t xml:space="preserve"> Reuniones.
</t>
    </r>
  </si>
  <si>
    <t>Componente
(Catastro)</t>
  </si>
  <si>
    <r>
      <t xml:space="preserve">
PVCBIA: </t>
    </r>
    <r>
      <rPr>
        <sz val="11"/>
        <color theme="1"/>
        <rFont val="Arial"/>
        <family val="2"/>
      </rPr>
      <t>Porcentaje de los Valores Catastrales de los Bienes Inmuebles Actualizados.</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</si>
  <si>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Valor Catastral</t>
    </r>
  </si>
  <si>
    <r>
      <rPr>
        <b/>
        <sz val="11"/>
        <color theme="1"/>
        <rFont val="Arial"/>
        <family val="2"/>
      </rPr>
      <t>PPTM:</t>
    </r>
    <r>
      <rPr>
        <sz val="11"/>
        <color theme="1"/>
        <rFont val="Arial"/>
        <family val="2"/>
      </rPr>
      <t xml:space="preserve"> </t>
    </r>
    <r>
      <rPr>
        <sz val="11"/>
        <color indexed="8"/>
        <rFont val="Arial"/>
        <family val="2"/>
      </rPr>
      <t>Porcentaje de Predios que Tienen Modificaciones.</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</si>
  <si>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Predios.</t>
    </r>
  </si>
  <si>
    <r>
      <rPr>
        <b/>
        <sz val="11"/>
        <color theme="1"/>
        <rFont val="Arial"/>
        <family val="2"/>
      </rPr>
      <t>PSCTE:</t>
    </r>
    <r>
      <rPr>
        <sz val="11"/>
        <color theme="1"/>
        <rFont val="Arial"/>
        <family val="2"/>
      </rPr>
      <t xml:space="preserve"> </t>
    </r>
    <r>
      <rPr>
        <sz val="11"/>
        <color indexed="8"/>
        <rFont val="Arial"/>
        <family val="2"/>
      </rPr>
      <t>Porcentaje de servicios que cumplen con el tiempo establecido para su atención.</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</si>
  <si>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Trámites.</t>
    </r>
  </si>
  <si>
    <t>Componente
(Comercio y Servicios en la Vía Pública)</t>
  </si>
  <si>
    <r>
      <t xml:space="preserve">POCVPR: </t>
    </r>
    <r>
      <rPr>
        <sz val="11"/>
        <color indexed="8"/>
        <rFont val="Arial"/>
        <family val="2"/>
      </rPr>
      <t>Porcentaje de Operativos a Comercios en Via Pública Realizados</t>
    </r>
  </si>
  <si>
    <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Operativos.</t>
    </r>
  </si>
  <si>
    <r>
      <rPr>
        <b/>
        <sz val="11"/>
        <color theme="1"/>
        <rFont val="Arial"/>
        <family val="2"/>
      </rPr>
      <t>PCIV:</t>
    </r>
    <r>
      <rPr>
        <sz val="11"/>
        <color indexed="8"/>
        <rFont val="Arial"/>
        <family val="2"/>
      </rPr>
      <t xml:space="preserve"> Porcentaje de comercios informales verificados.
</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</si>
  <si>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Actas. </t>
    </r>
  </si>
  <si>
    <r>
      <rPr>
        <b/>
        <sz val="11"/>
        <color theme="1"/>
        <rFont val="Arial"/>
        <family val="2"/>
      </rPr>
      <t>PQCA:</t>
    </r>
    <r>
      <rPr>
        <sz val="11"/>
        <color theme="1"/>
        <rFont val="Arial"/>
        <family val="2"/>
      </rPr>
      <t xml:space="preserve"> </t>
    </r>
    <r>
      <rPr>
        <sz val="11"/>
        <color indexed="8"/>
        <rFont val="Arial"/>
        <family val="2"/>
      </rPr>
      <t xml:space="preserve"> Porcentaje de Quejas Ciudadanas Atendidas.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</si>
  <si>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Quejas ciudadanas.</t>
    </r>
  </si>
  <si>
    <t>Componente
(Contabilidad)</t>
  </si>
  <si>
    <r>
      <t xml:space="preserve">PEFPCI: </t>
    </r>
    <r>
      <rPr>
        <sz val="11"/>
        <color rgb="FF000000"/>
        <rFont val="Arial"/>
        <family val="2"/>
      </rPr>
      <t>Porcentaje de Estados Financieros y demás información presupuestal y contable Integrada.</t>
    </r>
  </si>
  <si>
    <r>
      <rPr>
        <b/>
        <sz val="11"/>
        <color theme="1"/>
        <rFont val="Arial"/>
        <family val="2"/>
      </rPr>
      <t>PRFP:</t>
    </r>
    <r>
      <rPr>
        <sz val="11"/>
        <color theme="1"/>
        <rFont val="Arial"/>
        <family val="2"/>
      </rPr>
      <t xml:space="preserve"> Porcentaje de Reportes Financieros Publicados.</t>
    </r>
  </si>
  <si>
    <r>
      <rPr>
        <b/>
        <sz val="11"/>
        <color theme="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 xml:space="preserve">Reportes Financieros.  </t>
    </r>
  </si>
  <si>
    <r>
      <rPr>
        <b/>
        <sz val="11"/>
        <color theme="1"/>
        <rFont val="Arial"/>
        <family val="2"/>
      </rPr>
      <t>PAGFP:</t>
    </r>
    <r>
      <rPr>
        <sz val="11"/>
        <color theme="1"/>
        <rFont val="Arial"/>
        <family val="2"/>
      </rPr>
      <t xml:space="preserve">  Porcentaje de los Avances de Gestión Financiera Presentados.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</si>
  <si>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Gestión Financiera.</t>
    </r>
  </si>
  <si>
    <r>
      <rPr>
        <b/>
        <sz val="11"/>
        <color theme="1"/>
        <rFont val="Arial"/>
        <family val="2"/>
      </rPr>
      <t>PPCE:</t>
    </r>
    <r>
      <rPr>
        <sz val="11"/>
        <color theme="1"/>
        <rFont val="Arial"/>
        <family val="2"/>
      </rPr>
      <t xml:space="preserve"> Porcentaje de los Periodos Contables Entregados.</t>
    </r>
  </si>
  <si>
    <r>
      <rPr>
        <b/>
        <sz val="11"/>
        <color theme="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Periodos.</t>
    </r>
  </si>
  <si>
    <t>Componente
(Financiera)</t>
  </si>
  <si>
    <r>
      <t xml:space="preserve">PAEP: </t>
    </r>
    <r>
      <rPr>
        <sz val="11"/>
        <color indexed="8"/>
        <rFont val="Arial"/>
        <family val="2"/>
      </rPr>
      <t xml:space="preserve"> Porcentaje de avance en la ejecución del presupuesto.</t>
    </r>
  </si>
  <si>
    <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Pesos</t>
    </r>
  </si>
  <si>
    <r>
      <rPr>
        <b/>
        <sz val="11"/>
        <color theme="1"/>
        <rFont val="Arial"/>
        <family val="2"/>
      </rPr>
      <t xml:space="preserve">PCCMBJO:  </t>
    </r>
    <r>
      <rPr>
        <sz val="11"/>
        <color indexed="8"/>
        <rFont val="Arial"/>
        <family val="2"/>
      </rPr>
      <t xml:space="preserve"> Porcentaje de Calificaciones Crediticias para el Municipio de Benito Juárez Obtenidas.
</t>
    </r>
  </si>
  <si>
    <r>
      <rPr>
        <b/>
        <sz val="11"/>
        <color theme="1"/>
        <rFont val="Arial"/>
        <family val="2"/>
      </rPr>
      <t>UNIDAD DE MEDIDA DEL INDICADOR:</t>
    </r>
    <r>
      <rPr>
        <sz val="11"/>
        <color theme="1"/>
        <rFont val="Arial"/>
        <family val="2"/>
      </rPr>
      <t xml:space="preserve">
Porcentaje </t>
    </r>
    <r>
      <rPr>
        <b/>
        <sz val="11"/>
        <color theme="1"/>
        <rFont val="Arial"/>
        <family val="2"/>
      </rPr>
      <t xml:space="preserve">
UNIDAD DE MEDIDA DE LAS VARIABLES:
</t>
    </r>
    <r>
      <rPr>
        <sz val="11"/>
        <color theme="1"/>
        <rFont val="Arial"/>
        <family val="2"/>
      </rPr>
      <t>Calificación créditicia obtenida.</t>
    </r>
  </si>
  <si>
    <r>
      <rPr>
        <b/>
        <sz val="11"/>
        <color theme="1"/>
        <rFont val="Arial"/>
        <family val="2"/>
      </rPr>
      <t xml:space="preserve">PAPE:   </t>
    </r>
    <r>
      <rPr>
        <sz val="11"/>
        <color theme="1"/>
        <rFont val="Arial"/>
        <family val="2"/>
      </rPr>
      <t>Porcentaje de Anteproyectos de Presupuesto de Egresos de los PPA presentados por las Dependencias y entidades municipales.</t>
    </r>
  </si>
  <si>
    <r>
      <rPr>
        <b/>
        <sz val="11"/>
        <rFont val="Arial"/>
        <family val="2"/>
      </rPr>
      <t xml:space="preserve">PCADPE: </t>
    </r>
    <r>
      <rPr>
        <sz val="11"/>
        <rFont val="Arial"/>
        <family val="2"/>
      </rPr>
      <t xml:space="preserve"> Porcentaje de Cumplimiento Anual de la Deuda Pública Estimada.</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</si>
  <si>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Pagos realizados.</t>
    </r>
  </si>
  <si>
    <t>Componente
(Zofemat)</t>
  </si>
  <si>
    <r>
      <t xml:space="preserve">PRUZ:  </t>
    </r>
    <r>
      <rPr>
        <sz val="11"/>
        <color indexed="8"/>
        <rFont val="Arial"/>
        <family val="2"/>
      </rPr>
      <t>Porcentaje de recaudación por concepto de uso, goce y aprovechamiento de la ZOFEMAT.</t>
    </r>
  </si>
  <si>
    <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Ingresos Recaudados.</t>
    </r>
  </si>
  <si>
    <r>
      <rPr>
        <b/>
        <sz val="11"/>
        <color theme="1"/>
        <rFont val="Arial"/>
        <family val="2"/>
      </rPr>
      <t>PPOP:</t>
    </r>
    <r>
      <rPr>
        <b/>
        <sz val="11"/>
        <color indexed="8"/>
        <rFont val="Arial"/>
        <family val="2"/>
      </rPr>
      <t xml:space="preserve"> </t>
    </r>
    <r>
      <rPr>
        <sz val="11"/>
        <color indexed="8"/>
        <rFont val="Arial"/>
        <family val="2"/>
      </rPr>
      <t>Porcentaje del presupuesto otorgado a los programas.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</si>
  <si>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Presupuesto otorgado a los programas.</t>
    </r>
  </si>
  <si>
    <r>
      <rPr>
        <b/>
        <sz val="11"/>
        <color theme="1"/>
        <rFont val="Arial"/>
        <family val="2"/>
      </rPr>
      <t xml:space="preserve">PPCG: </t>
    </r>
    <r>
      <rPr>
        <sz val="11"/>
        <color theme="1"/>
        <rFont val="Arial"/>
        <family val="2"/>
      </rPr>
      <t xml:space="preserve"> </t>
    </r>
    <r>
      <rPr>
        <sz val="11"/>
        <color indexed="8"/>
        <rFont val="Arial"/>
        <family val="2"/>
      </rPr>
      <t>Porcentaje de playas certificadas y galardonadas.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</si>
  <si>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Certificaciones y Galardones</t>
    </r>
  </si>
  <si>
    <r>
      <rPr>
        <b/>
        <sz val="11"/>
        <color theme="1"/>
        <rFont val="Arial"/>
        <family val="2"/>
      </rPr>
      <t xml:space="preserve">PRTSP:  </t>
    </r>
    <r>
      <rPr>
        <sz val="11"/>
        <color indexed="8"/>
        <rFont val="Arial"/>
        <family val="2"/>
      </rPr>
      <t>Porcentaje de Retiro y Traslado de Sargazo de Playas.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</si>
  <si>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t>
    </r>
    <r>
      <rPr>
        <sz val="11"/>
        <rFont val="Arial"/>
        <family val="2"/>
      </rPr>
      <t>Retiro y traslado de sargazo (M3).</t>
    </r>
  </si>
  <si>
    <r>
      <rPr>
        <b/>
        <sz val="11"/>
        <color theme="1"/>
        <rFont val="Arial"/>
        <family val="2"/>
      </rPr>
      <t xml:space="preserve">PRS: </t>
    </r>
    <r>
      <rPr>
        <b/>
        <sz val="11"/>
        <color indexed="8"/>
        <rFont val="Arial"/>
        <family val="2"/>
      </rPr>
      <t xml:space="preserve"> </t>
    </r>
    <r>
      <rPr>
        <sz val="11"/>
        <color indexed="8"/>
        <rFont val="Arial"/>
        <family val="2"/>
      </rPr>
      <t>Porcentaje de Remoción de Sargazo.</t>
    </r>
  </si>
  <si>
    <r>
      <rPr>
        <b/>
        <sz val="11"/>
        <color theme="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Remoción de sargazo (M3).</t>
    </r>
  </si>
  <si>
    <r>
      <rPr>
        <b/>
        <sz val="11"/>
        <color theme="1"/>
        <rFont val="Arial"/>
        <family val="2"/>
      </rPr>
      <t xml:space="preserve">PAC: </t>
    </r>
    <r>
      <rPr>
        <sz val="11"/>
        <color indexed="8"/>
        <rFont val="Arial"/>
        <family val="2"/>
      </rPr>
      <t xml:space="preserve"> Porcentaje  de Arenales Cribados realizados.</t>
    </r>
  </si>
  <si>
    <r>
      <rPr>
        <b/>
        <sz val="11"/>
        <color theme="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Cribado de arena (M2).</t>
    </r>
  </si>
  <si>
    <r>
      <rPr>
        <b/>
        <sz val="11"/>
        <color theme="1"/>
        <rFont val="Arial"/>
        <family val="2"/>
      </rPr>
      <t xml:space="preserve">PDRP: </t>
    </r>
    <r>
      <rPr>
        <sz val="11"/>
        <color theme="1"/>
        <rFont val="Arial"/>
        <family val="2"/>
      </rPr>
      <t xml:space="preserve"> </t>
    </r>
    <r>
      <rPr>
        <sz val="11"/>
        <color indexed="8"/>
        <rFont val="Arial"/>
        <family val="2"/>
      </rPr>
      <t>Porcentaje de Desechos Recolectados de las Playas.</t>
    </r>
  </si>
  <si>
    <r>
      <rPr>
        <b/>
        <sz val="11"/>
        <color theme="1"/>
        <rFont val="Arial"/>
        <family val="2"/>
      </rPr>
      <t xml:space="preserve">UNIDAD DE MEDIDA DEL INDICADOR: </t>
    </r>
    <r>
      <rPr>
        <sz val="11"/>
        <rFont val="Arial"/>
        <family val="2"/>
      </rPr>
      <t xml:space="preserve">Porcentaje
</t>
    </r>
    <r>
      <rPr>
        <b/>
        <sz val="11"/>
        <rFont val="Arial"/>
        <family val="2"/>
      </rPr>
      <t>UNIDAD DE MEDIDA DE LAS VARIABLES:</t>
    </r>
    <r>
      <rPr>
        <sz val="11"/>
        <rFont val="Arial"/>
        <family val="2"/>
      </rPr>
      <t xml:space="preserve"> Desechos recolectados de las playas (T).</t>
    </r>
  </si>
  <si>
    <t>Componente
(Fiscalización)</t>
  </si>
  <si>
    <r>
      <t xml:space="preserve">PEV: </t>
    </r>
    <r>
      <rPr>
        <sz val="11"/>
        <color indexed="8"/>
        <rFont val="Arial"/>
        <family val="2"/>
      </rPr>
      <t xml:space="preserve"> Porcentaje de establecimientos Visitados</t>
    </r>
  </si>
  <si>
    <r>
      <rPr>
        <b/>
        <sz val="11"/>
        <rFont val="Arial"/>
        <family val="2"/>
      </rPr>
      <t xml:space="preserve">UNIDAD DE MEDIDA DEL INDICADOR: </t>
    </r>
    <r>
      <rPr>
        <sz val="11"/>
        <rFont val="Arial"/>
        <family val="2"/>
      </rPr>
      <t xml:space="preserve">Porcentaje
</t>
    </r>
    <r>
      <rPr>
        <b/>
        <sz val="11"/>
        <rFont val="Arial"/>
        <family val="2"/>
      </rPr>
      <t xml:space="preserve">UNIDAD DE MEDIDA DE LAS VARIABLES: </t>
    </r>
    <r>
      <rPr>
        <sz val="11"/>
        <rFont val="Arial"/>
        <family val="2"/>
      </rPr>
      <t>Visitas.</t>
    </r>
  </si>
  <si>
    <r>
      <rPr>
        <b/>
        <sz val="11"/>
        <color theme="1"/>
        <rFont val="Arial"/>
        <family val="2"/>
      </rPr>
      <t xml:space="preserve">PEQNLF: </t>
    </r>
    <r>
      <rPr>
        <sz val="11"/>
        <rFont val="Arial"/>
        <family val="2"/>
      </rPr>
      <t xml:space="preserve"> Porcentaje de Establecimientos que No Cuentan con la Licencia de Funcionamiento.</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</si>
  <si>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Actas de Inspección</t>
    </r>
  </si>
  <si>
    <r>
      <rPr>
        <b/>
        <sz val="11"/>
        <color theme="1"/>
        <rFont val="Arial"/>
        <family val="2"/>
      </rPr>
      <t>PQCA</t>
    </r>
    <r>
      <rPr>
        <sz val="11"/>
        <color theme="1"/>
        <rFont val="Arial"/>
        <family val="2"/>
      </rPr>
      <t xml:space="preserve">: </t>
    </r>
    <r>
      <rPr>
        <sz val="11"/>
        <color indexed="8"/>
        <rFont val="Arial"/>
        <family val="2"/>
      </rPr>
      <t>Porcentaje de Quejas Ciudadanas Atendidas.</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</si>
  <si>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t>
    </r>
    <r>
      <rPr>
        <sz val="11"/>
        <color theme="1"/>
        <rFont val="Arial"/>
        <family val="2"/>
      </rPr>
      <t xml:space="preserve"> Quejas Ciudadanas.</t>
    </r>
  </si>
  <si>
    <t>Componente
(Ingresos Coordinados y Cobranza)</t>
  </si>
  <si>
    <r>
      <t xml:space="preserve">PNR: </t>
    </r>
    <r>
      <rPr>
        <sz val="11"/>
        <color indexed="8"/>
        <rFont val="Arial"/>
        <family val="2"/>
      </rPr>
      <t>Porcentaje de Notificaciones Realizadas.</t>
    </r>
  </si>
  <si>
    <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Notificaciones</t>
    </r>
  </si>
  <si>
    <r>
      <rPr>
        <b/>
        <sz val="11"/>
        <color theme="1"/>
        <rFont val="Arial"/>
        <family val="2"/>
      </rPr>
      <t xml:space="preserve">PCMN: </t>
    </r>
    <r>
      <rPr>
        <sz val="11"/>
        <color theme="1"/>
        <rFont val="Arial"/>
        <family val="2"/>
      </rPr>
      <t xml:space="preserve"> </t>
    </r>
    <r>
      <rPr>
        <sz val="11"/>
        <color indexed="8"/>
        <rFont val="Arial"/>
        <family val="2"/>
      </rPr>
      <t>Porcentaje de contribuyentes morosos notificados.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</si>
  <si>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Notificaciones.</t>
    </r>
  </si>
  <si>
    <r>
      <rPr>
        <b/>
        <sz val="11"/>
        <color theme="1"/>
        <rFont val="Arial"/>
        <family val="2"/>
      </rPr>
      <t xml:space="preserve">PMP:  </t>
    </r>
    <r>
      <rPr>
        <sz val="11"/>
        <color indexed="8"/>
        <rFont val="Arial"/>
        <family val="2"/>
      </rPr>
      <t xml:space="preserve"> Porcentaje de multas pagadas.</t>
    </r>
  </si>
  <si>
    <r>
      <rPr>
        <b/>
        <sz val="11"/>
        <color theme="1"/>
        <rFont val="Arial"/>
        <family val="2"/>
      </rPr>
      <t>UNIDAD DE MEDIDA DEL INDICADOR</t>
    </r>
    <r>
      <rPr>
        <sz val="11"/>
        <color theme="1"/>
        <rFont val="Arial"/>
        <family val="2"/>
      </rPr>
      <t xml:space="preserve">: Porcentaje
</t>
    </r>
    <r>
      <rPr>
        <b/>
        <sz val="11"/>
        <color theme="1"/>
        <rFont val="Arial"/>
        <family val="2"/>
      </rPr>
      <t xml:space="preserve">UNIDAD DE MEDIDA DE LAS VARIABLES: </t>
    </r>
    <r>
      <rPr>
        <sz val="11"/>
        <color theme="1"/>
        <rFont val="Arial"/>
        <family val="2"/>
      </rPr>
      <t>Multas</t>
    </r>
  </si>
  <si>
    <t>Componente
(Egresos)</t>
  </si>
  <si>
    <r>
      <t xml:space="preserve">PPTR:   </t>
    </r>
    <r>
      <rPr>
        <sz val="11"/>
        <color theme="1"/>
        <rFont val="Arial"/>
        <family val="2"/>
      </rPr>
      <t>Porcentaje de Pagos Totales Realizados.</t>
    </r>
  </si>
  <si>
    <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Pagos realizados.</t>
    </r>
  </si>
  <si>
    <r>
      <rPr>
        <b/>
        <sz val="11"/>
        <color theme="1"/>
        <rFont val="Arial"/>
        <family val="2"/>
      </rPr>
      <t>PPE:</t>
    </r>
    <r>
      <rPr>
        <sz val="11"/>
        <color theme="1"/>
        <rFont val="Arial"/>
        <family val="2"/>
      </rPr>
      <t xml:space="preserve">  </t>
    </r>
    <r>
      <rPr>
        <sz val="11"/>
        <color indexed="8"/>
        <rFont val="Arial"/>
        <family val="2"/>
      </rPr>
      <t xml:space="preserve"> Porcentaje de Pagos Emitidos.</t>
    </r>
  </si>
  <si>
    <r>
      <rPr>
        <b/>
        <sz val="11"/>
        <color theme="1"/>
        <rFont val="Arial"/>
        <family val="2"/>
      </rPr>
      <t xml:space="preserve">UNIDAD DE MEDIDA DEL INDICADOR: </t>
    </r>
    <r>
      <rPr>
        <sz val="11"/>
        <color theme="1"/>
        <rFont val="Arial"/>
        <family val="2"/>
      </rPr>
      <t>Porcentaje</t>
    </r>
    <r>
      <rPr>
        <b/>
        <sz val="11"/>
        <color theme="1"/>
        <rFont val="Arial"/>
        <family val="2"/>
      </rPr>
      <t xml:space="preserve">
UNIDAD DE MEDIDA DE LAS VARIABLES:  </t>
    </r>
    <r>
      <rPr>
        <sz val="11"/>
        <color theme="1"/>
        <rFont val="Arial"/>
        <family val="2"/>
      </rPr>
      <t>Pagos emitidos.</t>
    </r>
  </si>
  <si>
    <r>
      <rPr>
        <b/>
        <sz val="11"/>
        <color theme="1"/>
        <rFont val="Arial"/>
        <family val="2"/>
      </rPr>
      <t>PPNE:</t>
    </r>
    <r>
      <rPr>
        <sz val="11"/>
        <color theme="1"/>
        <rFont val="Arial"/>
        <family val="2"/>
      </rPr>
      <t xml:space="preserve">  </t>
    </r>
    <r>
      <rPr>
        <sz val="11"/>
        <color indexed="8"/>
        <rFont val="Arial"/>
        <family val="2"/>
      </rPr>
      <t>Porcentaje de Pagos de Nómina Emitidos.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</si>
  <si>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Pagos de nómina emitidos.</t>
    </r>
  </si>
  <si>
    <r>
      <rPr>
        <b/>
        <sz val="11"/>
        <color theme="1"/>
        <rFont val="Arial"/>
        <family val="2"/>
      </rPr>
      <t xml:space="preserve">PRDPP: </t>
    </r>
    <r>
      <rPr>
        <sz val="11"/>
        <color theme="1"/>
        <rFont val="Arial"/>
        <family val="2"/>
      </rPr>
      <t xml:space="preserve"> </t>
    </r>
    <r>
      <rPr>
        <sz val="11"/>
        <color indexed="8"/>
        <rFont val="Arial"/>
        <family val="2"/>
      </rPr>
      <t>Porcentaje de Reducción de Días de Pago a Proveedores.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</si>
  <si>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Días de Pago.</t>
    </r>
  </si>
  <si>
    <t>Componente
(Ingresos)</t>
  </si>
  <si>
    <r>
      <t xml:space="preserve">PCT: </t>
    </r>
    <r>
      <rPr>
        <sz val="11"/>
        <color indexed="8"/>
        <rFont val="Arial"/>
        <family val="2"/>
      </rPr>
      <t>Porcentaje de Contribuciones Tributarias.</t>
    </r>
  </si>
  <si>
    <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Contribuciones tributarias.</t>
    </r>
  </si>
  <si>
    <r>
      <rPr>
        <b/>
        <sz val="11"/>
        <color theme="1"/>
        <rFont val="Arial"/>
        <family val="2"/>
      </rPr>
      <t xml:space="preserve">PIPR:  </t>
    </r>
    <r>
      <rPr>
        <sz val="11"/>
        <color indexed="8"/>
        <rFont val="Arial"/>
        <family val="2"/>
      </rPr>
      <t>Porcentaje de Impuesto Predial Recaudado.</t>
    </r>
  </si>
  <si>
    <r>
      <rPr>
        <b/>
        <sz val="11"/>
        <color theme="1"/>
        <rFont val="Arial"/>
        <family val="2"/>
      </rP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Impuesto predial.</t>
    </r>
  </si>
  <si>
    <r>
      <rPr>
        <b/>
        <sz val="11"/>
        <color theme="1"/>
        <rFont val="Arial"/>
        <family val="2"/>
      </rPr>
      <t>PLFR:</t>
    </r>
    <r>
      <rPr>
        <sz val="11"/>
        <color indexed="8"/>
        <rFont val="Arial"/>
        <family val="2"/>
      </rPr>
      <t xml:space="preserve"> Porcentaje  de Licencias de Funcionamiento renovadas.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</si>
  <si>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Licencias.</t>
    </r>
  </si>
  <si>
    <r>
      <rPr>
        <b/>
        <sz val="11"/>
        <color theme="1"/>
        <rFont val="Arial"/>
        <family val="2"/>
      </rPr>
      <t>PJRR:</t>
    </r>
    <r>
      <rPr>
        <sz val="11"/>
        <color theme="1"/>
        <rFont val="Arial"/>
        <family val="2"/>
      </rPr>
      <t xml:space="preserve">  </t>
    </r>
    <r>
      <rPr>
        <sz val="11"/>
        <color indexed="8"/>
        <rFont val="Arial"/>
        <family val="2"/>
      </rPr>
      <t>Porcentaje de Jornadas de Regularización Realizadas.</t>
    </r>
  </si>
  <si>
    <r>
      <rPr>
        <b/>
        <sz val="11"/>
        <color theme="1"/>
        <rFont val="Arial"/>
        <family val="2"/>
      </rPr>
      <t xml:space="preserve">UNIDAD DE MEDIDA DEL INDICADOR: </t>
    </r>
    <r>
      <rPr>
        <sz val="11"/>
        <color theme="1"/>
        <rFont val="Arial"/>
        <family val="2"/>
      </rPr>
      <t xml:space="preserve">Porcentaje
</t>
    </r>
    <r>
      <rPr>
        <b/>
        <sz val="11"/>
        <color theme="1"/>
        <rFont val="Arial"/>
        <family val="2"/>
      </rPr>
      <t xml:space="preserve">UNIDAD DE MEDIDA DE LAS VARIABLES: </t>
    </r>
    <r>
      <rPr>
        <sz val="11"/>
        <color theme="1"/>
        <rFont val="Arial"/>
        <family val="2"/>
      </rPr>
      <t xml:space="preserve">  
Jornadas de Regularización.</t>
    </r>
  </si>
  <si>
    <r>
      <rPr>
        <b/>
        <sz val="11"/>
        <color theme="1"/>
        <rFont val="Arial"/>
        <family val="2"/>
      </rPr>
      <t>UNIDAD DE MEDIDA DEL INDICADOR:</t>
    </r>
    <r>
      <rPr>
        <sz val="11"/>
        <color theme="1"/>
        <rFont val="Arial"/>
        <family val="2"/>
      </rPr>
      <t xml:space="preserve"> Porcentaje   
</t>
    </r>
    <r>
      <rPr>
        <b/>
        <sz val="11"/>
        <color theme="1"/>
        <rFont val="Arial"/>
        <family val="2"/>
      </rPr>
      <t>UNIDAD DE MEDIDA DE LA VARIABLE:</t>
    </r>
    <r>
      <rPr>
        <sz val="11"/>
        <color theme="1"/>
        <rFont val="Arial"/>
        <family val="2"/>
      </rPr>
      <t xml:space="preserve">  Anteproyectos</t>
    </r>
  </si>
  <si>
    <t>TESORERÍA MUNICIPAL</t>
  </si>
  <si>
    <t>DIRECCIÓN DE CATASTRO MUNICIPAL</t>
  </si>
  <si>
    <t>DIRECCIÓN DE COMERCIO Y SERVICIOS EN LA VÍA PÚBLICA</t>
  </si>
  <si>
    <t>DIRECCIÓN DE CONTABILIDAD</t>
  </si>
  <si>
    <t>DIRECCIÓN FINANCIERA</t>
  </si>
  <si>
    <t>DIRECCIÓN DE ZOFEMAT</t>
  </si>
  <si>
    <t>DIRECCIÓN DE FISCALIZACIÓN</t>
  </si>
  <si>
    <t>DIRECCIÓN DE INGRESOS COORDINADOS Y COBRANZA</t>
  </si>
  <si>
    <t>DIRECCIÓN DE EGRESOS</t>
  </si>
  <si>
    <r>
      <t xml:space="preserve">Justificación Trimestral:  </t>
    </r>
    <r>
      <rPr>
        <sz val="11"/>
        <color theme="1"/>
        <rFont val="Arial"/>
        <family val="2"/>
      </rPr>
      <t>La Tesorería Municipal logra el 100% de su meta trimestral al mantener una eficiente coordinación de sus reuniones con las áreas recaudatorias.</t>
    </r>
  </si>
  <si>
    <r>
      <t xml:space="preserve">Justificación Trimestral: </t>
    </r>
    <r>
      <rPr>
        <sz val="11"/>
        <color theme="1"/>
        <rFont val="Arial"/>
        <family val="2"/>
      </rPr>
      <t>La Tesorería Municipal logra el 100% de su meta trimestral al mantener reuniones con sus áreas ejecutorias para un eficaz manejo del gasto público.</t>
    </r>
  </si>
  <si>
    <r>
      <t xml:space="preserve">UNIDAD DE MEDIDA DEL INDICADOR: </t>
    </r>
    <r>
      <rPr>
        <sz val="11"/>
        <color theme="1"/>
        <rFont val="Arial"/>
        <family val="2"/>
      </rPr>
      <t xml:space="preserve">Porcentaje
</t>
    </r>
    <r>
      <rPr>
        <b/>
        <sz val="11"/>
        <color theme="1"/>
        <rFont val="Arial"/>
        <family val="2"/>
      </rPr>
      <t>UNIDAD DE MEDIDA DE LAS VARIABLES:</t>
    </r>
    <r>
      <rPr>
        <sz val="11"/>
        <color theme="1"/>
        <rFont val="Arial"/>
        <family val="2"/>
      </rPr>
      <t xml:space="preserve"> Estados Financieros y demás informacíon presupuestal y contable.  </t>
    </r>
  </si>
  <si>
    <t>AUTORIZÓ
C.P.C. Yuri Salazar Ceballos
Tesorero Municipal</t>
  </si>
  <si>
    <r>
      <t>Justificación Trimestral:</t>
    </r>
    <r>
      <rPr>
        <sz val="11"/>
        <color theme="1"/>
        <rFont val="Arial"/>
        <family val="2"/>
      </rPr>
      <t xml:space="preserve"> Se deriva de las acciones de gobierno de la actual administración bajo el programa ejecutado denominado  “Cancún nos Une” Jornadas de Atención Ciudadana, que a lo largo del año se realizarán en once sedes diferentes para acercar más de 50 trámites y servicios a la ciudadanía, con el fin de facilitar el acceso a soluciones, así como escuchar de primera mano las propuesta de los cancunenses en audiencias públicas. En este sentido la Dirección de Ingresos participa en alineación y apoyo a estas acciones de gobierno, integrando sus jornadas de cobro a las audiencias que tiene establecidas el programa institucional de la Presidenta.</t>
    </r>
  </si>
  <si>
    <t xml:space="preserve">DIRECCIÓN DE INGRESOS </t>
  </si>
  <si>
    <t>ELABORÓ
L.C. Carlos Manuel May Tun</t>
  </si>
  <si>
    <t>SEGUIMIENTO DE AVANCE EN CUMPLIMIENTO DE METAS Y OBJETIVOS 2024</t>
  </si>
  <si>
    <t>AVANCE EN CUMPLIMIENTO DE METAS TRIMESTRAL Y ANUAL ACUMULADO 2024</t>
  </si>
  <si>
    <t>META PROGRAMADA 2024</t>
  </si>
  <si>
    <t>META REALIZADA 2024</t>
  </si>
  <si>
    <t>PORCENTAJE DE AVANCE TRIMESTRAL 2024</t>
  </si>
  <si>
    <t>PORCENTAJE DE AVANCE TRIMESTRAL ACUMULADO 2024</t>
  </si>
  <si>
    <t>TRIMESTRE 1 2024</t>
  </si>
  <si>
    <t>TRIMESTRE 2 2024</t>
  </si>
  <si>
    <t>TRIMESTRE 3 2024</t>
  </si>
  <si>
    <t>TRIMESTRE 4 2024</t>
  </si>
  <si>
    <t>JUSTIFICACIÓN TRIMESTRAL Y ANUAL DE AVANCE DE RESULTADOS 2024</t>
  </si>
  <si>
    <r>
      <t>Justificación Trimestral:</t>
    </r>
    <r>
      <rPr>
        <sz val="11"/>
        <color theme="1"/>
        <rFont val="Arial"/>
        <family val="2"/>
      </rPr>
      <t xml:space="preserve"> La Dirección de Contabilidad logró el 100% de su meta trimestral al realizar acciones de coordinación con las diferentes áreas ejecutoras, remitiendo toda la documentación comprobatoria con base en sus registros contables, cumpliendo así, con la integración de la glosa de la Cuentra Pública, de conformidad con lo establecido en el "Acuerdo que contiene los Lineamientos para la Integración, Recepción y Entrega de la Cuenta Pública de las Entidades Fiscalizables ante la Audìtoría Superior del Estado de  Quintana Roo".</t>
    </r>
  </si>
  <si>
    <r>
      <t xml:space="preserve">Justificación Trimestral: </t>
    </r>
    <r>
      <rPr>
        <sz val="11"/>
        <color theme="1"/>
        <rFont val="Arial"/>
        <family val="2"/>
      </rPr>
      <t>La Dirección de Contabilidad logró el 100% de su meta trimestral en las actividades correspondientes a la presentación del Avance de Gestion Financiera, como resultado del trabajo en coordinación con las demás dependencias.</t>
    </r>
  </si>
  <si>
    <r>
      <t xml:space="preserve">Justificación Trimestral: </t>
    </r>
    <r>
      <rPr>
        <sz val="11"/>
        <color theme="1"/>
        <rFont val="Arial"/>
        <family val="2"/>
      </rPr>
      <t>La Dirección de Contabilidad ha trabajado de manera efectiva en coordinación con todas las dependencias del Municipio para dar cumplimiento a la compilación e integración de la cuenta pública y poder realizar el envío a la Auditoría Superior del Estado de Quintana Roo.</t>
    </r>
  </si>
  <si>
    <r>
      <t xml:space="preserve">Justificación Trimestral: </t>
    </r>
    <r>
      <rPr>
        <sz val="11"/>
        <color theme="1"/>
        <rFont val="Arial"/>
        <family val="2"/>
      </rPr>
      <t>Se obtuvo un cumplimiento del 100% en el pago de nómina, debido a la oportuna realización en los pagos programados.</t>
    </r>
  </si>
  <si>
    <r>
      <t xml:space="preserve">Justificación Trimestral: </t>
    </r>
    <r>
      <rPr>
        <sz val="11"/>
        <color theme="1"/>
        <rFont val="Arial"/>
        <family val="2"/>
      </rPr>
      <t xml:space="preserve"> Este indicador se mide de manera anual, el resultado se obtendrá hasta el cuarto trimestre de 2024.</t>
    </r>
  </si>
  <si>
    <r>
      <t xml:space="preserve">Justificación Trimestral: </t>
    </r>
    <r>
      <rPr>
        <sz val="11"/>
        <color theme="1"/>
        <rFont val="Arial"/>
        <family val="2"/>
      </rPr>
      <t>Este indicador se mide de manera anual, el resultado se obtendrá hasta el tercer y cuarto trimestre de 2024,  (Calificadoras:  Moody´s y Fitch Ratings).</t>
    </r>
  </si>
  <si>
    <r>
      <t>Justificación Trimestral</t>
    </r>
    <r>
      <rPr>
        <sz val="11"/>
        <color theme="0"/>
        <rFont val="Arial"/>
        <family val="2"/>
      </rPr>
      <t xml:space="preserve">:  Este indicador se mide de manera anual, el resultado se obtendrá hasta el cuarto trimestre. </t>
    </r>
  </si>
  <si>
    <r>
      <t xml:space="preserve">Justificación Trimestral: </t>
    </r>
    <r>
      <rPr>
        <sz val="11"/>
        <color theme="1"/>
        <rFont val="Arial"/>
        <family val="2"/>
      </rPr>
      <t xml:space="preserve">Este indicador se mide de manera anual, el resultado se obtendrá hasta el cuarto trimestre. 
</t>
    </r>
  </si>
  <si>
    <t>M-PP 1.3  PROGRAMA DE FORTALECIMIENTO DE LAS FINANZAS PÚBLICAS.</t>
  </si>
  <si>
    <r>
      <t xml:space="preserve">1.3.1 </t>
    </r>
    <r>
      <rPr>
        <sz val="11"/>
        <color theme="1"/>
        <rFont val="Arial"/>
        <family val="2"/>
      </rPr>
      <t>Contribuir a la renovación de los mecanismos de gestión flexibilizando nuestras estructuras y procedimientos administrativos con calidad, innovación tecnológica y combate a la corrupción mediante el fortalecimiento de la Hacienda Pública Municipal administrada con eficiencia y realizando los procesos conforme a la normatividad aplicable.</t>
    </r>
  </si>
  <si>
    <t>JUSTIFICACIÓN TRIMESTRAL DE AVANCE DE RESULTADOS 2024</t>
  </si>
  <si>
    <r>
      <rPr>
        <b/>
        <sz val="11"/>
        <color theme="1"/>
        <rFont val="Arial"/>
        <family val="2"/>
      </rPr>
      <t>IAG:</t>
    </r>
    <r>
      <rPr>
        <sz val="11"/>
        <color theme="1"/>
        <rFont val="Arial"/>
        <family val="2"/>
      </rPr>
      <t xml:space="preserve"> Índice de Avance General en la implantación y operación del modelo PbR-SED</t>
    </r>
  </si>
  <si>
    <r>
      <rPr>
        <b/>
        <sz val="11"/>
        <color theme="1"/>
        <rFont val="Arial"/>
        <family val="2"/>
      </rPr>
      <t>Unidad de medida del Indicador:</t>
    </r>
    <r>
      <rPr>
        <sz val="11"/>
        <color theme="1"/>
        <rFont val="Arial"/>
        <family val="2"/>
      </rPr>
      <t xml:space="preserve">
Porcentaje 
</t>
    </r>
  </si>
  <si>
    <t>NO DISPONIBLE</t>
  </si>
  <si>
    <r>
      <t xml:space="preserve">1.3.1.1  </t>
    </r>
    <r>
      <rPr>
        <sz val="11"/>
        <color theme="0"/>
        <rFont val="Arial"/>
        <family val="2"/>
      </rPr>
      <t xml:space="preserve">Las dependencias y entidades mejoran la Hacienda Publica Municipal del Municipio de Benito Juárez, realizando la administración  con eficacia y eficiencia cumpliendo con los procesos normativos aplicables. </t>
    </r>
  </si>
  <si>
    <r>
      <t xml:space="preserve">
1.3.1.1.1 </t>
    </r>
    <r>
      <rPr>
        <sz val="11"/>
        <color theme="1"/>
        <rFont val="Arial"/>
        <family val="2"/>
      </rPr>
      <t>Administración de la Hacienda Pública Municipal  Equilibrada.</t>
    </r>
  </si>
  <si>
    <r>
      <t>1.3.1.1.1.1 C</t>
    </r>
    <r>
      <rPr>
        <sz val="11"/>
        <color theme="1"/>
        <rFont val="Arial"/>
        <family val="2"/>
      </rPr>
      <t>oordinación integral de las reuniones con áreas recaudatorias y de gestión de ingresos municipales.</t>
    </r>
  </si>
  <si>
    <r>
      <t xml:space="preserve">1.3.1.1.1.2 </t>
    </r>
    <r>
      <rPr>
        <sz val="11"/>
        <color theme="1"/>
        <rFont val="Arial"/>
        <family val="2"/>
      </rPr>
      <t>Coordinación Integral de las  reuniones de control del ejercicio del gasto.</t>
    </r>
  </si>
  <si>
    <r>
      <t xml:space="preserve">
1.3.1.1.2 </t>
    </r>
    <r>
      <rPr>
        <sz val="11"/>
        <color theme="1"/>
        <rFont val="Arial"/>
        <family val="2"/>
      </rPr>
      <t>Valor catastral  de los bienes inmuebles del municipio actualizados.</t>
    </r>
  </si>
  <si>
    <r>
      <t>1.3.1.1.2.1</t>
    </r>
    <r>
      <rPr>
        <sz val="11"/>
        <color theme="1"/>
        <rFont val="Arial"/>
        <family val="2"/>
      </rPr>
      <t xml:space="preserve"> Actualización del padrón de contribuyentes y el estatus de cada uno de los predios.</t>
    </r>
  </si>
  <si>
    <r>
      <t xml:space="preserve">1.3.1.1.2.2 </t>
    </r>
    <r>
      <rPr>
        <sz val="11"/>
        <color theme="1"/>
        <rFont val="Arial"/>
        <family val="2"/>
      </rPr>
      <t>Mejoramiento de los servicios que Catastro ofrece a la ciudadanía al atenderlos en los tiempos establecidos.</t>
    </r>
  </si>
  <si>
    <r>
      <t xml:space="preserve">1.3.1.1.1.3 </t>
    </r>
    <r>
      <rPr>
        <sz val="11"/>
        <color theme="1"/>
        <rFont val="Arial"/>
        <family val="2"/>
      </rPr>
      <t>Operativos a comercios en vía pública en zonas conflictivas realizados.</t>
    </r>
  </si>
  <si>
    <r>
      <t xml:space="preserve">1.3.1.1.3.1 </t>
    </r>
    <r>
      <rPr>
        <sz val="11"/>
        <color theme="1"/>
        <rFont val="Arial"/>
        <family val="2"/>
      </rPr>
      <t>Verificación de los comercios informales en las zonas conflictivas.</t>
    </r>
  </si>
  <si>
    <r>
      <t>1.3.1.1.3.2</t>
    </r>
    <r>
      <rPr>
        <sz val="11"/>
        <color theme="1"/>
        <rFont val="Arial"/>
        <family val="2"/>
      </rPr>
      <t xml:space="preserve"> Atención a quejas Ciudadanas que reportan el funcionamiento de comercios informales en vía pública.</t>
    </r>
  </si>
  <si>
    <r>
      <t xml:space="preserve">1.3.1.1.4 </t>
    </r>
    <r>
      <rPr>
        <sz val="11"/>
        <color theme="1"/>
        <rFont val="Arial"/>
        <family val="2"/>
      </rPr>
      <t>Cuenta Pública del Municipio de Benito Juárez Compilada e Integrada para envío a la Auditoria Superior del Estado.</t>
    </r>
  </si>
  <si>
    <r>
      <t xml:space="preserve">1.3.1.1.4.1 </t>
    </r>
    <r>
      <rPr>
        <sz val="11"/>
        <color theme="1"/>
        <rFont val="Arial"/>
        <family val="2"/>
      </rPr>
      <t>Publicación de los Reportes Financieros del Municipio de Benito Juaréz.</t>
    </r>
  </si>
  <si>
    <r>
      <t xml:space="preserve">1.3.1.1.4.2 </t>
    </r>
    <r>
      <rPr>
        <sz val="11"/>
        <color theme="1"/>
        <rFont val="Arial"/>
        <family val="2"/>
      </rPr>
      <t>Presentación del Avance de Gestión Financiera de la información para la planeación de la Fiscalización de la Cuenta Pública del Municipio de Benito Juárez.</t>
    </r>
  </si>
  <si>
    <r>
      <t>1.3.1.1.4.3</t>
    </r>
    <r>
      <rPr>
        <sz val="11"/>
        <color theme="1"/>
        <rFont val="Arial"/>
        <family val="2"/>
      </rPr>
      <t xml:space="preserve"> Integración de la Glosa para la entrega a la Auditoría Superior del Estado.</t>
    </r>
  </si>
  <si>
    <r>
      <t xml:space="preserve">1.3.1.1.5  </t>
    </r>
    <r>
      <rPr>
        <sz val="11"/>
        <color theme="1"/>
        <rFont val="Arial"/>
        <family val="2"/>
      </rPr>
      <t>Recursos financieros controlados.</t>
    </r>
  </si>
  <si>
    <r>
      <t xml:space="preserve">1.3.1.1.5.1 </t>
    </r>
    <r>
      <rPr>
        <sz val="11"/>
        <color theme="1"/>
        <rFont val="Arial"/>
        <family val="2"/>
      </rPr>
      <t xml:space="preserve"> Fortalecimiento de la Hacienda Pública Municipal.</t>
    </r>
  </si>
  <si>
    <r>
      <t xml:space="preserve">1.3.1.1.5.2 </t>
    </r>
    <r>
      <rPr>
        <sz val="11"/>
        <color theme="1"/>
        <rFont val="Arial"/>
        <family val="2"/>
      </rPr>
      <t xml:space="preserve"> Integración responsable de los recursos municipales de los Anteproyectos de Presupuesto de Egresos de sus Programas Presupuestarios Anuales.</t>
    </r>
  </si>
  <si>
    <r>
      <t xml:space="preserve">1.3.1.1.6 </t>
    </r>
    <r>
      <rPr>
        <sz val="11"/>
        <color theme="1"/>
        <rFont val="Arial"/>
        <family val="2"/>
      </rPr>
      <t>Derechos de la Zona Federal Marítimo Terrestre recaudados.</t>
    </r>
  </si>
  <si>
    <r>
      <t>1.3.1.1.6.1</t>
    </r>
    <r>
      <rPr>
        <sz val="11"/>
        <color theme="1"/>
        <rFont val="Arial"/>
        <family val="2"/>
      </rPr>
      <t xml:space="preserve"> Programa de Administración  del Fondo de la ZOFEMAT.</t>
    </r>
  </si>
  <si>
    <r>
      <t>1.3.1.1.6.2</t>
    </r>
    <r>
      <rPr>
        <sz val="11"/>
        <color theme="1"/>
        <rFont val="Arial"/>
        <family val="2"/>
      </rPr>
      <t xml:space="preserve"> Programa de Mantenimiento y Conservación de la Certificación de Playas del Municipio de Benito Juárez.</t>
    </r>
  </si>
  <si>
    <r>
      <t xml:space="preserve">1.3.1.1.6.3 </t>
    </r>
    <r>
      <rPr>
        <sz val="11"/>
        <color theme="1"/>
        <rFont val="Arial"/>
        <family val="2"/>
      </rPr>
      <t>Programa de Retiro y Traslasdo de Sargazo de la Arena de las Playas.</t>
    </r>
  </si>
  <si>
    <r>
      <t xml:space="preserve">1.3.1.1.6.4 </t>
    </r>
    <r>
      <rPr>
        <sz val="11"/>
        <color theme="1"/>
        <rFont val="Arial"/>
        <family val="2"/>
      </rPr>
      <t>Programa de Remoción de Sargazo de Playas.</t>
    </r>
  </si>
  <si>
    <r>
      <t xml:space="preserve">1.3.1.1.6.5 </t>
    </r>
    <r>
      <rPr>
        <sz val="11"/>
        <color theme="1"/>
        <rFont val="Arial"/>
        <family val="2"/>
      </rPr>
      <t>Programa de Cribado de Arena de las Playas Públicas del Municipio de Benito Juárez.</t>
    </r>
  </si>
  <si>
    <r>
      <t xml:space="preserve">1.3.1.1.6.6 </t>
    </r>
    <r>
      <rPr>
        <sz val="11"/>
        <color theme="1"/>
        <rFont val="Arial"/>
        <family val="2"/>
      </rPr>
      <t>Programa de Limpieza de Playas y Remoción de Sargazo en la  ZOFEMAT.</t>
    </r>
  </si>
  <si>
    <r>
      <t xml:space="preserve">1.3.1.1.7 </t>
    </r>
    <r>
      <rPr>
        <sz val="11"/>
        <color theme="1"/>
        <rFont val="Arial"/>
        <family val="2"/>
      </rPr>
      <t>Licencias de Funcionamiento de los Comercios del Municipio de Benito Juárez Inspeccionadas.</t>
    </r>
  </si>
  <si>
    <r>
      <t>1.3.1.1.7.1</t>
    </r>
    <r>
      <rPr>
        <sz val="11"/>
        <color theme="1"/>
        <rFont val="Arial"/>
        <family val="2"/>
      </rPr>
      <t xml:space="preserve"> Levantamiento de Actas de Inspección a los Establecimientos que No Cuentan con la Licencia de Funcionamiento.</t>
    </r>
  </si>
  <si>
    <r>
      <t xml:space="preserve">1.3.1.1.7.2  </t>
    </r>
    <r>
      <rPr>
        <sz val="11"/>
        <color theme="1"/>
        <rFont val="Arial"/>
        <family val="2"/>
      </rPr>
      <t>Atención a Quejas Ciudadanas de Comercios.</t>
    </r>
  </si>
  <si>
    <r>
      <t xml:space="preserve">1.3.1.1.8  </t>
    </r>
    <r>
      <rPr>
        <sz val="11"/>
        <color theme="1"/>
        <rFont val="Arial"/>
        <family val="2"/>
      </rPr>
      <t>Rezago de impuesto predial y multas de diversas dependencias municipales y federales no fiscalizables notificadas.</t>
    </r>
  </si>
  <si>
    <r>
      <t xml:space="preserve">1.3.1.1.9 </t>
    </r>
    <r>
      <rPr>
        <sz val="11"/>
        <color theme="1"/>
        <rFont val="Arial"/>
        <family val="2"/>
      </rPr>
      <t>Pagos a proveedores y  de pago de nomina empleados.</t>
    </r>
  </si>
  <si>
    <r>
      <t xml:space="preserve">1.3.1.1.9.1 </t>
    </r>
    <r>
      <rPr>
        <sz val="11"/>
        <color theme="1"/>
        <rFont val="Arial"/>
        <family val="2"/>
      </rPr>
      <t>Emisión de pagos por cheque y transferencia a proveedores.</t>
    </r>
  </si>
  <si>
    <r>
      <t xml:space="preserve">1.3.1.1.9.2 </t>
    </r>
    <r>
      <rPr>
        <sz val="11"/>
        <color theme="1"/>
        <rFont val="Arial"/>
        <family val="2"/>
      </rPr>
      <t>Emisión de Pagos de nómina a empleados.</t>
    </r>
  </si>
  <si>
    <r>
      <t xml:space="preserve">1.3.1.1.9.3 </t>
    </r>
    <r>
      <rPr>
        <sz val="11"/>
        <color theme="1"/>
        <rFont val="Arial"/>
        <family val="2"/>
      </rPr>
      <t>Reducción de días de pago a proveedores.</t>
    </r>
  </si>
  <si>
    <r>
      <t xml:space="preserve">1.3.1.1.10 </t>
    </r>
    <r>
      <rPr>
        <sz val="11"/>
        <color theme="1"/>
        <rFont val="Arial"/>
        <family val="2"/>
      </rPr>
      <t>Contribuciones tributarias (Cobro de Impuestos, derechos, productos, aprovechamientos, participaciones y otros Ingresos y los fondos de aportación general) recaudados.</t>
    </r>
  </si>
  <si>
    <r>
      <t xml:space="preserve">1.3.1.1.10.1 </t>
    </r>
    <r>
      <rPr>
        <sz val="11"/>
        <color theme="1"/>
        <rFont val="Arial"/>
        <family val="2"/>
      </rPr>
      <t xml:space="preserve">Recaudación anual de Impuesto Predial. </t>
    </r>
  </si>
  <si>
    <r>
      <t xml:space="preserve">1.3.1.1.10.2 </t>
    </r>
    <r>
      <rPr>
        <sz val="11"/>
        <color theme="1"/>
        <rFont val="Arial"/>
        <family val="2"/>
      </rPr>
      <t>Renovación de Licencias de Funcionamiento.</t>
    </r>
  </si>
  <si>
    <r>
      <t xml:space="preserve">1.3.1.1.10.3 </t>
    </r>
    <r>
      <rPr>
        <sz val="11"/>
        <color theme="1"/>
        <rFont val="Arial"/>
        <family val="2"/>
      </rPr>
      <t>Realización de Jornadas de Regularización de trámites y descuentos Municipales.</t>
    </r>
  </si>
  <si>
    <r>
      <t xml:space="preserve">Justificación Trimestral: </t>
    </r>
    <r>
      <rPr>
        <sz val="11"/>
        <color theme="1"/>
        <rFont val="Arial"/>
        <family val="2"/>
      </rPr>
      <t xml:space="preserve"> En este trimestre, las 7 playas certificadas, se mantienen sus certificaciones y sus galardones, derivado del contínuo trabajo de limpieza y remoción de la macroalga.  </t>
    </r>
  </si>
  <si>
    <r>
      <t>Justificación Trimestral:</t>
    </r>
    <r>
      <rPr>
        <sz val="11"/>
        <color theme="1"/>
        <rFont val="Arial"/>
        <family val="2"/>
      </rPr>
      <t xml:space="preserve">  En este trimestre no se llegó con lo programado en la limpieza de las playas y remoción de sargazo, y al ser playas etiquetadas ambientales, se fomenta una eduación ambiental, por lo que la ciudadanía  genera menos desechos, manteniendo playas limpias y 100% libres de sargazo.</t>
    </r>
  </si>
  <si>
    <r>
      <rPr>
        <b/>
        <sz val="11"/>
        <rFont val="Arial"/>
        <family val="2"/>
      </rPr>
      <t>1.3.1.1.5.3</t>
    </r>
    <r>
      <rPr>
        <sz val="11"/>
        <rFont val="Arial"/>
        <family val="2"/>
      </rPr>
      <t xml:space="preserve"> Cumplimiento de pago de Deuda Pública.</t>
    </r>
  </si>
  <si>
    <r>
      <t xml:space="preserve">Justificación Trimestral: </t>
    </r>
    <r>
      <rPr>
        <sz val="11"/>
        <color theme="1"/>
        <rFont val="Arial"/>
        <family val="2"/>
      </rPr>
      <t xml:space="preserve">La Dirección de Contabilidad logró el 100% de su meta trimestral al realizar acciones inmediatas, posterior al cierre del Segundo Trimestre para su publicación en la página oficial del Municipio de Benito Juárez en la sección de Transparencia Presupuestaria-Armonización Contable, cumpliendo así con las disposiciones del Título Quinto de la Ley General de Contabilidad Gubernamental. </t>
    </r>
  </si>
  <si>
    <r>
      <t xml:space="preserve">Justificación Trimestral: </t>
    </r>
    <r>
      <rPr>
        <sz val="11"/>
        <color theme="1"/>
        <rFont val="Arial"/>
        <family val="2"/>
      </rPr>
      <t xml:space="preserve"> A la fecha la cuenta pública se encuentra en proceso de cierre. (Fecha aproximada 31-julio-2024), en apego al Artículo 51 de la Ley General de Contabilidad Gubernamental.</t>
    </r>
  </si>
  <si>
    <r>
      <t xml:space="preserve">1.3.1.1.8.1 </t>
    </r>
    <r>
      <rPr>
        <sz val="11"/>
        <color theme="1"/>
        <rFont val="Arial"/>
        <family val="2"/>
      </rPr>
      <t>Gestión y/o cobro del Rezago del Impuesto Predial a través del Procedimiento Administrativo de Ejecución.</t>
    </r>
  </si>
  <si>
    <r>
      <t>1.3.1.1.8.2</t>
    </r>
    <r>
      <rPr>
        <sz val="11"/>
        <color theme="1"/>
        <rFont val="Arial"/>
        <family val="2"/>
      </rPr>
      <t xml:space="preserve"> Gestión y/o cobro de las Multas Municipales y Federales no Fiscales a través del Procedimiento Administrativo de Ejecución.</t>
    </r>
  </si>
  <si>
    <r>
      <t xml:space="preserve">Justificación Trimestral: </t>
    </r>
    <r>
      <rPr>
        <sz val="11"/>
        <color theme="1"/>
        <rFont val="Arial"/>
        <family val="2"/>
      </rPr>
      <t>En este trimestre se logró superar la meta en un 143.42 %  a los distintos operativos programados a los establecimientos esto debido al vencimiento de la prorroga que se les dio a los contribuyentes para que cumplan con sus obligaciones fiscales municipales.</t>
    </r>
  </si>
  <si>
    <r>
      <t xml:space="preserve">Justificación Trimestral: </t>
    </r>
    <r>
      <rPr>
        <sz val="11"/>
        <color theme="1"/>
        <rFont val="Arial"/>
        <family val="2"/>
      </rPr>
      <t>Se realizaron distintos operativos debido a las quejas ingresadas logrando  la meta trimestral en un 89.29% para lo cual fueron atendidas y se dio a concientizar a los contribuyentes para que regularicen sus establecimientos comerciales.</t>
    </r>
  </si>
  <si>
    <r>
      <t xml:space="preserve">Justificación Trimestral: </t>
    </r>
    <r>
      <rPr>
        <sz val="11"/>
        <color theme="1"/>
        <rFont val="Arial"/>
        <family val="2"/>
      </rPr>
      <t>Se logró superar la meta en un 294.33% en el número de actas de inspección todavez que finalizo el periodo para la  renovación del refrendo declarativo anual (15 Marzo) se iniciaron operativos para verificar que los establecimientos hayan cumplido con  la obtención de la licencia de funcionamiento 2024.</t>
    </r>
  </si>
  <si>
    <r>
      <t xml:space="preserve">Justificación Trimestral: </t>
    </r>
    <r>
      <rPr>
        <sz val="11"/>
        <color theme="1"/>
        <rFont val="Arial"/>
        <family val="2"/>
      </rPr>
      <t>En este trimestre se logró superar la meta en un 4.84%, debido a la oportuna realización de los pagos programados a proveedores.</t>
    </r>
  </si>
  <si>
    <r>
      <t xml:space="preserve">Justificación Trimestral: </t>
    </r>
    <r>
      <rPr>
        <sz val="11"/>
        <color theme="1"/>
        <rFont val="Arial"/>
        <family val="2"/>
      </rPr>
      <t>En este trimestre se logró superar la meta en un 4.86%, debido a la oportuna realización de los pagos programados a proveedores.</t>
    </r>
  </si>
  <si>
    <r>
      <t xml:space="preserve">Justificación Trimestral: </t>
    </r>
    <r>
      <rPr>
        <sz val="11"/>
        <color theme="1"/>
        <rFont val="Arial"/>
        <family val="2"/>
      </rPr>
      <t>Se obtuvo un  cumplimiento de 31 días de pago, sobre los 120 días establecidos como meta  al reducir en menor días de lo estipulado, el cual se resalta el buen manejo en los tiempos de pagos de los pasivos.</t>
    </r>
  </si>
  <si>
    <r>
      <t xml:space="preserve">Justificación Trimestral: </t>
    </r>
    <r>
      <rPr>
        <sz val="11"/>
        <color theme="1"/>
        <rFont val="Arial"/>
        <family val="2"/>
      </rPr>
      <t xml:space="preserve">Durante este periodo, se logra la meta programada, toda vez que, se  hace del conocimiento a la cuidadanía de los descuentos otorgados en la Jornada de Subsidios  Estímulos Fiscales y Regularización de Trámites "Que lo tuyo... sea tuyo", asi como la colocación de lonas en predios baldíos a fin de hacerle llegar al contribuyente de su situación de adeudo de Impuesto Predial. En relación a las Multas Municipales y Federales No Fiscales no se logra la meta, toda vez que, las resoluciones remitidas por las autoridades señalan una denominación o razón social diferente que no corresponde con el domicilio o giro del infractor. Logrando realizar 36,823 notificaciones, requerimientos, multas municipales y federales de las 36,382  programadas.  </t>
    </r>
  </si>
  <si>
    <r>
      <t xml:space="preserve">Justificación Trimestral: </t>
    </r>
    <r>
      <rPr>
        <sz val="11"/>
        <color theme="1"/>
        <rFont val="Arial"/>
        <family val="2"/>
      </rPr>
      <t xml:space="preserve">En relación a este trimestre, se logro un 101.32% de la meta establecida, haciendo del conocimiento a la ciudadanía de los descuentos en la Jornada de Subsidios  Estímulos Fiscales y Regularización de Trámites "Que lo tuyo... sea tuyo",  asimismo, se implementó la colocación de lonas en predios baldíos, de esta manera se buscar hacerle llegar al contribuyente de su situación de adeudo de Impuesto Predial. </t>
    </r>
  </si>
  <si>
    <r>
      <t>Justificación Trimestral:</t>
    </r>
    <r>
      <rPr>
        <sz val="11"/>
        <color theme="1"/>
        <rFont val="Arial"/>
        <family val="2"/>
      </rPr>
      <t xml:space="preserve">    En este trimestre se alcanzo el 57% de la meta para el cobro de multas, debido a que en la mayoría de las resoluciones remitidas por las autoridades Federales y Municipales , señalan una denominación o razón social diferente que no corresponde con el domicilio o giro del infractor, situación que esta Autoridad se percato durante el transcurso del procedimiento de cobro. Logrando así, el cobro coativo de 51 multas de las 90 programadas.</t>
    </r>
  </si>
  <si>
    <r>
      <t xml:space="preserve">Justificación Trimestral: </t>
    </r>
    <r>
      <rPr>
        <sz val="11"/>
        <color theme="1"/>
        <rFont val="Arial"/>
        <family val="2"/>
      </rPr>
      <t>La Dirección Financiera en coordinación con la Dirección de Contabilidad, entregará el Informe de Avance de la Gestión Financiera del primer trimestre de 2024 a la Auditoría Superior del Estado la última semana de julio de 2024, en apego al Artículo 51 de la Ley General de Contabilidad Gubernamental.</t>
    </r>
  </si>
  <si>
    <r>
      <t xml:space="preserve">Justificación Trimestral: </t>
    </r>
    <r>
      <rPr>
        <sz val="11"/>
        <color theme="1"/>
        <rFont val="Arial"/>
        <family val="2"/>
      </rPr>
      <t>La Dirección Financiera logra el 100% de su meta trimestral al mantener un entorno económico estable. Debido a que el último día de junio fue inhábil, el registro contable del mes de junio se verá reflejado hasta el mes de julio de 2024.</t>
    </r>
  </si>
  <si>
    <r>
      <t xml:space="preserve">Justificación Trimestral: </t>
    </r>
    <r>
      <rPr>
        <sz val="11"/>
        <color theme="1"/>
        <rFont val="Arial"/>
        <family val="2"/>
      </rPr>
      <t>Se alcanzó el 99.29% de la meta programada en los servicios catastrales solicitados por los contribuyentes lo que permite actualizar los valores catastrales programados.</t>
    </r>
  </si>
  <si>
    <r>
      <t xml:space="preserve">Justificación Trimestral: </t>
    </r>
    <r>
      <rPr>
        <sz val="11"/>
        <color theme="1"/>
        <rFont val="Arial"/>
        <family val="2"/>
      </rPr>
      <t xml:space="preserve"> Se alcanzó el  96.67% de la meta programada en los servicios catastrales solicitados por los contribuyentes. 
Es de mencionar que esta Dirección ofrece sus trámites y servicios de acuerdo a la demanda por parte de los contribuyentes .</t>
    </r>
  </si>
  <si>
    <r>
      <t xml:space="preserve">Justificación Trimestral: </t>
    </r>
    <r>
      <rPr>
        <sz val="11"/>
        <color theme="1"/>
        <rFont val="Arial"/>
        <family val="2"/>
      </rPr>
      <t>Se alcanzó un 92% de la meta programada en los servicios catastrales solicitados por los contribuyentes, debido a la incorporación de dos camionetas nuevas en las brigadas de trabajo que  permitió un incremento en las brigadas de revisión y verificación.</t>
    </r>
  </si>
  <si>
    <r>
      <t xml:space="preserve">
Justificación Trimestral: </t>
    </r>
    <r>
      <rPr>
        <sz val="11"/>
        <rFont val="Arial"/>
        <family val="2"/>
      </rPr>
      <t xml:space="preserve">  A la fecha la cuenta pública se encuentra en proceso de cierre. (Fecha aproximada 31-julio-2024), en apego al Artículo 51 de la Ley General de Contabilidad Gubernamental.</t>
    </r>
  </si>
  <si>
    <r>
      <t xml:space="preserve">Justificación Trimestral: </t>
    </r>
    <r>
      <rPr>
        <sz val="11"/>
        <color theme="1"/>
        <rFont val="Arial"/>
        <family val="2"/>
      </rPr>
      <t>Se informa que al cierre del segundo trimestre del ejercicio 2024, se identificó un total de licencias otorgadas de 3,724, teniendo una diferencia de 2,801 en términos porcentuales de un 57% de cumplimiento de la meta al periodo establecida, la cifra proyectada es de 6,525 licencias en este indicador. En base al cumplimiento registrado, es importante hacer énfasis que en la gestión de trámites electrónicos que se opera actualmente por el Departamento de Licencias de Funcionamiento, se encuentra en el proceso de implementación de una nueva Plataforma de servicios digitales, en el que los trámites de Licencias fueron contemplados, por lo que a partir del mes de abril se inicia con la operación del sistema CANCÚN DIGITAL y derivado de esta fase de involucramiento para el contribuyente, se ha presentado un atraso y disminución en la meta estimada.</t>
    </r>
  </si>
  <si>
    <r>
      <t>Justificación Trimestral:</t>
    </r>
    <r>
      <rPr>
        <b/>
        <sz val="11"/>
        <color rgb="FFCC3300"/>
        <rFont val="Arial"/>
        <family val="2"/>
      </rPr>
      <t xml:space="preserve"> </t>
    </r>
    <r>
      <rPr>
        <sz val="11"/>
        <color theme="1"/>
        <rFont val="Arial"/>
        <family val="2"/>
      </rPr>
      <t xml:space="preserve">En este trimestre se logró  un avance del 111.84% de  la meta programada, toda vez que contribuyentes que anteriormente pagaban de forma bimestral, optaron este trimestre pagar de forma anual. </t>
    </r>
  </si>
  <si>
    <r>
      <t xml:space="preserve">Justificación Trimestral: </t>
    </r>
    <r>
      <rPr>
        <sz val="11"/>
        <color rgb="FFC00000"/>
        <rFont val="Arial"/>
        <family val="2"/>
      </rPr>
      <t>En este trimestre, no se logra la meta programada, toda vez que por cierre de presupuesto otorgado en a sus programas logra un 5% de avance preliminar, debido que la cuenta pública se encuentra en proceso de cierre, por lo que el resultado se verá reflejado en el segundo trimestre.</t>
    </r>
  </si>
  <si>
    <r>
      <t xml:space="preserve">Justificación Trimestral: </t>
    </r>
    <r>
      <rPr>
        <sz val="11"/>
        <color theme="1"/>
        <rFont val="Arial"/>
        <family val="2"/>
      </rPr>
      <t>En este trimestre, la remoción del sargazo de las playas no llegó con lo programado, en virtud de que la temporada de sargazo para el año 2024 ha sido atípica, Cabe mencionar que al ser un acontecimiento natural el cual depende de muchas variables para su arribo a las playas; durante este trimestre, debido a las corrientes marinas, estas grandes cantidades de sargazo tienen una desviación hacia el norte, siendo el municipio de Benito Juárez en el Estado de Quintana Roo, uno de los municipios menos afectados por este evento natural. sin embargo esta Dirección realizó en todo momento las actividades de limpieza y remoción de la macroalga, manteniendo las playas limpias y 100% libres de sargazo.</t>
    </r>
  </si>
  <si>
    <r>
      <t xml:space="preserve">Justificación Trimestral: </t>
    </r>
    <r>
      <rPr>
        <sz val="11"/>
        <color theme="1"/>
        <rFont val="Arial"/>
        <family val="2"/>
      </rPr>
      <t xml:space="preserve"> En este trimestre, se supero la meta programada del cribado de playas, todavez a que durante este periodo se realizaron dos auditorías (Blue Flag y Bandera Platino) en las 7 playas públicas certificadas a cargo del Municipio de Benito Juárez. Por lo que se incrementaron los trabajos de cribado, para cumplir con lo requerido por estas auditorías.</t>
    </r>
  </si>
  <si>
    <r>
      <t xml:space="preserve">Justificación Trimestral:  </t>
    </r>
    <r>
      <rPr>
        <sz val="11"/>
        <color theme="1"/>
        <rFont val="Arial"/>
        <family val="2"/>
      </rPr>
      <t>Se logra el objetivo trimestral  en un 100%  al realizarse operativos en los 8 sectores de la ciudad verificando que se cumpla con el reglamento de comercio en vía pública, asismismo invitándolos a renovar sus permisos.</t>
    </r>
  </si>
  <si>
    <r>
      <t xml:space="preserve">Justificación Trimestral: </t>
    </r>
    <r>
      <rPr>
        <sz val="11"/>
        <color theme="1"/>
        <rFont val="Arial"/>
        <family val="2"/>
      </rPr>
      <t>Se logró de la meta un 99.11% en verificaciones oportunas, al realizar actas de verificación todavez a que algunos comerciantes no acatan el reglamento, no estan al corriente en sus pagos o son comerciantes informales, que  a los cuales se les entrega un acta invitándolos a acudir a la Dirección de Comercio a regularizarse.</t>
    </r>
  </si>
  <si>
    <r>
      <t xml:space="preserve">Justificación Trimestral: </t>
    </r>
    <r>
      <rPr>
        <sz val="11"/>
        <color theme="1"/>
        <rFont val="Arial"/>
        <family val="2"/>
      </rPr>
      <t>Se logró rebasar  la meta en un 38.89%  en relación al seguimiento oportuno de respuesta en atender quejas ciudadanas en tiempo y forma, esto debido al incremento a que comerciantes no cumplen con reglamento de la Dirección de Comercio en Vía Pública, lo cual se retiran a los comerciantes y se les invita a realizar su proceso de trámite.</t>
    </r>
  </si>
  <si>
    <t xml:space="preserve">El indicador se modificó con la actualización del PMD 2021-2024.
El índice general de avance en la implementación del modelo PbR-SED obtuvo un resultado para estre segundo trimestre del 100.89% de acuerdo a la publicacion de los resultados realizada por la SHCP en el mes de abril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</si>
</sst>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quot;$&quot;#,##0.00"/>
  </numFmts>
  <fonts count="26" x14ac:knownFonts="1">
    <font>
      <sz val="11"/>
      <color theme="1"/>
      <name val="Calibri"/>
      <family val="2"/>
      <scheme val="minor"/>
    </font>
    <font>
      <b/>
      <sz val="11"/>
      <color theme="1"/>
      <name val="Arial"/>
      <family val="2"/>
    </font>
    <font>
      <sz val="11"/>
      <color theme="1"/>
      <name val="Arial"/>
      <family val="2"/>
    </font>
    <font>
      <b/>
      <sz val="11"/>
      <color rgb="FF000000"/>
      <name val="Arial"/>
      <family val="2"/>
    </font>
    <font>
      <sz val="11"/>
      <name val="Arial"/>
      <family val="2"/>
    </font>
    <font>
      <b/>
      <sz val="11"/>
      <color theme="0"/>
      <name val="Arial"/>
      <family val="2"/>
    </font>
    <font>
      <sz val="11"/>
      <color theme="1"/>
      <name val="Calibri"/>
      <family val="2"/>
      <scheme val="minor"/>
    </font>
    <font>
      <b/>
      <sz val="14"/>
      <name val="Arial"/>
      <family val="2"/>
    </font>
    <font>
      <b/>
      <sz val="11"/>
      <name val="Arial"/>
      <family val="2"/>
    </font>
    <font>
      <b/>
      <sz val="14"/>
      <color rgb="FFFFFFFF"/>
      <name val="Arial"/>
      <family val="2"/>
    </font>
    <font>
      <b/>
      <sz val="14"/>
      <color theme="0"/>
      <name val="Arial"/>
      <family val="2"/>
    </font>
    <font>
      <b/>
      <sz val="22"/>
      <color theme="0"/>
      <name val="Arial"/>
      <family val="2"/>
    </font>
    <font>
      <sz val="10"/>
      <name val="Arial"/>
      <family val="2"/>
    </font>
    <font>
      <b/>
      <sz val="12"/>
      <color rgb="FFFFFFFF"/>
      <name val="Arial"/>
      <family val="2"/>
    </font>
    <font>
      <b/>
      <sz val="16"/>
      <color theme="0"/>
      <name val="Arial"/>
      <family val="2"/>
    </font>
    <font>
      <b/>
      <sz val="12"/>
      <color theme="1"/>
      <name val="Calibri"/>
      <family val="2"/>
      <scheme val="minor"/>
    </font>
    <font>
      <b/>
      <sz val="11"/>
      <color theme="1"/>
      <name val="Calibri"/>
      <family val="2"/>
      <scheme val="minor"/>
    </font>
    <font>
      <b/>
      <sz val="14"/>
      <color theme="0"/>
      <name val="Calibri"/>
      <family val="2"/>
      <scheme val="minor"/>
    </font>
    <font>
      <sz val="11"/>
      <color theme="0"/>
      <name val="Arial"/>
      <family val="2"/>
    </font>
    <font>
      <sz val="11"/>
      <color indexed="8"/>
      <name val="Arial"/>
      <family val="2"/>
    </font>
    <font>
      <sz val="11"/>
      <color rgb="FF000000"/>
      <name val="Arial"/>
      <family val="2"/>
    </font>
    <font>
      <b/>
      <sz val="11"/>
      <color indexed="8"/>
      <name val="Arial"/>
      <family val="2"/>
    </font>
    <font>
      <b/>
      <sz val="16"/>
      <color theme="1"/>
      <name val="Calibri"/>
      <family val="2"/>
      <scheme val="minor"/>
    </font>
    <font>
      <sz val="10"/>
      <color theme="1"/>
      <name val="Calibri"/>
      <family val="2"/>
      <scheme val="minor"/>
    </font>
    <font>
      <b/>
      <sz val="11"/>
      <color rgb="FFCC3300"/>
      <name val="Arial"/>
      <family val="2"/>
    </font>
    <font>
      <sz val="11"/>
      <color rgb="FFC00000"/>
      <name val="Arial"/>
      <family val="2"/>
    </font>
  </fonts>
  <fills count="1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rgb="FFF2F2F2"/>
        <bgColor rgb="FFF2F2F2"/>
      </patternFill>
    </fill>
    <fill>
      <patternFill patternType="solid">
        <fgColor theme="0" tint="-0.499984740745262"/>
        <bgColor rgb="FF000000"/>
      </patternFill>
    </fill>
    <fill>
      <patternFill patternType="solid">
        <fgColor theme="0" tint="-4.9989318521683403E-2"/>
        <bgColor indexed="64"/>
      </patternFill>
    </fill>
    <fill>
      <patternFill patternType="solid">
        <fgColor rgb="FFC7EFCE"/>
        <bgColor indexed="64"/>
      </patternFill>
    </fill>
    <fill>
      <patternFill patternType="solid">
        <fgColor rgb="FFFFEB9C"/>
        <bgColor indexed="64"/>
      </patternFill>
    </fill>
    <fill>
      <patternFill patternType="solid">
        <fgColor rgb="FFFFEB9C"/>
        <bgColor rgb="FFF2F2F2"/>
      </patternFill>
    </fill>
    <fill>
      <patternFill patternType="solid">
        <fgColor theme="0"/>
        <bgColor rgb="FFF2F2F2"/>
      </patternFill>
    </fill>
  </fills>
  <borders count="92">
    <border>
      <left/>
      <right/>
      <top/>
      <bottom/>
      <diagonal/>
    </border>
    <border>
      <left style="dashed">
        <color theme="1"/>
      </left>
      <right style="dashed">
        <color theme="1"/>
      </right>
      <top style="dashed">
        <color theme="1"/>
      </top>
      <bottom style="dashed">
        <color theme="1"/>
      </bottom>
      <diagonal/>
    </border>
    <border>
      <left style="dashed">
        <color theme="1"/>
      </left>
      <right style="dashed">
        <color theme="1"/>
      </right>
      <top/>
      <bottom style="dashed">
        <color theme="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dashed">
        <color theme="1"/>
      </right>
      <top style="dashed">
        <color theme="1"/>
      </top>
      <bottom style="dashed">
        <color theme="1"/>
      </bottom>
      <diagonal/>
    </border>
    <border>
      <left style="dashed">
        <color theme="1"/>
      </left>
      <right style="medium">
        <color indexed="64"/>
      </right>
      <top style="dashed">
        <color theme="1"/>
      </top>
      <bottom style="dashed">
        <color theme="1"/>
      </bottom>
      <diagonal/>
    </border>
    <border>
      <left style="medium">
        <color indexed="64"/>
      </left>
      <right style="dashed">
        <color theme="1"/>
      </right>
      <top style="dashed">
        <color theme="1"/>
      </top>
      <bottom style="medium">
        <color indexed="64"/>
      </bottom>
      <diagonal/>
    </border>
    <border>
      <left style="dashed">
        <color theme="1"/>
      </left>
      <right style="dashed">
        <color theme="1"/>
      </right>
      <top style="dashed">
        <color theme="1"/>
      </top>
      <bottom style="medium">
        <color indexed="64"/>
      </bottom>
      <diagonal/>
    </border>
    <border>
      <left style="dashed">
        <color theme="1"/>
      </left>
      <right style="medium">
        <color indexed="64"/>
      </right>
      <top style="dashed">
        <color theme="1"/>
      </top>
      <bottom style="medium">
        <color indexed="64"/>
      </bottom>
      <diagonal/>
    </border>
    <border>
      <left style="dashed">
        <color theme="1"/>
      </left>
      <right/>
      <top style="dashed">
        <color theme="1"/>
      </top>
      <bottom style="dashed">
        <color theme="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dashed">
        <color theme="1"/>
      </left>
      <right style="dashed">
        <color theme="1"/>
      </right>
      <top/>
      <bottom/>
      <diagonal/>
    </border>
    <border>
      <left style="medium">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bottom style="dotted">
        <color indexed="64"/>
      </bottom>
      <diagonal/>
    </border>
    <border>
      <left style="dotted">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thin">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dashed">
        <color theme="1"/>
      </top>
      <bottom style="dashed">
        <color theme="1"/>
      </bottom>
      <diagonal/>
    </border>
    <border>
      <left/>
      <right/>
      <top style="dashed">
        <color theme="1"/>
      </top>
      <bottom style="dashed">
        <color theme="1"/>
      </bottom>
      <diagonal/>
    </border>
    <border>
      <left/>
      <right style="thin">
        <color indexed="64"/>
      </right>
      <top style="thin">
        <color indexed="64"/>
      </top>
      <bottom style="thin">
        <color indexed="64"/>
      </bottom>
      <diagonal/>
    </border>
    <border>
      <left style="dashed">
        <color theme="1"/>
      </left>
      <right style="dashed">
        <color theme="1"/>
      </right>
      <top style="medium">
        <color indexed="64"/>
      </top>
      <bottom style="dashed">
        <color theme="1"/>
      </bottom>
      <diagonal/>
    </border>
    <border>
      <left style="dashed">
        <color theme="1"/>
      </left>
      <right style="medium">
        <color indexed="64"/>
      </right>
      <top style="medium">
        <color indexed="64"/>
      </top>
      <bottom style="dashed">
        <color theme="1"/>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left>
      <right style="dashed">
        <color theme="1"/>
      </right>
      <top style="dashed">
        <color theme="1"/>
      </top>
      <bottom style="dashed">
        <color theme="1"/>
      </bottom>
      <diagonal/>
    </border>
    <border>
      <left style="medium">
        <color theme="1"/>
      </left>
      <right style="dashed">
        <color theme="1"/>
      </right>
      <top style="dashed">
        <color theme="1"/>
      </top>
      <bottom style="medium">
        <color indexed="64"/>
      </bottom>
      <diagonal/>
    </border>
    <border>
      <left style="dashed">
        <color theme="1"/>
      </left>
      <right style="dashed">
        <color theme="1"/>
      </right>
      <top style="medium">
        <color indexed="64"/>
      </top>
      <bottom style="dotted">
        <color theme="1"/>
      </bottom>
      <diagonal/>
    </border>
    <border>
      <left style="dashed">
        <color theme="1"/>
      </left>
      <right style="medium">
        <color indexed="64"/>
      </right>
      <top style="medium">
        <color indexed="64"/>
      </top>
      <bottom style="dotted">
        <color theme="1"/>
      </bottom>
      <diagonal/>
    </border>
    <border>
      <left style="dashed">
        <color theme="1"/>
      </left>
      <right style="dashed">
        <color theme="1"/>
      </right>
      <top style="dotted">
        <color theme="1"/>
      </top>
      <bottom style="medium">
        <color indexed="64"/>
      </bottom>
      <diagonal/>
    </border>
    <border>
      <left style="dashed">
        <color theme="1"/>
      </left>
      <right style="medium">
        <color indexed="64"/>
      </right>
      <top style="dotted">
        <color theme="1"/>
      </top>
      <bottom style="medium">
        <color indexed="64"/>
      </bottom>
      <diagonal/>
    </border>
    <border>
      <left style="medium">
        <color indexed="64"/>
      </left>
      <right/>
      <top style="thin">
        <color indexed="64"/>
      </top>
      <bottom style="thin">
        <color indexed="64"/>
      </bottom>
      <diagonal/>
    </border>
    <border>
      <left/>
      <right style="dashed">
        <color theme="1"/>
      </right>
      <top style="dashed">
        <color theme="1"/>
      </top>
      <bottom style="dashed">
        <color theme="1"/>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ashed">
        <color theme="1"/>
      </left>
      <right/>
      <top/>
      <bottom style="dotted">
        <color theme="1"/>
      </bottom>
      <diagonal/>
    </border>
    <border>
      <left style="medium">
        <color indexed="64"/>
      </left>
      <right style="thin">
        <color rgb="FF000000"/>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top style="medium">
        <color indexed="64"/>
      </top>
      <bottom style="thin">
        <color rgb="FF000000"/>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rgb="FF000000"/>
      </left>
      <right/>
      <top style="thin">
        <color rgb="FF000000"/>
      </top>
      <bottom style="medium">
        <color indexed="64"/>
      </bottom>
      <diagonal/>
    </border>
    <border>
      <left/>
      <right style="dashed">
        <color theme="1"/>
      </right>
      <top/>
      <bottom style="dashed">
        <color theme="1"/>
      </bottom>
      <diagonal/>
    </border>
    <border>
      <left style="dashed">
        <color theme="1"/>
      </left>
      <right/>
      <top/>
      <bottom style="dashed">
        <color theme="1"/>
      </bottom>
      <diagonal/>
    </border>
    <border>
      <left style="medium">
        <color theme="1"/>
      </left>
      <right style="dashed">
        <color theme="1"/>
      </right>
      <top/>
      <bottom style="dashed">
        <color theme="1"/>
      </bottom>
      <diagonal/>
    </border>
    <border>
      <left style="dashed">
        <color theme="1"/>
      </left>
      <right style="medium">
        <color indexed="64"/>
      </right>
      <top/>
      <bottom style="dashed">
        <color theme="1"/>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dashed">
        <color theme="1"/>
      </left>
      <right style="dashed">
        <color theme="1"/>
      </right>
      <top style="dashed">
        <color theme="1"/>
      </top>
      <bottom/>
      <diagonal/>
    </border>
    <border>
      <left style="dashed">
        <color theme="1"/>
      </left>
      <right style="medium">
        <color theme="1"/>
      </right>
      <top style="dashed">
        <color theme="1"/>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bottom style="dotted">
        <color indexed="64"/>
      </bottom>
      <diagonal/>
    </border>
    <border>
      <left style="medium">
        <color indexed="64"/>
      </left>
      <right style="dashed">
        <color theme="1"/>
      </right>
      <top/>
      <bottom style="dashed">
        <color theme="1"/>
      </bottom>
      <diagonal/>
    </border>
    <border>
      <left style="dashed">
        <color theme="1"/>
      </left>
      <right style="dashed">
        <color theme="1"/>
      </right>
      <top/>
      <bottom style="dotted">
        <color theme="1"/>
      </bottom>
      <diagonal/>
    </border>
    <border>
      <left style="dashed">
        <color theme="1"/>
      </left>
      <right style="medium">
        <color indexed="64"/>
      </right>
      <top/>
      <bottom style="dotted">
        <color theme="1"/>
      </bottom>
      <diagonal/>
    </border>
    <border>
      <left/>
      <right style="medium">
        <color indexed="64"/>
      </right>
      <top/>
      <bottom style="dotted">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style="thin">
        <color indexed="64"/>
      </bottom>
      <diagonal/>
    </border>
  </borders>
  <cellStyleXfs count="7">
    <xf numFmtId="0" fontId="0" fillId="0" borderId="0"/>
    <xf numFmtId="9"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cellStyleXfs>
  <cellXfs count="207">
    <xf numFmtId="0" fontId="0" fillId="0" borderId="0" xfId="0"/>
    <xf numFmtId="3" fontId="2" fillId="2" borderId="1" xfId="0" applyNumberFormat="1" applyFont="1" applyFill="1" applyBorder="1" applyAlignment="1">
      <alignment horizontal="center" vertical="center" wrapText="1"/>
    </xf>
    <xf numFmtId="0" fontId="4" fillId="8" borderId="23"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4" fillId="8" borderId="24" xfId="0" applyFont="1" applyFill="1" applyBorder="1" applyAlignment="1">
      <alignment horizontal="center" vertical="center" wrapText="1"/>
    </xf>
    <xf numFmtId="0" fontId="2" fillId="3" borderId="25" xfId="0" applyFont="1" applyFill="1" applyBorder="1" applyAlignment="1">
      <alignment horizontal="center" vertical="center" wrapText="1"/>
    </xf>
    <xf numFmtId="0" fontId="2" fillId="3" borderId="28" xfId="0" applyFont="1" applyFill="1" applyBorder="1" applyAlignment="1">
      <alignment horizontal="left" vertical="center" wrapText="1"/>
    </xf>
    <xf numFmtId="0" fontId="4" fillId="4" borderId="24" xfId="0" applyFont="1" applyFill="1" applyBorder="1" applyAlignment="1">
      <alignment horizontal="center" vertical="center" wrapText="1"/>
    </xf>
    <xf numFmtId="0" fontId="2" fillId="3" borderId="29" xfId="0" applyFont="1" applyFill="1" applyBorder="1" applyAlignment="1">
      <alignment horizontal="left" vertical="center" wrapText="1"/>
    </xf>
    <xf numFmtId="0" fontId="4" fillId="4" borderId="23" xfId="0" applyFont="1" applyFill="1" applyBorder="1" applyAlignment="1">
      <alignment horizontal="center" vertical="center" wrapText="1"/>
    </xf>
    <xf numFmtId="0" fontId="2" fillId="3" borderId="28" xfId="0" applyFont="1" applyFill="1" applyBorder="1" applyAlignment="1">
      <alignment horizontal="center" vertical="center" wrapText="1"/>
    </xf>
    <xf numFmtId="164" fontId="1" fillId="8" borderId="22" xfId="0" applyNumberFormat="1" applyFont="1" applyFill="1" applyBorder="1" applyAlignment="1">
      <alignment horizontal="center" vertical="center" wrapText="1"/>
    </xf>
    <xf numFmtId="0" fontId="12" fillId="8" borderId="27" xfId="0" applyFont="1" applyFill="1" applyBorder="1" applyAlignment="1">
      <alignment horizontal="justify" vertical="center" wrapText="1"/>
    </xf>
    <xf numFmtId="164" fontId="1" fillId="8" borderId="18" xfId="0" applyNumberFormat="1" applyFont="1" applyFill="1" applyBorder="1" applyAlignment="1">
      <alignment horizontal="center" vertical="center" wrapText="1"/>
    </xf>
    <xf numFmtId="0" fontId="2" fillId="0" borderId="34" xfId="0" applyFont="1" applyBorder="1" applyAlignment="1">
      <alignment horizontal="center" vertical="center" wrapText="1"/>
    </xf>
    <xf numFmtId="0" fontId="2" fillId="0" borderId="35" xfId="0" applyFont="1" applyBorder="1" applyAlignment="1">
      <alignment horizontal="center" vertical="center" wrapText="1"/>
    </xf>
    <xf numFmtId="0" fontId="0" fillId="9" borderId="0" xfId="0" applyFill="1"/>
    <xf numFmtId="0" fontId="0" fillId="10" borderId="0" xfId="0" applyFill="1"/>
    <xf numFmtId="10" fontId="0" fillId="6" borderId="36" xfId="0" applyNumberFormat="1" applyFill="1" applyBorder="1" applyAlignment="1">
      <alignment horizontal="center" vertical="center" wrapText="1"/>
    </xf>
    <xf numFmtId="0" fontId="0" fillId="0" borderId="0" xfId="0" applyAlignment="1">
      <alignment horizontal="center" vertical="center"/>
    </xf>
    <xf numFmtId="10" fontId="0" fillId="6" borderId="39" xfId="0" applyNumberFormat="1" applyFill="1" applyBorder="1" applyAlignment="1">
      <alignment horizontal="center" vertical="center" wrapText="1"/>
    </xf>
    <xf numFmtId="3" fontId="2" fillId="2" borderId="45" xfId="0" applyNumberFormat="1" applyFont="1" applyFill="1" applyBorder="1" applyAlignment="1">
      <alignment horizontal="center" vertical="center" wrapText="1"/>
    </xf>
    <xf numFmtId="10" fontId="0" fillId="6" borderId="42" xfId="0" applyNumberFormat="1" applyFill="1" applyBorder="1" applyAlignment="1">
      <alignment horizontal="center" vertical="center" wrapText="1"/>
    </xf>
    <xf numFmtId="0" fontId="0" fillId="0" borderId="0" xfId="0" applyAlignment="1">
      <alignment wrapText="1"/>
    </xf>
    <xf numFmtId="0" fontId="16" fillId="0" borderId="0" xfId="0" applyFont="1"/>
    <xf numFmtId="3" fontId="2" fillId="2" borderId="16" xfId="0" applyNumberFormat="1" applyFont="1" applyFill="1" applyBorder="1" applyAlignment="1">
      <alignment horizontal="center" vertical="center" wrapText="1"/>
    </xf>
    <xf numFmtId="44" fontId="2" fillId="2" borderId="48" xfId="2" applyFont="1" applyFill="1" applyBorder="1" applyAlignment="1">
      <alignment horizontal="center" vertical="center" wrapText="1"/>
    </xf>
    <xf numFmtId="44" fontId="2" fillId="2" borderId="49" xfId="2" applyFont="1" applyFill="1" applyBorder="1" applyAlignment="1">
      <alignment horizontal="center" vertical="center" wrapText="1"/>
    </xf>
    <xf numFmtId="44" fontId="2" fillId="2" borderId="50" xfId="2" applyFont="1" applyFill="1" applyBorder="1" applyAlignment="1">
      <alignment horizontal="center" vertical="center" wrapText="1"/>
    </xf>
    <xf numFmtId="44" fontId="2" fillId="2" borderId="51" xfId="2" applyFont="1" applyFill="1" applyBorder="1" applyAlignment="1">
      <alignment horizontal="center" vertical="center" wrapText="1"/>
    </xf>
    <xf numFmtId="10" fontId="0" fillId="6" borderId="52" xfId="0" applyNumberFormat="1" applyFill="1" applyBorder="1" applyAlignment="1">
      <alignment horizontal="center" vertical="center" wrapText="1"/>
    </xf>
    <xf numFmtId="3" fontId="2" fillId="4" borderId="46" xfId="0" applyNumberFormat="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3" fontId="2" fillId="4" borderId="11" xfId="0" applyNumberFormat="1" applyFont="1" applyFill="1" applyBorder="1" applyAlignment="1">
      <alignment horizontal="center" vertical="center" wrapText="1"/>
    </xf>
    <xf numFmtId="3" fontId="2" fillId="4" borderId="7" xfId="0" applyNumberFormat="1" applyFont="1" applyFill="1" applyBorder="1" applyAlignment="1">
      <alignment horizontal="center" vertical="center" wrapText="1"/>
    </xf>
    <xf numFmtId="10" fontId="0" fillId="11" borderId="52" xfId="0" applyNumberFormat="1" applyFill="1" applyBorder="1" applyAlignment="1">
      <alignment horizontal="center" vertical="center" wrapText="1"/>
    </xf>
    <xf numFmtId="0" fontId="5" fillId="4" borderId="26" xfId="0" applyFont="1" applyFill="1" applyBorder="1" applyAlignment="1">
      <alignment horizontal="left" vertical="center" wrapText="1"/>
    </xf>
    <xf numFmtId="0" fontId="5" fillId="4" borderId="54" xfId="0" applyFont="1" applyFill="1" applyBorder="1" applyAlignment="1">
      <alignment horizontal="center" vertical="center" wrapText="1"/>
    </xf>
    <xf numFmtId="0" fontId="0" fillId="0" borderId="0" xfId="0" applyAlignment="1">
      <alignment horizontal="center"/>
    </xf>
    <xf numFmtId="0" fontId="15" fillId="0" borderId="0" xfId="0" applyFont="1" applyAlignment="1">
      <alignment vertical="center"/>
    </xf>
    <xf numFmtId="3" fontId="2" fillId="4" borderId="53" xfId="0" applyNumberFormat="1" applyFont="1" applyFill="1" applyBorder="1" applyAlignment="1">
      <alignment horizontal="center" vertical="center" wrapText="1"/>
    </xf>
    <xf numFmtId="0" fontId="2" fillId="8" borderId="21" xfId="0" applyFont="1" applyFill="1" applyBorder="1" applyAlignment="1">
      <alignment horizontal="justify" vertical="center" wrapText="1"/>
    </xf>
    <xf numFmtId="0" fontId="2" fillId="8" borderId="57" xfId="0" applyFont="1" applyFill="1" applyBorder="1" applyAlignment="1">
      <alignment horizontal="center" vertical="center" wrapText="1"/>
    </xf>
    <xf numFmtId="0" fontId="13" fillId="7" borderId="55" xfId="0" applyFont="1" applyFill="1" applyBorder="1" applyAlignment="1">
      <alignment horizontal="center" vertical="center" wrapText="1"/>
    </xf>
    <xf numFmtId="10" fontId="0" fillId="6" borderId="70" xfId="0" applyNumberFormat="1" applyFill="1" applyBorder="1" applyAlignment="1">
      <alignment horizontal="center" vertical="center" wrapText="1"/>
    </xf>
    <xf numFmtId="0" fontId="1" fillId="2" borderId="23" xfId="0" applyFont="1" applyFill="1" applyBorder="1" applyAlignment="1">
      <alignment horizontal="center" vertical="center" wrapText="1"/>
    </xf>
    <xf numFmtId="0" fontId="8" fillId="8" borderId="73"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8" fillId="8" borderId="24" xfId="0" applyFont="1" applyFill="1" applyBorder="1" applyAlignment="1">
      <alignment horizontal="center" vertical="center" wrapText="1"/>
    </xf>
    <xf numFmtId="0" fontId="1" fillId="2" borderId="25" xfId="0" applyFont="1" applyFill="1" applyBorder="1" applyAlignment="1">
      <alignment horizontal="center" vertical="center" wrapText="1"/>
    </xf>
    <xf numFmtId="0" fontId="8" fillId="8" borderId="23"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1" fillId="8" borderId="6" xfId="0" applyFont="1" applyFill="1" applyBorder="1" applyAlignment="1">
      <alignment horizontal="center" vertical="center" wrapText="1"/>
    </xf>
    <xf numFmtId="0" fontId="1" fillId="8" borderId="1" xfId="0" applyFont="1" applyFill="1" applyBorder="1" applyAlignment="1">
      <alignment horizontal="justify" vertical="center" wrapText="1"/>
    </xf>
    <xf numFmtId="0" fontId="2" fillId="8" borderId="1" xfId="0" applyFont="1" applyFill="1" applyBorder="1" applyAlignment="1">
      <alignment horizontal="justify" vertical="center" wrapText="1"/>
    </xf>
    <xf numFmtId="0" fontId="2" fillId="8" borderId="1" xfId="0" applyFont="1" applyFill="1" applyBorder="1" applyAlignment="1">
      <alignment horizontal="center" vertical="center" wrapText="1"/>
    </xf>
    <xf numFmtId="0" fontId="1" fillId="8" borderId="8" xfId="0" applyFont="1" applyFill="1" applyBorder="1" applyAlignment="1">
      <alignment horizontal="center" vertical="center" wrapText="1"/>
    </xf>
    <xf numFmtId="0" fontId="1" fillId="8" borderId="9" xfId="0" applyFont="1" applyFill="1" applyBorder="1" applyAlignment="1">
      <alignment horizontal="justify" vertical="center" wrapText="1"/>
    </xf>
    <xf numFmtId="0" fontId="2" fillId="8" borderId="9" xfId="0" applyFont="1" applyFill="1" applyBorder="1" applyAlignment="1">
      <alignment horizontal="justify" vertical="center" wrapText="1"/>
    </xf>
    <xf numFmtId="0" fontId="2" fillId="8" borderId="9" xfId="0" applyFont="1" applyFill="1" applyBorder="1" applyAlignment="1">
      <alignment horizontal="center" vertical="center" wrapText="1"/>
    </xf>
    <xf numFmtId="0" fontId="2" fillId="8" borderId="74" xfId="0" applyFont="1" applyFill="1" applyBorder="1" applyAlignment="1">
      <alignment horizontal="justify" vertical="center" wrapText="1"/>
    </xf>
    <xf numFmtId="0" fontId="5" fillId="5" borderId="6" xfId="0" applyFont="1" applyFill="1" applyBorder="1" applyAlignment="1">
      <alignment horizontal="center" vertical="center" wrapText="1"/>
    </xf>
    <xf numFmtId="0" fontId="5" fillId="5" borderId="1" xfId="0" applyFont="1" applyFill="1" applyBorder="1" applyAlignment="1">
      <alignment horizontal="left" vertical="center" wrapText="1"/>
    </xf>
    <xf numFmtId="0" fontId="18" fillId="5" borderId="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0" fontId="2" fillId="8" borderId="1" xfId="0" applyFont="1" applyFill="1" applyBorder="1" applyAlignment="1">
      <alignment horizontal="left" vertical="center" wrapText="1"/>
    </xf>
    <xf numFmtId="0" fontId="1" fillId="8" borderId="74" xfId="0" applyFont="1" applyFill="1" applyBorder="1" applyAlignment="1">
      <alignment horizontal="justify" vertical="center" wrapText="1"/>
    </xf>
    <xf numFmtId="0" fontId="2" fillId="8" borderId="74" xfId="0" applyFont="1" applyFill="1" applyBorder="1" applyAlignment="1">
      <alignment horizontal="left" vertical="center" wrapText="1"/>
    </xf>
    <xf numFmtId="0" fontId="1" fillId="2" borderId="1" xfId="0" applyFont="1" applyFill="1" applyBorder="1" applyAlignment="1">
      <alignment horizontal="justify" vertical="center" wrapText="1"/>
    </xf>
    <xf numFmtId="0" fontId="1" fillId="8" borderId="1" xfId="0" applyFont="1" applyFill="1" applyBorder="1" applyAlignment="1">
      <alignment horizontal="left" vertical="center" wrapText="1"/>
    </xf>
    <xf numFmtId="0" fontId="4" fillId="8" borderId="74" xfId="0" applyFont="1" applyFill="1" applyBorder="1" applyAlignment="1">
      <alignment horizontal="justify" vertical="center" wrapText="1"/>
    </xf>
    <xf numFmtId="0" fontId="2" fillId="8" borderId="10" xfId="0" applyFont="1" applyFill="1" applyBorder="1" applyAlignment="1">
      <alignment horizontal="left" vertical="center" wrapText="1"/>
    </xf>
    <xf numFmtId="3" fontId="2" fillId="2" borderId="11" xfId="0" applyNumberFormat="1" applyFont="1" applyFill="1" applyBorder="1" applyAlignment="1">
      <alignment horizontal="center" vertical="center" wrapText="1"/>
    </xf>
    <xf numFmtId="3" fontId="2" fillId="2" borderId="46" xfId="0" applyNumberFormat="1" applyFont="1" applyFill="1" applyBorder="1" applyAlignment="1">
      <alignment horizontal="center" vertical="center" wrapText="1"/>
    </xf>
    <xf numFmtId="3" fontId="2" fillId="2" borderId="8" xfId="0" applyNumberFormat="1" applyFont="1" applyFill="1" applyBorder="1" applyAlignment="1">
      <alignment horizontal="center" vertical="center" wrapText="1"/>
    </xf>
    <xf numFmtId="3" fontId="2" fillId="2" borderId="75" xfId="0" applyNumberFormat="1" applyFont="1" applyFill="1" applyBorder="1" applyAlignment="1">
      <alignment horizontal="center" vertical="center" wrapText="1"/>
    </xf>
    <xf numFmtId="0" fontId="1" fillId="8" borderId="26" xfId="0" applyFont="1" applyFill="1" applyBorder="1" applyAlignment="1">
      <alignment horizontal="left" vertical="center" wrapText="1"/>
    </xf>
    <xf numFmtId="3" fontId="2" fillId="2" borderId="9" xfId="0" applyNumberFormat="1" applyFont="1" applyFill="1" applyBorder="1" applyAlignment="1">
      <alignment horizontal="center" vertical="center" wrapText="1"/>
    </xf>
    <xf numFmtId="0" fontId="0" fillId="0" borderId="4" xfId="0" applyBorder="1"/>
    <xf numFmtId="0" fontId="0" fillId="0" borderId="76" xfId="0" applyBorder="1"/>
    <xf numFmtId="9" fontId="2" fillId="2" borderId="11" xfId="1" applyFont="1" applyFill="1" applyBorder="1" applyAlignment="1">
      <alignment horizontal="center" vertical="center" wrapText="1"/>
    </xf>
    <xf numFmtId="0" fontId="0" fillId="0" borderId="77" xfId="0" applyBorder="1"/>
    <xf numFmtId="10" fontId="17" fillId="5" borderId="71" xfId="0" applyNumberFormat="1" applyFont="1" applyFill="1" applyBorder="1" applyAlignment="1">
      <alignment horizontal="center" vertical="center"/>
    </xf>
    <xf numFmtId="10" fontId="17" fillId="5" borderId="15" xfId="0" applyNumberFormat="1" applyFont="1" applyFill="1" applyBorder="1" applyAlignment="1">
      <alignment horizontal="center" vertical="center"/>
    </xf>
    <xf numFmtId="3" fontId="18" fillId="5" borderId="17" xfId="0" applyNumberFormat="1" applyFont="1" applyFill="1" applyBorder="1" applyAlignment="1">
      <alignment horizontal="center" vertical="center" wrapText="1"/>
    </xf>
    <xf numFmtId="9" fontId="18" fillId="5" borderId="17" xfId="1" applyFont="1" applyFill="1" applyBorder="1" applyAlignment="1">
      <alignment horizontal="center" vertical="center" wrapText="1"/>
    </xf>
    <xf numFmtId="0" fontId="18" fillId="5" borderId="17" xfId="0" applyFont="1" applyFill="1" applyBorder="1" applyAlignment="1">
      <alignment horizontal="center" vertical="center" wrapText="1"/>
    </xf>
    <xf numFmtId="3" fontId="2" fillId="2" borderId="47" xfId="0" applyNumberFormat="1" applyFont="1" applyFill="1" applyBorder="1" applyAlignment="1">
      <alignment horizontal="center" vertical="center" wrapText="1"/>
    </xf>
    <xf numFmtId="164" fontId="1" fillId="8" borderId="81" xfId="0" applyNumberFormat="1" applyFont="1" applyFill="1" applyBorder="1" applyAlignment="1">
      <alignment horizontal="center" vertical="center" wrapText="1"/>
    </xf>
    <xf numFmtId="44" fontId="2" fillId="2" borderId="83" xfId="2" applyFont="1" applyFill="1" applyBorder="1" applyAlignment="1">
      <alignment horizontal="center" vertical="center" wrapText="1"/>
    </xf>
    <xf numFmtId="44" fontId="2" fillId="2" borderId="84" xfId="2" applyFont="1" applyFill="1" applyBorder="1" applyAlignment="1">
      <alignment horizontal="center" vertical="center" wrapText="1"/>
    </xf>
    <xf numFmtId="3" fontId="2" fillId="2" borderId="72" xfId="0" applyNumberFormat="1" applyFont="1" applyFill="1" applyBorder="1" applyAlignment="1">
      <alignment horizontal="center" vertical="center" wrapText="1"/>
    </xf>
    <xf numFmtId="0" fontId="2" fillId="0" borderId="85" xfId="0" applyFont="1" applyBorder="1" applyAlignment="1">
      <alignment horizontal="center" vertical="center" wrapText="1"/>
    </xf>
    <xf numFmtId="0" fontId="1" fillId="8" borderId="26" xfId="0" applyFont="1" applyFill="1" applyBorder="1" applyAlignment="1">
      <alignment horizontal="justify" vertical="center" wrapText="1"/>
    </xf>
    <xf numFmtId="0" fontId="1" fillId="3" borderId="26" xfId="0" applyFont="1" applyFill="1" applyBorder="1" applyAlignment="1">
      <alignment horizontal="justify" vertical="center" wrapText="1"/>
    </xf>
    <xf numFmtId="3" fontId="18" fillId="5" borderId="18" xfId="0" applyNumberFormat="1" applyFont="1" applyFill="1" applyBorder="1" applyAlignment="1">
      <alignment horizontal="center" vertical="center" wrapText="1"/>
    </xf>
    <xf numFmtId="3" fontId="2" fillId="2" borderId="2" xfId="0" applyNumberFormat="1" applyFont="1" applyFill="1" applyBorder="1" applyAlignment="1">
      <alignment horizontal="center" vertical="center" wrapText="1"/>
    </xf>
    <xf numFmtId="0" fontId="1" fillId="8" borderId="22" xfId="0" applyFont="1" applyFill="1" applyBorder="1" applyAlignment="1">
      <alignment horizontal="left" vertical="center" wrapText="1"/>
    </xf>
    <xf numFmtId="0" fontId="1" fillId="8" borderId="81" xfId="0" applyFont="1" applyFill="1" applyBorder="1" applyAlignment="1">
      <alignment horizontal="left" vertical="center" wrapText="1"/>
    </xf>
    <xf numFmtId="3" fontId="2" fillId="2" borderId="74" xfId="0" applyNumberFormat="1" applyFont="1" applyFill="1" applyBorder="1" applyAlignment="1">
      <alignment horizontal="center" vertical="center" wrapText="1"/>
    </xf>
    <xf numFmtId="10" fontId="0" fillId="12" borderId="52" xfId="0" applyNumberFormat="1" applyFill="1" applyBorder="1" applyAlignment="1">
      <alignment horizontal="center" vertical="center" wrapText="1"/>
    </xf>
    <xf numFmtId="0" fontId="5" fillId="5" borderId="26" xfId="0" applyFont="1" applyFill="1" applyBorder="1" applyAlignment="1">
      <alignment horizontal="justify" vertical="center" wrapText="1"/>
    </xf>
    <xf numFmtId="10" fontId="0" fillId="6" borderId="78" xfId="0" applyNumberFormat="1" applyFill="1" applyBorder="1" applyAlignment="1">
      <alignment horizontal="center" vertical="center" wrapText="1"/>
    </xf>
    <xf numFmtId="0" fontId="1" fillId="8" borderId="18" xfId="0" applyFont="1" applyFill="1" applyBorder="1" applyAlignment="1">
      <alignment horizontal="left" vertical="center" wrapText="1"/>
    </xf>
    <xf numFmtId="10" fontId="0" fillId="6" borderId="43" xfId="0" applyNumberFormat="1" applyFill="1" applyBorder="1" applyAlignment="1">
      <alignment horizontal="center" vertical="center" wrapText="1"/>
    </xf>
    <xf numFmtId="10" fontId="0" fillId="6" borderId="80" xfId="0" applyNumberFormat="1" applyFill="1" applyBorder="1" applyAlignment="1">
      <alignment horizontal="center" vertical="center" wrapText="1"/>
    </xf>
    <xf numFmtId="3" fontId="23" fillId="0" borderId="0" xfId="0" applyNumberFormat="1" applyFont="1" applyAlignment="1">
      <alignment wrapText="1"/>
    </xf>
    <xf numFmtId="3" fontId="2" fillId="2" borderId="86" xfId="0" applyNumberFormat="1" applyFont="1" applyFill="1" applyBorder="1" applyAlignment="1">
      <alignment horizontal="center" vertical="center" wrapText="1"/>
    </xf>
    <xf numFmtId="3" fontId="2" fillId="2" borderId="36" xfId="0" applyNumberFormat="1" applyFont="1" applyFill="1" applyBorder="1" applyAlignment="1">
      <alignment horizontal="center" vertical="center" wrapText="1"/>
    </xf>
    <xf numFmtId="3" fontId="2" fillId="2" borderId="80" xfId="0" applyNumberFormat="1" applyFont="1" applyFill="1" applyBorder="1" applyAlignment="1">
      <alignment horizontal="center" vertical="center" wrapText="1"/>
    </xf>
    <xf numFmtId="3" fontId="2" fillId="2" borderId="44" xfId="0" applyNumberFormat="1" applyFont="1" applyFill="1" applyBorder="1" applyAlignment="1">
      <alignment horizontal="center" vertical="center" wrapText="1"/>
    </xf>
    <xf numFmtId="10" fontId="0" fillId="6" borderId="87" xfId="0" applyNumberFormat="1" applyFill="1" applyBorder="1" applyAlignment="1">
      <alignment horizontal="center" vertical="center" wrapText="1"/>
    </xf>
    <xf numFmtId="10" fontId="0" fillId="6" borderId="23" xfId="0" applyNumberFormat="1" applyFill="1" applyBorder="1" applyAlignment="1">
      <alignment horizontal="center" vertical="center" wrapText="1"/>
    </xf>
    <xf numFmtId="3" fontId="2" fillId="2" borderId="15" xfId="0" applyNumberFormat="1" applyFont="1" applyFill="1" applyBorder="1" applyAlignment="1">
      <alignment horizontal="center" vertical="center" wrapText="1"/>
    </xf>
    <xf numFmtId="10" fontId="0" fillId="6" borderId="79" xfId="0" applyNumberFormat="1" applyFill="1" applyBorder="1" applyAlignment="1">
      <alignment horizontal="center" vertical="center" wrapText="1"/>
    </xf>
    <xf numFmtId="10" fontId="0" fillId="6" borderId="55" xfId="0" applyNumberFormat="1" applyFill="1" applyBorder="1" applyAlignment="1">
      <alignment horizontal="center" vertical="center" wrapText="1"/>
    </xf>
    <xf numFmtId="10" fontId="0" fillId="11" borderId="36" xfId="0" applyNumberFormat="1" applyFill="1" applyBorder="1" applyAlignment="1">
      <alignment horizontal="center" vertical="center" wrapText="1"/>
    </xf>
    <xf numFmtId="10" fontId="0" fillId="11" borderId="39" xfId="0" applyNumberFormat="1" applyFill="1" applyBorder="1" applyAlignment="1">
      <alignment horizontal="center" vertical="center" wrapText="1"/>
    </xf>
    <xf numFmtId="10" fontId="0" fillId="11" borderId="44" xfId="0" applyNumberFormat="1" applyFill="1" applyBorder="1" applyAlignment="1">
      <alignment horizontal="center" vertical="center" wrapText="1"/>
    </xf>
    <xf numFmtId="10" fontId="0" fillId="11" borderId="78" xfId="0" applyNumberFormat="1" applyFill="1" applyBorder="1" applyAlignment="1">
      <alignment horizontal="center" vertical="center" wrapText="1"/>
    </xf>
    <xf numFmtId="10" fontId="0" fillId="11" borderId="80" xfId="0" applyNumberFormat="1" applyFill="1" applyBorder="1" applyAlignment="1">
      <alignment horizontal="center" vertical="center" wrapText="1"/>
    </xf>
    <xf numFmtId="9" fontId="0" fillId="6" borderId="52" xfId="1" applyFont="1" applyFill="1" applyBorder="1" applyAlignment="1">
      <alignment horizontal="center" vertical="center" wrapText="1"/>
    </xf>
    <xf numFmtId="0" fontId="8" fillId="8" borderId="26" xfId="0" applyFont="1" applyFill="1" applyBorder="1" applyAlignment="1">
      <alignment horizontal="left" vertical="center" wrapText="1"/>
    </xf>
    <xf numFmtId="9" fontId="0" fillId="0" borderId="0" xfId="1" applyFont="1"/>
    <xf numFmtId="9" fontId="0" fillId="0" borderId="0" xfId="1" applyFont="1" applyAlignment="1">
      <alignment wrapText="1"/>
    </xf>
    <xf numFmtId="0" fontId="3" fillId="8" borderId="56" xfId="0" applyFont="1" applyFill="1" applyBorder="1" applyAlignment="1">
      <alignment horizontal="center" vertical="center" wrapText="1"/>
    </xf>
    <xf numFmtId="0" fontId="1" fillId="8" borderId="74" xfId="0" applyFont="1" applyFill="1" applyBorder="1" applyAlignment="1">
      <alignment horizontal="left" vertical="center" wrapText="1"/>
    </xf>
    <xf numFmtId="0" fontId="2" fillId="8" borderId="58" xfId="0" applyFont="1" applyFill="1" applyBorder="1" applyAlignment="1">
      <alignment horizontal="center" vertical="center" wrapText="1"/>
    </xf>
    <xf numFmtId="9" fontId="2" fillId="2" borderId="22" xfId="0" applyNumberFormat="1" applyFont="1" applyFill="1" applyBorder="1" applyAlignment="1">
      <alignment horizontal="center" vertical="center" wrapText="1"/>
    </xf>
    <xf numFmtId="9" fontId="2" fillId="8" borderId="66" xfId="1" applyFont="1" applyFill="1" applyBorder="1" applyAlignment="1">
      <alignment horizontal="center" vertical="center" wrapText="1"/>
    </xf>
    <xf numFmtId="9" fontId="2" fillId="2" borderId="2" xfId="1" applyFont="1" applyFill="1" applyBorder="1" applyAlignment="1">
      <alignment horizontal="center" vertical="center" wrapText="1"/>
    </xf>
    <xf numFmtId="9" fontId="2" fillId="8" borderId="2" xfId="1" applyFont="1" applyFill="1" applyBorder="1" applyAlignment="1">
      <alignment horizontal="center" vertical="center" wrapText="1"/>
    </xf>
    <xf numFmtId="9" fontId="2" fillId="2" borderId="67" xfId="1" applyFont="1" applyFill="1" applyBorder="1" applyAlignment="1">
      <alignment horizontal="center" vertical="center" wrapText="1"/>
    </xf>
    <xf numFmtId="10" fontId="2" fillId="0" borderId="68" xfId="1" applyNumberFormat="1" applyFont="1" applyFill="1" applyBorder="1" applyAlignment="1">
      <alignment horizontal="center" vertical="center" wrapText="1"/>
    </xf>
    <xf numFmtId="10" fontId="0" fillId="6" borderId="88" xfId="0" applyNumberFormat="1" applyFill="1" applyBorder="1" applyAlignment="1">
      <alignment horizontal="center" vertical="center" wrapText="1"/>
    </xf>
    <xf numFmtId="0" fontId="8" fillId="4" borderId="89" xfId="0" applyFont="1" applyFill="1" applyBorder="1" applyAlignment="1">
      <alignment horizontal="center" vertical="center" wrapText="1"/>
    </xf>
    <xf numFmtId="0" fontId="8" fillId="2" borderId="89" xfId="0" applyFont="1" applyFill="1" applyBorder="1" applyAlignment="1">
      <alignment horizontal="center" vertical="center" wrapText="1"/>
    </xf>
    <xf numFmtId="0" fontId="8" fillId="4" borderId="90" xfId="0" applyFont="1" applyFill="1" applyBorder="1" applyAlignment="1">
      <alignment horizontal="center" vertical="center" wrapText="1"/>
    </xf>
    <xf numFmtId="10" fontId="0" fillId="6" borderId="91" xfId="0" applyNumberFormat="1" applyFill="1" applyBorder="1" applyAlignment="1">
      <alignment horizontal="center" vertical="center" wrapText="1"/>
    </xf>
    <xf numFmtId="4" fontId="0" fillId="0" borderId="2" xfId="0" applyNumberFormat="1" applyBorder="1" applyAlignment="1">
      <alignment horizontal="center" vertical="center" wrapText="1"/>
    </xf>
    <xf numFmtId="44" fontId="2" fillId="9" borderId="40" xfId="2" applyFont="1" applyFill="1" applyBorder="1" applyAlignment="1">
      <alignment horizontal="center" vertical="center" wrapText="1"/>
    </xf>
    <xf numFmtId="44" fontId="2" fillId="9" borderId="41" xfId="2" applyFont="1" applyFill="1" applyBorder="1" applyAlignment="1">
      <alignment horizontal="center" vertical="center" wrapText="1"/>
    </xf>
    <xf numFmtId="44" fontId="2" fillId="9" borderId="82" xfId="2" applyFont="1" applyFill="1" applyBorder="1" applyAlignment="1">
      <alignment horizontal="center" vertical="center" wrapText="1"/>
    </xf>
    <xf numFmtId="44" fontId="2" fillId="9" borderId="2" xfId="2" applyFont="1" applyFill="1" applyBorder="1" applyAlignment="1">
      <alignment horizontal="center" vertical="center" wrapText="1"/>
    </xf>
    <xf numFmtId="44" fontId="2" fillId="9" borderId="69" xfId="2" applyFont="1" applyFill="1" applyBorder="1" applyAlignment="1">
      <alignment horizontal="center" vertical="center" wrapText="1"/>
    </xf>
    <xf numFmtId="44" fontId="2" fillId="9" borderId="8" xfId="2" applyFont="1" applyFill="1" applyBorder="1" applyAlignment="1">
      <alignment horizontal="center" vertical="center" wrapText="1"/>
    </xf>
    <xf numFmtId="44" fontId="2" fillId="9" borderId="9" xfId="2" applyFont="1" applyFill="1" applyBorder="1" applyAlignment="1">
      <alignment horizontal="center" vertical="center" wrapText="1"/>
    </xf>
    <xf numFmtId="44" fontId="2" fillId="9" borderId="10" xfId="2" applyFont="1" applyFill="1" applyBorder="1" applyAlignment="1">
      <alignment horizontal="center" vertical="center" wrapText="1"/>
    </xf>
    <xf numFmtId="43" fontId="0" fillId="0" borderId="0" xfId="6" applyFont="1"/>
    <xf numFmtId="43" fontId="0" fillId="0" borderId="0" xfId="0" applyNumberFormat="1"/>
    <xf numFmtId="44" fontId="2" fillId="10" borderId="48" xfId="2" applyFont="1" applyFill="1" applyBorder="1" applyAlignment="1">
      <alignment horizontal="center" vertical="center" wrapText="1"/>
    </xf>
    <xf numFmtId="44" fontId="2" fillId="10" borderId="8" xfId="2" applyFont="1" applyFill="1" applyBorder="1" applyAlignment="1">
      <alignment horizontal="center" vertical="center" wrapText="1"/>
    </xf>
    <xf numFmtId="44" fontId="2" fillId="10" borderId="82" xfId="2" applyFont="1" applyFill="1" applyBorder="1" applyAlignment="1">
      <alignment horizontal="center" vertical="center" wrapText="1"/>
    </xf>
    <xf numFmtId="10" fontId="0" fillId="0" borderId="2" xfId="1" applyNumberFormat="1" applyFont="1" applyBorder="1" applyAlignment="1">
      <alignment horizontal="center" vertical="center" wrapText="1"/>
    </xf>
    <xf numFmtId="0" fontId="8" fillId="8" borderId="26" xfId="0" applyFont="1" applyFill="1" applyBorder="1" applyAlignment="1">
      <alignment horizontal="left" vertical="top" wrapText="1"/>
    </xf>
    <xf numFmtId="0" fontId="7" fillId="5" borderId="14"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7" fillId="5" borderId="13" xfId="0" applyFont="1" applyFill="1" applyBorder="1" applyAlignment="1">
      <alignment horizontal="center" vertical="center" wrapText="1"/>
    </xf>
    <xf numFmtId="0" fontId="13" fillId="7" borderId="59" xfId="0" applyFont="1" applyFill="1" applyBorder="1" applyAlignment="1">
      <alignment horizontal="center" vertical="center" wrapText="1"/>
    </xf>
    <xf numFmtId="0" fontId="13" fillId="7" borderId="60" xfId="0" applyFont="1" applyFill="1" applyBorder="1" applyAlignment="1">
      <alignment horizontal="center" vertical="center" wrapText="1"/>
    </xf>
    <xf numFmtId="0" fontId="13" fillId="7" borderId="61" xfId="0" applyFont="1" applyFill="1" applyBorder="1" applyAlignment="1">
      <alignment horizontal="center" vertical="center" wrapText="1"/>
    </xf>
    <xf numFmtId="0" fontId="13" fillId="7" borderId="65" xfId="0" applyFont="1" applyFill="1" applyBorder="1" applyAlignment="1">
      <alignment horizontal="center" vertical="center" wrapText="1"/>
    </xf>
    <xf numFmtId="0" fontId="13" fillId="7" borderId="62" xfId="0" applyFont="1" applyFill="1" applyBorder="1" applyAlignment="1">
      <alignment horizontal="center" vertical="center" wrapText="1"/>
    </xf>
    <xf numFmtId="0" fontId="13" fillId="7" borderId="63" xfId="0" applyFont="1" applyFill="1" applyBorder="1" applyAlignment="1">
      <alignment horizontal="center" vertical="center" wrapText="1"/>
    </xf>
    <xf numFmtId="0" fontId="13" fillId="7" borderId="64" xfId="0" applyFont="1" applyFill="1" applyBorder="1" applyAlignment="1">
      <alignment horizontal="center" vertical="center" wrapText="1"/>
    </xf>
    <xf numFmtId="0" fontId="9" fillId="7" borderId="12" xfId="0" applyFont="1" applyFill="1" applyBorder="1" applyAlignment="1">
      <alignment horizontal="center" vertical="center"/>
    </xf>
    <xf numFmtId="0" fontId="9" fillId="7" borderId="13" xfId="0" applyFont="1" applyFill="1" applyBorder="1" applyAlignment="1">
      <alignment horizontal="center" vertical="center"/>
    </xf>
    <xf numFmtId="0" fontId="22" fillId="0" borderId="0" xfId="0" applyFont="1" applyAlignment="1">
      <alignment horizontal="center" vertical="center" wrapText="1"/>
    </xf>
    <xf numFmtId="0" fontId="22" fillId="0" borderId="0" xfId="0" applyFont="1" applyAlignment="1">
      <alignment horizontal="center" vertical="center"/>
    </xf>
    <xf numFmtId="0" fontId="22" fillId="0" borderId="0" xfId="0" applyFont="1" applyAlignment="1">
      <alignment horizontal="center" vertical="top" wrapText="1"/>
    </xf>
    <xf numFmtId="0" fontId="22" fillId="0" borderId="33" xfId="0" applyFont="1" applyBorder="1" applyAlignment="1">
      <alignment horizontal="center" vertical="top"/>
    </xf>
    <xf numFmtId="0" fontId="22" fillId="0" borderId="0" xfId="0" applyFont="1" applyAlignment="1">
      <alignment horizontal="center" vertical="top"/>
    </xf>
    <xf numFmtId="0" fontId="0" fillId="0" borderId="4" xfId="0" applyBorder="1" applyAlignment="1">
      <alignment horizontal="center"/>
    </xf>
    <xf numFmtId="0" fontId="8" fillId="4" borderId="37" xfId="0" applyFont="1" applyFill="1" applyBorder="1" applyAlignment="1">
      <alignment horizontal="center" vertical="center" wrapText="1"/>
    </xf>
    <xf numFmtId="0" fontId="8" fillId="4" borderId="38" xfId="0"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5" borderId="31" xfId="0" applyFont="1" applyFill="1" applyBorder="1" applyAlignment="1">
      <alignment horizontal="center" vertical="center" wrapText="1"/>
    </xf>
    <xf numFmtId="0" fontId="11" fillId="5" borderId="0" xfId="0" applyFont="1" applyFill="1" applyAlignment="1">
      <alignment horizontal="center" vertical="center" wrapText="1"/>
    </xf>
    <xf numFmtId="0" fontId="9" fillId="7" borderId="12" xfId="0" applyFont="1" applyFill="1" applyBorder="1" applyAlignment="1">
      <alignment horizontal="center" vertical="center" wrapText="1"/>
    </xf>
    <xf numFmtId="0" fontId="9" fillId="7" borderId="13" xfId="0" applyFont="1" applyFill="1" applyBorder="1" applyAlignment="1">
      <alignment horizontal="center" vertical="center" wrapText="1"/>
    </xf>
    <xf numFmtId="0" fontId="11" fillId="5" borderId="32" xfId="0" applyFont="1" applyFill="1" applyBorder="1" applyAlignment="1">
      <alignment horizontal="center" vertical="center" wrapText="1"/>
    </xf>
    <xf numFmtId="0" fontId="11" fillId="5" borderId="30"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20"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20" xfId="0" applyFont="1" applyFill="1" applyBorder="1" applyAlignment="1">
      <alignment horizontal="center" vertical="center" wrapText="1"/>
    </xf>
    <xf numFmtId="0" fontId="14" fillId="5" borderId="14" xfId="0" applyFont="1" applyFill="1" applyBorder="1" applyAlignment="1">
      <alignment horizontal="center" vertical="center"/>
    </xf>
    <xf numFmtId="0" fontId="14" fillId="5" borderId="12" xfId="0" applyFont="1" applyFill="1" applyBorder="1" applyAlignment="1">
      <alignment horizontal="center" vertical="center"/>
    </xf>
    <xf numFmtId="0" fontId="14" fillId="5" borderId="13" xfId="0" applyFont="1" applyFill="1" applyBorder="1" applyAlignment="1">
      <alignment horizontal="center" vertical="center"/>
    </xf>
    <xf numFmtId="0" fontId="10" fillId="5" borderId="22" xfId="0" applyFont="1" applyFill="1" applyBorder="1" applyAlignment="1">
      <alignment horizontal="center" vertical="center" wrapText="1"/>
    </xf>
    <xf numFmtId="0" fontId="10" fillId="5" borderId="18" xfId="0" applyFont="1" applyFill="1" applyBorder="1" applyAlignment="1">
      <alignment horizontal="center" vertical="center" wrapText="1"/>
    </xf>
    <xf numFmtId="0" fontId="0" fillId="0" borderId="0" xfId="0" applyAlignment="1">
      <alignment horizontal="justify" vertical="center" wrapText="1"/>
    </xf>
  </cellXfs>
  <cellStyles count="7">
    <cellStyle name="Millares" xfId="6" builtinId="3"/>
    <cellStyle name="Moneda" xfId="2" builtinId="4"/>
    <cellStyle name="Moneda 2" xfId="3" xr:uid="{4A168340-B5DC-4792-8350-A2E3875DFEC6}"/>
    <cellStyle name="Moneda 2 2" xfId="4" xr:uid="{A69D5D78-85AC-4138-807B-FD9102E00583}"/>
    <cellStyle name="Moneda 3" xfId="5" xr:uid="{A22A9260-E4E7-4FF3-BCDC-CE1DC3FBF190}"/>
    <cellStyle name="Normal" xfId="0" builtinId="0"/>
    <cellStyle name="Porcentaje" xfId="1" builtinId="5"/>
  </cellStyles>
  <dxfs count="66">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CC3300"/>
        </patternFill>
      </fill>
    </dxf>
    <dxf>
      <fill>
        <patternFill>
          <bgColor theme="9" tint="0.39994506668294322"/>
        </patternFill>
      </fill>
    </dxf>
    <dxf>
      <font>
        <color rgb="FF9C5700"/>
      </font>
      <fill>
        <patternFill>
          <bgColor rgb="FFFFEB9C"/>
        </patternFill>
      </fill>
    </dxf>
    <dxf>
      <font>
        <color rgb="FF9C5700"/>
      </font>
      <fill>
        <patternFill>
          <bgColor rgb="FFFFEB9C"/>
        </patternFill>
      </fill>
    </dxf>
    <dxf>
      <fill>
        <patternFill>
          <bgColor theme="9" tint="0.39994506668294322"/>
        </patternFill>
      </fill>
    </dxf>
    <dxf>
      <fill>
        <patternFill>
          <bgColor theme="9" tint="0.39994506668294322"/>
        </patternFill>
      </fill>
    </dxf>
    <dxf>
      <fill>
        <patternFill>
          <bgColor rgb="FFFFFF00"/>
        </patternFill>
      </fill>
    </dxf>
    <dxf>
      <fill>
        <patternFill>
          <bgColor rgb="FFFF5353"/>
        </patternFill>
      </fill>
    </dxf>
    <dxf>
      <fill>
        <patternFill>
          <bgColor rgb="FFA9D08E"/>
        </patternFill>
      </fill>
    </dxf>
    <dxf>
      <font>
        <color rgb="FF9C5700"/>
      </font>
      <fill>
        <patternFill>
          <bgColor rgb="FFFFEB9C"/>
        </patternFill>
      </fill>
    </dxf>
    <dxf>
      <font>
        <color rgb="FF9C5700"/>
      </font>
      <fill>
        <patternFill>
          <bgColor rgb="FFFFEB9C"/>
        </patternFill>
      </fill>
    </dxf>
    <dxf>
      <fill>
        <patternFill>
          <bgColor theme="9" tint="0.39994506668294322"/>
        </patternFill>
      </fill>
    </dxf>
    <dxf>
      <fill>
        <patternFill>
          <bgColor rgb="FFCC3300"/>
        </patternFill>
      </fill>
    </dxf>
    <dxf>
      <fill>
        <patternFill>
          <bgColor rgb="FFFFFF00"/>
        </patternFill>
      </fill>
    </dxf>
    <dxf>
      <fill>
        <patternFill>
          <bgColor theme="9" tint="0.39994506668294322"/>
        </patternFill>
      </fill>
    </dxf>
    <dxf>
      <fill>
        <patternFill>
          <bgColor theme="9" tint="0.39994506668294322"/>
        </patternFill>
      </fill>
    </dxf>
    <dxf>
      <font>
        <color rgb="FF9C5700"/>
      </font>
      <fill>
        <patternFill>
          <bgColor rgb="FFFFEB9C"/>
        </patternFill>
      </fill>
    </dxf>
    <dxf>
      <font>
        <color rgb="FF9C5700"/>
      </font>
      <fill>
        <patternFill>
          <bgColor rgb="FFFFEB9C"/>
        </patternFill>
      </fill>
    </dxf>
    <dxf>
      <fill>
        <patternFill patternType="none">
          <bgColor auto="1"/>
        </patternFill>
      </fill>
    </dxf>
    <dxf>
      <fill>
        <patternFill>
          <bgColor theme="9" tint="0.39994506668294322"/>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ont>
        <color rgb="FF9C5700"/>
      </font>
      <fill>
        <patternFill>
          <bgColor rgb="FFFFEB9C"/>
        </patternFill>
      </fill>
    </dxf>
    <dxf>
      <fill>
        <patternFill>
          <bgColor rgb="FF00B050"/>
        </patternFill>
      </fill>
    </dxf>
    <dxf>
      <font>
        <color rgb="FF9C5700"/>
      </font>
      <fill>
        <patternFill>
          <bgColor rgb="FFFFEB9C"/>
        </patternFill>
      </fill>
    </dxf>
    <dxf>
      <fill>
        <patternFill>
          <bgColor rgb="FF00B050"/>
        </patternFill>
      </fill>
    </dxf>
    <dxf>
      <fill>
        <patternFill>
          <bgColor rgb="FF00B050"/>
        </patternFill>
      </fill>
    </dxf>
    <dxf>
      <fill>
        <patternFill>
          <bgColor rgb="FFFFFF00"/>
        </patternFill>
      </fill>
    </dxf>
    <dxf>
      <fill>
        <patternFill>
          <bgColor rgb="FFFF0000"/>
        </patternFill>
      </fill>
    </dxf>
    <dxf>
      <font>
        <color rgb="FF9C5700"/>
      </font>
      <fill>
        <patternFill>
          <bgColor rgb="FFFFEB9C"/>
        </patternFill>
      </fill>
    </dxf>
    <dxf>
      <fill>
        <patternFill>
          <bgColor theme="7" tint="0.79998168889431442"/>
        </patternFill>
      </fill>
    </dxf>
    <dxf>
      <fill>
        <patternFill>
          <bgColor rgb="FFFF0000"/>
        </patternFill>
      </fill>
    </dxf>
    <dxf>
      <fill>
        <patternFill>
          <bgColor rgb="FFFFFF00"/>
        </patternFill>
      </fill>
    </dxf>
    <dxf>
      <fill>
        <patternFill>
          <bgColor theme="9" tint="0.39994506668294322"/>
        </patternFill>
      </fill>
    </dxf>
    <dxf>
      <fill>
        <patternFill>
          <bgColor rgb="FFFF5353"/>
        </patternFill>
      </fill>
    </dxf>
    <dxf>
      <fill>
        <patternFill>
          <bgColor theme="9" tint="0.39994506668294322"/>
        </patternFill>
      </fill>
    </dxf>
    <dxf>
      <fill>
        <patternFill>
          <bgColor rgb="FFFFFF00"/>
        </patternFill>
      </fill>
    </dxf>
    <dxf>
      <fill>
        <patternFill>
          <bgColor rgb="FFA9D08E"/>
        </patternFill>
      </fill>
    </dxf>
    <dxf>
      <fill>
        <patternFill>
          <bgColor theme="9" tint="0.39994506668294322"/>
        </patternFill>
      </fill>
    </dxf>
    <dxf>
      <font>
        <color rgb="FF9C5700"/>
      </font>
      <fill>
        <patternFill>
          <bgColor rgb="FFFFEB9C"/>
        </patternFill>
      </fill>
    </dxf>
    <dxf>
      <font>
        <color rgb="FF9C5700"/>
      </font>
      <fill>
        <patternFill>
          <bgColor rgb="FFFFEB9C"/>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ont>
        <color rgb="FF9C5700"/>
      </font>
      <fill>
        <patternFill>
          <bgColor rgb="FFFFEB9C"/>
        </patternFill>
      </fill>
    </dxf>
    <dxf>
      <fill>
        <patternFill>
          <bgColor rgb="FF00B050"/>
        </patternFill>
      </fill>
    </dxf>
    <dxf>
      <fill>
        <patternFill>
          <bgColor rgb="FFFF0000"/>
        </patternFill>
      </fill>
    </dxf>
    <dxf>
      <fill>
        <patternFill>
          <bgColor rgb="FFFFFF00"/>
        </patternFill>
      </fill>
    </dxf>
    <dxf>
      <fill>
        <patternFill>
          <bgColor rgb="FF00B050"/>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CC3300"/>
      <color rgb="FFFFEB9C"/>
      <color rgb="FFFFFF00"/>
      <color rgb="FFFFFF66"/>
      <color rgb="FFFF3300"/>
      <color rgb="FFC7EFCE"/>
      <color rgb="FFB5FDBE"/>
      <color rgb="FFFF5353"/>
      <color rgb="FFA9D08E"/>
      <color rgb="FF942C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g"/></Relationships>
</file>

<file path=xl/drawings/drawing1.xml><?xml version="1.0" encoding="utf-8"?>
<xdr:wsDr xmlns:xdr="http://schemas.openxmlformats.org/drawingml/2006/spreadsheetDrawing" xmlns:a="http://schemas.openxmlformats.org/drawingml/2006/main">
  <xdr:twoCellAnchor editAs="oneCell">
    <xdr:from>
      <xdr:col>1</xdr:col>
      <xdr:colOff>115660</xdr:colOff>
      <xdr:row>0</xdr:row>
      <xdr:rowOff>54429</xdr:rowOff>
    </xdr:from>
    <xdr:to>
      <xdr:col>2</xdr:col>
      <xdr:colOff>1632145</xdr:colOff>
      <xdr:row>8</xdr:row>
      <xdr:rowOff>19844</xdr:rowOff>
    </xdr:to>
    <xdr:pic>
      <xdr:nvPicPr>
        <xdr:cNvPr id="3" name="Imagen 2">
          <a:extLst>
            <a:ext uri="{FF2B5EF4-FFF2-40B4-BE49-F238E27FC236}">
              <a16:creationId xmlns:a16="http://schemas.microsoft.com/office/drawing/2014/main" id="{95E8EF9C-D18D-4A41-A459-E543F96DC1A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7660" y="54429"/>
          <a:ext cx="2887027" cy="2231571"/>
        </a:xfrm>
        <a:prstGeom prst="rect">
          <a:avLst/>
        </a:prstGeom>
      </xdr:spPr>
    </xdr:pic>
    <xdr:clientData/>
  </xdr:twoCellAnchor>
  <xdr:twoCellAnchor editAs="oneCell">
    <xdr:from>
      <xdr:col>19</xdr:col>
      <xdr:colOff>35719</xdr:colOff>
      <xdr:row>1</xdr:row>
      <xdr:rowOff>250030</xdr:rowOff>
    </xdr:from>
    <xdr:to>
      <xdr:col>21</xdr:col>
      <xdr:colOff>792254</xdr:colOff>
      <xdr:row>4</xdr:row>
      <xdr:rowOff>285749</xdr:rowOff>
    </xdr:to>
    <xdr:pic>
      <xdr:nvPicPr>
        <xdr:cNvPr id="5" name="Imagen 4">
          <a:extLst>
            <a:ext uri="{FF2B5EF4-FFF2-40B4-BE49-F238E27FC236}">
              <a16:creationId xmlns:a16="http://schemas.microsoft.com/office/drawing/2014/main" id="{6D54992B-8D85-AF9A-939F-195C5D16C0E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6338" t="38369" r="25232" b="31118"/>
        <a:stretch/>
      </xdr:blipFill>
      <xdr:spPr bwMode="auto">
        <a:xfrm>
          <a:off x="26479500" y="452436"/>
          <a:ext cx="3328285" cy="1178719"/>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21</xdr:col>
      <xdr:colOff>654842</xdr:colOff>
      <xdr:row>1</xdr:row>
      <xdr:rowOff>261938</xdr:rowOff>
    </xdr:from>
    <xdr:to>
      <xdr:col>22</xdr:col>
      <xdr:colOff>1182852</xdr:colOff>
      <xdr:row>4</xdr:row>
      <xdr:rowOff>237893</xdr:rowOff>
    </xdr:to>
    <xdr:pic>
      <xdr:nvPicPr>
        <xdr:cNvPr id="7" name="Imagen 6">
          <a:extLst>
            <a:ext uri="{FF2B5EF4-FFF2-40B4-BE49-F238E27FC236}">
              <a16:creationId xmlns:a16="http://schemas.microsoft.com/office/drawing/2014/main" id="{76DDDF82-D637-8D69-C5CE-56DA31F64488}"/>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4115" r="41814"/>
        <a:stretch/>
      </xdr:blipFill>
      <xdr:spPr bwMode="auto">
        <a:xfrm>
          <a:off x="29670373" y="464344"/>
          <a:ext cx="1813885" cy="111895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2</xdr:col>
      <xdr:colOff>2000250</xdr:colOff>
      <xdr:row>0</xdr:row>
      <xdr:rowOff>119063</xdr:rowOff>
    </xdr:from>
    <xdr:to>
      <xdr:col>3</xdr:col>
      <xdr:colOff>1619251</xdr:colOff>
      <xdr:row>7</xdr:row>
      <xdr:rowOff>11906</xdr:rowOff>
    </xdr:to>
    <xdr:pic>
      <xdr:nvPicPr>
        <xdr:cNvPr id="8" name="Imagen 7">
          <a:extLst>
            <a:ext uri="{FF2B5EF4-FFF2-40B4-BE49-F238E27FC236}">
              <a16:creationId xmlns:a16="http://schemas.microsoft.com/office/drawing/2014/main" id="{5507C36B-55F9-4618-E68F-6868F8873643}"/>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131469" y="119063"/>
          <a:ext cx="2012157" cy="1976437"/>
        </a:xfrm>
        <a:prstGeom prst="rect">
          <a:avLst/>
        </a:prstGeom>
      </xdr:spPr>
    </xdr:pic>
    <xdr:clientData/>
  </xdr:twoCellAnchor>
  <xdr:twoCellAnchor>
    <xdr:from>
      <xdr:col>2</xdr:col>
      <xdr:colOff>1571629</xdr:colOff>
      <xdr:row>64</xdr:row>
      <xdr:rowOff>178593</xdr:rowOff>
    </xdr:from>
    <xdr:to>
      <xdr:col>4</xdr:col>
      <xdr:colOff>464348</xdr:colOff>
      <xdr:row>65</xdr:row>
      <xdr:rowOff>-1</xdr:rowOff>
    </xdr:to>
    <xdr:cxnSp macro="">
      <xdr:nvCxnSpPr>
        <xdr:cNvPr id="9" name="Conector recto 8">
          <a:extLst>
            <a:ext uri="{FF2B5EF4-FFF2-40B4-BE49-F238E27FC236}">
              <a16:creationId xmlns:a16="http://schemas.microsoft.com/office/drawing/2014/main" id="{D4FFE708-DBA4-7AC8-5CB0-CDE4938A2961}"/>
            </a:ext>
          </a:extLst>
        </xdr:cNvPr>
        <xdr:cNvCxnSpPr/>
      </xdr:nvCxnSpPr>
      <xdr:spPr>
        <a:xfrm>
          <a:off x="3702848" y="69830156"/>
          <a:ext cx="3381375" cy="11906"/>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1202533</xdr:colOff>
      <xdr:row>64</xdr:row>
      <xdr:rowOff>178590</xdr:rowOff>
    </xdr:from>
    <xdr:to>
      <xdr:col>22</xdr:col>
      <xdr:colOff>2012158</xdr:colOff>
      <xdr:row>64</xdr:row>
      <xdr:rowOff>190496</xdr:rowOff>
    </xdr:to>
    <xdr:cxnSp macro="">
      <xdr:nvCxnSpPr>
        <xdr:cNvPr id="10" name="Conector recto 9">
          <a:extLst>
            <a:ext uri="{FF2B5EF4-FFF2-40B4-BE49-F238E27FC236}">
              <a16:creationId xmlns:a16="http://schemas.microsoft.com/office/drawing/2014/main" id="{4A6B3C86-11DF-4119-917E-3666E562B42E}"/>
            </a:ext>
          </a:extLst>
        </xdr:cNvPr>
        <xdr:cNvCxnSpPr/>
      </xdr:nvCxnSpPr>
      <xdr:spPr>
        <a:xfrm>
          <a:off x="29027439" y="69830153"/>
          <a:ext cx="3381375" cy="11906"/>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G90"/>
  <sheetViews>
    <sheetView tabSelected="1" zoomScale="80" zoomScaleNormal="80" zoomScaleSheetLayoutView="30" workbookViewId="0">
      <selection activeCell="U13" sqref="U13"/>
    </sheetView>
  </sheetViews>
  <sheetFormatPr baseColWidth="10" defaultColWidth="11.42578125" defaultRowHeight="15" x14ac:dyDescent="0.25"/>
  <cols>
    <col min="2" max="2" width="20.5703125" customWidth="1"/>
    <col min="3" max="3" width="35.85546875" customWidth="1"/>
    <col min="4" max="4" width="31.42578125" customWidth="1"/>
    <col min="5" max="5" width="29.85546875" customWidth="1"/>
    <col min="6" max="6" width="33.28515625" customWidth="1"/>
    <col min="7" max="7" width="18.85546875" customWidth="1"/>
    <col min="8" max="8" width="20.5703125" customWidth="1"/>
    <col min="9" max="9" width="19.140625" customWidth="1"/>
    <col min="10" max="10" width="19.42578125" customWidth="1"/>
    <col min="11" max="11" width="19.28515625" customWidth="1"/>
    <col min="12" max="12" width="19.42578125" customWidth="1"/>
    <col min="13" max="13" width="18.140625" customWidth="1"/>
    <col min="14" max="14" width="18.42578125" customWidth="1"/>
    <col min="15" max="15" width="18.140625" customWidth="1"/>
    <col min="16" max="19" width="16.85546875" customWidth="1"/>
    <col min="20" max="22" width="19.28515625" customWidth="1"/>
    <col min="23" max="23" width="60" customWidth="1"/>
    <col min="25" max="25" width="23" customWidth="1"/>
    <col min="26" max="26" width="12" bestFit="1" customWidth="1"/>
  </cols>
  <sheetData>
    <row r="1" spans="2:27" ht="15.75" thickBot="1" x14ac:dyDescent="0.3"/>
    <row r="2" spans="2:27" ht="30" customHeight="1" x14ac:dyDescent="0.25">
      <c r="E2" s="180" t="s">
        <v>133</v>
      </c>
      <c r="F2" s="181"/>
      <c r="G2" s="181"/>
      <c r="H2" s="181"/>
      <c r="I2" s="181"/>
      <c r="J2" s="181"/>
      <c r="K2" s="181"/>
      <c r="L2" s="181"/>
      <c r="M2" s="181"/>
      <c r="N2" s="181"/>
      <c r="O2" s="181"/>
      <c r="P2" s="181"/>
      <c r="Q2" s="181"/>
      <c r="R2" s="181"/>
      <c r="S2" s="181"/>
    </row>
    <row r="3" spans="2:27" ht="30" customHeight="1" x14ac:dyDescent="0.25">
      <c r="E3" s="182" t="s">
        <v>0</v>
      </c>
      <c r="F3" s="183"/>
      <c r="G3" s="183"/>
      <c r="H3" s="183"/>
      <c r="I3" s="183"/>
      <c r="J3" s="183"/>
      <c r="K3" s="183"/>
      <c r="L3" s="183"/>
      <c r="M3" s="183"/>
      <c r="N3" s="183"/>
      <c r="O3" s="183"/>
      <c r="P3" s="183"/>
      <c r="Q3" s="183"/>
      <c r="R3" s="183"/>
      <c r="S3" s="183"/>
    </row>
    <row r="4" spans="2:27" ht="30" customHeight="1" x14ac:dyDescent="0.25">
      <c r="E4" s="182" t="s">
        <v>152</v>
      </c>
      <c r="F4" s="183"/>
      <c r="G4" s="183"/>
      <c r="H4" s="183"/>
      <c r="I4" s="183"/>
      <c r="J4" s="183"/>
      <c r="K4" s="183"/>
      <c r="L4" s="183"/>
      <c r="M4" s="183"/>
      <c r="N4" s="183"/>
      <c r="O4" s="183"/>
      <c r="P4" s="183"/>
      <c r="Q4" s="183"/>
      <c r="R4" s="183"/>
      <c r="S4" s="183"/>
    </row>
    <row r="5" spans="2:27" ht="28.5" thickBot="1" x14ac:dyDescent="0.3">
      <c r="E5" s="186" t="s">
        <v>117</v>
      </c>
      <c r="F5" s="187"/>
      <c r="G5" s="187"/>
      <c r="H5" s="187"/>
      <c r="I5" s="187"/>
      <c r="J5" s="187"/>
      <c r="K5" s="187"/>
      <c r="L5" s="187"/>
      <c r="M5" s="187"/>
      <c r="N5" s="187"/>
      <c r="O5" s="187"/>
      <c r="P5" s="187"/>
      <c r="Q5" s="187"/>
      <c r="R5" s="187"/>
      <c r="S5" s="187"/>
    </row>
    <row r="9" spans="2:27" ht="15.75" thickBot="1" x14ac:dyDescent="0.3"/>
    <row r="10" spans="2:27" ht="33.6" customHeight="1" thickBot="1" x14ac:dyDescent="0.3">
      <c r="G10" s="201" t="s">
        <v>134</v>
      </c>
      <c r="H10" s="202"/>
      <c r="I10" s="202"/>
      <c r="J10" s="202"/>
      <c r="K10" s="202"/>
      <c r="L10" s="202"/>
      <c r="M10" s="202"/>
      <c r="N10" s="202"/>
      <c r="O10" s="202"/>
      <c r="P10" s="202"/>
      <c r="Q10" s="202"/>
      <c r="R10" s="202"/>
      <c r="S10" s="202"/>
      <c r="T10" s="202"/>
      <c r="U10" s="202"/>
      <c r="V10" s="203"/>
    </row>
    <row r="11" spans="2:27" ht="43.15" customHeight="1" thickBot="1" x14ac:dyDescent="0.3">
      <c r="B11" s="161" t="s">
        <v>1</v>
      </c>
      <c r="C11" s="163" t="s">
        <v>2</v>
      </c>
      <c r="D11" s="165" t="s">
        <v>3</v>
      </c>
      <c r="E11" s="166"/>
      <c r="F11" s="167"/>
      <c r="G11" s="168" t="s">
        <v>135</v>
      </c>
      <c r="H11" s="168"/>
      <c r="I11" s="168"/>
      <c r="J11" s="168"/>
      <c r="K11" s="169"/>
      <c r="L11" s="184" t="s">
        <v>136</v>
      </c>
      <c r="M11" s="184"/>
      <c r="N11" s="184"/>
      <c r="O11" s="185"/>
      <c r="P11" s="158" t="s">
        <v>137</v>
      </c>
      <c r="Q11" s="159"/>
      <c r="R11" s="159"/>
      <c r="S11" s="160"/>
      <c r="T11" s="159" t="s">
        <v>138</v>
      </c>
      <c r="U11" s="159"/>
      <c r="V11" s="159"/>
      <c r="W11" s="204" t="s">
        <v>154</v>
      </c>
    </row>
    <row r="12" spans="2:27" ht="122.45" customHeight="1" thickBot="1" x14ac:dyDescent="0.3">
      <c r="B12" s="162"/>
      <c r="C12" s="164"/>
      <c r="D12" s="43" t="s">
        <v>4</v>
      </c>
      <c r="E12" s="43" t="s">
        <v>5</v>
      </c>
      <c r="F12" s="43" t="s">
        <v>6</v>
      </c>
      <c r="G12" s="45" t="s">
        <v>26</v>
      </c>
      <c r="H12" s="46" t="s">
        <v>7</v>
      </c>
      <c r="I12" s="47" t="s">
        <v>8</v>
      </c>
      <c r="J12" s="48" t="s">
        <v>9</v>
      </c>
      <c r="K12" s="49" t="s">
        <v>10</v>
      </c>
      <c r="L12" s="50" t="s">
        <v>7</v>
      </c>
      <c r="M12" s="47" t="s">
        <v>8</v>
      </c>
      <c r="N12" s="48" t="s">
        <v>9</v>
      </c>
      <c r="O12" s="49" t="s">
        <v>10</v>
      </c>
      <c r="P12" s="51" t="s">
        <v>7</v>
      </c>
      <c r="Q12" s="138" t="s">
        <v>8</v>
      </c>
      <c r="R12" s="139" t="s">
        <v>9</v>
      </c>
      <c r="S12" s="140" t="s">
        <v>10</v>
      </c>
      <c r="T12" s="138" t="s">
        <v>8</v>
      </c>
      <c r="U12" s="139" t="s">
        <v>9</v>
      </c>
      <c r="V12" s="140" t="s">
        <v>10</v>
      </c>
      <c r="W12" s="205"/>
    </row>
    <row r="13" spans="2:27" ht="159.75" customHeight="1" x14ac:dyDescent="0.25">
      <c r="B13" s="128" t="s">
        <v>11</v>
      </c>
      <c r="C13" s="129" t="s">
        <v>153</v>
      </c>
      <c r="D13" s="41" t="s">
        <v>155</v>
      </c>
      <c r="E13" s="42" t="s">
        <v>29</v>
      </c>
      <c r="F13" s="130" t="s">
        <v>156</v>
      </c>
      <c r="G13" s="131">
        <v>0.9</v>
      </c>
      <c r="H13" s="132">
        <v>0.9</v>
      </c>
      <c r="I13" s="133">
        <v>0.9</v>
      </c>
      <c r="J13" s="134">
        <v>0.9</v>
      </c>
      <c r="K13" s="135">
        <v>0.9</v>
      </c>
      <c r="L13" s="136">
        <v>0.88700000000000001</v>
      </c>
      <c r="M13" s="156">
        <v>0.90800000000000003</v>
      </c>
      <c r="N13" s="142" t="s">
        <v>157</v>
      </c>
      <c r="O13" s="142" t="s">
        <v>157</v>
      </c>
      <c r="P13" s="137">
        <f>IFERROR(L13/H13,"100%")</f>
        <v>0.98555555555555552</v>
      </c>
      <c r="Q13" s="141">
        <f t="shared" ref="Q13:S13" si="0">IFERROR(M13/I13,"NO DISPONIBLE")</f>
        <v>1.0088888888888889</v>
      </c>
      <c r="R13" s="18" t="str">
        <f t="shared" si="0"/>
        <v>NO DISPONIBLE</v>
      </c>
      <c r="S13" s="20" t="str">
        <f t="shared" si="0"/>
        <v>NO DISPONIBLE</v>
      </c>
      <c r="T13" s="35">
        <f>IFERROR(((L13+M13)/(H13+I13)),"100%")</f>
        <v>0.99722222222222212</v>
      </c>
      <c r="U13" s="18" t="str">
        <f>IFERROR((L13+M13+N13)/(H13+I13+J13),"NO DISPONIBLE")</f>
        <v>NO DISPONIBLE</v>
      </c>
      <c r="V13" s="20" t="str">
        <f>IFERROR((L13+M13+N13+O13)/(H13+I13+J13+K13),"NO DISPONIBLE")</f>
        <v>NO DISPONIBLE</v>
      </c>
      <c r="W13" s="12" t="s">
        <v>224</v>
      </c>
    </row>
    <row r="14" spans="2:27" ht="54.75" hidden="1" customHeight="1" x14ac:dyDescent="0.25">
      <c r="B14" s="176" t="s">
        <v>25</v>
      </c>
      <c r="C14" s="177"/>
      <c r="D14" s="177"/>
      <c r="E14" s="177"/>
      <c r="F14" s="177"/>
      <c r="G14" s="52"/>
      <c r="H14" s="40"/>
      <c r="I14" s="32"/>
      <c r="J14" s="32"/>
      <c r="K14" s="33"/>
      <c r="L14" s="31"/>
      <c r="M14" s="32"/>
      <c r="N14" s="32"/>
      <c r="O14" s="34"/>
      <c r="P14" s="22" t="str">
        <f t="shared" ref="P14:P16" si="1">IFERROR(L14/H14,"100%")</f>
        <v>100%</v>
      </c>
      <c r="Q14" s="18" t="str">
        <f t="shared" ref="Q14:S14" si="2">IFERROR((M14/I14),"100%")</f>
        <v>100%</v>
      </c>
      <c r="R14" s="18" t="str">
        <f t="shared" si="2"/>
        <v>100%</v>
      </c>
      <c r="S14" s="20" t="str">
        <f t="shared" si="2"/>
        <v>100%</v>
      </c>
      <c r="T14" s="30" t="str">
        <f>IFERROR(((L14+M14)/(H14+I14)),"100%")</f>
        <v>100%</v>
      </c>
      <c r="U14" s="18" t="str">
        <f>IFERROR(((L14+M14+N14)/(H14+I14+J14)),"100%")</f>
        <v>100%</v>
      </c>
      <c r="V14" s="20" t="str">
        <f>IFERROR(((L14+M14+N14+O14)/(H14+I14+J14+K14)),"100%")</f>
        <v>100%</v>
      </c>
      <c r="W14" s="36"/>
    </row>
    <row r="15" spans="2:27" ht="115.5" customHeight="1" x14ac:dyDescent="0.25">
      <c r="B15" s="62" t="s">
        <v>27</v>
      </c>
      <c r="C15" s="63" t="s">
        <v>158</v>
      </c>
      <c r="D15" s="63" t="s">
        <v>28</v>
      </c>
      <c r="E15" s="64" t="s">
        <v>29</v>
      </c>
      <c r="F15" s="63" t="s">
        <v>30</v>
      </c>
      <c r="G15" s="87">
        <v>6468109767</v>
      </c>
      <c r="H15" s="31"/>
      <c r="I15" s="32"/>
      <c r="J15" s="32"/>
      <c r="K15" s="75">
        <v>6468109767</v>
      </c>
      <c r="L15" s="31"/>
      <c r="M15" s="32"/>
      <c r="N15" s="32"/>
      <c r="O15" s="99"/>
      <c r="P15" s="22" t="str">
        <f t="shared" si="1"/>
        <v>100%</v>
      </c>
      <c r="Q15" s="108" t="str">
        <f t="shared" ref="P15:Q48" si="3">IFERROR((M15/I15),"100%")</f>
        <v>100%</v>
      </c>
      <c r="R15" s="119"/>
      <c r="S15" s="120"/>
      <c r="T15" s="35" t="str">
        <f>IFERROR(((L15+M15)/(H15+I15)),"100%")</f>
        <v>100%</v>
      </c>
      <c r="U15" s="119"/>
      <c r="V15" s="120"/>
      <c r="W15" s="104" t="s">
        <v>150</v>
      </c>
      <c r="Z15" s="126"/>
      <c r="AA15" s="126"/>
    </row>
    <row r="16" spans="2:27" ht="88.5" customHeight="1" x14ac:dyDescent="0.25">
      <c r="B16" s="65" t="s">
        <v>31</v>
      </c>
      <c r="C16" s="66" t="s">
        <v>159</v>
      </c>
      <c r="D16" s="66" t="s">
        <v>32</v>
      </c>
      <c r="E16" s="67" t="s">
        <v>33</v>
      </c>
      <c r="F16" s="66" t="s">
        <v>34</v>
      </c>
      <c r="G16" s="88">
        <v>0.05</v>
      </c>
      <c r="H16" s="76"/>
      <c r="I16" s="1"/>
      <c r="J16" s="1"/>
      <c r="K16" s="83">
        <v>0.05</v>
      </c>
      <c r="L16" s="31"/>
      <c r="M16" s="32"/>
      <c r="N16" s="32"/>
      <c r="O16" s="99"/>
      <c r="P16" s="22" t="str">
        <f t="shared" si="1"/>
        <v>100%</v>
      </c>
      <c r="Q16" s="108" t="str">
        <f t="shared" si="3"/>
        <v>100%</v>
      </c>
      <c r="R16" s="119"/>
      <c r="S16" s="120"/>
      <c r="T16" s="35" t="str">
        <f>IFERROR(((L16+M16)/(H16+I16)),"100%")</f>
        <v>100%</v>
      </c>
      <c r="U16" s="119"/>
      <c r="V16" s="120"/>
      <c r="W16" s="97" t="s">
        <v>151</v>
      </c>
      <c r="Z16" s="126"/>
      <c r="AA16" s="126"/>
    </row>
    <row r="17" spans="2:27" ht="72.75" customHeight="1" x14ac:dyDescent="0.25">
      <c r="B17" s="53" t="s">
        <v>12</v>
      </c>
      <c r="C17" s="54" t="s">
        <v>160</v>
      </c>
      <c r="D17" s="55" t="s">
        <v>35</v>
      </c>
      <c r="E17" s="56" t="s">
        <v>33</v>
      </c>
      <c r="F17" s="68" t="s">
        <v>36</v>
      </c>
      <c r="G17" s="89">
        <v>48</v>
      </c>
      <c r="H17" s="76">
        <v>12</v>
      </c>
      <c r="I17" s="1">
        <v>12</v>
      </c>
      <c r="J17" s="1">
        <v>12</v>
      </c>
      <c r="K17" s="75">
        <v>12</v>
      </c>
      <c r="L17" s="76">
        <v>12</v>
      </c>
      <c r="M17" s="99">
        <v>12</v>
      </c>
      <c r="N17" s="99"/>
      <c r="O17" s="99"/>
      <c r="P17" s="22">
        <f t="shared" si="3"/>
        <v>1</v>
      </c>
      <c r="Q17" s="108">
        <f t="shared" si="3"/>
        <v>1</v>
      </c>
      <c r="R17" s="120"/>
      <c r="S17" s="120"/>
      <c r="T17" s="35">
        <f>IFERROR(((L17+M17)/(G17)),"100%")</f>
        <v>0.5</v>
      </c>
      <c r="U17" s="119"/>
      <c r="V17" s="120"/>
      <c r="W17" s="79" t="s">
        <v>126</v>
      </c>
      <c r="Z17" s="126"/>
      <c r="AA17" s="126"/>
    </row>
    <row r="18" spans="2:27" ht="100.5" customHeight="1" x14ac:dyDescent="0.25">
      <c r="B18" s="53" t="s">
        <v>12</v>
      </c>
      <c r="C18" s="69" t="s">
        <v>161</v>
      </c>
      <c r="D18" s="61" t="s">
        <v>37</v>
      </c>
      <c r="E18" s="56" t="s">
        <v>33</v>
      </c>
      <c r="F18" s="70" t="s">
        <v>38</v>
      </c>
      <c r="G18" s="89">
        <v>48</v>
      </c>
      <c r="H18" s="76">
        <v>12</v>
      </c>
      <c r="I18" s="1">
        <v>12</v>
      </c>
      <c r="J18" s="1">
        <v>12</v>
      </c>
      <c r="K18" s="75">
        <v>12</v>
      </c>
      <c r="L18" s="76">
        <v>12</v>
      </c>
      <c r="M18" s="99">
        <v>12</v>
      </c>
      <c r="N18" s="99"/>
      <c r="O18" s="99"/>
      <c r="P18" s="30">
        <f t="shared" si="3"/>
        <v>1</v>
      </c>
      <c r="Q18" s="108">
        <f t="shared" si="3"/>
        <v>1</v>
      </c>
      <c r="R18" s="119"/>
      <c r="S18" s="120"/>
      <c r="T18" s="35">
        <f>IFERROR(((L18+M18)/(G18)),"100%")</f>
        <v>0.5</v>
      </c>
      <c r="U18" s="119"/>
      <c r="V18" s="120"/>
      <c r="W18" s="79" t="s">
        <v>127</v>
      </c>
      <c r="Z18" s="126"/>
      <c r="AA18" s="126"/>
    </row>
    <row r="19" spans="2:27" ht="96" customHeight="1" x14ac:dyDescent="0.25">
      <c r="B19" s="65" t="s">
        <v>39</v>
      </c>
      <c r="C19" s="71" t="s">
        <v>162</v>
      </c>
      <c r="D19" s="71" t="s">
        <v>40</v>
      </c>
      <c r="E19" s="67" t="s">
        <v>33</v>
      </c>
      <c r="F19" s="66" t="s">
        <v>41</v>
      </c>
      <c r="G19" s="87">
        <v>28000</v>
      </c>
      <c r="H19" s="76">
        <v>7000</v>
      </c>
      <c r="I19" s="1">
        <v>7000</v>
      </c>
      <c r="J19" s="1">
        <v>7000</v>
      </c>
      <c r="K19" s="75">
        <v>7000</v>
      </c>
      <c r="L19" s="76">
        <v>6800</v>
      </c>
      <c r="M19" s="99">
        <v>6950</v>
      </c>
      <c r="N19" s="1"/>
      <c r="O19" s="1"/>
      <c r="P19" s="30">
        <f t="shared" si="3"/>
        <v>0.97142857142857142</v>
      </c>
      <c r="Q19" s="108">
        <f t="shared" si="3"/>
        <v>0.99285714285714288</v>
      </c>
      <c r="R19" s="119"/>
      <c r="S19" s="120"/>
      <c r="T19" s="35">
        <f t="shared" ref="T19:T24" si="4">IFERROR(((L19+M19)/(G19)),"100%")</f>
        <v>0.49107142857142855</v>
      </c>
      <c r="U19" s="119"/>
      <c r="V19" s="120"/>
      <c r="W19" s="97" t="s">
        <v>212</v>
      </c>
      <c r="Z19" s="126"/>
      <c r="AA19" s="126"/>
    </row>
    <row r="20" spans="2:27" ht="103.5" customHeight="1" x14ac:dyDescent="0.25">
      <c r="B20" s="53" t="s">
        <v>12</v>
      </c>
      <c r="C20" s="69" t="s">
        <v>163</v>
      </c>
      <c r="D20" s="61" t="s">
        <v>42</v>
      </c>
      <c r="E20" s="56" t="s">
        <v>33</v>
      </c>
      <c r="F20" s="70" t="s">
        <v>43</v>
      </c>
      <c r="G20" s="87">
        <v>40000</v>
      </c>
      <c r="H20" s="76">
        <v>10000</v>
      </c>
      <c r="I20" s="1">
        <v>10000</v>
      </c>
      <c r="J20" s="1">
        <v>10000</v>
      </c>
      <c r="K20" s="75">
        <v>10000</v>
      </c>
      <c r="L20" s="76">
        <v>7186</v>
      </c>
      <c r="M20" s="99">
        <v>9200</v>
      </c>
      <c r="N20" s="1"/>
      <c r="O20" s="1"/>
      <c r="P20" s="30">
        <f t="shared" si="3"/>
        <v>0.71860000000000002</v>
      </c>
      <c r="Q20" s="108">
        <f t="shared" si="3"/>
        <v>0.92</v>
      </c>
      <c r="R20" s="119"/>
      <c r="S20" s="120"/>
      <c r="T20" s="35">
        <f t="shared" si="4"/>
        <v>0.40965000000000001</v>
      </c>
      <c r="U20" s="119"/>
      <c r="V20" s="120"/>
      <c r="W20" s="96" t="s">
        <v>214</v>
      </c>
      <c r="Z20" s="126"/>
      <c r="AA20" s="126"/>
    </row>
    <row r="21" spans="2:27" ht="110.25" customHeight="1" x14ac:dyDescent="0.25">
      <c r="B21" s="53" t="s">
        <v>12</v>
      </c>
      <c r="C21" s="69" t="s">
        <v>164</v>
      </c>
      <c r="D21" s="61" t="s">
        <v>44</v>
      </c>
      <c r="E21" s="56" t="s">
        <v>33</v>
      </c>
      <c r="F21" s="70" t="s">
        <v>45</v>
      </c>
      <c r="G21" s="87">
        <v>24000</v>
      </c>
      <c r="H21" s="76">
        <v>6000</v>
      </c>
      <c r="I21" s="1">
        <v>6000</v>
      </c>
      <c r="J21" s="1">
        <v>6000</v>
      </c>
      <c r="K21" s="75">
        <v>6000</v>
      </c>
      <c r="L21" s="76">
        <v>5672</v>
      </c>
      <c r="M21" s="99">
        <v>5800</v>
      </c>
      <c r="N21" s="1"/>
      <c r="O21" s="1"/>
      <c r="P21" s="30">
        <f t="shared" si="3"/>
        <v>0.94533333333333336</v>
      </c>
      <c r="Q21" s="108">
        <f t="shared" si="3"/>
        <v>0.96666666666666667</v>
      </c>
      <c r="R21" s="119"/>
      <c r="S21" s="120"/>
      <c r="T21" s="35">
        <f t="shared" si="4"/>
        <v>0.47799999999999998</v>
      </c>
      <c r="U21" s="119"/>
      <c r="V21" s="120"/>
      <c r="W21" s="96" t="s">
        <v>213</v>
      </c>
      <c r="Z21" s="126"/>
      <c r="AA21" s="126"/>
    </row>
    <row r="22" spans="2:27" ht="126.75" customHeight="1" x14ac:dyDescent="0.25">
      <c r="B22" s="65" t="s">
        <v>46</v>
      </c>
      <c r="C22" s="71" t="s">
        <v>165</v>
      </c>
      <c r="D22" s="71" t="s">
        <v>47</v>
      </c>
      <c r="E22" s="67" t="s">
        <v>33</v>
      </c>
      <c r="F22" s="66" t="s">
        <v>48</v>
      </c>
      <c r="G22" s="87">
        <v>180</v>
      </c>
      <c r="H22" s="76">
        <v>45</v>
      </c>
      <c r="I22" s="1">
        <v>45</v>
      </c>
      <c r="J22" s="1">
        <v>45</v>
      </c>
      <c r="K22" s="75">
        <v>45</v>
      </c>
      <c r="L22" s="76">
        <v>48</v>
      </c>
      <c r="M22" s="1">
        <v>45</v>
      </c>
      <c r="N22" s="1"/>
      <c r="O22" s="1"/>
      <c r="P22" s="30">
        <f t="shared" si="3"/>
        <v>1.0666666666666667</v>
      </c>
      <c r="Q22" s="108">
        <f t="shared" si="3"/>
        <v>1</v>
      </c>
      <c r="R22" s="119"/>
      <c r="S22" s="120"/>
      <c r="T22" s="35">
        <f t="shared" si="4"/>
        <v>0.51666666666666672</v>
      </c>
      <c r="U22" s="119"/>
      <c r="V22" s="120"/>
      <c r="W22" s="97" t="s">
        <v>221</v>
      </c>
      <c r="Z22" s="126"/>
      <c r="AA22" s="126"/>
    </row>
    <row r="23" spans="2:27" ht="105" customHeight="1" x14ac:dyDescent="0.25">
      <c r="B23" s="53" t="s">
        <v>12</v>
      </c>
      <c r="C23" s="69" t="s">
        <v>166</v>
      </c>
      <c r="D23" s="61" t="s">
        <v>49</v>
      </c>
      <c r="E23" s="56" t="s">
        <v>33</v>
      </c>
      <c r="F23" s="70" t="s">
        <v>50</v>
      </c>
      <c r="G23" s="87">
        <v>900</v>
      </c>
      <c r="H23" s="76">
        <v>225</v>
      </c>
      <c r="I23" s="1">
        <v>225</v>
      </c>
      <c r="J23" s="1">
        <v>225</v>
      </c>
      <c r="K23" s="75">
        <v>225</v>
      </c>
      <c r="L23" s="76">
        <v>257</v>
      </c>
      <c r="M23" s="1">
        <v>223</v>
      </c>
      <c r="N23" s="1"/>
      <c r="O23" s="1"/>
      <c r="P23" s="30">
        <f t="shared" si="3"/>
        <v>1.1422222222222222</v>
      </c>
      <c r="Q23" s="108">
        <f t="shared" si="3"/>
        <v>0.99111111111111116</v>
      </c>
      <c r="R23" s="119"/>
      <c r="S23" s="120"/>
      <c r="T23" s="35">
        <f t="shared" si="4"/>
        <v>0.53333333333333333</v>
      </c>
      <c r="U23" s="119"/>
      <c r="V23" s="120"/>
      <c r="W23" s="79" t="s">
        <v>222</v>
      </c>
      <c r="Z23" s="126"/>
      <c r="AA23" s="126"/>
    </row>
    <row r="24" spans="2:27" ht="105" customHeight="1" x14ac:dyDescent="0.25">
      <c r="B24" s="53" t="s">
        <v>12</v>
      </c>
      <c r="C24" s="69" t="s">
        <v>167</v>
      </c>
      <c r="D24" s="61" t="s">
        <v>51</v>
      </c>
      <c r="E24" s="56" t="s">
        <v>33</v>
      </c>
      <c r="F24" s="70" t="s">
        <v>52</v>
      </c>
      <c r="G24" s="87">
        <v>144</v>
      </c>
      <c r="H24" s="76">
        <v>36</v>
      </c>
      <c r="I24" s="1">
        <v>36</v>
      </c>
      <c r="J24" s="1">
        <v>36</v>
      </c>
      <c r="K24" s="75">
        <v>36</v>
      </c>
      <c r="L24" s="76">
        <v>55</v>
      </c>
      <c r="M24" s="1">
        <v>50</v>
      </c>
      <c r="N24" s="1"/>
      <c r="O24" s="1"/>
      <c r="P24" s="30">
        <f t="shared" si="3"/>
        <v>1.5277777777777777</v>
      </c>
      <c r="Q24" s="108">
        <f t="shared" si="3"/>
        <v>1.3888888888888888</v>
      </c>
      <c r="R24" s="119"/>
      <c r="S24" s="120"/>
      <c r="T24" s="35">
        <f t="shared" si="4"/>
        <v>0.72916666666666663</v>
      </c>
      <c r="U24" s="119"/>
      <c r="V24" s="120"/>
      <c r="W24" s="79" t="s">
        <v>223</v>
      </c>
      <c r="Z24" s="126"/>
      <c r="AA24" s="126"/>
    </row>
    <row r="25" spans="2:27" ht="149.25" customHeight="1" x14ac:dyDescent="0.25">
      <c r="B25" s="65" t="s">
        <v>53</v>
      </c>
      <c r="C25" s="71" t="s">
        <v>168</v>
      </c>
      <c r="D25" s="71" t="s">
        <v>54</v>
      </c>
      <c r="E25" s="67" t="s">
        <v>33</v>
      </c>
      <c r="F25" s="66" t="s">
        <v>128</v>
      </c>
      <c r="G25" s="87">
        <v>12</v>
      </c>
      <c r="H25" s="76">
        <v>3</v>
      </c>
      <c r="I25" s="1">
        <v>3</v>
      </c>
      <c r="J25" s="1">
        <v>3</v>
      </c>
      <c r="K25" s="75">
        <v>3</v>
      </c>
      <c r="L25" s="76">
        <v>3</v>
      </c>
      <c r="M25" s="1">
        <v>3</v>
      </c>
      <c r="N25" s="1"/>
      <c r="O25" s="1"/>
      <c r="P25" s="30">
        <f t="shared" si="3"/>
        <v>1</v>
      </c>
      <c r="Q25" s="108">
        <f t="shared" si="3"/>
        <v>1</v>
      </c>
      <c r="R25" s="119"/>
      <c r="S25" s="120"/>
      <c r="T25" s="35">
        <f>IFERROR(((L25+M25)/(G25)),"100%")</f>
        <v>0.5</v>
      </c>
      <c r="U25" s="119"/>
      <c r="V25" s="120"/>
      <c r="W25" s="97" t="s">
        <v>146</v>
      </c>
      <c r="Z25" s="126"/>
      <c r="AA25" s="126"/>
    </row>
    <row r="26" spans="2:27" ht="136.5" customHeight="1" x14ac:dyDescent="0.25">
      <c r="B26" s="53" t="s">
        <v>12</v>
      </c>
      <c r="C26" s="54" t="s">
        <v>169</v>
      </c>
      <c r="D26" s="55" t="s">
        <v>55</v>
      </c>
      <c r="E26" s="56" t="s">
        <v>33</v>
      </c>
      <c r="F26" s="70" t="s">
        <v>56</v>
      </c>
      <c r="G26" s="87">
        <v>108</v>
      </c>
      <c r="H26" s="76">
        <v>27</v>
      </c>
      <c r="I26" s="1">
        <v>27</v>
      </c>
      <c r="J26" s="1">
        <v>27</v>
      </c>
      <c r="K26" s="75">
        <v>27</v>
      </c>
      <c r="L26" s="76">
        <v>27</v>
      </c>
      <c r="M26" s="1">
        <v>27</v>
      </c>
      <c r="N26" s="1"/>
      <c r="O26" s="1"/>
      <c r="P26" s="30">
        <f t="shared" si="3"/>
        <v>1</v>
      </c>
      <c r="Q26" s="108">
        <f t="shared" si="3"/>
        <v>1</v>
      </c>
      <c r="R26" s="119"/>
      <c r="S26" s="120"/>
      <c r="T26" s="35">
        <f t="shared" ref="T26:T29" si="5">IFERROR(((L26+M26)/(G26)),"100%")</f>
        <v>0.5</v>
      </c>
      <c r="U26" s="119"/>
      <c r="V26" s="120"/>
      <c r="W26" s="96" t="s">
        <v>197</v>
      </c>
      <c r="Z26" s="126"/>
      <c r="AA26" s="126"/>
    </row>
    <row r="27" spans="2:27" ht="171" customHeight="1" x14ac:dyDescent="0.25">
      <c r="B27" s="53" t="s">
        <v>12</v>
      </c>
      <c r="C27" s="54" t="s">
        <v>170</v>
      </c>
      <c r="D27" s="55" t="s">
        <v>57</v>
      </c>
      <c r="E27" s="56" t="s">
        <v>33</v>
      </c>
      <c r="F27" s="70" t="s">
        <v>58</v>
      </c>
      <c r="G27" s="87">
        <v>4</v>
      </c>
      <c r="H27" s="76">
        <v>1</v>
      </c>
      <c r="I27" s="1">
        <v>1</v>
      </c>
      <c r="J27" s="1">
        <v>1</v>
      </c>
      <c r="K27" s="75">
        <v>1</v>
      </c>
      <c r="L27" s="76">
        <v>1</v>
      </c>
      <c r="M27" s="1">
        <v>1</v>
      </c>
      <c r="N27" s="1"/>
      <c r="O27" s="1"/>
      <c r="P27" s="30">
        <f t="shared" si="3"/>
        <v>1</v>
      </c>
      <c r="Q27" s="108">
        <f t="shared" si="3"/>
        <v>1</v>
      </c>
      <c r="R27" s="119"/>
      <c r="S27" s="120"/>
      <c r="T27" s="35">
        <f t="shared" si="5"/>
        <v>0.5</v>
      </c>
      <c r="U27" s="119"/>
      <c r="V27" s="120"/>
      <c r="W27" s="96" t="s">
        <v>145</v>
      </c>
      <c r="Z27" s="126"/>
      <c r="AA27" s="126"/>
    </row>
    <row r="28" spans="2:27" ht="177" customHeight="1" x14ac:dyDescent="0.25">
      <c r="B28" s="53" t="s">
        <v>12</v>
      </c>
      <c r="C28" s="54" t="s">
        <v>171</v>
      </c>
      <c r="D28" s="55" t="s">
        <v>59</v>
      </c>
      <c r="E28" s="56" t="s">
        <v>33</v>
      </c>
      <c r="F28" s="70" t="s">
        <v>60</v>
      </c>
      <c r="G28" s="87">
        <v>12</v>
      </c>
      <c r="H28" s="76">
        <v>3</v>
      </c>
      <c r="I28" s="1">
        <v>3</v>
      </c>
      <c r="J28" s="1">
        <v>3</v>
      </c>
      <c r="K28" s="75">
        <v>3</v>
      </c>
      <c r="L28" s="76">
        <v>3</v>
      </c>
      <c r="M28" s="1">
        <v>3</v>
      </c>
      <c r="N28" s="1"/>
      <c r="O28" s="1"/>
      <c r="P28" s="30">
        <f t="shared" si="3"/>
        <v>1</v>
      </c>
      <c r="Q28" s="108">
        <f t="shared" si="3"/>
        <v>1</v>
      </c>
      <c r="R28" s="119"/>
      <c r="S28" s="120"/>
      <c r="T28" s="35">
        <f t="shared" si="5"/>
        <v>0.5</v>
      </c>
      <c r="U28" s="119"/>
      <c r="V28" s="120"/>
      <c r="W28" s="96" t="s">
        <v>144</v>
      </c>
      <c r="Z28" s="126"/>
      <c r="AA28" s="126"/>
    </row>
    <row r="29" spans="2:27" ht="121.5" customHeight="1" x14ac:dyDescent="0.25">
      <c r="B29" s="65" t="s">
        <v>61</v>
      </c>
      <c r="C29" s="71" t="s">
        <v>172</v>
      </c>
      <c r="D29" s="71" t="s">
        <v>62</v>
      </c>
      <c r="E29" s="67" t="s">
        <v>33</v>
      </c>
      <c r="F29" s="66" t="s">
        <v>63</v>
      </c>
      <c r="G29" s="87">
        <v>6468109767</v>
      </c>
      <c r="H29" s="76">
        <v>1519106495</v>
      </c>
      <c r="I29" s="1">
        <v>1760223568</v>
      </c>
      <c r="J29" s="1">
        <v>1572953939</v>
      </c>
      <c r="K29" s="75">
        <v>1615825765</v>
      </c>
      <c r="L29" s="76">
        <v>1398320160.2</v>
      </c>
      <c r="M29" s="1">
        <v>0</v>
      </c>
      <c r="N29" s="1"/>
      <c r="O29" s="1"/>
      <c r="P29" s="124">
        <f t="shared" si="3"/>
        <v>0.92048856666892209</v>
      </c>
      <c r="Q29" s="108">
        <f t="shared" si="3"/>
        <v>0</v>
      </c>
      <c r="R29" s="119"/>
      <c r="S29" s="120"/>
      <c r="T29" s="35">
        <f t="shared" si="5"/>
        <v>0.21618683209956724</v>
      </c>
      <c r="U29" s="119"/>
      <c r="V29" s="120"/>
      <c r="W29" s="97" t="s">
        <v>210</v>
      </c>
      <c r="Z29" s="126"/>
      <c r="AA29" s="126"/>
    </row>
    <row r="30" spans="2:27" ht="96" customHeight="1" x14ac:dyDescent="0.25">
      <c r="B30" s="53" t="s">
        <v>12</v>
      </c>
      <c r="C30" s="72" t="s">
        <v>173</v>
      </c>
      <c r="D30" s="61" t="s">
        <v>64</v>
      </c>
      <c r="E30" s="56" t="s">
        <v>33</v>
      </c>
      <c r="F30" s="70" t="s">
        <v>65</v>
      </c>
      <c r="G30" s="87">
        <v>2</v>
      </c>
      <c r="H30" s="1"/>
      <c r="I30" s="1"/>
      <c r="J30" s="1">
        <v>1</v>
      </c>
      <c r="K30" s="1">
        <v>1</v>
      </c>
      <c r="L30" s="31"/>
      <c r="M30" s="1"/>
      <c r="N30" s="1"/>
      <c r="O30" s="34"/>
      <c r="P30" s="124" t="str">
        <f t="shared" si="3"/>
        <v>100%</v>
      </c>
      <c r="Q30" s="108" t="str">
        <f t="shared" si="3"/>
        <v>100%</v>
      </c>
      <c r="R30" s="119"/>
      <c r="S30" s="120"/>
      <c r="T30" s="35" t="str">
        <f t="shared" ref="T30:T31" si="6">IFERROR(((L30+M30)/(H30+I30)),"100%")</f>
        <v>100%</v>
      </c>
      <c r="U30" s="119"/>
      <c r="V30" s="120"/>
      <c r="W30" s="79" t="s">
        <v>149</v>
      </c>
      <c r="Z30" s="126"/>
      <c r="AA30" s="126"/>
    </row>
    <row r="31" spans="2:27" ht="86.25" x14ac:dyDescent="0.25">
      <c r="B31" s="53" t="s">
        <v>12</v>
      </c>
      <c r="C31" s="54" t="s">
        <v>174</v>
      </c>
      <c r="D31" s="55" t="s">
        <v>66</v>
      </c>
      <c r="E31" s="56" t="s">
        <v>33</v>
      </c>
      <c r="F31" s="70" t="s">
        <v>116</v>
      </c>
      <c r="G31" s="87">
        <v>22</v>
      </c>
      <c r="H31" s="1"/>
      <c r="I31" s="1"/>
      <c r="J31" s="1"/>
      <c r="K31" s="75">
        <v>22</v>
      </c>
      <c r="L31" s="31"/>
      <c r="M31" s="32"/>
      <c r="N31" s="32"/>
      <c r="O31" s="1"/>
      <c r="P31" s="30" t="str">
        <f t="shared" si="3"/>
        <v>100%</v>
      </c>
      <c r="Q31" s="108" t="str">
        <f t="shared" si="3"/>
        <v>100%</v>
      </c>
      <c r="R31" s="119"/>
      <c r="S31" s="120"/>
      <c r="T31" s="35" t="str">
        <f t="shared" si="6"/>
        <v>100%</v>
      </c>
      <c r="U31" s="119"/>
      <c r="V31" s="120"/>
      <c r="W31" s="79" t="s">
        <v>148</v>
      </c>
      <c r="Z31" s="126"/>
      <c r="AA31" s="126"/>
    </row>
    <row r="32" spans="2:27" ht="79.5" customHeight="1" x14ac:dyDescent="0.25">
      <c r="B32" s="53" t="s">
        <v>12</v>
      </c>
      <c r="C32" s="73" t="s">
        <v>196</v>
      </c>
      <c r="D32" s="73" t="s">
        <v>67</v>
      </c>
      <c r="E32" s="56" t="s">
        <v>33</v>
      </c>
      <c r="F32" s="70" t="s">
        <v>68</v>
      </c>
      <c r="G32" s="87">
        <v>24</v>
      </c>
      <c r="H32" s="76">
        <v>6</v>
      </c>
      <c r="I32" s="1">
        <v>6</v>
      </c>
      <c r="J32" s="1">
        <v>6</v>
      </c>
      <c r="K32" s="75">
        <v>6</v>
      </c>
      <c r="L32" s="76">
        <v>6</v>
      </c>
      <c r="M32" s="1">
        <v>6</v>
      </c>
      <c r="N32" s="1"/>
      <c r="O32" s="1"/>
      <c r="P32" s="30">
        <f t="shared" si="3"/>
        <v>1</v>
      </c>
      <c r="Q32" s="108">
        <f t="shared" si="3"/>
        <v>1</v>
      </c>
      <c r="R32" s="119"/>
      <c r="S32" s="120"/>
      <c r="T32" s="35">
        <f t="shared" ref="T32:T53" si="7">IFERROR(((L32+M32)/(G32)),"100%")</f>
        <v>0.5</v>
      </c>
      <c r="U32" s="119"/>
      <c r="V32" s="120"/>
      <c r="W32" s="79" t="s">
        <v>211</v>
      </c>
      <c r="Z32" s="126"/>
      <c r="AA32" s="126"/>
    </row>
    <row r="33" spans="2:27" ht="106.5" customHeight="1" x14ac:dyDescent="0.25">
      <c r="B33" s="65" t="s">
        <v>69</v>
      </c>
      <c r="C33" s="71" t="s">
        <v>175</v>
      </c>
      <c r="D33" s="71" t="s">
        <v>70</v>
      </c>
      <c r="E33" s="67" t="s">
        <v>33</v>
      </c>
      <c r="F33" s="66" t="s">
        <v>71</v>
      </c>
      <c r="G33" s="87">
        <v>174425991.53999999</v>
      </c>
      <c r="H33" s="76">
        <v>82410605.170000002</v>
      </c>
      <c r="I33" s="1">
        <v>27485711.390000001</v>
      </c>
      <c r="J33" s="1">
        <v>37354916.859999999</v>
      </c>
      <c r="K33" s="75">
        <v>27174758.120000001</v>
      </c>
      <c r="L33" s="76">
        <v>89275783</v>
      </c>
      <c r="M33" s="1">
        <v>30739586</v>
      </c>
      <c r="N33" s="1"/>
      <c r="O33" s="1"/>
      <c r="P33" s="30">
        <f t="shared" si="3"/>
        <v>1.0833045433392732</v>
      </c>
      <c r="Q33" s="108">
        <f t="shared" si="3"/>
        <v>1.1183842238547204</v>
      </c>
      <c r="R33" s="119"/>
      <c r="S33" s="120"/>
      <c r="T33" s="35">
        <f t="shared" si="7"/>
        <v>0.68805897527306104</v>
      </c>
      <c r="U33" s="119"/>
      <c r="V33" s="120"/>
      <c r="W33" s="97" t="s">
        <v>217</v>
      </c>
      <c r="Z33" s="126"/>
      <c r="AA33" s="126"/>
    </row>
    <row r="34" spans="2:27" ht="92.25" customHeight="1" x14ac:dyDescent="0.25">
      <c r="B34" s="53" t="s">
        <v>12</v>
      </c>
      <c r="C34" s="69" t="s">
        <v>176</v>
      </c>
      <c r="D34" s="61" t="s">
        <v>72</v>
      </c>
      <c r="E34" s="56" t="s">
        <v>33</v>
      </c>
      <c r="F34" s="70" t="s">
        <v>73</v>
      </c>
      <c r="G34" s="87">
        <v>200850160</v>
      </c>
      <c r="H34" s="76">
        <v>107057227</v>
      </c>
      <c r="I34" s="1">
        <v>32350661</v>
      </c>
      <c r="J34" s="1">
        <v>34482083</v>
      </c>
      <c r="K34" s="75">
        <v>26960189</v>
      </c>
      <c r="L34" s="76">
        <v>5743758.8099999996</v>
      </c>
      <c r="M34" s="1">
        <v>0</v>
      </c>
      <c r="N34" s="1"/>
      <c r="O34" s="1"/>
      <c r="P34" s="30">
        <f t="shared" si="3"/>
        <v>5.3651294461419217E-2</v>
      </c>
      <c r="Q34" s="108">
        <f t="shared" si="3"/>
        <v>0</v>
      </c>
      <c r="R34" s="119"/>
      <c r="S34" s="120"/>
      <c r="T34" s="35">
        <f t="shared" si="7"/>
        <v>2.8597232932251582E-2</v>
      </c>
      <c r="U34" s="119"/>
      <c r="V34" s="120"/>
      <c r="W34" s="125" t="s">
        <v>218</v>
      </c>
      <c r="Z34" s="126"/>
      <c r="AA34" s="126"/>
    </row>
    <row r="35" spans="2:27" ht="74.25" x14ac:dyDescent="0.25">
      <c r="B35" s="53" t="s">
        <v>12</v>
      </c>
      <c r="C35" s="69" t="s">
        <v>177</v>
      </c>
      <c r="D35" s="61" t="s">
        <v>74</v>
      </c>
      <c r="E35" s="56" t="s">
        <v>33</v>
      </c>
      <c r="F35" s="70" t="s">
        <v>75</v>
      </c>
      <c r="G35" s="87">
        <v>7</v>
      </c>
      <c r="H35" s="76">
        <v>7</v>
      </c>
      <c r="I35" s="1">
        <v>7</v>
      </c>
      <c r="J35" s="1">
        <v>7</v>
      </c>
      <c r="K35" s="75">
        <v>7</v>
      </c>
      <c r="L35" s="76">
        <v>7</v>
      </c>
      <c r="M35" s="1">
        <v>7</v>
      </c>
      <c r="N35" s="1"/>
      <c r="O35" s="1"/>
      <c r="P35" s="30">
        <f t="shared" si="3"/>
        <v>1</v>
      </c>
      <c r="Q35" s="108">
        <f t="shared" si="3"/>
        <v>1</v>
      </c>
      <c r="R35" s="119"/>
      <c r="S35" s="120"/>
      <c r="T35" s="35">
        <f>IFERROR(((L35+M35)/(28)),"100%")</f>
        <v>0.5</v>
      </c>
      <c r="U35" s="119"/>
      <c r="V35" s="120"/>
      <c r="W35" s="79" t="s">
        <v>194</v>
      </c>
      <c r="Z35" s="126"/>
      <c r="AA35" s="126"/>
    </row>
    <row r="36" spans="2:27" ht="207" customHeight="1" x14ac:dyDescent="0.25">
      <c r="B36" s="53" t="s">
        <v>12</v>
      </c>
      <c r="C36" s="69" t="s">
        <v>178</v>
      </c>
      <c r="D36" s="61" t="s">
        <v>76</v>
      </c>
      <c r="E36" s="56" t="s">
        <v>33</v>
      </c>
      <c r="F36" s="70" t="s">
        <v>77</v>
      </c>
      <c r="G36" s="87">
        <v>12232</v>
      </c>
      <c r="H36" s="76">
        <v>1835</v>
      </c>
      <c r="I36" s="1">
        <v>4281</v>
      </c>
      <c r="J36" s="1">
        <v>4281</v>
      </c>
      <c r="K36" s="75">
        <v>1835</v>
      </c>
      <c r="L36" s="76">
        <v>760.8</v>
      </c>
      <c r="M36" s="1">
        <v>2801.8</v>
      </c>
      <c r="N36" s="1"/>
      <c r="O36" s="1"/>
      <c r="P36" s="30">
        <f t="shared" si="3"/>
        <v>0.41460490463215255</v>
      </c>
      <c r="Q36" s="108">
        <f t="shared" si="3"/>
        <v>0.65447325391263733</v>
      </c>
      <c r="R36" s="119"/>
      <c r="S36" s="120"/>
      <c r="T36" s="35">
        <f t="shared" si="7"/>
        <v>0.29125245258338789</v>
      </c>
      <c r="U36" s="119"/>
      <c r="V36" s="120"/>
      <c r="W36" s="96" t="s">
        <v>219</v>
      </c>
      <c r="Z36" s="126"/>
      <c r="AA36" s="126"/>
    </row>
    <row r="37" spans="2:27" ht="202.5" customHeight="1" x14ac:dyDescent="0.25">
      <c r="B37" s="53" t="s">
        <v>12</v>
      </c>
      <c r="C37" s="69" t="s">
        <v>179</v>
      </c>
      <c r="D37" s="61" t="s">
        <v>78</v>
      </c>
      <c r="E37" s="56" t="s">
        <v>33</v>
      </c>
      <c r="F37" s="70" t="s">
        <v>79</v>
      </c>
      <c r="G37" s="87">
        <v>12232</v>
      </c>
      <c r="H37" s="76">
        <v>1835</v>
      </c>
      <c r="I37" s="1">
        <v>4281</v>
      </c>
      <c r="J37" s="1">
        <v>4281</v>
      </c>
      <c r="K37" s="75">
        <v>1835</v>
      </c>
      <c r="L37" s="76">
        <v>760.8</v>
      </c>
      <c r="M37" s="1">
        <v>2801.8</v>
      </c>
      <c r="N37" s="1"/>
      <c r="O37" s="1"/>
      <c r="P37" s="30">
        <f t="shared" si="3"/>
        <v>0.41460490463215255</v>
      </c>
      <c r="Q37" s="108">
        <f t="shared" si="3"/>
        <v>0.65447325391263733</v>
      </c>
      <c r="R37" s="119"/>
      <c r="S37" s="120"/>
      <c r="T37" s="35">
        <f t="shared" si="7"/>
        <v>0.29125245258338789</v>
      </c>
      <c r="U37" s="119"/>
      <c r="V37" s="120"/>
      <c r="W37" s="96" t="s">
        <v>219</v>
      </c>
      <c r="Z37" s="126"/>
      <c r="AA37" s="126"/>
    </row>
    <row r="38" spans="2:27" ht="114.75" customHeight="1" x14ac:dyDescent="0.25">
      <c r="B38" s="53" t="s">
        <v>12</v>
      </c>
      <c r="C38" s="69" t="s">
        <v>180</v>
      </c>
      <c r="D38" s="61" t="s">
        <v>80</v>
      </c>
      <c r="E38" s="56" t="s">
        <v>33</v>
      </c>
      <c r="F38" s="70" t="s">
        <v>81</v>
      </c>
      <c r="G38" s="87">
        <v>2870689.89</v>
      </c>
      <c r="H38" s="76">
        <v>557742</v>
      </c>
      <c r="I38" s="1">
        <v>806270.58</v>
      </c>
      <c r="J38" s="1">
        <v>466045.14</v>
      </c>
      <c r="K38" s="75">
        <v>1040632.15</v>
      </c>
      <c r="L38" s="76">
        <v>122060.15</v>
      </c>
      <c r="M38" s="1">
        <v>839545</v>
      </c>
      <c r="N38" s="1"/>
      <c r="O38" s="1"/>
      <c r="P38" s="30">
        <f t="shared" si="3"/>
        <v>0.21884697584187671</v>
      </c>
      <c r="Q38" s="108">
        <f t="shared" si="3"/>
        <v>1.0412695450204819</v>
      </c>
      <c r="R38" s="119"/>
      <c r="S38" s="120"/>
      <c r="T38" s="35">
        <f t="shared" si="7"/>
        <v>0.33497353836432675</v>
      </c>
      <c r="U38" s="119"/>
      <c r="V38" s="120"/>
      <c r="W38" s="96" t="s">
        <v>220</v>
      </c>
      <c r="Z38" s="126"/>
      <c r="AA38" s="126"/>
    </row>
    <row r="39" spans="2:27" ht="114.75" customHeight="1" x14ac:dyDescent="0.25">
      <c r="B39" s="53" t="s">
        <v>12</v>
      </c>
      <c r="C39" s="69" t="s">
        <v>181</v>
      </c>
      <c r="D39" s="61" t="s">
        <v>82</v>
      </c>
      <c r="E39" s="56" t="s">
        <v>33</v>
      </c>
      <c r="F39" s="70" t="s">
        <v>83</v>
      </c>
      <c r="G39" s="87">
        <v>9203.9599999999991</v>
      </c>
      <c r="H39" s="76">
        <v>1412.81</v>
      </c>
      <c r="I39" s="1">
        <v>3125.01</v>
      </c>
      <c r="J39" s="1">
        <v>3189.17</v>
      </c>
      <c r="K39" s="75">
        <v>1476.97</v>
      </c>
      <c r="L39" s="76">
        <v>752.35</v>
      </c>
      <c r="M39" s="1">
        <v>1927.78</v>
      </c>
      <c r="N39" s="1"/>
      <c r="O39" s="1"/>
      <c r="P39" s="30">
        <f t="shared" si="3"/>
        <v>0.5325202964305179</v>
      </c>
      <c r="Q39" s="108">
        <f t="shared" si="3"/>
        <v>0.6168876259595969</v>
      </c>
      <c r="R39" s="119"/>
      <c r="S39" s="120"/>
      <c r="T39" s="35">
        <f t="shared" si="7"/>
        <v>0.29119313860555679</v>
      </c>
      <c r="U39" s="119"/>
      <c r="V39" s="120"/>
      <c r="W39" s="96" t="s">
        <v>195</v>
      </c>
      <c r="Z39" s="126"/>
      <c r="AA39" s="126"/>
    </row>
    <row r="40" spans="2:27" ht="150.75" customHeight="1" x14ac:dyDescent="0.25">
      <c r="B40" s="65" t="s">
        <v>84</v>
      </c>
      <c r="C40" s="71" t="s">
        <v>182</v>
      </c>
      <c r="D40" s="66" t="s">
        <v>85</v>
      </c>
      <c r="E40" s="67" t="s">
        <v>33</v>
      </c>
      <c r="F40" s="66" t="s">
        <v>86</v>
      </c>
      <c r="G40" s="87">
        <v>18900</v>
      </c>
      <c r="H40" s="76">
        <v>2835</v>
      </c>
      <c r="I40" s="1">
        <v>2835</v>
      </c>
      <c r="J40" s="1">
        <v>7560</v>
      </c>
      <c r="K40" s="75">
        <v>5670</v>
      </c>
      <c r="L40" s="76">
        <v>156</v>
      </c>
      <c r="M40" s="1">
        <v>4066</v>
      </c>
      <c r="N40" s="1"/>
      <c r="O40" s="1"/>
      <c r="P40" s="30">
        <f t="shared" si="3"/>
        <v>5.5026455026455028E-2</v>
      </c>
      <c r="Q40" s="108">
        <f t="shared" si="3"/>
        <v>1.4342151675485009</v>
      </c>
      <c r="R40" s="119"/>
      <c r="S40" s="120"/>
      <c r="T40" s="35">
        <f t="shared" si="7"/>
        <v>0.22338624338624338</v>
      </c>
      <c r="U40" s="119"/>
      <c r="V40" s="120"/>
      <c r="W40" s="97" t="s">
        <v>201</v>
      </c>
      <c r="Z40" s="126"/>
      <c r="AA40" s="126"/>
    </row>
    <row r="41" spans="2:27" ht="125.25" customHeight="1" x14ac:dyDescent="0.25">
      <c r="B41" s="53" t="s">
        <v>12</v>
      </c>
      <c r="C41" s="69" t="s">
        <v>183</v>
      </c>
      <c r="D41" s="61" t="s">
        <v>87</v>
      </c>
      <c r="E41" s="56" t="s">
        <v>33</v>
      </c>
      <c r="F41" s="70" t="s">
        <v>88</v>
      </c>
      <c r="G41" s="87">
        <v>4815</v>
      </c>
      <c r="H41" s="76">
        <v>722</v>
      </c>
      <c r="I41" s="1">
        <v>723</v>
      </c>
      <c r="J41" s="1">
        <v>1926</v>
      </c>
      <c r="K41" s="75">
        <v>1444</v>
      </c>
      <c r="L41" s="76">
        <v>93</v>
      </c>
      <c r="M41" s="1">
        <v>2851</v>
      </c>
      <c r="N41" s="1"/>
      <c r="O41" s="1"/>
      <c r="P41" s="30">
        <f t="shared" si="3"/>
        <v>0.12880886426592797</v>
      </c>
      <c r="Q41" s="108">
        <f t="shared" si="3"/>
        <v>3.9432918395573999</v>
      </c>
      <c r="R41" s="119"/>
      <c r="S41" s="120"/>
      <c r="T41" s="35">
        <f t="shared" si="7"/>
        <v>0.61142263759086191</v>
      </c>
      <c r="U41" s="119"/>
      <c r="V41" s="120"/>
      <c r="W41" s="96" t="s">
        <v>203</v>
      </c>
      <c r="Z41" s="126"/>
      <c r="AA41" s="126"/>
    </row>
    <row r="42" spans="2:27" ht="97.5" customHeight="1" x14ac:dyDescent="0.25">
      <c r="B42" s="53" t="s">
        <v>12</v>
      </c>
      <c r="C42" s="69" t="s">
        <v>184</v>
      </c>
      <c r="D42" s="61" t="s">
        <v>89</v>
      </c>
      <c r="E42" s="56" t="s">
        <v>33</v>
      </c>
      <c r="F42" s="70" t="s">
        <v>90</v>
      </c>
      <c r="G42" s="87">
        <v>125</v>
      </c>
      <c r="H42" s="76">
        <v>28</v>
      </c>
      <c r="I42" s="1">
        <v>28</v>
      </c>
      <c r="J42" s="1">
        <v>34</v>
      </c>
      <c r="K42" s="75">
        <v>35</v>
      </c>
      <c r="L42" s="76">
        <v>27</v>
      </c>
      <c r="M42" s="1">
        <v>25</v>
      </c>
      <c r="N42" s="1"/>
      <c r="O42" s="1"/>
      <c r="P42" s="30">
        <f t="shared" si="3"/>
        <v>0.9642857142857143</v>
      </c>
      <c r="Q42" s="108">
        <f t="shared" si="3"/>
        <v>0.8928571428571429</v>
      </c>
      <c r="R42" s="119"/>
      <c r="S42" s="120"/>
      <c r="T42" s="35">
        <f t="shared" si="7"/>
        <v>0.41599999999999998</v>
      </c>
      <c r="U42" s="119"/>
      <c r="V42" s="120"/>
      <c r="W42" s="96" t="s">
        <v>202</v>
      </c>
      <c r="Z42" s="126"/>
      <c r="AA42" s="126"/>
    </row>
    <row r="43" spans="2:27" ht="201.75" customHeight="1" x14ac:dyDescent="0.25">
      <c r="B43" s="65" t="s">
        <v>91</v>
      </c>
      <c r="C43" s="71" t="s">
        <v>185</v>
      </c>
      <c r="D43" s="71" t="s">
        <v>92</v>
      </c>
      <c r="E43" s="67" t="s">
        <v>33</v>
      </c>
      <c r="F43" s="66" t="s">
        <v>93</v>
      </c>
      <c r="G43" s="87">
        <v>142639</v>
      </c>
      <c r="H43" s="76">
        <v>37569</v>
      </c>
      <c r="I43" s="1">
        <v>36382</v>
      </c>
      <c r="J43" s="1">
        <v>31833</v>
      </c>
      <c r="K43" s="75">
        <v>36855</v>
      </c>
      <c r="L43" s="76">
        <v>35795</v>
      </c>
      <c r="M43" s="1">
        <v>36823</v>
      </c>
      <c r="N43" s="1"/>
      <c r="O43" s="1"/>
      <c r="P43" s="30">
        <f t="shared" si="3"/>
        <v>0.95278021773270516</v>
      </c>
      <c r="Q43" s="108">
        <f t="shared" si="3"/>
        <v>1.0121213787037546</v>
      </c>
      <c r="R43" s="119"/>
      <c r="S43" s="120"/>
      <c r="T43" s="35">
        <f t="shared" si="7"/>
        <v>0.50910340089316386</v>
      </c>
      <c r="U43" s="119"/>
      <c r="V43" s="120"/>
      <c r="W43" s="97" t="s">
        <v>207</v>
      </c>
      <c r="Z43" s="126"/>
      <c r="AA43" s="126"/>
    </row>
    <row r="44" spans="2:27" ht="141" customHeight="1" x14ac:dyDescent="0.25">
      <c r="B44" s="53" t="s">
        <v>12</v>
      </c>
      <c r="C44" s="69" t="s">
        <v>199</v>
      </c>
      <c r="D44" s="61" t="s">
        <v>94</v>
      </c>
      <c r="E44" s="56" t="s">
        <v>33</v>
      </c>
      <c r="F44" s="70" t="s">
        <v>95</v>
      </c>
      <c r="G44" s="87">
        <v>142310</v>
      </c>
      <c r="H44" s="76">
        <v>37479</v>
      </c>
      <c r="I44" s="1">
        <v>36292</v>
      </c>
      <c r="J44" s="1">
        <v>31758</v>
      </c>
      <c r="K44" s="75">
        <v>36781</v>
      </c>
      <c r="L44" s="76">
        <v>35759</v>
      </c>
      <c r="M44" s="1">
        <v>36772</v>
      </c>
      <c r="N44" s="1"/>
      <c r="O44" s="1"/>
      <c r="P44" s="30">
        <f t="shared" si="3"/>
        <v>0.95410763360815387</v>
      </c>
      <c r="Q44" s="108">
        <f t="shared" si="3"/>
        <v>1.0132260553289982</v>
      </c>
      <c r="R44" s="119"/>
      <c r="S44" s="120"/>
      <c r="T44" s="35">
        <f t="shared" si="7"/>
        <v>0.50966903239406924</v>
      </c>
      <c r="U44" s="119"/>
      <c r="V44" s="120"/>
      <c r="W44" s="96" t="s">
        <v>208</v>
      </c>
      <c r="Z44" s="126"/>
      <c r="AA44" s="126"/>
    </row>
    <row r="45" spans="2:27" ht="135.75" customHeight="1" x14ac:dyDescent="0.25">
      <c r="B45" s="53" t="s">
        <v>12</v>
      </c>
      <c r="C45" s="69" t="s">
        <v>200</v>
      </c>
      <c r="D45" s="61" t="s">
        <v>96</v>
      </c>
      <c r="E45" s="56" t="s">
        <v>33</v>
      </c>
      <c r="F45" s="70" t="s">
        <v>97</v>
      </c>
      <c r="G45" s="87">
        <v>329</v>
      </c>
      <c r="H45" s="76">
        <v>90</v>
      </c>
      <c r="I45" s="1">
        <v>90</v>
      </c>
      <c r="J45" s="1">
        <v>75</v>
      </c>
      <c r="K45" s="75">
        <v>74</v>
      </c>
      <c r="L45" s="76">
        <v>36</v>
      </c>
      <c r="M45" s="1">
        <v>51</v>
      </c>
      <c r="N45" s="1"/>
      <c r="O45" s="1"/>
      <c r="P45" s="30">
        <f t="shared" si="3"/>
        <v>0.4</v>
      </c>
      <c r="Q45" s="108">
        <f t="shared" si="3"/>
        <v>0.56666666666666665</v>
      </c>
      <c r="R45" s="119"/>
      <c r="S45" s="120"/>
      <c r="T45" s="35">
        <f t="shared" si="7"/>
        <v>0.26443768996960487</v>
      </c>
      <c r="U45" s="119"/>
      <c r="V45" s="120"/>
      <c r="W45" s="96" t="s">
        <v>209</v>
      </c>
      <c r="Z45" s="126"/>
      <c r="AA45" s="126"/>
    </row>
    <row r="46" spans="2:27" ht="64.5" customHeight="1" x14ac:dyDescent="0.25">
      <c r="B46" s="65" t="s">
        <v>98</v>
      </c>
      <c r="C46" s="71" t="s">
        <v>186</v>
      </c>
      <c r="D46" s="71" t="s">
        <v>99</v>
      </c>
      <c r="E46" s="67" t="s">
        <v>33</v>
      </c>
      <c r="F46" s="66" t="s">
        <v>100</v>
      </c>
      <c r="G46" s="87">
        <v>5627</v>
      </c>
      <c r="H46" s="76">
        <v>1408</v>
      </c>
      <c r="I46" s="1">
        <v>1406</v>
      </c>
      <c r="J46" s="1">
        <v>1406</v>
      </c>
      <c r="K46" s="75">
        <v>1407</v>
      </c>
      <c r="L46" s="76">
        <v>1275</v>
      </c>
      <c r="M46" s="1">
        <v>1474</v>
      </c>
      <c r="N46" s="1"/>
      <c r="O46" s="1"/>
      <c r="P46" s="30">
        <f t="shared" si="3"/>
        <v>0.90553977272727271</v>
      </c>
      <c r="Q46" s="108">
        <f t="shared" si="3"/>
        <v>1.0483641536273116</v>
      </c>
      <c r="R46" s="119"/>
      <c r="S46" s="120"/>
      <c r="T46" s="35">
        <f t="shared" si="7"/>
        <v>0.48853740892127245</v>
      </c>
      <c r="U46" s="119"/>
      <c r="V46" s="120"/>
      <c r="W46" s="97" t="s">
        <v>204</v>
      </c>
      <c r="Z46" s="126"/>
      <c r="AA46" s="126"/>
    </row>
    <row r="47" spans="2:27" ht="63.75" customHeight="1" x14ac:dyDescent="0.25">
      <c r="B47" s="53" t="s">
        <v>12</v>
      </c>
      <c r="C47" s="69" t="s">
        <v>187</v>
      </c>
      <c r="D47" s="61" t="s">
        <v>101</v>
      </c>
      <c r="E47" s="56" t="s">
        <v>33</v>
      </c>
      <c r="F47" s="70" t="s">
        <v>102</v>
      </c>
      <c r="G47" s="87">
        <v>5600</v>
      </c>
      <c r="H47" s="76">
        <v>1400</v>
      </c>
      <c r="I47" s="1">
        <v>1400</v>
      </c>
      <c r="J47" s="1">
        <v>1400</v>
      </c>
      <c r="K47" s="75">
        <v>1400</v>
      </c>
      <c r="L47" s="76">
        <v>1267</v>
      </c>
      <c r="M47" s="1">
        <v>1468</v>
      </c>
      <c r="N47" s="1"/>
      <c r="O47" s="1"/>
      <c r="P47" s="30">
        <f t="shared" si="3"/>
        <v>0.90500000000000003</v>
      </c>
      <c r="Q47" s="108">
        <f t="shared" si="3"/>
        <v>1.0485714285714285</v>
      </c>
      <c r="R47" s="119"/>
      <c r="S47" s="120"/>
      <c r="T47" s="35">
        <f t="shared" si="7"/>
        <v>0.48839285714285713</v>
      </c>
      <c r="U47" s="119"/>
      <c r="V47" s="120"/>
      <c r="W47" s="79" t="s">
        <v>205</v>
      </c>
      <c r="Z47" s="126"/>
      <c r="AA47" s="126"/>
    </row>
    <row r="48" spans="2:27" ht="80.25" customHeight="1" x14ac:dyDescent="0.25">
      <c r="B48" s="53" t="s">
        <v>12</v>
      </c>
      <c r="C48" s="69" t="s">
        <v>188</v>
      </c>
      <c r="D48" s="61" t="s">
        <v>103</v>
      </c>
      <c r="E48" s="56" t="s">
        <v>33</v>
      </c>
      <c r="F48" s="70" t="s">
        <v>104</v>
      </c>
      <c r="G48" s="87">
        <v>27</v>
      </c>
      <c r="H48" s="76">
        <v>8</v>
      </c>
      <c r="I48" s="1">
        <v>6</v>
      </c>
      <c r="J48" s="1">
        <v>6</v>
      </c>
      <c r="K48" s="75">
        <v>7</v>
      </c>
      <c r="L48" s="76">
        <v>8</v>
      </c>
      <c r="M48" s="1">
        <v>6</v>
      </c>
      <c r="N48" s="1"/>
      <c r="O48" s="1"/>
      <c r="P48" s="30">
        <f t="shared" si="3"/>
        <v>1</v>
      </c>
      <c r="Q48" s="108">
        <f t="shared" si="3"/>
        <v>1</v>
      </c>
      <c r="R48" s="119"/>
      <c r="S48" s="120"/>
      <c r="T48" s="35">
        <f t="shared" si="7"/>
        <v>0.51851851851851849</v>
      </c>
      <c r="U48" s="119"/>
      <c r="V48" s="120"/>
      <c r="W48" s="79" t="s">
        <v>147</v>
      </c>
      <c r="Z48" s="126"/>
      <c r="AA48" s="126"/>
    </row>
    <row r="49" spans="2:33" ht="87" customHeight="1" x14ac:dyDescent="0.25">
      <c r="B49" s="53" t="s">
        <v>12</v>
      </c>
      <c r="C49" s="69" t="s">
        <v>189</v>
      </c>
      <c r="D49" s="61" t="s">
        <v>105</v>
      </c>
      <c r="E49" s="56" t="s">
        <v>33</v>
      </c>
      <c r="F49" s="70" t="s">
        <v>106</v>
      </c>
      <c r="G49" s="87">
        <v>480</v>
      </c>
      <c r="H49" s="76">
        <v>120</v>
      </c>
      <c r="I49" s="1">
        <v>120</v>
      </c>
      <c r="J49" s="1">
        <v>120</v>
      </c>
      <c r="K49" s="75">
        <v>120</v>
      </c>
      <c r="L49" s="76">
        <v>27</v>
      </c>
      <c r="M49" s="1">
        <v>31</v>
      </c>
      <c r="N49" s="1"/>
      <c r="O49" s="1"/>
      <c r="P49" s="103">
        <f t="shared" ref="P49:Q53" si="8">IFERROR((L49/H49),"100%")</f>
        <v>0.22500000000000001</v>
      </c>
      <c r="Q49" s="108">
        <f t="shared" si="8"/>
        <v>0.25833333333333336</v>
      </c>
      <c r="R49" s="119"/>
      <c r="S49" s="120"/>
      <c r="T49" s="35">
        <f t="shared" si="7"/>
        <v>0.12083333333333333</v>
      </c>
      <c r="U49" s="119"/>
      <c r="V49" s="120"/>
      <c r="W49" s="79" t="s">
        <v>206</v>
      </c>
      <c r="Z49" s="126"/>
      <c r="AA49" s="126"/>
    </row>
    <row r="50" spans="2:33" ht="115.5" customHeight="1" x14ac:dyDescent="0.25">
      <c r="B50" s="65" t="s">
        <v>107</v>
      </c>
      <c r="C50" s="66" t="s">
        <v>190</v>
      </c>
      <c r="D50" s="71" t="s">
        <v>108</v>
      </c>
      <c r="E50" s="67" t="s">
        <v>33</v>
      </c>
      <c r="F50" s="66" t="s">
        <v>109</v>
      </c>
      <c r="G50" s="87">
        <v>6468109767</v>
      </c>
      <c r="H50" s="76">
        <v>2295241767.0599999</v>
      </c>
      <c r="I50" s="1">
        <v>1465834849.9300001</v>
      </c>
      <c r="J50" s="1">
        <v>1389209590.3499999</v>
      </c>
      <c r="K50" s="75">
        <v>1317823559.6600001</v>
      </c>
      <c r="L50" s="76">
        <v>2621912959.5799999</v>
      </c>
      <c r="M50" s="1">
        <v>0</v>
      </c>
      <c r="N50" s="1"/>
      <c r="O50" s="1"/>
      <c r="P50" s="30">
        <f t="shared" si="8"/>
        <v>1.1423253956111283</v>
      </c>
      <c r="Q50" s="108">
        <f t="shared" si="8"/>
        <v>0</v>
      </c>
      <c r="R50" s="119"/>
      <c r="S50" s="120"/>
      <c r="T50" s="35">
        <f t="shared" si="7"/>
        <v>0.40535999759263208</v>
      </c>
      <c r="U50" s="119"/>
      <c r="V50" s="120"/>
      <c r="W50" s="97" t="s">
        <v>198</v>
      </c>
      <c r="Y50" s="109"/>
      <c r="Z50" s="126"/>
      <c r="AA50" s="127"/>
      <c r="AB50" s="23"/>
      <c r="AC50" s="23"/>
      <c r="AD50" s="23"/>
      <c r="AE50" s="23"/>
      <c r="AF50" s="23"/>
      <c r="AG50" s="23"/>
    </row>
    <row r="51" spans="2:33" ht="88.5" customHeight="1" x14ac:dyDescent="0.25">
      <c r="B51" s="53" t="s">
        <v>12</v>
      </c>
      <c r="C51" s="69" t="s">
        <v>191</v>
      </c>
      <c r="D51" s="61" t="s">
        <v>110</v>
      </c>
      <c r="E51" s="56" t="s">
        <v>33</v>
      </c>
      <c r="F51" s="70" t="s">
        <v>111</v>
      </c>
      <c r="G51" s="87">
        <v>971094383</v>
      </c>
      <c r="H51" s="76">
        <v>690990970.95000005</v>
      </c>
      <c r="I51" s="1">
        <v>102497259.34</v>
      </c>
      <c r="J51" s="1">
        <v>82887535.840000004</v>
      </c>
      <c r="K51" s="75">
        <v>94718616.870000005</v>
      </c>
      <c r="L51" s="76">
        <v>786880223</v>
      </c>
      <c r="M51" s="1">
        <v>0</v>
      </c>
      <c r="N51" s="1"/>
      <c r="O51" s="1"/>
      <c r="P51" s="30">
        <f t="shared" si="8"/>
        <v>1.1387706295469648</v>
      </c>
      <c r="Q51" s="108">
        <f t="shared" si="8"/>
        <v>0</v>
      </c>
      <c r="R51" s="119"/>
      <c r="S51" s="120"/>
      <c r="T51" s="35">
        <f t="shared" si="7"/>
        <v>0.81030251721680491</v>
      </c>
      <c r="U51" s="119"/>
      <c r="V51" s="120"/>
      <c r="W51" s="157" t="s">
        <v>215</v>
      </c>
      <c r="Z51" s="126"/>
      <c r="AA51" s="126"/>
    </row>
    <row r="52" spans="2:33" ht="236.25" customHeight="1" x14ac:dyDescent="0.25">
      <c r="B52" s="53" t="s">
        <v>12</v>
      </c>
      <c r="C52" s="69" t="s">
        <v>192</v>
      </c>
      <c r="D52" s="61" t="s">
        <v>112</v>
      </c>
      <c r="E52" s="56" t="s">
        <v>33</v>
      </c>
      <c r="F52" s="70" t="s">
        <v>113</v>
      </c>
      <c r="G52" s="87">
        <v>19074</v>
      </c>
      <c r="H52" s="76">
        <v>10260</v>
      </c>
      <c r="I52" s="1">
        <v>6525</v>
      </c>
      <c r="J52" s="1">
        <v>1335</v>
      </c>
      <c r="K52" s="75">
        <v>954</v>
      </c>
      <c r="L52" s="76">
        <v>10607</v>
      </c>
      <c r="M52" s="1">
        <v>3724</v>
      </c>
      <c r="N52" s="1"/>
      <c r="O52" s="1"/>
      <c r="P52" s="30">
        <f t="shared" ref="P52:P53" si="9">IFERROR((L52/H52),"100%")</f>
        <v>1.0338206627680311</v>
      </c>
      <c r="Q52" s="108">
        <f t="shared" si="8"/>
        <v>0.57072796934865899</v>
      </c>
      <c r="R52" s="119"/>
      <c r="S52" s="120"/>
      <c r="T52" s="35">
        <f t="shared" si="7"/>
        <v>0.75133689839572193</v>
      </c>
      <c r="U52" s="119"/>
      <c r="V52" s="120"/>
      <c r="W52" s="96" t="s">
        <v>216</v>
      </c>
      <c r="Z52" s="126"/>
      <c r="AA52" s="126"/>
    </row>
    <row r="53" spans="2:33" ht="231" customHeight="1" thickBot="1" x14ac:dyDescent="0.3">
      <c r="B53" s="57" t="s">
        <v>12</v>
      </c>
      <c r="C53" s="58" t="s">
        <v>193</v>
      </c>
      <c r="D53" s="59" t="s">
        <v>114</v>
      </c>
      <c r="E53" s="60" t="s">
        <v>33</v>
      </c>
      <c r="F53" s="74" t="s">
        <v>115</v>
      </c>
      <c r="G53" s="98">
        <v>4</v>
      </c>
      <c r="H53" s="77">
        <v>1</v>
      </c>
      <c r="I53" s="80">
        <v>1</v>
      </c>
      <c r="J53" s="80">
        <v>1</v>
      </c>
      <c r="K53" s="78">
        <v>1</v>
      </c>
      <c r="L53" s="90">
        <v>1</v>
      </c>
      <c r="M53" s="102">
        <v>1</v>
      </c>
      <c r="N53" s="102"/>
      <c r="O53" s="102"/>
      <c r="P53" s="107">
        <f t="shared" si="9"/>
        <v>1</v>
      </c>
      <c r="Q53" s="108">
        <f t="shared" si="8"/>
        <v>1</v>
      </c>
      <c r="R53" s="121"/>
      <c r="S53" s="122"/>
      <c r="T53" s="35">
        <f t="shared" si="7"/>
        <v>0.5</v>
      </c>
      <c r="U53" s="123"/>
      <c r="V53" s="122"/>
      <c r="W53" s="96" t="s">
        <v>130</v>
      </c>
      <c r="Z53" s="126"/>
      <c r="AA53" s="126"/>
    </row>
    <row r="54" spans="2:33" ht="32.25" customHeight="1" x14ac:dyDescent="0.25">
      <c r="C54" s="175"/>
      <c r="D54" s="175"/>
      <c r="E54" s="175"/>
      <c r="F54" s="175"/>
      <c r="G54" s="38"/>
      <c r="M54" s="81"/>
      <c r="N54" s="81"/>
      <c r="O54" s="84"/>
      <c r="P54" s="85">
        <f>AVERAGE(P17:P18,P20:P21,P23:P24,P26:P28,P30:P32,P34:P39,P41:P42,P44:P45,P47:P49,P51:P53)</f>
        <v>0.79684443130024007</v>
      </c>
      <c r="Q54" s="85">
        <f>AVERAGE(Q17:Q18,Q20:Q21,Q23:Q24,Q26:Q28,Q30:Q32,Q34:Q39,Q41:Q42,Q44:Q45,Q47:Q49,Q51:Q53)</f>
        <v>0.94336326081290955</v>
      </c>
      <c r="R54" s="86"/>
      <c r="S54" s="86"/>
      <c r="T54" s="86"/>
      <c r="U54" s="86"/>
      <c r="V54" s="86"/>
      <c r="W54" s="82"/>
    </row>
    <row r="55" spans="2:33" ht="15.75" customHeight="1" x14ac:dyDescent="0.25"/>
    <row r="56" spans="2:33" ht="15.75" customHeight="1" x14ac:dyDescent="0.25"/>
    <row r="57" spans="2:33" ht="15.75" customHeight="1" x14ac:dyDescent="0.25"/>
    <row r="58" spans="2:33" ht="15.75" customHeight="1" x14ac:dyDescent="0.25"/>
    <row r="59" spans="2:33" ht="15.75" customHeight="1" x14ac:dyDescent="0.25"/>
    <row r="60" spans="2:33" ht="15.75" customHeight="1" x14ac:dyDescent="0.25"/>
    <row r="61" spans="2:33" ht="15.75" customHeight="1" x14ac:dyDescent="0.25"/>
    <row r="62" spans="2:33" ht="15.75" customHeight="1" x14ac:dyDescent="0.25"/>
    <row r="63" spans="2:33" ht="3.75" customHeight="1" x14ac:dyDescent="0.25"/>
    <row r="64" spans="2:33" ht="15.75" hidden="1" customHeight="1" x14ac:dyDescent="0.25"/>
    <row r="65" spans="3:23" x14ac:dyDescent="0.25">
      <c r="F65" s="19"/>
      <c r="G65" s="19"/>
    </row>
    <row r="66" spans="3:23" ht="71.25" customHeight="1" x14ac:dyDescent="0.25">
      <c r="C66" s="170" t="s">
        <v>132</v>
      </c>
      <c r="D66" s="171"/>
      <c r="E66" s="171"/>
      <c r="F66" s="39"/>
      <c r="G66" s="39"/>
      <c r="L66" s="172" t="s">
        <v>13</v>
      </c>
      <c r="M66" s="173"/>
      <c r="N66" s="173"/>
      <c r="O66" s="173"/>
      <c r="P66" s="173"/>
      <c r="Q66" s="174"/>
      <c r="U66" s="170" t="s">
        <v>129</v>
      </c>
      <c r="V66" s="171"/>
      <c r="W66" s="171"/>
    </row>
    <row r="68" spans="3:23" ht="15.75" thickBot="1" x14ac:dyDescent="0.3"/>
    <row r="69" spans="3:23" ht="15.75" thickBot="1" x14ac:dyDescent="0.3">
      <c r="E69" s="194" t="s">
        <v>14</v>
      </c>
      <c r="F69" s="195"/>
      <c r="G69" s="195"/>
      <c r="H69" s="195"/>
      <c r="I69" s="195"/>
      <c r="J69" s="195"/>
      <c r="K69" s="195"/>
      <c r="L69" s="195"/>
      <c r="M69" s="195"/>
      <c r="N69" s="195"/>
      <c r="O69" s="195"/>
      <c r="P69" s="195"/>
      <c r="Q69" s="195"/>
      <c r="R69" s="195"/>
      <c r="S69" s="195"/>
      <c r="T69" s="195"/>
      <c r="U69" s="195"/>
      <c r="V69" s="195"/>
      <c r="W69" s="196"/>
    </row>
    <row r="70" spans="3:23" ht="15.75" thickBot="1" x14ac:dyDescent="0.3">
      <c r="E70" s="197" t="s">
        <v>15</v>
      </c>
      <c r="F70" s="197" t="s">
        <v>16</v>
      </c>
      <c r="G70" s="188" t="s">
        <v>17</v>
      </c>
      <c r="H70" s="189"/>
      <c r="I70" s="189"/>
      <c r="J70" s="190"/>
      <c r="K70" s="188" t="s">
        <v>18</v>
      </c>
      <c r="L70" s="189"/>
      <c r="M70" s="189"/>
      <c r="N70" s="190"/>
      <c r="O70" s="191" t="s">
        <v>19</v>
      </c>
      <c r="P70" s="192"/>
      <c r="Q70" s="192"/>
      <c r="R70" s="193"/>
      <c r="S70" s="191" t="s">
        <v>20</v>
      </c>
      <c r="T70" s="192"/>
      <c r="U70" s="192"/>
      <c r="V70" s="193"/>
      <c r="W70" s="199" t="s">
        <v>143</v>
      </c>
    </row>
    <row r="71" spans="3:23" ht="29.25" thickBot="1" x14ac:dyDescent="0.3">
      <c r="E71" s="198"/>
      <c r="F71" s="198"/>
      <c r="G71" s="2" t="s">
        <v>139</v>
      </c>
      <c r="H71" s="3" t="s">
        <v>140</v>
      </c>
      <c r="I71" s="4" t="s">
        <v>141</v>
      </c>
      <c r="J71" s="5" t="s">
        <v>142</v>
      </c>
      <c r="K71" s="2" t="s">
        <v>139</v>
      </c>
      <c r="L71" s="3" t="s">
        <v>140</v>
      </c>
      <c r="M71" s="4" t="s">
        <v>141</v>
      </c>
      <c r="N71" s="5" t="s">
        <v>142</v>
      </c>
      <c r="O71" s="2" t="s">
        <v>7</v>
      </c>
      <c r="P71" s="6" t="s">
        <v>8</v>
      </c>
      <c r="Q71" s="7" t="s">
        <v>9</v>
      </c>
      <c r="R71" s="8" t="s">
        <v>10</v>
      </c>
      <c r="S71" s="9" t="s">
        <v>7</v>
      </c>
      <c r="T71" s="10" t="s">
        <v>8</v>
      </c>
      <c r="U71" s="7" t="s">
        <v>9</v>
      </c>
      <c r="V71" s="10" t="s">
        <v>10</v>
      </c>
      <c r="W71" s="200"/>
    </row>
    <row r="72" spans="3:23" ht="15.75" thickBot="1" x14ac:dyDescent="0.3">
      <c r="E72" s="178"/>
      <c r="F72" s="179"/>
      <c r="G72" s="31"/>
      <c r="H72" s="32"/>
      <c r="I72" s="32"/>
      <c r="J72" s="33"/>
      <c r="K72" s="31"/>
      <c r="L72" s="32"/>
      <c r="M72" s="32"/>
      <c r="N72" s="34"/>
      <c r="O72" s="115" t="str">
        <f t="shared" ref="O72:R72" si="10">IFERROR((K72/G72),"100%")</f>
        <v>100%</v>
      </c>
      <c r="P72" s="108" t="str">
        <f t="shared" si="10"/>
        <v>100%</v>
      </c>
      <c r="Q72" s="108" t="str">
        <f t="shared" si="10"/>
        <v>100%</v>
      </c>
      <c r="R72" s="20" t="str">
        <f t="shared" si="10"/>
        <v>100%</v>
      </c>
      <c r="S72" s="118" t="str">
        <f>IFERROR(((K72)/(G72)),"100%")</f>
        <v>100%</v>
      </c>
      <c r="T72" s="117" t="str">
        <f>IFERROR(((L72+M72)/(H72+I72)),"100%")</f>
        <v>100%</v>
      </c>
      <c r="U72" s="108" t="str">
        <f>IFERROR(((L72+M72+N72)/(H72+I72+J72)),"100%")</f>
        <v>100%</v>
      </c>
      <c r="V72" s="20" t="str">
        <f>IFERROR(((L72+M72+N72+O72)/(H72+I72+J72+K72)),"100%")</f>
        <v>100%</v>
      </c>
      <c r="W72" s="37"/>
    </row>
    <row r="73" spans="3:23" x14ac:dyDescent="0.25">
      <c r="E73" s="100" t="s">
        <v>117</v>
      </c>
      <c r="F73" s="11">
        <f t="shared" ref="F73:F82" si="11">SUM(G73:J73)</f>
        <v>58711566</v>
      </c>
      <c r="G73" s="143">
        <v>12945234</v>
      </c>
      <c r="H73" s="143">
        <v>16357377</v>
      </c>
      <c r="I73" s="143">
        <v>15936230</v>
      </c>
      <c r="J73" s="144">
        <v>13472725</v>
      </c>
      <c r="K73" s="153">
        <v>10957377.01</v>
      </c>
      <c r="L73" s="26"/>
      <c r="M73" s="26"/>
      <c r="N73" s="27"/>
      <c r="O73" s="114">
        <f t="shared" ref="O73:O82" si="12">IFERROR(K73/G73,"100"%)</f>
        <v>0.8464410152802182</v>
      </c>
      <c r="P73" s="116"/>
      <c r="Q73" s="116"/>
      <c r="R73" s="25"/>
      <c r="S73" s="44">
        <f>IFERROR(K73/F73,"100%")</f>
        <v>0.18663063782015285</v>
      </c>
      <c r="T73" s="116"/>
      <c r="U73" s="116"/>
      <c r="V73" s="25"/>
      <c r="W73" s="14"/>
    </row>
    <row r="74" spans="3:23" ht="30" x14ac:dyDescent="0.25">
      <c r="E74" s="101" t="s">
        <v>118</v>
      </c>
      <c r="F74" s="91">
        <f t="shared" si="11"/>
        <v>32621287</v>
      </c>
      <c r="G74" s="145">
        <v>10584397</v>
      </c>
      <c r="H74" s="146">
        <v>6710138</v>
      </c>
      <c r="I74" s="146">
        <v>6584315</v>
      </c>
      <c r="J74" s="147">
        <v>8742437</v>
      </c>
      <c r="K74" s="155">
        <v>6457978.9699999997</v>
      </c>
      <c r="L74" s="92"/>
      <c r="M74" s="92"/>
      <c r="N74" s="93"/>
      <c r="O74" s="20">
        <f t="shared" si="12"/>
        <v>0.61014141570842439</v>
      </c>
      <c r="P74" s="111"/>
      <c r="Q74" s="111"/>
      <c r="R74" s="110"/>
      <c r="S74" s="22">
        <f t="shared" ref="S74:S82" si="13">IFERROR(K74/F74,"100%")</f>
        <v>0.19796824601064941</v>
      </c>
      <c r="T74" s="111"/>
      <c r="U74" s="111"/>
      <c r="V74" s="94"/>
      <c r="W74" s="95"/>
    </row>
    <row r="75" spans="3:23" ht="45" x14ac:dyDescent="0.25">
      <c r="E75" s="101" t="s">
        <v>119</v>
      </c>
      <c r="F75" s="91">
        <f t="shared" si="11"/>
        <v>19356757</v>
      </c>
      <c r="G75" s="145">
        <v>4473972</v>
      </c>
      <c r="H75" s="146">
        <v>4446429</v>
      </c>
      <c r="I75" s="146">
        <v>4505767</v>
      </c>
      <c r="J75" s="147">
        <v>5930589</v>
      </c>
      <c r="K75" s="155">
        <v>4767559.8099999996</v>
      </c>
      <c r="L75" s="92"/>
      <c r="M75" s="92"/>
      <c r="N75" s="93"/>
      <c r="O75" s="20">
        <f t="shared" si="12"/>
        <v>1.0656212890916616</v>
      </c>
      <c r="P75" s="111"/>
      <c r="Q75" s="111"/>
      <c r="R75" s="94"/>
      <c r="S75" s="22">
        <f t="shared" si="13"/>
        <v>0.2462995123614973</v>
      </c>
      <c r="T75" s="111"/>
      <c r="U75" s="111"/>
      <c r="V75" s="94"/>
      <c r="W75" s="95"/>
    </row>
    <row r="76" spans="3:23" ht="30" x14ac:dyDescent="0.25">
      <c r="E76" s="101" t="s">
        <v>120</v>
      </c>
      <c r="F76" s="91">
        <f t="shared" si="11"/>
        <v>56196495</v>
      </c>
      <c r="G76" s="145">
        <v>15981477</v>
      </c>
      <c r="H76" s="146">
        <v>31547192</v>
      </c>
      <c r="I76" s="146">
        <v>3759332</v>
      </c>
      <c r="J76" s="147">
        <v>4908494</v>
      </c>
      <c r="K76" s="155">
        <v>9420502.4000000004</v>
      </c>
      <c r="L76" s="92"/>
      <c r="M76" s="92"/>
      <c r="N76" s="93"/>
      <c r="O76" s="20">
        <f t="shared" si="12"/>
        <v>0.58946381489020072</v>
      </c>
      <c r="P76" s="111"/>
      <c r="Q76" s="111"/>
      <c r="R76" s="94"/>
      <c r="S76" s="22">
        <f t="shared" si="13"/>
        <v>0.16763505268433557</v>
      </c>
      <c r="T76" s="111"/>
      <c r="U76" s="111"/>
      <c r="V76" s="94"/>
      <c r="W76" s="95"/>
    </row>
    <row r="77" spans="3:23" x14ac:dyDescent="0.25">
      <c r="E77" s="101" t="s">
        <v>121</v>
      </c>
      <c r="F77" s="91">
        <f t="shared" si="11"/>
        <v>273525324</v>
      </c>
      <c r="G77" s="145">
        <v>46284503</v>
      </c>
      <c r="H77" s="146">
        <v>52756694</v>
      </c>
      <c r="I77" s="146">
        <v>75933874</v>
      </c>
      <c r="J77" s="147">
        <v>98550253</v>
      </c>
      <c r="K77" s="155">
        <v>32139325.940000001</v>
      </c>
      <c r="L77" s="92"/>
      <c r="M77" s="92"/>
      <c r="N77" s="93"/>
      <c r="O77" s="20">
        <f t="shared" si="12"/>
        <v>0.69438632494336172</v>
      </c>
      <c r="P77" s="111"/>
      <c r="Q77" s="111"/>
      <c r="R77" s="94"/>
      <c r="S77" s="22">
        <f t="shared" si="13"/>
        <v>0.1175003669495699</v>
      </c>
      <c r="T77" s="111"/>
      <c r="U77" s="111"/>
      <c r="V77" s="94"/>
      <c r="W77" s="95"/>
    </row>
    <row r="78" spans="3:23" x14ac:dyDescent="0.25">
      <c r="E78" s="101" t="s">
        <v>122</v>
      </c>
      <c r="F78" s="91">
        <f t="shared" si="11"/>
        <v>175624916</v>
      </c>
      <c r="G78" s="145">
        <v>99248763</v>
      </c>
      <c r="H78" s="146">
        <v>24084078</v>
      </c>
      <c r="I78" s="146">
        <v>28923478</v>
      </c>
      <c r="J78" s="147">
        <v>23368597</v>
      </c>
      <c r="K78" s="155">
        <v>37582498.939999998</v>
      </c>
      <c r="L78" s="92"/>
      <c r="M78" s="92"/>
      <c r="N78" s="93"/>
      <c r="O78" s="20">
        <f t="shared" si="12"/>
        <v>0.37866969626613883</v>
      </c>
      <c r="P78" s="111"/>
      <c r="Q78" s="111"/>
      <c r="R78" s="94"/>
      <c r="S78" s="22">
        <f t="shared" si="13"/>
        <v>0.21399297887778063</v>
      </c>
      <c r="T78" s="111"/>
      <c r="U78" s="111"/>
      <c r="V78" s="94"/>
      <c r="W78" s="95"/>
    </row>
    <row r="79" spans="3:23" ht="30" x14ac:dyDescent="0.25">
      <c r="E79" s="101" t="s">
        <v>123</v>
      </c>
      <c r="F79" s="91">
        <f t="shared" si="11"/>
        <v>16321210</v>
      </c>
      <c r="G79" s="145">
        <v>3712288</v>
      </c>
      <c r="H79" s="146">
        <v>3717988</v>
      </c>
      <c r="I79" s="146">
        <v>3921344</v>
      </c>
      <c r="J79" s="147">
        <v>4969590</v>
      </c>
      <c r="K79" s="155">
        <v>3714003.09</v>
      </c>
      <c r="L79" s="92"/>
      <c r="M79" s="92"/>
      <c r="N79" s="93"/>
      <c r="O79" s="20">
        <f t="shared" si="12"/>
        <v>1.0004620034867984</v>
      </c>
      <c r="P79" s="111"/>
      <c r="Q79" s="111"/>
      <c r="R79" s="94"/>
      <c r="S79" s="22">
        <f t="shared" si="13"/>
        <v>0.22755684719454011</v>
      </c>
      <c r="T79" s="111"/>
      <c r="U79" s="111"/>
      <c r="V79" s="94"/>
      <c r="W79" s="95"/>
    </row>
    <row r="80" spans="3:23" ht="45" x14ac:dyDescent="0.25">
      <c r="E80" s="101" t="s">
        <v>124</v>
      </c>
      <c r="F80" s="91">
        <f t="shared" si="11"/>
        <v>29811397</v>
      </c>
      <c r="G80" s="145">
        <v>18258716</v>
      </c>
      <c r="H80" s="146">
        <v>3438089</v>
      </c>
      <c r="I80" s="146">
        <v>3394105</v>
      </c>
      <c r="J80" s="147">
        <v>4720487</v>
      </c>
      <c r="K80" s="155">
        <v>3728755.88</v>
      </c>
      <c r="L80" s="92"/>
      <c r="M80" s="92"/>
      <c r="N80" s="93"/>
      <c r="O80" s="20">
        <f t="shared" si="12"/>
        <v>0.20421785847372836</v>
      </c>
      <c r="P80" s="111"/>
      <c r="Q80" s="111"/>
      <c r="R80" s="94"/>
      <c r="S80" s="22">
        <f t="shared" si="13"/>
        <v>0.12507820012594512</v>
      </c>
      <c r="T80" s="111"/>
      <c r="U80" s="111"/>
      <c r="V80" s="94"/>
      <c r="W80" s="95"/>
    </row>
    <row r="81" spans="5:23" ht="22.5" customHeight="1" x14ac:dyDescent="0.25">
      <c r="E81" s="101" t="s">
        <v>125</v>
      </c>
      <c r="F81" s="91">
        <f t="shared" si="11"/>
        <v>14652751</v>
      </c>
      <c r="G81" s="145">
        <v>3292482.6</v>
      </c>
      <c r="H81" s="146">
        <v>3436178.6</v>
      </c>
      <c r="I81" s="146">
        <v>3298614.2</v>
      </c>
      <c r="J81" s="147">
        <v>4625475.5999999996</v>
      </c>
      <c r="K81" s="155">
        <v>3651082.62</v>
      </c>
      <c r="L81" s="92"/>
      <c r="M81" s="92"/>
      <c r="N81" s="93"/>
      <c r="O81" s="20">
        <f t="shared" si="12"/>
        <v>1.1089147805974737</v>
      </c>
      <c r="P81" s="111"/>
      <c r="Q81" s="111"/>
      <c r="R81" s="94"/>
      <c r="S81" s="22">
        <f t="shared" si="13"/>
        <v>0.24917386639546391</v>
      </c>
      <c r="T81" s="111"/>
      <c r="U81" s="111"/>
      <c r="V81" s="94"/>
      <c r="W81" s="95"/>
    </row>
    <row r="82" spans="5:23" ht="36" customHeight="1" thickBot="1" x14ac:dyDescent="0.3">
      <c r="E82" s="106" t="s">
        <v>131</v>
      </c>
      <c r="F82" s="13">
        <f t="shared" si="11"/>
        <v>156079751</v>
      </c>
      <c r="G82" s="148">
        <v>103820434</v>
      </c>
      <c r="H82" s="149">
        <v>15338123</v>
      </c>
      <c r="I82" s="149">
        <v>16478437</v>
      </c>
      <c r="J82" s="150">
        <v>20442757</v>
      </c>
      <c r="K82" s="154">
        <v>118092111.72</v>
      </c>
      <c r="L82" s="28"/>
      <c r="M82" s="28"/>
      <c r="N82" s="29"/>
      <c r="O82" s="105">
        <f t="shared" si="12"/>
        <v>1.1374650169541769</v>
      </c>
      <c r="P82" s="112"/>
      <c r="Q82" s="112"/>
      <c r="R82" s="21"/>
      <c r="S82" s="107">
        <f t="shared" si="13"/>
        <v>0.75661391668929556</v>
      </c>
      <c r="T82" s="113"/>
      <c r="U82" s="113"/>
      <c r="V82" s="21"/>
      <c r="W82" s="15"/>
    </row>
    <row r="83" spans="5:23" x14ac:dyDescent="0.25">
      <c r="O83" s="81"/>
      <c r="P83" s="81"/>
      <c r="Q83" s="81"/>
    </row>
    <row r="89" spans="5:23" x14ac:dyDescent="0.25">
      <c r="O89" s="151"/>
      <c r="P89" s="152"/>
      <c r="Q89" s="152"/>
      <c r="R89" s="152"/>
    </row>
    <row r="90" spans="5:23" x14ac:dyDescent="0.25">
      <c r="Q90" s="152"/>
    </row>
  </sheetData>
  <mergeCells count="27">
    <mergeCell ref="E72:F72"/>
    <mergeCell ref="E2:S2"/>
    <mergeCell ref="E3:S3"/>
    <mergeCell ref="E4:S4"/>
    <mergeCell ref="L11:O11"/>
    <mergeCell ref="E5:S5"/>
    <mergeCell ref="K70:N70"/>
    <mergeCell ref="O70:R70"/>
    <mergeCell ref="S70:V70"/>
    <mergeCell ref="E69:W69"/>
    <mergeCell ref="E70:E71"/>
    <mergeCell ref="W70:W71"/>
    <mergeCell ref="F70:F71"/>
    <mergeCell ref="G70:J70"/>
    <mergeCell ref="G10:V10"/>
    <mergeCell ref="W11:W12"/>
    <mergeCell ref="C66:E66"/>
    <mergeCell ref="L66:Q66"/>
    <mergeCell ref="U66:W66"/>
    <mergeCell ref="C54:F54"/>
    <mergeCell ref="B14:F14"/>
    <mergeCell ref="P11:S11"/>
    <mergeCell ref="T11:V11"/>
    <mergeCell ref="B11:B12"/>
    <mergeCell ref="C11:C12"/>
    <mergeCell ref="D11:F11"/>
    <mergeCell ref="G11:K11"/>
  </mergeCells>
  <conditionalFormatting sqref="G72:J82">
    <cfRule type="containsBlanks" dxfId="65" priority="359">
      <formula>LEN(TRIM(G72))=0</formula>
    </cfRule>
  </conditionalFormatting>
  <conditionalFormatting sqref="H13:K53">
    <cfRule type="containsBlanks" dxfId="64" priority="369">
      <formula>LEN(TRIM(H13))=0</formula>
    </cfRule>
  </conditionalFormatting>
  <conditionalFormatting sqref="K72:N82">
    <cfRule type="containsBlanks" dxfId="63" priority="360">
      <formula>LEN(TRIM(K72))=0</formula>
    </cfRule>
  </conditionalFormatting>
  <conditionalFormatting sqref="L17:O53">
    <cfRule type="containsBlanks" dxfId="62" priority="22">
      <formula>LEN(TRIM(L17))=0</formula>
    </cfRule>
  </conditionalFormatting>
  <conditionalFormatting sqref="L13:P16">
    <cfRule type="containsBlanks" dxfId="61" priority="117">
      <formula>LEN(TRIM(L13))=0</formula>
    </cfRule>
  </conditionalFormatting>
  <conditionalFormatting sqref="O73:P82">
    <cfRule type="cellIs" dxfId="60" priority="208" stopIfTrue="1" operator="between">
      <formula>0.7</formula>
      <formula>1.2</formula>
    </cfRule>
    <cfRule type="cellIs" dxfId="59" priority="207" stopIfTrue="1" operator="between">
      <formula>0.5</formula>
      <formula>0.7</formula>
    </cfRule>
    <cfRule type="cellIs" dxfId="58" priority="206" stopIfTrue="1" operator="lessThan">
      <formula>0.5</formula>
    </cfRule>
    <cfRule type="cellIs" dxfId="57" priority="205" stopIfTrue="1" operator="equal">
      <formula>"100%"</formula>
    </cfRule>
    <cfRule type="containsBlanks" dxfId="56" priority="210" stopIfTrue="1">
      <formula>LEN(TRIM(O73))=0</formula>
    </cfRule>
    <cfRule type="cellIs" dxfId="55" priority="209" stopIfTrue="1" operator="greaterThanOrEqual">
      <formula>1.2</formula>
    </cfRule>
  </conditionalFormatting>
  <conditionalFormatting sqref="O72:V72">
    <cfRule type="cellIs" dxfId="54" priority="350" stopIfTrue="1" operator="between">
      <formula>0.7</formula>
      <formula>1.2</formula>
    </cfRule>
    <cfRule type="cellIs" dxfId="53" priority="349" stopIfTrue="1" operator="between">
      <formula>0.5</formula>
      <formula>0.7</formula>
    </cfRule>
    <cfRule type="cellIs" dxfId="52" priority="348" stopIfTrue="1" operator="lessThan">
      <formula>0.5</formula>
    </cfRule>
    <cfRule type="cellIs" dxfId="51" priority="347" stopIfTrue="1" operator="equal">
      <formula>"100%"</formula>
    </cfRule>
    <cfRule type="cellIs" dxfId="50" priority="351" stopIfTrue="1" operator="greaterThanOrEqual">
      <formula>1.2</formula>
    </cfRule>
    <cfRule type="containsBlanks" dxfId="49" priority="352" stopIfTrue="1">
      <formula>LEN(TRIM(O72))=0</formula>
    </cfRule>
  </conditionalFormatting>
  <conditionalFormatting sqref="P13:P48 P50:P53">
    <cfRule type="containsBlanks" dxfId="48" priority="320" stopIfTrue="1">
      <formula>LEN(TRIM(P13))=0</formula>
    </cfRule>
    <cfRule type="cellIs" dxfId="47" priority="319" stopIfTrue="1" operator="greaterThanOrEqual">
      <formula>1.2</formula>
    </cfRule>
    <cfRule type="cellIs" dxfId="46" priority="315" stopIfTrue="1" operator="equal">
      <formula>"100%"</formula>
    </cfRule>
    <cfRule type="cellIs" dxfId="45" priority="317" stopIfTrue="1" operator="between">
      <formula>0.5</formula>
      <formula>0.7</formula>
    </cfRule>
    <cfRule type="cellIs" dxfId="44" priority="318" stopIfTrue="1" operator="between">
      <formula>0.7</formula>
      <formula>1.2</formula>
    </cfRule>
    <cfRule type="cellIs" dxfId="43" priority="316" stopIfTrue="1" operator="lessThan">
      <formula>0.5</formula>
    </cfRule>
  </conditionalFormatting>
  <conditionalFormatting sqref="P49">
    <cfRule type="cellIs" dxfId="42" priority="211" operator="between">
      <formula>0</formula>
      <formula>1</formula>
    </cfRule>
    <cfRule type="cellIs" dxfId="41" priority="212" operator="between">
      <formula>1.01</formula>
      <formula>1.3</formula>
    </cfRule>
    <cfRule type="cellIs" dxfId="40" priority="213" operator="greaterThan">
      <formula>1.3</formula>
    </cfRule>
    <cfRule type="containsBlanks" dxfId="39" priority="214">
      <formula>LEN(TRIM(P49))=0</formula>
    </cfRule>
  </conditionalFormatting>
  <conditionalFormatting sqref="P73:R82">
    <cfRule type="containsBlanks" dxfId="38" priority="58">
      <formula>LEN(TRIM(P73))=0</formula>
    </cfRule>
  </conditionalFormatting>
  <conditionalFormatting sqref="Q73 Q75:Q82">
    <cfRule type="cellIs" dxfId="37" priority="67" stopIfTrue="1" operator="lessThan">
      <formula>0.5</formula>
    </cfRule>
    <cfRule type="cellIs" dxfId="36" priority="68" stopIfTrue="1" operator="between">
      <formula>0.5</formula>
      <formula>0.7</formula>
    </cfRule>
    <cfRule type="cellIs" dxfId="35" priority="69" stopIfTrue="1" operator="between">
      <formula>0.7</formula>
      <formula>1.2</formula>
    </cfRule>
    <cfRule type="cellIs" dxfId="34" priority="70" stopIfTrue="1" operator="greaterThanOrEqual">
      <formula>1.2</formula>
    </cfRule>
    <cfRule type="containsBlanks" dxfId="33" priority="71" stopIfTrue="1">
      <formula>LEN(TRIM(Q73))=0</formula>
    </cfRule>
    <cfRule type="cellIs" dxfId="32" priority="66" stopIfTrue="1" operator="equal">
      <formula>"100%"</formula>
    </cfRule>
  </conditionalFormatting>
  <conditionalFormatting sqref="Q14:S14 S73:S82">
    <cfRule type="containsBlanks" dxfId="31" priority="468" stopIfTrue="1">
      <formula>LEN(TRIM(Q14))=0</formula>
    </cfRule>
    <cfRule type="cellIs" dxfId="30" priority="463" stopIfTrue="1" operator="equal">
      <formula>"100%"</formula>
    </cfRule>
    <cfRule type="cellIs" dxfId="29" priority="464" stopIfTrue="1" operator="lessThan">
      <formula>0.5</formula>
    </cfRule>
    <cfRule type="cellIs" dxfId="28" priority="465" stopIfTrue="1" operator="between">
      <formula>0.5</formula>
      <formula>0.7</formula>
    </cfRule>
    <cfRule type="cellIs" dxfId="27" priority="466" stopIfTrue="1" operator="between">
      <formula>0.7</formula>
      <formula>1.2</formula>
    </cfRule>
    <cfRule type="cellIs" dxfId="26" priority="467" stopIfTrue="1" operator="greaterThanOrEqual">
      <formula>1.2</formula>
    </cfRule>
  </conditionalFormatting>
  <conditionalFormatting sqref="Q13:S13 U13:V13">
    <cfRule type="cellIs" dxfId="25" priority="17" stopIfTrue="1" operator="lessThanOrEqual">
      <formula>0.5</formula>
    </cfRule>
    <cfRule type="cellIs" dxfId="24" priority="16" operator="between">
      <formula>0.5</formula>
      <formula>0.7</formula>
    </cfRule>
    <cfRule type="cellIs" dxfId="23" priority="15" stopIfTrue="1" operator="greaterThanOrEqual">
      <formula>0.7</formula>
    </cfRule>
    <cfRule type="containsText" dxfId="22" priority="14" operator="containsText" text="NO DISPONIBLE">
      <formula>NOT(ISERROR(SEARCH("NO DISPONIBLE",Q13)))</formula>
    </cfRule>
  </conditionalFormatting>
  <conditionalFormatting sqref="S72:V72">
    <cfRule type="containsBlanks" dxfId="21" priority="346">
      <formula>LEN(TRIM(S72))=0</formula>
    </cfRule>
  </conditionalFormatting>
  <conditionalFormatting sqref="T14:V53">
    <cfRule type="containsBlanks" dxfId="20" priority="29" stopIfTrue="1">
      <formula>LEN(TRIM(T14))=0</formula>
    </cfRule>
    <cfRule type="cellIs" dxfId="19" priority="27" stopIfTrue="1" operator="between">
      <formula>0.7</formula>
      <formula>1.2</formula>
    </cfRule>
    <cfRule type="cellIs" dxfId="18" priority="28" stopIfTrue="1" operator="greaterThanOrEqual">
      <formula>1.2</formula>
    </cfRule>
    <cfRule type="cellIs" dxfId="17" priority="26" stopIfTrue="1" operator="between">
      <formula>0.5</formula>
      <formula>0.7</formula>
    </cfRule>
    <cfRule type="cellIs" dxfId="16" priority="25" stopIfTrue="1" operator="lessThan">
      <formula>0.5</formula>
    </cfRule>
    <cfRule type="cellIs" dxfId="15" priority="24" stopIfTrue="1" operator="equal">
      <formula>"100%"</formula>
    </cfRule>
    <cfRule type="containsBlanks" dxfId="14" priority="23">
      <formula>LEN(TRIM(T14))=0</formula>
    </cfRule>
  </conditionalFormatting>
  <conditionalFormatting sqref="T73:V82">
    <cfRule type="containsBlanks" dxfId="13" priority="57">
      <formula>LEN(TRIM(T73))=0</formula>
    </cfRule>
  </conditionalFormatting>
  <conditionalFormatting sqref="Q15:Q53">
    <cfRule type="cellIs" dxfId="12" priority="8" stopIfTrue="1" operator="equal">
      <formula>"100%"</formula>
    </cfRule>
    <cfRule type="cellIs" dxfId="11" priority="9" stopIfTrue="1" operator="lessThan">
      <formula>0.5</formula>
    </cfRule>
    <cfRule type="cellIs" dxfId="10" priority="10" stopIfTrue="1" operator="between">
      <formula>0.5</formula>
      <formula>0.7</formula>
    </cfRule>
    <cfRule type="cellIs" dxfId="9" priority="11" stopIfTrue="1" operator="between">
      <formula>0.7</formula>
      <formula>1.2</formula>
    </cfRule>
    <cfRule type="cellIs" dxfId="8" priority="12" stopIfTrue="1" operator="greaterThanOrEqual">
      <formula>1.2</formula>
    </cfRule>
    <cfRule type="containsBlanks" dxfId="7" priority="13" stopIfTrue="1">
      <formula>LEN(TRIM(Q15))=0</formula>
    </cfRule>
  </conditionalFormatting>
  <conditionalFormatting sqref="T13">
    <cfRule type="containsBlanks" dxfId="6" priority="1">
      <formula>LEN(TRIM(T13))=0</formula>
    </cfRule>
    <cfRule type="cellIs" dxfId="5" priority="2" stopIfTrue="1" operator="equal">
      <formula>"100%"</formula>
    </cfRule>
    <cfRule type="cellIs" dxfId="4" priority="3" stopIfTrue="1" operator="lessThan">
      <formula>0.5</formula>
    </cfRule>
    <cfRule type="cellIs" dxfId="3" priority="4" stopIfTrue="1" operator="between">
      <formula>0.5</formula>
      <formula>0.7</formula>
    </cfRule>
    <cfRule type="cellIs" dxfId="2" priority="5" stopIfTrue="1" operator="between">
      <formula>0.7</formula>
      <formula>1.2</formula>
    </cfRule>
    <cfRule type="cellIs" dxfId="1" priority="6" stopIfTrue="1" operator="greaterThanOrEqual">
      <formula>1.2</formula>
    </cfRule>
    <cfRule type="containsBlanks" dxfId="0" priority="7" stopIfTrue="1">
      <formula>LEN(TRIM(T13))=0</formula>
    </cfRule>
  </conditionalFormatting>
  <pageMargins left="0.70866141732283472" right="0.70866141732283472" top="0.74803149606299213" bottom="0.74803149606299213" header="0.31496062992125984" footer="0.31496062992125984"/>
  <pageSetup paperSize="17" scale="39" orientation="landscape" r:id="rId1"/>
  <rowBreaks count="3" manualBreakCount="3">
    <brk id="24" min="1" max="22" man="1"/>
    <brk id="37" min="1" max="22" man="1"/>
    <brk id="49" min="1"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election activeCell="B5" sqref="B5"/>
    </sheetView>
  </sheetViews>
  <sheetFormatPr baseColWidth="10" defaultRowHeight="15" x14ac:dyDescent="0.25"/>
  <cols>
    <col min="1" max="1" width="20.28515625" customWidth="1"/>
    <col min="2" max="2" width="34.7109375" customWidth="1"/>
  </cols>
  <sheetData>
    <row r="1" spans="1:2" x14ac:dyDescent="0.25">
      <c r="A1" s="24" t="s">
        <v>24</v>
      </c>
    </row>
    <row r="3" spans="1:2" ht="120" customHeight="1" x14ac:dyDescent="0.25">
      <c r="A3" s="206" t="s">
        <v>23</v>
      </c>
      <c r="B3" s="206"/>
    </row>
    <row r="5" spans="1:2" ht="45" x14ac:dyDescent="0.25">
      <c r="A5" s="16"/>
      <c r="B5" s="23" t="s">
        <v>21</v>
      </c>
    </row>
    <row r="6" spans="1:2" ht="60" x14ac:dyDescent="0.25">
      <c r="A6" s="17"/>
      <c r="B6" s="23" t="s">
        <v>22</v>
      </c>
    </row>
  </sheetData>
  <mergeCells count="1">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SEGUIMIENTO 2Tr24</vt:lpstr>
      <vt:lpstr>Instrucciones</vt:lpstr>
      <vt:lpstr>'SEGUIMIENTO 2Tr24'!Área_de_impresión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DPM</dc:creator>
  <cp:keywords/>
  <dc:description/>
  <cp:lastModifiedBy>Planeación Municipal</cp:lastModifiedBy>
  <cp:revision/>
  <cp:lastPrinted>2024-04-11T19:17:50Z</cp:lastPrinted>
  <dcterms:created xsi:type="dcterms:W3CDTF">2020-03-29T15:30:51Z</dcterms:created>
  <dcterms:modified xsi:type="dcterms:W3CDTF">2024-07-12T15:01:21Z</dcterms:modified>
  <cp:category/>
  <cp:contentStatus/>
</cp:coreProperties>
</file>