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usyc\OneDrive\Documentos\Planeación (Respaldo)\1er Trimestre 2025\3.6 IMJUVE\"/>
    </mc:Choice>
  </mc:AlternateContent>
  <xr:revisionPtr revIDLastSave="0" documentId="13_ncr:1_{9A5FA97E-BD61-41EB-91A6-BF15E8C423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GUIMIENTO 2025" sheetId="1" r:id="rId1"/>
  </sheets>
  <definedNames>
    <definedName name="ADFASDF">#REF!</definedName>
    <definedName name="_xlnm.Print_Area" localSheetId="0">'SEGUIMIENTO 2025'!$A$1:$X$36</definedName>
    <definedName name="averiguar">#REF!</definedName>
    <definedName name="averiguar2">#REF!</definedName>
    <definedName name="averiguar3">#REF!</definedName>
    <definedName name="e">#REF!</definedName>
    <definedName name="formato2">#REF!</definedName>
    <definedName name="M">#REF!</definedName>
    <definedName name="MIRPRUEB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5" i="1" l="1"/>
  <c r="W16" i="1"/>
  <c r="V15" i="1"/>
  <c r="V16" i="1"/>
  <c r="U15" i="1"/>
  <c r="U16" i="1"/>
  <c r="T15" i="1"/>
  <c r="T16" i="1"/>
  <c r="S15" i="1"/>
  <c r="S16" i="1"/>
  <c r="R15" i="1"/>
  <c r="R16" i="1"/>
  <c r="Q15" i="1"/>
  <c r="Q16" i="1"/>
  <c r="P15" i="1"/>
  <c r="P16" i="1"/>
  <c r="U17" i="1"/>
  <c r="T17" i="1"/>
  <c r="Q17" i="1"/>
  <c r="T25" i="1"/>
  <c r="T24" i="1"/>
  <c r="T23" i="1"/>
  <c r="T22" i="1"/>
  <c r="T21" i="1"/>
  <c r="T20" i="1"/>
  <c r="T19" i="1"/>
  <c r="T18" i="1"/>
  <c r="P25" i="1"/>
  <c r="P24" i="1"/>
  <c r="P23" i="1"/>
  <c r="P22" i="1"/>
  <c r="P21" i="1"/>
  <c r="P20" i="1"/>
  <c r="P19" i="1"/>
  <c r="P18" i="1"/>
  <c r="P17" i="1"/>
  <c r="V44" i="1" l="1"/>
  <c r="U44" i="1"/>
  <c r="T44" i="1"/>
  <c r="S44" i="1"/>
  <c r="R44" i="1"/>
  <c r="Q44" i="1"/>
  <c r="P44" i="1"/>
  <c r="O44" i="1"/>
  <c r="V43" i="1"/>
  <c r="U43" i="1"/>
  <c r="T43" i="1"/>
  <c r="S43" i="1"/>
  <c r="R43" i="1"/>
  <c r="Q43" i="1"/>
  <c r="P43" i="1"/>
  <c r="O43" i="1"/>
  <c r="V42" i="1"/>
  <c r="U42" i="1"/>
  <c r="T42" i="1"/>
  <c r="S42" i="1"/>
  <c r="R42" i="1"/>
  <c r="Q42" i="1"/>
  <c r="P42" i="1"/>
  <c r="O42" i="1"/>
  <c r="V41" i="1"/>
  <c r="U41" i="1"/>
  <c r="T41" i="1"/>
  <c r="S41" i="1"/>
  <c r="R41" i="1"/>
  <c r="Q41" i="1"/>
  <c r="P41" i="1"/>
  <c r="O41" i="1"/>
  <c r="W25" i="1"/>
  <c r="V25" i="1"/>
  <c r="U25" i="1"/>
  <c r="S25" i="1"/>
  <c r="R25" i="1"/>
  <c r="Q25" i="1"/>
  <c r="W24" i="1"/>
  <c r="V24" i="1"/>
  <c r="U24" i="1"/>
  <c r="S24" i="1"/>
  <c r="R24" i="1"/>
  <c r="Q24" i="1"/>
  <c r="W23" i="1"/>
  <c r="V23" i="1"/>
  <c r="U23" i="1"/>
  <c r="S23" i="1"/>
  <c r="R23" i="1"/>
  <c r="Q23" i="1"/>
  <c r="W22" i="1"/>
  <c r="V22" i="1"/>
  <c r="U22" i="1"/>
  <c r="S22" i="1"/>
  <c r="R22" i="1"/>
  <c r="Q22" i="1"/>
  <c r="W21" i="1"/>
  <c r="V21" i="1"/>
  <c r="U21" i="1"/>
  <c r="S21" i="1"/>
  <c r="R21" i="1"/>
  <c r="Q21" i="1"/>
  <c r="W20" i="1"/>
  <c r="V20" i="1"/>
  <c r="U20" i="1"/>
  <c r="S20" i="1"/>
  <c r="R20" i="1"/>
  <c r="Q20" i="1"/>
  <c r="W19" i="1"/>
  <c r="V19" i="1"/>
  <c r="U19" i="1"/>
  <c r="S19" i="1"/>
  <c r="R19" i="1"/>
  <c r="Q19" i="1"/>
  <c r="W18" i="1"/>
  <c r="V18" i="1"/>
  <c r="U18" i="1"/>
  <c r="S18" i="1"/>
  <c r="R18" i="1"/>
  <c r="Q18" i="1"/>
  <c r="W17" i="1"/>
  <c r="V17" i="1"/>
  <c r="S17" i="1"/>
  <c r="R17" i="1"/>
</calcChain>
</file>

<file path=xl/sharedStrings.xml><?xml version="1.0" encoding="utf-8"?>
<sst xmlns="http://schemas.openxmlformats.org/spreadsheetml/2006/main" count="121" uniqueCount="78">
  <si>
    <t>FORMATO PARA LA PROGRAMACIÓN, SEGUIMIENTO Y EVALUACIÓN DEL AVANCE EN CUMPLIMIENTO DE METAS Y OBJETIVOS DEL PROGRAMA PRESUPUESTARIO ANUAL 2025</t>
  </si>
  <si>
    <t>EJE 3: TODOS POR LA PAZ</t>
  </si>
  <si>
    <t>AVANCE EN CUMPLIMIENTO DE METAS TRIMESTRAL Y ANUAL ACUMULADO 2025</t>
  </si>
  <si>
    <t>Nivel.
(unidad administrativa responsable)</t>
  </si>
  <si>
    <t>Resumen narrativo u objetivos.
Clave: Número del Eje, Número del Programa, 1 para el Fin, 1 para el Propósito, Número del Componente, Número de las Actividades.</t>
  </si>
  <si>
    <t>INDICADOR</t>
  </si>
  <si>
    <t>META PROGRAMADA 2025</t>
  </si>
  <si>
    <t>META ALCANZADA 2025</t>
  </si>
  <si>
    <t>PORCENTAJE DE AVANCE TRIMESTRAL 2025</t>
  </si>
  <si>
    <t>PORCENTAJE DE AVANCE TRIMESTRAL ACUMULADO 2025</t>
  </si>
  <si>
    <t>JUSTIFICACION TRIMESTRAL DE AVANCE DE RESULTADOS 2025</t>
  </si>
  <si>
    <t>Nombre del Indicador.
Siglas y descripción.</t>
  </si>
  <si>
    <t>Frecuencia de medición del Indicador.
Con base a las recomendaciones del nivel de objetivos.</t>
  </si>
  <si>
    <t>Unidad de medida del Indicador y unidad de medida de sus variables.</t>
  </si>
  <si>
    <t>ANUAL</t>
  </si>
  <si>
    <t>TRIMESTRE 1</t>
  </si>
  <si>
    <t>TRIMESTRE 2</t>
  </si>
  <si>
    <t>TRIMESTRE 3</t>
  </si>
  <si>
    <t>TRIMESTRE 4</t>
  </si>
  <si>
    <t>Fin
(DP de la DGPM)</t>
  </si>
  <si>
    <t>Trianual</t>
  </si>
  <si>
    <r>
      <rPr>
        <b/>
        <sz val="11"/>
        <color theme="1"/>
        <rFont val="Arial"/>
        <family val="2"/>
      </rPr>
      <t xml:space="preserve">Unidad de medida del indicador: </t>
    </r>
    <r>
      <rPr>
        <sz val="11"/>
        <color theme="1"/>
        <rFont val="Arial"/>
        <family val="2"/>
      </rPr>
      <t xml:space="preserve">
Porcentaje</t>
    </r>
  </si>
  <si>
    <t>EJEMPLO</t>
  </si>
  <si>
    <t>Propósito
DIRECCIÓN GENERAL</t>
  </si>
  <si>
    <t>3.6.1.1. Impulsar el desarrollo integral de las juventudes mediante programas, políticas y acciones que promuevan su participación activa, el acceso a oportunidades educativas, culturales y laborales, así como el fortalecimiento de sus derechos, identidad y bienestar, contribuyendo a la formación de ciudadanos comprometidos con su comunidad y el desarrollo sostenible.</t>
  </si>
  <si>
    <t>PJPT: Porcentaje de jóvenes beneficiados en programas, talleres y eventos organizados.</t>
  </si>
  <si>
    <t>Trimestral</t>
  </si>
  <si>
    <t xml:space="preserve">UNIDAD DE MEDIDA DEL INDICADOR:                  Porcentaje
UNIDAD DE MEDIDA DE LAS VARIABLES:  Jóvenes
</t>
  </si>
  <si>
    <r>
      <t xml:space="preserve">Justificacion Trimestral: </t>
    </r>
    <r>
      <rPr>
        <sz val="11"/>
        <color theme="1"/>
        <rFont val="Arial"/>
        <family val="2"/>
      </rPr>
      <t>Se logro cumplir con la meta de beneficiarios derivado a que se hicieron varias actividades durante el trimestre y fue de gran éxito como Tardes de talentos, Jornada Integral para las Juventudes, Jovenes emprededores en la tarde de talentos con J de Jovenes.</t>
    </r>
  </si>
  <si>
    <t>Componente
UNIDAD DE ORIENTACIÓN Y BIENESTAR JUVENIL</t>
  </si>
  <si>
    <t>3.6.1.1.1 Bienestar juvenil impulsado con servicios integrales basados en derechos, incluyendo conferencias, brigadas de salud, talleres, foros y asesorías.</t>
  </si>
  <si>
    <t>PSIB: Porcentaje de servicios integrales basados en derechos para una vida
digna.</t>
  </si>
  <si>
    <t>UNIDAD DE MEDIDA DEL INDICADOR:
Porcentaje
UNIDAD DE MEDIDA DE LAS VARIABLES:
Servicios Integrales</t>
  </si>
  <si>
    <r>
      <t xml:space="preserve">Justificacion Trimestral: </t>
    </r>
    <r>
      <rPr>
        <sz val="11"/>
        <color theme="1"/>
        <rFont val="Arial"/>
        <family val="2"/>
      </rPr>
      <t>Se logro cumplir a la meta derivado a que realizaron todas las actividades planeadas de bienestar juvenil, vida digna e inclusión.</t>
    </r>
  </si>
  <si>
    <t>Actividad</t>
  </si>
  <si>
    <t>3.6.1.1.1.1 Promoción a la igualdad, inclusión y no discriminación entre las juventudes.</t>
  </si>
  <si>
    <t>PIDJ: Porcentaje de actividades realizadas de promoción a la igualdad, inclusión y no discriminación en las juventudes.</t>
  </si>
  <si>
    <t>UNIDAD DE MEDIDA DEL INDICADOR:
Porcentajes
UNIDAD DE MEDIDA DE LAS VARIABLES:
Actividades</t>
  </si>
  <si>
    <r>
      <t xml:space="preserve">Justificacion Trimestral: </t>
    </r>
    <r>
      <rPr>
        <sz val="11"/>
        <color theme="1"/>
        <rFont val="Arial"/>
        <family val="2"/>
      </rPr>
      <t>Se logro cumplir la meta, derivado a que se tenia planeado solo una actividad la cual se llama "Torneo de Futbol Femenil".</t>
    </r>
  </si>
  <si>
    <t>3.6.1.1.1.2 Desarrollo de acciones para promover el bienestar juvenil y una vida digna.</t>
  </si>
  <si>
    <t>PAPBV: Porcentaje de actividades para promuever el bienestar juvenil y una Vida Digna.</t>
  </si>
  <si>
    <r>
      <t xml:space="preserve">Justificacion Trimestral: </t>
    </r>
    <r>
      <rPr>
        <sz val="11"/>
        <color theme="1"/>
        <rFont val="Arial"/>
        <family val="2"/>
      </rPr>
      <t>Se logro cumplir a la meta derivado a que realizó una actividad en el cual fue de éxito "Jornada integral para las juventudes".</t>
    </r>
  </si>
  <si>
    <t xml:space="preserve">3.6.1.1.1.3 Desarrollo de acciones que fomenten la cultura de paz y seguridad en las juventudes.
</t>
  </si>
  <si>
    <t>PPCSJ: Porcentaje de actividades que promuevan la cultura de paz y seguridad en las juventudes.</t>
  </si>
  <si>
    <r>
      <t xml:space="preserve">Justificacion Trimestral: </t>
    </r>
    <r>
      <rPr>
        <sz val="11"/>
        <color theme="1"/>
        <rFont val="Arial"/>
        <family val="2"/>
      </rPr>
      <t>Se logro cumplir a la meta derivado a que realizaron varias actividades en el cual fue de éxito "Tardes de Talentos con J de Jovenes" y "Festivales de K-pop".</t>
    </r>
  </si>
  <si>
    <t>Componente
UNIDAD DE SERVICIOS A LA JUVENTUD</t>
  </si>
  <si>
    <t>3.6.1.1.2 Actividades que fomenten el desarrollo académico, el trabajo digno, el emprendimiento y entornos sostenibles para las juventudes</t>
  </si>
  <si>
    <t>PFEAJ: Porcentaje de actividades de fomento educativo, emprendimiento y
ambiental dirigidas a las juventudes.</t>
  </si>
  <si>
    <t>3.6.1.1.2.1 Desarrollo de actividades que fomenten la educación, el emprendimiento y el trabajo digno para las juventudes.</t>
  </si>
  <si>
    <t xml:space="preserve">PFEA: Porcentaje de actividades de fomento educativo, emprendimiento y dirigidas a las juventudes. </t>
  </si>
  <si>
    <r>
      <t xml:space="preserve">Justificacion Trimestral: </t>
    </r>
    <r>
      <rPr>
        <sz val="11"/>
        <color theme="1"/>
        <rFont val="Arial"/>
        <family val="2"/>
      </rPr>
      <t>Falto realizar una actividad  de empredimiento, educación, para cumplir la meta.</t>
    </r>
  </si>
  <si>
    <t>3.6.1.1.2.2 Desarrollo de actividades que fomenten la participación ciudadana y la formulación de políticas públicas en las juventudes.</t>
  </si>
  <si>
    <t>PPCJ: Porcentaje de actividades que fomenten la participación ciudadana
de las juventudes.</t>
  </si>
  <si>
    <r>
      <t xml:space="preserve">Justificacion Trimestral: </t>
    </r>
    <r>
      <rPr>
        <sz val="11"/>
        <color theme="1"/>
        <rFont val="Arial"/>
        <family val="2"/>
      </rPr>
      <t>Se cumplio la meta ya que se realizaron actividades de Cabildo Juvenil y la Instalación de Comité Universitario.</t>
    </r>
  </si>
  <si>
    <t>3.6.1.1.2.3 Desarrollo de actividades que fomenten la sostenibilidad, la dignidad y la adecuación de los entornos.</t>
  </si>
  <si>
    <t xml:space="preserve">PAED: Porcentaje de actividades que fomenten los entornos sostenibles y dignos para las juventudes. </t>
  </si>
  <si>
    <r>
      <t xml:space="preserve">Justificacion Trimestral: </t>
    </r>
    <r>
      <rPr>
        <sz val="11"/>
        <color theme="1"/>
        <rFont val="Arial"/>
        <family val="2"/>
      </rPr>
      <t>No se contemplo actividades para este trimestre.</t>
    </r>
  </si>
  <si>
    <t>ELABORÓ                                                                                                                                                                                                                               C. Jennifer Francisca Lópe Ávila                                                                                                                                        Coordinadora Administrativa</t>
  </si>
  <si>
    <t>REVISÓ
Dr. Enrique E. Encalada Sánchez
Dirección de Planeación de la DGPM</t>
  </si>
  <si>
    <t>AUTORIZÓ                                                                                                                                                                                 Lic. César Santiago Augusto Frías Canché                                                                                                    Director General del IMJUVE</t>
  </si>
  <si>
    <t>SEGUIMIENTO A LA EJECUCIÓN DEL PRESUPUESTO AUTORIZADO</t>
  </si>
  <si>
    <t>UNIDAD ADMINISTRATIVA</t>
  </si>
  <si>
    <t>PRESUPUESTO ANUAL AUTORIZADO 2025</t>
  </si>
  <si>
    <t>PRESUPUESTO A EJERCER POR TRIMESTRE</t>
  </si>
  <si>
    <t xml:space="preserve">PRESUPUESTO EJERCIDO POR TRIMESTRE </t>
  </si>
  <si>
    <t>PORCENTAJE DEL PRESUPUESTO EJERCIDO  POR TRIMESTRE</t>
  </si>
  <si>
    <t>PORCENTAJE DEL PRESUPUESTO ANUAL EJERCIDO</t>
  </si>
  <si>
    <t>JUSTIFICACION TRIMESTRAL Y ANUAL DE AVANCE DE RESULTADOS 2025</t>
  </si>
  <si>
    <t>TRIMESTRE 1 2025</t>
  </si>
  <si>
    <t>TRIMESTRE 2 2025</t>
  </si>
  <si>
    <t>TRIMESTRE 3 2025</t>
  </si>
  <si>
    <t>TRIMESTRE 4 2025</t>
  </si>
  <si>
    <t>CLAVE Y NOMBRE DEL PPA: E-PPA 3.6 PROGRAMA DE DESARROLLO INTEGRAL DE LAS JUVENTUDES</t>
  </si>
  <si>
    <t>INSTITUTO MUNICIPAL DE LA JUVENTUD</t>
  </si>
  <si>
    <r>
      <t xml:space="preserve">Justificacion Trimestral: </t>
    </r>
    <r>
      <rPr>
        <sz val="11"/>
        <rFont val="Arial"/>
        <family val="2"/>
      </rPr>
      <t>Se realizaron varias actividades de emprendimiento y de participación. Como "Jovenes emprendedores en el parque de la paz, en el ITC", y Cabildo Juvenil.</t>
    </r>
  </si>
  <si>
    <r>
      <rPr>
        <b/>
        <sz val="11"/>
        <color theme="1"/>
        <rFont val="Arial"/>
        <family val="2"/>
      </rPr>
      <t>I_TOD_PAZ:</t>
    </r>
    <r>
      <rPr>
        <sz val="11"/>
        <color theme="1"/>
        <rFont val="Arial"/>
        <family val="2"/>
      </rPr>
      <t xml:space="preserve"> Índice de Todos por la Paz</t>
    </r>
  </si>
  <si>
    <r>
      <rPr>
        <b/>
        <sz val="11"/>
        <color theme="1"/>
        <rFont val="Arial"/>
        <family val="2"/>
      </rPr>
      <t xml:space="preserve">Justificación Trimestral:  </t>
    </r>
    <r>
      <rPr>
        <sz val="11"/>
        <color theme="1"/>
        <rFont val="Arial"/>
        <family val="2"/>
      </rPr>
      <t xml:space="preserve">
El Índice Municipal de Todos por la Paz se integra con 3 Dimensiones y 9 subdimensiones que miden aspectos de Seguridad y Justicia, Cohesión Social y Educación para la Paz con indicadores de diferentes instituciones externas e internas al municipio . En el primer trimestre la meta realizada se consideró igual a la programada debido a que los indicadores no han tenido actualizaciones.</t>
    </r>
  </si>
  <si>
    <r>
      <rPr>
        <b/>
        <sz val="11"/>
        <color theme="1"/>
        <rFont val="Arial"/>
        <family val="2"/>
      </rPr>
      <t xml:space="preserve">3.6.1 </t>
    </r>
    <r>
      <rPr>
        <sz val="11"/>
        <color theme="1"/>
        <rFont val="Arial"/>
        <family val="2"/>
      </rPr>
      <t>Contribuir a una sociedad más segura, cohesionada y pacífica en el municipio de Benito Juárez mediante estrategias de prevención de la violencia, impulso a la convivencia y fortalecimiento del bienestar social.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</si>
</sst>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0BDE9"/>
        <bgColor indexed="64"/>
      </patternFill>
    </fill>
    <fill>
      <patternFill patternType="solid">
        <fgColor rgb="FF30BDE9"/>
        <bgColor rgb="FF000000"/>
      </patternFill>
    </fill>
    <fill>
      <patternFill patternType="solid">
        <fgColor rgb="FF98DEF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8DE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theme="1"/>
      </right>
      <top style="medium">
        <color indexed="64"/>
      </top>
      <bottom style="medium">
        <color indexed="64"/>
      </bottom>
      <diagonal/>
    </border>
    <border>
      <left style="dashed">
        <color theme="1"/>
      </left>
      <right style="dashed">
        <color theme="1"/>
      </right>
      <top style="medium">
        <color indexed="64"/>
      </top>
      <bottom style="medium">
        <color indexed="64"/>
      </bottom>
      <diagonal/>
    </border>
    <border>
      <left style="dashed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theme="1"/>
      </left>
      <right style="dashed">
        <color theme="1"/>
      </right>
      <top/>
      <bottom style="dashed">
        <color theme="1"/>
      </bottom>
      <diagonal/>
    </border>
    <border>
      <left style="dashed">
        <color theme="1"/>
      </left>
      <right/>
      <top/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 style="medium">
        <color indexed="64"/>
      </left>
      <right/>
      <top/>
      <bottom style="dashed">
        <color theme="1"/>
      </bottom>
      <diagonal/>
    </border>
    <border>
      <left/>
      <right/>
      <top/>
      <bottom style="dashed">
        <color theme="1"/>
      </bottom>
      <diagonal/>
    </border>
    <border>
      <left style="medium">
        <color indexed="64"/>
      </left>
      <right style="medium">
        <color indexed="64"/>
      </right>
      <top/>
      <bottom style="dashed">
        <color theme="1"/>
      </bottom>
      <diagonal/>
    </border>
    <border>
      <left/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/>
      <top style="dashed">
        <color theme="1"/>
      </top>
      <bottom style="dashed">
        <color theme="1"/>
      </bottom>
      <diagonal/>
    </border>
    <border>
      <left style="medium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/>
      <top style="dashed">
        <color theme="1"/>
      </top>
      <bottom/>
      <diagonal/>
    </border>
    <border>
      <left style="medium">
        <color indexed="64"/>
      </left>
      <right style="medium">
        <color indexed="64"/>
      </right>
      <top style="dashed">
        <color theme="1"/>
      </top>
      <bottom/>
      <diagonal/>
    </border>
    <border>
      <left/>
      <right style="dashed">
        <color theme="1"/>
      </right>
      <top style="dashed">
        <color theme="1"/>
      </top>
      <bottom/>
      <diagonal/>
    </border>
    <border>
      <left style="medium">
        <color theme="1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medium">
        <color indexed="64"/>
      </right>
      <top style="dashed">
        <color theme="1"/>
      </top>
      <bottom/>
      <diagonal/>
    </border>
    <border>
      <left style="medium">
        <color indexed="64"/>
      </left>
      <right style="dashed">
        <color theme="1"/>
      </right>
      <top style="dashed">
        <color theme="1"/>
      </top>
      <bottom style="medium">
        <color indexed="64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medium">
        <color indexed="64"/>
      </bottom>
      <diagonal/>
    </border>
    <border>
      <left style="dashed">
        <color theme="1"/>
      </left>
      <right/>
      <top style="dashed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theme="1"/>
      </top>
      <bottom style="medium">
        <color indexed="64"/>
      </bottom>
      <diagonal/>
    </border>
    <border>
      <left/>
      <right style="dashed">
        <color theme="1"/>
      </right>
      <top style="dashed">
        <color theme="1"/>
      </top>
      <bottom style="medium">
        <color indexed="64"/>
      </bottom>
      <diagonal/>
    </border>
    <border>
      <left style="medium">
        <color theme="1"/>
      </left>
      <right style="dashed">
        <color theme="1"/>
      </right>
      <top style="dashed">
        <color theme="1"/>
      </top>
      <bottom style="medium">
        <color indexed="64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theme="1"/>
      </left>
      <right style="dashed">
        <color theme="1"/>
      </right>
      <top style="dotted">
        <color theme="1"/>
      </top>
      <bottom style="dotted">
        <color theme="1"/>
      </bottom>
      <diagonal/>
    </border>
    <border>
      <left style="dashed">
        <color theme="1"/>
      </left>
      <right style="medium">
        <color indexed="64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theme="1"/>
      </left>
      <right style="dashed">
        <color theme="1"/>
      </right>
      <top style="dotted">
        <color theme="1"/>
      </top>
      <bottom style="medium">
        <color indexed="64"/>
      </bottom>
      <diagonal/>
    </border>
    <border>
      <left style="dashed">
        <color theme="1"/>
      </left>
      <right style="medium">
        <color indexed="64"/>
      </right>
      <top style="dotted">
        <color theme="1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2" fontId="2" fillId="2" borderId="4" xfId="0" applyNumberFormat="1" applyFont="1" applyFill="1" applyBorder="1" applyAlignment="1">
      <alignment vertical="center" wrapText="1"/>
    </xf>
    <xf numFmtId="2" fontId="2" fillId="2" borderId="5" xfId="0" applyNumberFormat="1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justify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vertical="center" wrapText="1"/>
    </xf>
    <xf numFmtId="0" fontId="9" fillId="5" borderId="25" xfId="0" applyFont="1" applyFill="1" applyBorder="1" applyAlignment="1">
      <alignment horizontal="justify" vertical="center" wrapText="1"/>
    </xf>
    <xf numFmtId="3" fontId="10" fillId="7" borderId="29" xfId="0" applyNumberFormat="1" applyFont="1" applyFill="1" applyBorder="1" applyAlignment="1">
      <alignment horizontal="center" vertical="center" wrapText="1"/>
    </xf>
    <xf numFmtId="3" fontId="10" fillId="7" borderId="30" xfId="0" applyNumberFormat="1" applyFont="1" applyFill="1" applyBorder="1" applyAlignment="1">
      <alignment horizontal="center" vertical="center" wrapText="1"/>
    </xf>
    <xf numFmtId="3" fontId="10" fillId="7" borderId="31" xfId="0" applyNumberFormat="1" applyFont="1" applyFill="1" applyBorder="1" applyAlignment="1">
      <alignment horizontal="center" vertical="center" wrapText="1"/>
    </xf>
    <xf numFmtId="3" fontId="9" fillId="7" borderId="32" xfId="0" applyNumberFormat="1" applyFont="1" applyFill="1" applyBorder="1" applyAlignment="1">
      <alignment horizontal="center" vertical="center" wrapText="1"/>
    </xf>
    <xf numFmtId="3" fontId="9" fillId="7" borderId="30" xfId="0" applyNumberFormat="1" applyFont="1" applyFill="1" applyBorder="1" applyAlignment="1">
      <alignment horizontal="center" vertical="center" wrapText="1"/>
    </xf>
    <xf numFmtId="3" fontId="9" fillId="7" borderId="33" xfId="0" applyNumberFormat="1" applyFont="1" applyFill="1" applyBorder="1" applyAlignment="1">
      <alignment horizontal="center" vertical="center" wrapText="1"/>
    </xf>
    <xf numFmtId="10" fontId="0" fillId="8" borderId="34" xfId="0" applyNumberFormat="1" applyFill="1" applyBorder="1" applyAlignment="1">
      <alignment horizontal="center" vertical="center" wrapText="1"/>
    </xf>
    <xf numFmtId="10" fontId="0" fillId="8" borderId="35" xfId="0" applyNumberFormat="1" applyFill="1" applyBorder="1" applyAlignment="1">
      <alignment horizontal="center" vertical="center" wrapText="1"/>
    </xf>
    <xf numFmtId="10" fontId="0" fillId="8" borderId="36" xfId="0" applyNumberFormat="1" applyFill="1" applyBorder="1" applyAlignment="1">
      <alignment horizontal="center" vertical="center" wrapText="1"/>
    </xf>
    <xf numFmtId="0" fontId="9" fillId="9" borderId="37" xfId="0" applyFont="1" applyFill="1" applyBorder="1" applyAlignment="1">
      <alignment horizontal="justify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center" vertical="center" wrapText="1"/>
    </xf>
    <xf numFmtId="3" fontId="9" fillId="7" borderId="29" xfId="0" applyNumberFormat="1" applyFont="1" applyFill="1" applyBorder="1" applyAlignment="1">
      <alignment horizontal="center" vertical="center" wrapText="1"/>
    </xf>
    <xf numFmtId="3" fontId="9" fillId="7" borderId="31" xfId="0" applyNumberFormat="1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12" fillId="0" borderId="0" xfId="0" applyFont="1"/>
    <xf numFmtId="0" fontId="7" fillId="6" borderId="38" xfId="0" applyFont="1" applyFill="1" applyBorder="1" applyAlignment="1">
      <alignment horizontal="left" vertical="center" wrapText="1"/>
    </xf>
    <xf numFmtId="0" fontId="7" fillId="6" borderId="30" xfId="0" applyFont="1" applyFill="1" applyBorder="1" applyAlignment="1">
      <alignment horizontal="justify" vertical="center" wrapText="1"/>
    </xf>
    <xf numFmtId="0" fontId="7" fillId="6" borderId="30" xfId="0" applyFont="1" applyFill="1" applyBorder="1" applyAlignment="1">
      <alignment horizontal="left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justify" vertical="center" wrapText="1"/>
    </xf>
    <xf numFmtId="0" fontId="7" fillId="6" borderId="39" xfId="0" applyFont="1" applyFill="1" applyBorder="1" applyAlignment="1">
      <alignment horizontal="center" vertical="center" wrapText="1"/>
    </xf>
    <xf numFmtId="3" fontId="9" fillId="10" borderId="29" xfId="0" applyNumberFormat="1" applyFont="1" applyFill="1" applyBorder="1" applyAlignment="1">
      <alignment horizontal="center" vertical="center" wrapText="1"/>
    </xf>
    <xf numFmtId="3" fontId="9" fillId="10" borderId="30" xfId="0" applyNumberFormat="1" applyFont="1" applyFill="1" applyBorder="1" applyAlignment="1">
      <alignment horizontal="center" vertical="center" wrapText="1"/>
    </xf>
    <xf numFmtId="3" fontId="9" fillId="10" borderId="31" xfId="0" applyNumberFormat="1" applyFont="1" applyFill="1" applyBorder="1" applyAlignment="1">
      <alignment horizontal="center" vertical="center" wrapText="1"/>
    </xf>
    <xf numFmtId="3" fontId="9" fillId="10" borderId="32" xfId="0" applyNumberFormat="1" applyFont="1" applyFill="1" applyBorder="1" applyAlignment="1">
      <alignment horizontal="center" vertical="center" wrapText="1"/>
    </xf>
    <xf numFmtId="3" fontId="9" fillId="10" borderId="33" xfId="0" applyNumberFormat="1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left" vertical="center" wrapText="1"/>
    </xf>
    <xf numFmtId="0" fontId="7" fillId="5" borderId="38" xfId="0" applyFont="1" applyFill="1" applyBorder="1" applyAlignment="1">
      <alignment horizontal="left" vertical="center" wrapText="1"/>
    </xf>
    <xf numFmtId="0" fontId="7" fillId="5" borderId="30" xfId="0" applyFont="1" applyFill="1" applyBorder="1" applyAlignment="1">
      <alignment horizontal="justify" vertical="center" wrapText="1"/>
    </xf>
    <xf numFmtId="0" fontId="9" fillId="5" borderId="30" xfId="0" applyFont="1" applyFill="1" applyBorder="1" applyAlignment="1">
      <alignment horizontal="justify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left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left" vertical="center" wrapText="1"/>
    </xf>
    <xf numFmtId="0" fontId="7" fillId="5" borderId="41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justify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left" vertical="center" wrapText="1"/>
    </xf>
    <xf numFmtId="0" fontId="9" fillId="5" borderId="43" xfId="0" applyFont="1" applyFill="1" applyBorder="1" applyAlignment="1">
      <alignment horizontal="center" vertical="center" wrapText="1"/>
    </xf>
    <xf numFmtId="3" fontId="9" fillId="10" borderId="44" xfId="0" applyNumberFormat="1" applyFont="1" applyFill="1" applyBorder="1" applyAlignment="1">
      <alignment horizontal="center" vertical="center" wrapText="1"/>
    </xf>
    <xf numFmtId="3" fontId="9" fillId="10" borderId="25" xfId="0" applyNumberFormat="1" applyFont="1" applyFill="1" applyBorder="1" applyAlignment="1">
      <alignment horizontal="center" vertical="center" wrapText="1"/>
    </xf>
    <xf numFmtId="3" fontId="9" fillId="10" borderId="42" xfId="0" applyNumberFormat="1" applyFont="1" applyFill="1" applyBorder="1" applyAlignment="1">
      <alignment horizontal="center" vertical="center" wrapText="1"/>
    </xf>
    <xf numFmtId="3" fontId="9" fillId="10" borderId="45" xfId="0" applyNumberFormat="1" applyFont="1" applyFill="1" applyBorder="1" applyAlignment="1">
      <alignment horizontal="center" vertical="center" wrapText="1"/>
    </xf>
    <xf numFmtId="3" fontId="9" fillId="10" borderId="46" xfId="0" applyNumberFormat="1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left" vertical="center" wrapText="1"/>
    </xf>
    <xf numFmtId="0" fontId="7" fillId="6" borderId="25" xfId="0" applyFont="1" applyFill="1" applyBorder="1" applyAlignment="1">
      <alignment horizontal="justify" vertical="center" wrapText="1"/>
    </xf>
    <xf numFmtId="0" fontId="9" fillId="6" borderId="25" xfId="0" applyFont="1" applyFill="1" applyBorder="1" applyAlignment="1">
      <alignment horizontal="justify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left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left" vertical="center" wrapText="1"/>
    </xf>
    <xf numFmtId="0" fontId="7" fillId="5" borderId="48" xfId="0" applyFont="1" applyFill="1" applyBorder="1" applyAlignment="1">
      <alignment horizontal="justify" vertical="center" wrapText="1"/>
    </xf>
    <xf numFmtId="0" fontId="9" fillId="5" borderId="48" xfId="0" applyFont="1" applyFill="1" applyBorder="1" applyAlignment="1">
      <alignment horizontal="justify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left" vertical="center" wrapText="1"/>
    </xf>
    <xf numFmtId="0" fontId="9" fillId="5" borderId="50" xfId="0" applyFont="1" applyFill="1" applyBorder="1" applyAlignment="1">
      <alignment horizontal="center" vertical="center" wrapText="1"/>
    </xf>
    <xf numFmtId="3" fontId="9" fillId="10" borderId="51" xfId="0" applyNumberFormat="1" applyFont="1" applyFill="1" applyBorder="1" applyAlignment="1">
      <alignment horizontal="center" vertical="center" wrapText="1"/>
    </xf>
    <xf numFmtId="3" fontId="9" fillId="10" borderId="48" xfId="0" applyNumberFormat="1" applyFont="1" applyFill="1" applyBorder="1" applyAlignment="1">
      <alignment horizontal="center" vertical="center" wrapText="1"/>
    </xf>
    <xf numFmtId="3" fontId="9" fillId="10" borderId="49" xfId="0" applyNumberFormat="1" applyFont="1" applyFill="1" applyBorder="1" applyAlignment="1">
      <alignment horizontal="center" vertical="center" wrapText="1"/>
    </xf>
    <xf numFmtId="3" fontId="9" fillId="10" borderId="52" xfId="0" applyNumberFormat="1" applyFont="1" applyFill="1" applyBorder="1" applyAlignment="1">
      <alignment horizontal="center" vertical="center" wrapText="1"/>
    </xf>
    <xf numFmtId="3" fontId="9" fillId="10" borderId="53" xfId="0" applyNumberFormat="1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 wrapText="1"/>
    </xf>
    <xf numFmtId="2" fontId="9" fillId="6" borderId="11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2" fontId="9" fillId="6" borderId="6" xfId="0" applyNumberFormat="1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vertical="center" wrapText="1"/>
    </xf>
    <xf numFmtId="0" fontId="11" fillId="7" borderId="58" xfId="0" applyFont="1" applyFill="1" applyBorder="1" applyAlignment="1">
      <alignment vertical="center" wrapText="1"/>
    </xf>
    <xf numFmtId="3" fontId="9" fillId="7" borderId="38" xfId="0" applyNumberFormat="1" applyFont="1" applyFill="1" applyBorder="1" applyAlignment="1">
      <alignment horizontal="center" vertical="center" wrapText="1"/>
    </xf>
    <xf numFmtId="10" fontId="0" fillId="8" borderId="59" xfId="0" applyNumberFormat="1" applyFill="1" applyBorder="1" applyAlignment="1">
      <alignment horizontal="center" vertical="center" wrapText="1"/>
    </xf>
    <xf numFmtId="10" fontId="0" fillId="8" borderId="60" xfId="0" applyNumberFormat="1" applyFill="1" applyBorder="1" applyAlignment="1">
      <alignment horizontal="center" vertical="center" wrapText="1"/>
    </xf>
    <xf numFmtId="10" fontId="0" fillId="8" borderId="61" xfId="0" applyNumberForma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164" fontId="7" fillId="5" borderId="63" xfId="0" applyNumberFormat="1" applyFont="1" applyFill="1" applyBorder="1" applyAlignment="1">
      <alignment horizontal="center" vertical="center" wrapText="1"/>
    </xf>
    <xf numFmtId="44" fontId="9" fillId="10" borderId="29" xfId="1" applyFont="1" applyFill="1" applyBorder="1" applyAlignment="1">
      <alignment horizontal="center" vertical="center" wrapText="1"/>
    </xf>
    <xf numFmtId="44" fontId="9" fillId="10" borderId="30" xfId="1" applyFont="1" applyFill="1" applyBorder="1" applyAlignment="1">
      <alignment horizontal="center" vertical="center" wrapText="1"/>
    </xf>
    <xf numFmtId="44" fontId="9" fillId="10" borderId="33" xfId="1" applyFont="1" applyFill="1" applyBorder="1" applyAlignment="1">
      <alignment horizontal="center" vertical="center" wrapText="1"/>
    </xf>
    <xf numFmtId="44" fontId="9" fillId="10" borderId="38" xfId="1" applyFont="1" applyFill="1" applyBorder="1" applyAlignment="1">
      <alignment horizontal="center" vertical="center" wrapText="1"/>
    </xf>
    <xf numFmtId="44" fontId="9" fillId="10" borderId="64" xfId="1" applyFont="1" applyFill="1" applyBorder="1" applyAlignment="1">
      <alignment horizontal="center" vertical="center" wrapText="1"/>
    </xf>
    <xf numFmtId="44" fontId="9" fillId="10" borderId="65" xfId="1" applyFont="1" applyFill="1" applyBorder="1" applyAlignment="1">
      <alignment horizontal="center" vertical="center" wrapText="1"/>
    </xf>
    <xf numFmtId="10" fontId="0" fillId="8" borderId="66" xfId="0" applyNumberFormat="1" applyFill="1" applyBorder="1" applyAlignment="1">
      <alignment horizontal="center" vertical="center" wrapText="1"/>
    </xf>
    <xf numFmtId="164" fontId="10" fillId="5" borderId="54" xfId="1" applyNumberFormat="1" applyFont="1" applyFill="1" applyBorder="1" applyAlignment="1">
      <alignment horizontal="center" vertical="center" wrapText="1"/>
    </xf>
    <xf numFmtId="164" fontId="7" fillId="5" borderId="68" xfId="0" applyNumberFormat="1" applyFont="1" applyFill="1" applyBorder="1" applyAlignment="1">
      <alignment horizontal="center" vertical="center" wrapText="1"/>
    </xf>
    <xf numFmtId="44" fontId="9" fillId="10" borderId="47" xfId="1" applyFont="1" applyFill="1" applyBorder="1" applyAlignment="1">
      <alignment horizontal="center" vertical="center" wrapText="1"/>
    </xf>
    <xf numFmtId="44" fontId="9" fillId="10" borderId="48" xfId="1" applyFont="1" applyFill="1" applyBorder="1" applyAlignment="1">
      <alignment horizontal="center" vertical="center" wrapText="1"/>
    </xf>
    <xf numFmtId="44" fontId="9" fillId="10" borderId="53" xfId="1" applyFont="1" applyFill="1" applyBorder="1" applyAlignment="1">
      <alignment horizontal="center" vertical="center" wrapText="1"/>
    </xf>
    <xf numFmtId="44" fontId="9" fillId="10" borderId="69" xfId="1" applyFont="1" applyFill="1" applyBorder="1" applyAlignment="1">
      <alignment horizontal="center" vertical="center" wrapText="1"/>
    </xf>
    <xf numFmtId="44" fontId="9" fillId="10" borderId="70" xfId="1" applyFont="1" applyFill="1" applyBorder="1" applyAlignment="1">
      <alignment horizontal="center" vertical="center" wrapText="1"/>
    </xf>
    <xf numFmtId="10" fontId="0" fillId="8" borderId="71" xfId="0" applyNumberFormat="1" applyFill="1" applyBorder="1" applyAlignment="1">
      <alignment horizontal="center" vertical="center" wrapText="1"/>
    </xf>
    <xf numFmtId="10" fontId="0" fillId="8" borderId="72" xfId="0" applyNumberFormat="1" applyFill="1" applyBorder="1" applyAlignment="1">
      <alignment horizontal="center" vertical="center" wrapText="1"/>
    </xf>
    <xf numFmtId="10" fontId="0" fillId="8" borderId="73" xfId="0" applyNumberForma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left" vertical="center" wrapText="1"/>
    </xf>
    <xf numFmtId="10" fontId="9" fillId="0" borderId="21" xfId="0" applyNumberFormat="1" applyFont="1" applyBorder="1" applyAlignment="1">
      <alignment horizontal="center" vertical="center" wrapText="1"/>
    </xf>
    <xf numFmtId="10" fontId="6" fillId="7" borderId="28" xfId="0" applyNumberFormat="1" applyFont="1" applyFill="1" applyBorder="1" applyAlignment="1">
      <alignment horizontal="center" vertical="center" wrapText="1"/>
    </xf>
    <xf numFmtId="10" fontId="10" fillId="0" borderId="22" xfId="0" applyNumberFormat="1" applyFont="1" applyBorder="1" applyAlignment="1">
      <alignment horizontal="center" vertical="center" wrapText="1"/>
    </xf>
    <xf numFmtId="10" fontId="9" fillId="7" borderId="23" xfId="0" applyNumberFormat="1" applyFont="1" applyFill="1" applyBorder="1" applyAlignment="1">
      <alignment horizontal="center" vertical="center" wrapText="1"/>
    </xf>
    <xf numFmtId="10" fontId="9" fillId="7" borderId="24" xfId="0" applyNumberFormat="1" applyFont="1" applyFill="1" applyBorder="1" applyAlignment="1">
      <alignment horizontal="center" vertical="center" wrapText="1"/>
    </xf>
    <xf numFmtId="10" fontId="10" fillId="0" borderId="22" xfId="2" applyNumberFormat="1" applyFont="1" applyBorder="1" applyAlignment="1">
      <alignment horizontal="center" vertical="center" wrapText="1"/>
    </xf>
    <xf numFmtId="10" fontId="9" fillId="7" borderId="23" xfId="2" applyNumberFormat="1" applyFont="1" applyFill="1" applyBorder="1" applyAlignment="1">
      <alignment horizontal="center" vertical="center" wrapText="1"/>
    </xf>
    <xf numFmtId="10" fontId="9" fillId="7" borderId="24" xfId="2" applyNumberFormat="1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3" xfId="0" applyBorder="1" applyAlignment="1">
      <alignment horizontal="center"/>
    </xf>
    <xf numFmtId="0" fontId="0" fillId="0" borderId="0" xfId="0" applyAlignment="1">
      <alignment horizontal="center"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7" fillId="6" borderId="9" xfId="0" applyNumberFormat="1" applyFont="1" applyFill="1" applyBorder="1" applyAlignment="1">
      <alignment horizontal="center" vertical="center" wrapText="1"/>
    </xf>
    <xf numFmtId="2" fontId="7" fillId="6" borderId="10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11" fillId="2" borderId="56" xfId="0" applyNumberFormat="1" applyFont="1" applyFill="1" applyBorder="1" applyAlignment="1">
      <alignment horizontal="center" vertical="center" wrapText="1"/>
    </xf>
    <xf numFmtId="2" fontId="11" fillId="2" borderId="4" xfId="0" applyNumberFormat="1" applyFont="1" applyFill="1" applyBorder="1" applyAlignment="1">
      <alignment horizontal="center" vertical="center" wrapText="1"/>
    </xf>
    <xf numFmtId="2" fontId="11" fillId="2" borderId="5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top" wrapText="1"/>
    </xf>
    <xf numFmtId="0" fontId="13" fillId="0" borderId="55" xfId="0" applyFont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17">
    <dxf>
      <font>
        <color rgb="FF9C5700"/>
      </font>
      <fill>
        <patternFill>
          <bgColor rgb="FFFFEB9C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123538</xdr:colOff>
      <xdr:row>0</xdr:row>
      <xdr:rowOff>47288</xdr:rowOff>
    </xdr:from>
    <xdr:to>
      <xdr:col>2</xdr:col>
      <xdr:colOff>967064</xdr:colOff>
      <xdr:row>11</xdr:row>
      <xdr:rowOff>177800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538" y="47288"/>
          <a:ext cx="2129401" cy="3254712"/>
        </a:xfrm>
        <a:prstGeom prst="rect">
          <a:avLst/>
        </a:prstGeom>
      </xdr:spPr>
    </xdr:pic>
    <xdr:clientData/>
  </xdr:twoCellAnchor>
  <xdr:twoCellAnchor editAs="oneCell">
    <xdr:from>
      <xdr:col>2</xdr:col>
      <xdr:colOff>1266825</xdr:colOff>
      <xdr:row>2</xdr:row>
      <xdr:rowOff>180975</xdr:rowOff>
    </xdr:from>
    <xdr:to>
      <xdr:col>2</xdr:col>
      <xdr:colOff>3345656</xdr:colOff>
      <xdr:row>8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A50F9F9A-DD15-41DE-9FC4-A0E833D96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5984" t="2830" r="4724" b="3150"/>
        <a:stretch/>
      </xdr:blipFill>
      <xdr:spPr>
        <a:xfrm>
          <a:off x="3314700" y="561975"/>
          <a:ext cx="2078831" cy="2162175"/>
        </a:xfrm>
        <a:prstGeom prst="rect">
          <a:avLst/>
        </a:prstGeom>
      </xdr:spPr>
    </xdr:pic>
    <xdr:clientData/>
  </xdr:twoCellAnchor>
  <xdr:twoCellAnchor editAs="oneCell">
    <xdr:from>
      <xdr:col>21</xdr:col>
      <xdr:colOff>1092197</xdr:colOff>
      <xdr:row>2</xdr:row>
      <xdr:rowOff>38100</xdr:rowOff>
    </xdr:from>
    <xdr:to>
      <xdr:col>23</xdr:col>
      <xdr:colOff>3763135</xdr:colOff>
      <xdr:row>6</xdr:row>
      <xdr:rowOff>317500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70" t="14000" r="7851" b="11004"/>
        <a:stretch/>
      </xdr:blipFill>
      <xdr:spPr>
        <a:xfrm>
          <a:off x="30829247" y="419100"/>
          <a:ext cx="4924635" cy="199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45"/>
  <sheetViews>
    <sheetView tabSelected="1" view="pageBreakPreview" topLeftCell="A14" zoomScale="70" zoomScaleNormal="70" zoomScaleSheetLayoutView="70" workbookViewId="0">
      <selection activeCell="C17" sqref="C17"/>
    </sheetView>
  </sheetViews>
  <sheetFormatPr baseColWidth="10" defaultColWidth="11.42578125" defaultRowHeight="15" x14ac:dyDescent="0.25"/>
  <cols>
    <col min="2" max="2" width="19.28515625" customWidth="1"/>
    <col min="3" max="3" width="60.42578125" customWidth="1"/>
    <col min="4" max="6" width="31.42578125" customWidth="1"/>
    <col min="7" max="15" width="16.85546875" customWidth="1"/>
    <col min="16" max="23" width="18.140625" customWidth="1"/>
    <col min="24" max="24" width="61.85546875" customWidth="1"/>
  </cols>
  <sheetData>
    <row r="3" spans="2:24" ht="15.75" thickBot="1" x14ac:dyDescent="0.3"/>
    <row r="4" spans="2:24" ht="63" customHeight="1" x14ac:dyDescent="0.25">
      <c r="E4" s="164" t="s">
        <v>0</v>
      </c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</row>
    <row r="5" spans="2:24" ht="30" customHeight="1" x14ac:dyDescent="0.25">
      <c r="E5" s="166" t="s">
        <v>1</v>
      </c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</row>
    <row r="6" spans="2:24" ht="26.25" customHeight="1" x14ac:dyDescent="0.25">
      <c r="E6" s="166" t="s">
        <v>72</v>
      </c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</row>
    <row r="7" spans="2:24" ht="26.25" customHeight="1" x14ac:dyDescent="0.25">
      <c r="E7" s="166" t="s">
        <v>73</v>
      </c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</row>
    <row r="8" spans="2:24" ht="15.75" customHeight="1" thickBot="1" x14ac:dyDescent="0.3"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11" spans="2:24" ht="9" customHeight="1" thickBot="1" x14ac:dyDescent="0.3"/>
    <row r="12" spans="2:24" ht="26.25" customHeight="1" thickBot="1" x14ac:dyDescent="0.3">
      <c r="G12" s="168" t="s">
        <v>2</v>
      </c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70"/>
    </row>
    <row r="13" spans="2:24" ht="57" customHeight="1" thickBot="1" x14ac:dyDescent="0.3">
      <c r="B13" s="156" t="s">
        <v>3</v>
      </c>
      <c r="C13" s="156" t="s">
        <v>4</v>
      </c>
      <c r="D13" s="158" t="s">
        <v>5</v>
      </c>
      <c r="E13" s="159"/>
      <c r="F13" s="160"/>
      <c r="G13" s="161" t="s">
        <v>6</v>
      </c>
      <c r="H13" s="162"/>
      <c r="I13" s="162"/>
      <c r="J13" s="162"/>
      <c r="K13" s="163"/>
      <c r="L13" s="158" t="s">
        <v>7</v>
      </c>
      <c r="M13" s="159"/>
      <c r="N13" s="159"/>
      <c r="O13" s="160"/>
      <c r="P13" s="146" t="s">
        <v>8</v>
      </c>
      <c r="Q13" s="147"/>
      <c r="R13" s="147"/>
      <c r="S13" s="148"/>
      <c r="T13" s="147" t="s">
        <v>9</v>
      </c>
      <c r="U13" s="147"/>
      <c r="V13" s="147"/>
      <c r="W13" s="148"/>
      <c r="X13" s="149" t="s">
        <v>10</v>
      </c>
    </row>
    <row r="14" spans="2:24" ht="143.25" customHeight="1" thickBot="1" x14ac:dyDescent="0.3">
      <c r="B14" s="157"/>
      <c r="C14" s="157"/>
      <c r="D14" s="4" t="s">
        <v>11</v>
      </c>
      <c r="E14" s="4" t="s">
        <v>12</v>
      </c>
      <c r="F14" s="3" t="s">
        <v>13</v>
      </c>
      <c r="G14" s="5" t="s">
        <v>14</v>
      </c>
      <c r="H14" s="6" t="s">
        <v>15</v>
      </c>
      <c r="I14" s="7" t="s">
        <v>16</v>
      </c>
      <c r="J14" s="8" t="s">
        <v>17</v>
      </c>
      <c r="K14" s="9" t="s">
        <v>18</v>
      </c>
      <c r="L14" s="10" t="s">
        <v>15</v>
      </c>
      <c r="M14" s="11" t="s">
        <v>16</v>
      </c>
      <c r="N14" s="12" t="s">
        <v>17</v>
      </c>
      <c r="O14" s="13" t="s">
        <v>18</v>
      </c>
      <c r="P14" s="10" t="s">
        <v>15</v>
      </c>
      <c r="Q14" s="14" t="s">
        <v>16</v>
      </c>
      <c r="R14" s="12" t="s">
        <v>17</v>
      </c>
      <c r="S14" s="15" t="s">
        <v>18</v>
      </c>
      <c r="T14" s="12" t="s">
        <v>15</v>
      </c>
      <c r="U14" s="14" t="s">
        <v>16</v>
      </c>
      <c r="V14" s="12" t="s">
        <v>17</v>
      </c>
      <c r="W14" s="15" t="s">
        <v>18</v>
      </c>
      <c r="X14" s="150"/>
    </row>
    <row r="15" spans="2:24" ht="165.75" customHeight="1" thickBot="1" x14ac:dyDescent="0.3">
      <c r="B15" s="16" t="s">
        <v>19</v>
      </c>
      <c r="C15" s="17" t="s">
        <v>77</v>
      </c>
      <c r="D15" s="17" t="s">
        <v>75</v>
      </c>
      <c r="E15" s="18" t="s">
        <v>20</v>
      </c>
      <c r="F15" s="19" t="s">
        <v>21</v>
      </c>
      <c r="G15" s="117">
        <v>0.95330000000000004</v>
      </c>
      <c r="H15" s="119">
        <v>0.23830000000000001</v>
      </c>
      <c r="I15" s="120">
        <v>0.23830000000000001</v>
      </c>
      <c r="J15" s="120">
        <v>0.23830000000000001</v>
      </c>
      <c r="K15" s="121">
        <v>0.23830000000000001</v>
      </c>
      <c r="L15" s="122">
        <v>0.23830000000000001</v>
      </c>
      <c r="M15" s="123"/>
      <c r="N15" s="123"/>
      <c r="O15" s="124"/>
      <c r="P15" s="27">
        <f t="shared" ref="P15:P16" si="0">IFERROR((L15/H15),"100%")</f>
        <v>1</v>
      </c>
      <c r="Q15" s="28">
        <f t="shared" ref="Q15:Q16" si="1">IFERROR((M15/I15),"100%")</f>
        <v>0</v>
      </c>
      <c r="R15" s="28">
        <f t="shared" ref="Q15:S25" si="2">IFERROR((N15/J15),"100%")</f>
        <v>0</v>
      </c>
      <c r="S15" s="29">
        <f t="shared" si="2"/>
        <v>0</v>
      </c>
      <c r="T15" s="29">
        <f t="shared" ref="T15:T16" si="3">IFERROR(((L15)/(H15)),"100%")</f>
        <v>1</v>
      </c>
      <c r="U15" s="29">
        <f t="shared" ref="U15:U16" si="4">IFERROR(((L15+M15)/(H15+I15)),"100%")</f>
        <v>0.5</v>
      </c>
      <c r="V15" s="29">
        <f t="shared" ref="V15:V25" si="5">IFERROR(((L15+M15+N15)/(H15+I15+J15)),"100%")</f>
        <v>0.33333333333333331</v>
      </c>
      <c r="W15" s="29">
        <f t="shared" ref="W15:W25" si="6">IFERROR(((L15+M15+N15+O15)/(H15+I15+J15+K15)),"100%")</f>
        <v>0.25</v>
      </c>
      <c r="X15" s="20" t="s">
        <v>76</v>
      </c>
    </row>
    <row r="16" spans="2:24" ht="23.45" hidden="1" customHeight="1" x14ac:dyDescent="0.25">
      <c r="B16" s="151" t="s">
        <v>22</v>
      </c>
      <c r="C16" s="152"/>
      <c r="D16" s="152"/>
      <c r="E16" s="152"/>
      <c r="F16" s="152"/>
      <c r="G16" s="118"/>
      <c r="H16" s="21"/>
      <c r="I16" s="22"/>
      <c r="J16" s="22"/>
      <c r="K16" s="23"/>
      <c r="L16" s="24"/>
      <c r="M16" s="25"/>
      <c r="N16" s="25"/>
      <c r="O16" s="26"/>
      <c r="P16" s="27" t="str">
        <f t="shared" si="0"/>
        <v>100%</v>
      </c>
      <c r="Q16" s="28" t="str">
        <f t="shared" si="1"/>
        <v>100%</v>
      </c>
      <c r="R16" s="28" t="str">
        <f t="shared" si="2"/>
        <v>100%</v>
      </c>
      <c r="S16" s="29" t="str">
        <f t="shared" si="2"/>
        <v>100%</v>
      </c>
      <c r="T16" s="29" t="str">
        <f t="shared" si="3"/>
        <v>100%</v>
      </c>
      <c r="U16" s="29" t="str">
        <f t="shared" si="4"/>
        <v>100%</v>
      </c>
      <c r="V16" s="29" t="str">
        <f t="shared" si="5"/>
        <v>100%</v>
      </c>
      <c r="W16" s="29" t="str">
        <f t="shared" si="6"/>
        <v>100%</v>
      </c>
      <c r="X16" s="30"/>
    </row>
    <row r="17" spans="2:28" ht="141" customHeight="1" x14ac:dyDescent="0.25">
      <c r="B17" s="31" t="s">
        <v>23</v>
      </c>
      <c r="C17" s="32" t="s">
        <v>24</v>
      </c>
      <c r="D17" s="32" t="s">
        <v>25</v>
      </c>
      <c r="E17" s="33" t="s">
        <v>26</v>
      </c>
      <c r="F17" s="34" t="s">
        <v>27</v>
      </c>
      <c r="G17" s="35">
        <v>14050</v>
      </c>
      <c r="H17" s="36">
        <v>1800</v>
      </c>
      <c r="I17" s="25">
        <v>4500</v>
      </c>
      <c r="J17" s="25">
        <v>4550</v>
      </c>
      <c r="K17" s="37">
        <v>3200</v>
      </c>
      <c r="L17" s="24">
        <v>1800</v>
      </c>
      <c r="M17" s="25"/>
      <c r="N17" s="25"/>
      <c r="O17" s="26"/>
      <c r="P17" s="27">
        <f>IFERROR((L17/H17),"100%")</f>
        <v>1</v>
      </c>
      <c r="Q17" s="28">
        <f>IFERROR((M17/I17),"100%")</f>
        <v>0</v>
      </c>
      <c r="R17" s="28">
        <f t="shared" si="2"/>
        <v>0</v>
      </c>
      <c r="S17" s="29">
        <f t="shared" si="2"/>
        <v>0</v>
      </c>
      <c r="T17" s="29">
        <f>IFERROR(((L17)/(H17)),"100%")</f>
        <v>1</v>
      </c>
      <c r="U17" s="29">
        <f>IFERROR(((L17+M17)/(H17+I17)),"100%")</f>
        <v>0.2857142857142857</v>
      </c>
      <c r="V17" s="29">
        <f t="shared" si="5"/>
        <v>0.16589861751152074</v>
      </c>
      <c r="W17" s="29">
        <f t="shared" si="6"/>
        <v>0.12811387900355872</v>
      </c>
      <c r="X17" s="38" t="s">
        <v>28</v>
      </c>
      <c r="AB17" s="39"/>
    </row>
    <row r="18" spans="2:28" ht="116.25" customHeight="1" x14ac:dyDescent="0.25">
      <c r="B18" s="40" t="s">
        <v>29</v>
      </c>
      <c r="C18" s="41" t="s">
        <v>30</v>
      </c>
      <c r="D18" s="42" t="s">
        <v>31</v>
      </c>
      <c r="E18" s="43" t="s">
        <v>26</v>
      </c>
      <c r="F18" s="44" t="s">
        <v>32</v>
      </c>
      <c r="G18" s="45">
        <v>44</v>
      </c>
      <c r="H18" s="46">
        <v>9</v>
      </c>
      <c r="I18" s="47">
        <v>12</v>
      </c>
      <c r="J18" s="47">
        <v>13</v>
      </c>
      <c r="K18" s="48">
        <v>10</v>
      </c>
      <c r="L18" s="49">
        <v>9</v>
      </c>
      <c r="M18" s="47"/>
      <c r="N18" s="47"/>
      <c r="O18" s="50"/>
      <c r="P18" s="27">
        <f t="shared" ref="P18:P25" si="7">IFERROR((L18/H18),"100%")</f>
        <v>1</v>
      </c>
      <c r="Q18" s="28">
        <f t="shared" si="2"/>
        <v>0</v>
      </c>
      <c r="R18" s="28">
        <f t="shared" si="2"/>
        <v>0</v>
      </c>
      <c r="S18" s="29">
        <f t="shared" si="2"/>
        <v>0</v>
      </c>
      <c r="T18" s="29">
        <f t="shared" ref="T18:T25" si="8">IFERROR(((L18)/(H18)),"100%")</f>
        <v>1</v>
      </c>
      <c r="U18" s="29">
        <f t="shared" ref="U18:U25" si="9">IFERROR(((L18+M18)/(H18+I18)),"100%")</f>
        <v>0.42857142857142855</v>
      </c>
      <c r="V18" s="29">
        <f t="shared" si="5"/>
        <v>0.26470588235294118</v>
      </c>
      <c r="W18" s="29">
        <f t="shared" si="6"/>
        <v>0.20454545454545456</v>
      </c>
      <c r="X18" s="51" t="s">
        <v>33</v>
      </c>
    </row>
    <row r="19" spans="2:28" ht="114" customHeight="1" x14ac:dyDescent="0.25">
      <c r="B19" s="52" t="s">
        <v>34</v>
      </c>
      <c r="C19" s="53" t="s">
        <v>35</v>
      </c>
      <c r="D19" s="54" t="s">
        <v>36</v>
      </c>
      <c r="E19" s="55" t="s">
        <v>26</v>
      </c>
      <c r="F19" s="56" t="s">
        <v>37</v>
      </c>
      <c r="G19" s="57">
        <v>8</v>
      </c>
      <c r="H19" s="46">
        <v>1</v>
      </c>
      <c r="I19" s="47">
        <v>2</v>
      </c>
      <c r="J19" s="47">
        <v>3</v>
      </c>
      <c r="K19" s="48">
        <v>2</v>
      </c>
      <c r="L19" s="49">
        <v>1</v>
      </c>
      <c r="M19" s="47"/>
      <c r="N19" s="47"/>
      <c r="O19" s="50"/>
      <c r="P19" s="27">
        <f t="shared" si="7"/>
        <v>1</v>
      </c>
      <c r="Q19" s="28">
        <f t="shared" si="2"/>
        <v>0</v>
      </c>
      <c r="R19" s="28">
        <f t="shared" si="2"/>
        <v>0</v>
      </c>
      <c r="S19" s="29">
        <f t="shared" si="2"/>
        <v>0</v>
      </c>
      <c r="T19" s="29">
        <f t="shared" si="8"/>
        <v>1</v>
      </c>
      <c r="U19" s="29">
        <f t="shared" si="9"/>
        <v>0.33333333333333331</v>
      </c>
      <c r="V19" s="29">
        <f t="shared" si="5"/>
        <v>0.16666666666666666</v>
      </c>
      <c r="W19" s="29">
        <f t="shared" si="6"/>
        <v>0.125</v>
      </c>
      <c r="X19" s="58" t="s">
        <v>38</v>
      </c>
    </row>
    <row r="20" spans="2:28" ht="108.75" customHeight="1" x14ac:dyDescent="0.25">
      <c r="B20" s="59" t="s">
        <v>34</v>
      </c>
      <c r="C20" s="60" t="s">
        <v>39</v>
      </c>
      <c r="D20" s="20" t="s">
        <v>40</v>
      </c>
      <c r="E20" s="61" t="s">
        <v>26</v>
      </c>
      <c r="F20" s="62" t="s">
        <v>37</v>
      </c>
      <c r="G20" s="63">
        <v>14</v>
      </c>
      <c r="H20" s="64">
        <v>1</v>
      </c>
      <c r="I20" s="65">
        <v>4</v>
      </c>
      <c r="J20" s="65">
        <v>5</v>
      </c>
      <c r="K20" s="66">
        <v>4</v>
      </c>
      <c r="L20" s="67">
        <v>1</v>
      </c>
      <c r="M20" s="65"/>
      <c r="N20" s="65"/>
      <c r="O20" s="68"/>
      <c r="P20" s="27">
        <f t="shared" si="7"/>
        <v>1</v>
      </c>
      <c r="Q20" s="28">
        <f t="shared" si="2"/>
        <v>0</v>
      </c>
      <c r="R20" s="28">
        <f t="shared" si="2"/>
        <v>0</v>
      </c>
      <c r="S20" s="29">
        <f t="shared" si="2"/>
        <v>0</v>
      </c>
      <c r="T20" s="29">
        <f t="shared" si="8"/>
        <v>1</v>
      </c>
      <c r="U20" s="29">
        <f t="shared" si="9"/>
        <v>0.2</v>
      </c>
      <c r="V20" s="29">
        <f t="shared" si="5"/>
        <v>0.1</v>
      </c>
      <c r="W20" s="29">
        <f t="shared" si="6"/>
        <v>7.1428571428571425E-2</v>
      </c>
      <c r="X20" s="58" t="s">
        <v>41</v>
      </c>
    </row>
    <row r="21" spans="2:28" ht="111" customHeight="1" x14ac:dyDescent="0.25">
      <c r="B21" s="59" t="s">
        <v>34</v>
      </c>
      <c r="C21" s="60" t="s">
        <v>42</v>
      </c>
      <c r="D21" s="20" t="s">
        <v>43</v>
      </c>
      <c r="E21" s="61" t="s">
        <v>26</v>
      </c>
      <c r="F21" s="62" t="s">
        <v>37</v>
      </c>
      <c r="G21" s="63">
        <v>22</v>
      </c>
      <c r="H21" s="64">
        <v>7</v>
      </c>
      <c r="I21" s="65">
        <v>6</v>
      </c>
      <c r="J21" s="65">
        <v>5</v>
      </c>
      <c r="K21" s="66">
        <v>4</v>
      </c>
      <c r="L21" s="67">
        <v>7</v>
      </c>
      <c r="M21" s="65"/>
      <c r="N21" s="65"/>
      <c r="O21" s="68"/>
      <c r="P21" s="27">
        <f t="shared" si="7"/>
        <v>1</v>
      </c>
      <c r="Q21" s="28">
        <f t="shared" si="2"/>
        <v>0</v>
      </c>
      <c r="R21" s="28">
        <f t="shared" si="2"/>
        <v>0</v>
      </c>
      <c r="S21" s="29">
        <f t="shared" si="2"/>
        <v>0</v>
      </c>
      <c r="T21" s="29">
        <f t="shared" si="8"/>
        <v>1</v>
      </c>
      <c r="U21" s="29">
        <f t="shared" si="9"/>
        <v>0.53846153846153844</v>
      </c>
      <c r="V21" s="29">
        <f t="shared" si="5"/>
        <v>0.3888888888888889</v>
      </c>
      <c r="W21" s="29">
        <f t="shared" si="6"/>
        <v>0.31818181818181818</v>
      </c>
      <c r="X21" s="58" t="s">
        <v>44</v>
      </c>
    </row>
    <row r="22" spans="2:28" ht="109.5" customHeight="1" x14ac:dyDescent="0.25">
      <c r="B22" s="69" t="s">
        <v>45</v>
      </c>
      <c r="C22" s="70" t="s">
        <v>46</v>
      </c>
      <c r="D22" s="71" t="s">
        <v>47</v>
      </c>
      <c r="E22" s="72" t="s">
        <v>26</v>
      </c>
      <c r="F22" s="73" t="s">
        <v>37</v>
      </c>
      <c r="G22" s="74">
        <v>44</v>
      </c>
      <c r="H22" s="64">
        <v>8</v>
      </c>
      <c r="I22" s="65">
        <v>13</v>
      </c>
      <c r="J22" s="65">
        <v>13</v>
      </c>
      <c r="K22" s="66">
        <v>10</v>
      </c>
      <c r="L22" s="67">
        <v>6</v>
      </c>
      <c r="M22" s="65"/>
      <c r="N22" s="65"/>
      <c r="O22" s="68"/>
      <c r="P22" s="27">
        <f t="shared" si="7"/>
        <v>0.75</v>
      </c>
      <c r="Q22" s="28">
        <f t="shared" si="2"/>
        <v>0</v>
      </c>
      <c r="R22" s="28">
        <f t="shared" si="2"/>
        <v>0</v>
      </c>
      <c r="S22" s="29">
        <f t="shared" si="2"/>
        <v>0</v>
      </c>
      <c r="T22" s="29">
        <f t="shared" si="8"/>
        <v>0.75</v>
      </c>
      <c r="U22" s="29">
        <f t="shared" si="9"/>
        <v>0.2857142857142857</v>
      </c>
      <c r="V22" s="29">
        <f t="shared" si="5"/>
        <v>0.17647058823529413</v>
      </c>
      <c r="W22" s="29">
        <f t="shared" si="6"/>
        <v>0.13636363636363635</v>
      </c>
      <c r="X22" s="116" t="s">
        <v>74</v>
      </c>
    </row>
    <row r="23" spans="2:28" ht="114.75" customHeight="1" x14ac:dyDescent="0.25">
      <c r="B23" s="59" t="s">
        <v>34</v>
      </c>
      <c r="C23" s="60" t="s">
        <v>48</v>
      </c>
      <c r="D23" s="20" t="s">
        <v>49</v>
      </c>
      <c r="E23" s="61" t="s">
        <v>26</v>
      </c>
      <c r="F23" s="62" t="s">
        <v>37</v>
      </c>
      <c r="G23" s="63">
        <v>23</v>
      </c>
      <c r="H23" s="64">
        <v>6</v>
      </c>
      <c r="I23" s="65">
        <v>6</v>
      </c>
      <c r="J23" s="65">
        <v>6</v>
      </c>
      <c r="K23" s="66">
        <v>5</v>
      </c>
      <c r="L23" s="67">
        <v>5</v>
      </c>
      <c r="M23" s="65"/>
      <c r="N23" s="65"/>
      <c r="O23" s="68"/>
      <c r="P23" s="27">
        <f t="shared" si="7"/>
        <v>0.83333333333333337</v>
      </c>
      <c r="Q23" s="28">
        <f t="shared" si="2"/>
        <v>0</v>
      </c>
      <c r="R23" s="28">
        <f t="shared" si="2"/>
        <v>0</v>
      </c>
      <c r="S23" s="29">
        <f t="shared" si="2"/>
        <v>0</v>
      </c>
      <c r="T23" s="29">
        <f t="shared" si="8"/>
        <v>0.83333333333333337</v>
      </c>
      <c r="U23" s="29">
        <f t="shared" si="9"/>
        <v>0.41666666666666669</v>
      </c>
      <c r="V23" s="29">
        <f t="shared" si="5"/>
        <v>0.27777777777777779</v>
      </c>
      <c r="W23" s="29">
        <f t="shared" si="6"/>
        <v>0.21739130434782608</v>
      </c>
      <c r="X23" s="58" t="s">
        <v>50</v>
      </c>
    </row>
    <row r="24" spans="2:28" ht="111.75" customHeight="1" x14ac:dyDescent="0.25">
      <c r="B24" s="59" t="s">
        <v>34</v>
      </c>
      <c r="C24" s="60" t="s">
        <v>51</v>
      </c>
      <c r="D24" s="20" t="s">
        <v>52</v>
      </c>
      <c r="E24" s="61" t="s">
        <v>26</v>
      </c>
      <c r="F24" s="62" t="s">
        <v>37</v>
      </c>
      <c r="G24" s="63">
        <v>13</v>
      </c>
      <c r="H24" s="64">
        <v>2</v>
      </c>
      <c r="I24" s="65">
        <v>4</v>
      </c>
      <c r="J24" s="65">
        <v>4</v>
      </c>
      <c r="K24" s="66">
        <v>3</v>
      </c>
      <c r="L24" s="67">
        <v>2</v>
      </c>
      <c r="M24" s="65"/>
      <c r="N24" s="65"/>
      <c r="O24" s="68"/>
      <c r="P24" s="27">
        <f t="shared" si="7"/>
        <v>1</v>
      </c>
      <c r="Q24" s="28">
        <f t="shared" si="2"/>
        <v>0</v>
      </c>
      <c r="R24" s="28">
        <f t="shared" si="2"/>
        <v>0</v>
      </c>
      <c r="S24" s="29">
        <f t="shared" si="2"/>
        <v>0</v>
      </c>
      <c r="T24" s="29">
        <f t="shared" si="8"/>
        <v>1</v>
      </c>
      <c r="U24" s="29">
        <f t="shared" si="9"/>
        <v>0.33333333333333331</v>
      </c>
      <c r="V24" s="29">
        <f t="shared" si="5"/>
        <v>0.2</v>
      </c>
      <c r="W24" s="29">
        <f t="shared" si="6"/>
        <v>0.15384615384615385</v>
      </c>
      <c r="X24" s="58" t="s">
        <v>53</v>
      </c>
    </row>
    <row r="25" spans="2:28" ht="99.75" customHeight="1" thickBot="1" x14ac:dyDescent="0.3">
      <c r="B25" s="75" t="s">
        <v>34</v>
      </c>
      <c r="C25" s="76" t="s">
        <v>54</v>
      </c>
      <c r="D25" s="77" t="s">
        <v>55</v>
      </c>
      <c r="E25" s="78" t="s">
        <v>26</v>
      </c>
      <c r="F25" s="79" t="s">
        <v>37</v>
      </c>
      <c r="G25" s="80">
        <v>8</v>
      </c>
      <c r="H25" s="81">
        <v>0</v>
      </c>
      <c r="I25" s="82">
        <v>3</v>
      </c>
      <c r="J25" s="82">
        <v>3</v>
      </c>
      <c r="K25" s="83">
        <v>2</v>
      </c>
      <c r="L25" s="84">
        <v>0</v>
      </c>
      <c r="M25" s="82"/>
      <c r="N25" s="82"/>
      <c r="O25" s="85"/>
      <c r="P25" s="27" t="str">
        <f t="shared" si="7"/>
        <v>100%</v>
      </c>
      <c r="Q25" s="28">
        <f t="shared" si="2"/>
        <v>0</v>
      </c>
      <c r="R25" s="28">
        <f t="shared" si="2"/>
        <v>0</v>
      </c>
      <c r="S25" s="29">
        <f t="shared" si="2"/>
        <v>0</v>
      </c>
      <c r="T25" s="29" t="str">
        <f t="shared" si="8"/>
        <v>100%</v>
      </c>
      <c r="U25" s="29">
        <f t="shared" si="9"/>
        <v>0</v>
      </c>
      <c r="V25" s="29">
        <f t="shared" si="5"/>
        <v>0</v>
      </c>
      <c r="W25" s="29">
        <f t="shared" si="6"/>
        <v>0</v>
      </c>
      <c r="X25" s="86" t="s">
        <v>56</v>
      </c>
    </row>
    <row r="35" spans="2:24" ht="47.25" customHeight="1" x14ac:dyDescent="0.25">
      <c r="C35" s="153" t="s">
        <v>57</v>
      </c>
      <c r="D35" s="153"/>
      <c r="J35" s="154" t="s">
        <v>58</v>
      </c>
      <c r="K35" s="155"/>
      <c r="L35" s="155"/>
      <c r="M35" s="155"/>
      <c r="N35" s="155"/>
      <c r="O35" s="155"/>
      <c r="W35" s="153" t="s">
        <v>59</v>
      </c>
      <c r="X35" s="153"/>
    </row>
    <row r="37" spans="2:24" ht="15.75" thickBot="1" x14ac:dyDescent="0.3"/>
    <row r="38" spans="2:24" ht="15.75" thickBot="1" x14ac:dyDescent="0.3">
      <c r="E38" s="134" t="s">
        <v>60</v>
      </c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6"/>
    </row>
    <row r="39" spans="2:24" ht="30.6" customHeight="1" thickBot="1" x14ac:dyDescent="0.3">
      <c r="E39" s="137" t="s">
        <v>61</v>
      </c>
      <c r="F39" s="137" t="s">
        <v>62</v>
      </c>
      <c r="G39" s="134" t="s">
        <v>63</v>
      </c>
      <c r="H39" s="135"/>
      <c r="I39" s="135"/>
      <c r="J39" s="136"/>
      <c r="K39" s="139" t="s">
        <v>64</v>
      </c>
      <c r="L39" s="140"/>
      <c r="M39" s="140"/>
      <c r="N39" s="141"/>
      <c r="O39" s="139" t="s">
        <v>65</v>
      </c>
      <c r="P39" s="140"/>
      <c r="Q39" s="140"/>
      <c r="R39" s="141"/>
      <c r="S39" s="139" t="s">
        <v>66</v>
      </c>
      <c r="T39" s="140"/>
      <c r="U39" s="140"/>
      <c r="V39" s="140"/>
      <c r="W39" s="142" t="s">
        <v>67</v>
      </c>
      <c r="X39" s="143"/>
    </row>
    <row r="40" spans="2:24" ht="29.25" thickBot="1" x14ac:dyDescent="0.3">
      <c r="E40" s="138"/>
      <c r="F40" s="138"/>
      <c r="G40" s="87" t="s">
        <v>68</v>
      </c>
      <c r="H40" s="88" t="s">
        <v>69</v>
      </c>
      <c r="I40" s="89" t="s">
        <v>70</v>
      </c>
      <c r="J40" s="88" t="s">
        <v>71</v>
      </c>
      <c r="K40" s="87" t="s">
        <v>68</v>
      </c>
      <c r="L40" s="88" t="s">
        <v>69</v>
      </c>
      <c r="M40" s="89" t="s">
        <v>70</v>
      </c>
      <c r="N40" s="88" t="s">
        <v>71</v>
      </c>
      <c r="O40" s="87" t="s">
        <v>68</v>
      </c>
      <c r="P40" s="88" t="s">
        <v>69</v>
      </c>
      <c r="Q40" s="89" t="s">
        <v>70</v>
      </c>
      <c r="R40" s="88" t="s">
        <v>71</v>
      </c>
      <c r="S40" s="87" t="s">
        <v>68</v>
      </c>
      <c r="T40" s="88" t="s">
        <v>69</v>
      </c>
      <c r="U40" s="89" t="s">
        <v>70</v>
      </c>
      <c r="V40" s="90" t="s">
        <v>71</v>
      </c>
      <c r="W40" s="144"/>
      <c r="X40" s="145"/>
    </row>
    <row r="41" spans="2:24" x14ac:dyDescent="0.25">
      <c r="E41" s="91"/>
      <c r="F41" s="92"/>
      <c r="G41" s="93"/>
      <c r="H41" s="25"/>
      <c r="I41" s="25"/>
      <c r="J41" s="26"/>
      <c r="K41" s="93"/>
      <c r="L41" s="25"/>
      <c r="M41" s="25"/>
      <c r="N41" s="26"/>
      <c r="O41" s="94" t="str">
        <f>IFERROR((K41/G41),"NO APLICA")</f>
        <v>NO APLICA</v>
      </c>
      <c r="P41" s="95" t="str">
        <f>IFERROR((L41/H41),"NO APLICA")</f>
        <v>NO APLICA</v>
      </c>
      <c r="Q41" s="95" t="str">
        <f>IFERROR((M41/I41),"NO APLICA")</f>
        <v>NO APLICA</v>
      </c>
      <c r="R41" s="96" t="str">
        <f>IFERROR((N41/J41),"NO APLICA")</f>
        <v>NO APLICA</v>
      </c>
      <c r="S41" s="94" t="str">
        <f>IFERROR(((K41)/(G41)),"NO APLICA")</f>
        <v>NO APLICA</v>
      </c>
      <c r="T41" s="95" t="str">
        <f>IFERROR(((K41+L41)/(G41+H41)),"NO APLICA")</f>
        <v>NO APLICA</v>
      </c>
      <c r="U41" s="95" t="str">
        <f>IFERROR(((K41+L41+M41)/(G41+H41+I41)),"NO APLICA")</f>
        <v>NO APLICA</v>
      </c>
      <c r="V41" s="96" t="str">
        <f>IFERROR(((K41+L41+M41+N41)/(G41+H41+I41+J41)),"NO APLICA")</f>
        <v>NO APLICA</v>
      </c>
      <c r="W41" s="125"/>
      <c r="X41" s="126"/>
    </row>
    <row r="42" spans="2:24" x14ac:dyDescent="0.25">
      <c r="E42" s="97"/>
      <c r="F42" s="98">
        <v>0</v>
      </c>
      <c r="G42" s="99"/>
      <c r="H42" s="100"/>
      <c r="I42" s="100"/>
      <c r="J42" s="101"/>
      <c r="K42" s="102"/>
      <c r="L42" s="103"/>
      <c r="M42" s="103"/>
      <c r="N42" s="104"/>
      <c r="O42" s="94" t="str">
        <f>IFERROR(K42/G42,"NO APLICA")</f>
        <v>NO APLICA</v>
      </c>
      <c r="P42" s="95" t="str">
        <f t="shared" ref="P42:R44" si="10">IFERROR((L42/H42),"NO APLICA")</f>
        <v>NO APLICA</v>
      </c>
      <c r="Q42" s="95" t="str">
        <f t="shared" si="10"/>
        <v>NO APLICA</v>
      </c>
      <c r="R42" s="105" t="str">
        <f t="shared" si="10"/>
        <v>NO APLICA</v>
      </c>
      <c r="S42" s="94" t="str">
        <f>IFERROR(K42/F42,"NO APLICA")</f>
        <v>NO APLICA</v>
      </c>
      <c r="T42" s="95" t="str">
        <f>IFERROR(((K42+L42)/(G42+H42)),"NO APLICA")</f>
        <v>NO APLICA</v>
      </c>
      <c r="U42" s="95" t="str">
        <f t="shared" ref="U42:U44" si="11">IFERROR(((K42+L42+M42)/(G42+H42+I42)),"NO APLICA")</f>
        <v>NO APLICA</v>
      </c>
      <c r="V42" s="105" t="str">
        <f t="shared" ref="V42:V44" si="12">IFERROR(((K42+L42+M42+N42)/(G42+H42+I42+J42)),"NO APLICA")</f>
        <v>NO APLICA</v>
      </c>
      <c r="W42" s="127"/>
      <c r="X42" s="128"/>
    </row>
    <row r="43" spans="2:24" x14ac:dyDescent="0.25">
      <c r="E43" s="97"/>
      <c r="F43" s="98">
        <v>0</v>
      </c>
      <c r="G43" s="102"/>
      <c r="H43" s="100"/>
      <c r="I43" s="100"/>
      <c r="J43" s="101"/>
      <c r="K43" s="102"/>
      <c r="L43" s="103"/>
      <c r="M43" s="103"/>
      <c r="N43" s="104"/>
      <c r="O43" s="94" t="str">
        <f>IFERROR(K43/G43,"NO APLICA")</f>
        <v>NO APLICA</v>
      </c>
      <c r="P43" s="95" t="str">
        <f t="shared" si="10"/>
        <v>NO APLICA</v>
      </c>
      <c r="Q43" s="95" t="str">
        <f t="shared" si="10"/>
        <v>NO APLICA</v>
      </c>
      <c r="R43" s="105" t="str">
        <f>IFERROR((N43/J43),"NO APLICA")</f>
        <v>NO APLICA</v>
      </c>
      <c r="S43" s="94" t="str">
        <f>IFERROR(K43/F43,"NO APLICA")</f>
        <v>NO APLICA</v>
      </c>
      <c r="T43" s="95" t="str">
        <f t="shared" ref="T43:T44" si="13">IFERROR(((K43+L43)/(G43+H43)),"NO APLICA")</f>
        <v>NO APLICA</v>
      </c>
      <c r="U43" s="95" t="str">
        <f t="shared" si="11"/>
        <v>NO APLICA</v>
      </c>
      <c r="V43" s="105" t="str">
        <f t="shared" si="12"/>
        <v>NO APLICA</v>
      </c>
      <c r="W43" s="129"/>
      <c r="X43" s="130"/>
    </row>
    <row r="44" spans="2:24" ht="15.75" thickBot="1" x14ac:dyDescent="0.3">
      <c r="E44" s="106"/>
      <c r="F44" s="107"/>
      <c r="G44" s="108"/>
      <c r="H44" s="109"/>
      <c r="I44" s="109"/>
      <c r="J44" s="110"/>
      <c r="K44" s="108"/>
      <c r="L44" s="111"/>
      <c r="M44" s="111"/>
      <c r="N44" s="112"/>
      <c r="O44" s="113" t="str">
        <f>IFERROR(K44/G44,"NO APLICA")</f>
        <v>NO APLICA</v>
      </c>
      <c r="P44" s="114" t="str">
        <f>IFERROR((L44/H44),"NO APLICA")</f>
        <v>NO APLICA</v>
      </c>
      <c r="Q44" s="114" t="str">
        <f>IFERROR((M44/I44),"NO APLICA")</f>
        <v>NO APLICA</v>
      </c>
      <c r="R44" s="115" t="str">
        <f t="shared" si="10"/>
        <v>NO APLICA</v>
      </c>
      <c r="S44" s="113" t="str">
        <f>IFERROR(K44/F44,"NO APLICA")</f>
        <v>NO APLICA</v>
      </c>
      <c r="T44" s="114" t="str">
        <f t="shared" si="13"/>
        <v>NO APLICA</v>
      </c>
      <c r="U44" s="114" t="str">
        <f t="shared" si="11"/>
        <v>NO APLICA</v>
      </c>
      <c r="V44" s="115" t="str">
        <f t="shared" si="12"/>
        <v>NO APLICA</v>
      </c>
      <c r="W44" s="131"/>
      <c r="X44" s="132"/>
    </row>
    <row r="45" spans="2:24" ht="25.5" customHeight="1" x14ac:dyDescent="0.25">
      <c r="B45" s="133"/>
      <c r="C45" s="133"/>
    </row>
  </sheetData>
  <mergeCells count="30">
    <mergeCell ref="E4:S4"/>
    <mergeCell ref="E5:S5"/>
    <mergeCell ref="E6:S6"/>
    <mergeCell ref="E7:S7"/>
    <mergeCell ref="G12:W12"/>
    <mergeCell ref="P13:S13"/>
    <mergeCell ref="T13:W13"/>
    <mergeCell ref="X13:X14"/>
    <mergeCell ref="B16:F16"/>
    <mergeCell ref="C35:D35"/>
    <mergeCell ref="J35:O35"/>
    <mergeCell ref="W35:X35"/>
    <mergeCell ref="B13:B14"/>
    <mergeCell ref="C13:C14"/>
    <mergeCell ref="D13:F13"/>
    <mergeCell ref="G13:K13"/>
    <mergeCell ref="L13:O13"/>
    <mergeCell ref="E38:X38"/>
    <mergeCell ref="E39:E40"/>
    <mergeCell ref="F39:F40"/>
    <mergeCell ref="G39:J39"/>
    <mergeCell ref="K39:N39"/>
    <mergeCell ref="O39:R39"/>
    <mergeCell ref="S39:V39"/>
    <mergeCell ref="W39:X40"/>
    <mergeCell ref="W41:X41"/>
    <mergeCell ref="W42:X42"/>
    <mergeCell ref="W43:X43"/>
    <mergeCell ref="W44:X44"/>
    <mergeCell ref="B45:C45"/>
  </mergeCells>
  <conditionalFormatting sqref="G41:J44">
    <cfRule type="containsBlanks" dxfId="16" priority="14">
      <formula>LEN(TRIM(G41))=0</formula>
    </cfRule>
  </conditionalFormatting>
  <conditionalFormatting sqref="H15">
    <cfRule type="cellIs" priority="13" operator="equal">
      <formula>"NO DISPONIBLE"</formula>
    </cfRule>
  </conditionalFormatting>
  <conditionalFormatting sqref="H16:K25">
    <cfRule type="containsBlanks" dxfId="15" priority="22">
      <formula>LEN(TRIM(H16))=0</formula>
    </cfRule>
  </conditionalFormatting>
  <conditionalFormatting sqref="I15:K15">
    <cfRule type="cellIs" dxfId="14" priority="12" operator="equal">
      <formula>"NO DISPONIBLE"</formula>
    </cfRule>
  </conditionalFormatting>
  <conditionalFormatting sqref="K41:N44">
    <cfRule type="containsBlanks" dxfId="13" priority="15">
      <formula>LEN(TRIM(K41))=0</formula>
    </cfRule>
  </conditionalFormatting>
  <conditionalFormatting sqref="L15">
    <cfRule type="cellIs" priority="11" operator="equal">
      <formula>"NO DISPONIBLE"</formula>
    </cfRule>
  </conditionalFormatting>
  <conditionalFormatting sqref="L16:O25">
    <cfRule type="containsBlanks" dxfId="12" priority="23">
      <formula>LEN(TRIM(L16))=0</formula>
    </cfRule>
  </conditionalFormatting>
  <conditionalFormatting sqref="M15:O15">
    <cfRule type="cellIs" dxfId="11" priority="10" operator="equal">
      <formula>"NO DISPONIBLE"</formula>
    </cfRule>
  </conditionalFormatting>
  <conditionalFormatting sqref="O41:V44">
    <cfRule type="cellIs" dxfId="10" priority="1" operator="equal">
      <formula>"NO APLICA"</formula>
    </cfRule>
    <cfRule type="cellIs" dxfId="9" priority="2" operator="between">
      <formula>0.7</formula>
      <formula>1.2</formula>
    </cfRule>
    <cfRule type="cellIs" dxfId="8" priority="3" operator="between">
      <formula>0.5</formula>
      <formula>0.7</formula>
    </cfRule>
    <cfRule type="cellIs" dxfId="7" priority="4" operator="lessThan">
      <formula>0.5</formula>
    </cfRule>
    <cfRule type="cellIs" dxfId="6" priority="5" operator="greaterThan">
      <formula>1.2</formula>
    </cfRule>
  </conditionalFormatting>
  <conditionalFormatting sqref="P15:S25 W15:W25">
    <cfRule type="cellIs" dxfId="5" priority="16" stopIfTrue="1" operator="equal">
      <formula>"100%"</formula>
    </cfRule>
    <cfRule type="cellIs" dxfId="4" priority="17" stopIfTrue="1" operator="lessThan">
      <formula>0.5</formula>
    </cfRule>
    <cfRule type="cellIs" dxfId="3" priority="18" stopIfTrue="1" operator="between">
      <formula>0.5</formula>
      <formula>0.7</formula>
    </cfRule>
    <cfRule type="cellIs" dxfId="2" priority="19" stopIfTrue="1" operator="between">
      <formula>0.7</formula>
      <formula>1.2</formula>
    </cfRule>
    <cfRule type="cellIs" dxfId="1" priority="20" stopIfTrue="1" operator="greaterThanOrEqual">
      <formula>1.2</formula>
    </cfRule>
    <cfRule type="containsBlanks" dxfId="0" priority="21" stopIfTrue="1">
      <formula>LEN(TRIM(P15))=0</formula>
    </cfRule>
  </conditionalFormatting>
  <pageMargins left="0.7" right="0.7" top="0.75" bottom="0.75" header="0.3" footer="0.3"/>
  <pageSetup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2025</vt:lpstr>
      <vt:lpstr>'SEGUIMIENTO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IMJUVE</dc:creator>
  <cp:lastModifiedBy>Susana Chan May</cp:lastModifiedBy>
  <dcterms:created xsi:type="dcterms:W3CDTF">2025-04-11T20:06:34Z</dcterms:created>
  <dcterms:modified xsi:type="dcterms:W3CDTF">2025-04-29T15:19:32Z</dcterms:modified>
</cp:coreProperties>
</file>